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ihatakan/Documents/Coding Projects/Power Systems/tamingDuck/tamingDuck/stocUCED/datasets/NREL118 Generator Calculations/"/>
    </mc:Choice>
  </mc:AlternateContent>
  <xr:revisionPtr revIDLastSave="0" documentId="13_ncr:1_{E587DE0D-80C8-7F44-BF26-FA8672085C76}" xr6:coauthVersionLast="28" xr6:coauthVersionMax="28" xr10:uidLastSave="{00000000-0000-0000-0000-000000000000}"/>
  <bookViews>
    <workbookView xWindow="20" yWindow="460" windowWidth="25580" windowHeight="15540" activeTab="1" xr2:uid="{00000000-000D-0000-FFFF-FFFF00000000}"/>
  </bookViews>
  <sheets>
    <sheet name="Generators" sheetId="1" r:id="rId1"/>
    <sheet name="System Characteristics" sheetId="2" r:id="rId2"/>
  </sheets>
  <externalReferences>
    <externalReference r:id="rId3"/>
    <externalReference r:id="rId4"/>
  </externalReferences>
  <calcPr calcId="171027"/>
</workbook>
</file>

<file path=xl/calcChain.xml><?xml version="1.0" encoding="utf-8"?>
<calcChain xmlns="http://schemas.openxmlformats.org/spreadsheetml/2006/main">
  <c r="G11" i="2" l="1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S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3" i="1"/>
  <c r="G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Semih Atakan</author>
  </authors>
  <commentList>
    <comment ref="D1" authorId="0" shapeId="0" xr:uid="{D6644C4E-A1D3-6440-BE7E-FD4E61352CAD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first 15 days</t>
        </r>
      </text>
    </comment>
    <comment ref="F1" authorId="0" shapeId="0" xr:uid="{3CF6DBE2-17AE-634F-8FB5-25A6BBE099F7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first 15 days</t>
        </r>
      </text>
    </comment>
  </commentList>
</comments>
</file>

<file path=xl/sharedStrings.xml><?xml version="1.0" encoding="utf-8"?>
<sst xmlns="http://schemas.openxmlformats.org/spreadsheetml/2006/main" count="1022" uniqueCount="415">
  <si>
    <t>GenID</t>
  </si>
  <si>
    <t>Generator Name</t>
  </si>
  <si>
    <t>Fuel</t>
  </si>
  <si>
    <t>Bus of Connection</t>
  </si>
  <si>
    <t>Max Capacity (MW)</t>
  </si>
  <si>
    <t>Variable Cost ($/MWh)</t>
  </si>
  <si>
    <t>No-Load Cost ($/hr)</t>
  </si>
  <si>
    <t>Max Ramp Down (MW/min)</t>
  </si>
  <si>
    <t>Max Ramp Up (MW/min)</t>
  </si>
  <si>
    <t>Min Down Time (h)</t>
  </si>
  <si>
    <t>Min Up Time (h)</t>
  </si>
  <si>
    <t>Min Stable Level (MW)</t>
  </si>
  <si>
    <t>Start Cost ($)</t>
  </si>
  <si>
    <t>CO2 (kg/MWh)</t>
  </si>
  <si>
    <t>NOX (kg/MWh)</t>
  </si>
  <si>
    <t>SO2 (kg/MWh)</t>
  </si>
  <si>
    <t>Must Commit?</t>
  </si>
  <si>
    <t>Must Use?</t>
  </si>
  <si>
    <t>DAUC Generator?</t>
  </si>
  <si>
    <t>Biomass01</t>
  </si>
  <si>
    <t>Biomass</t>
  </si>
  <si>
    <t>bus012</t>
  </si>
  <si>
    <t>Biomass02</t>
  </si>
  <si>
    <t>Biomass03</t>
  </si>
  <si>
    <t>bus103</t>
  </si>
  <si>
    <t>Biomass04</t>
  </si>
  <si>
    <t>Biomass05</t>
  </si>
  <si>
    <t>Biomass06</t>
  </si>
  <si>
    <t>Biomass07</t>
  </si>
  <si>
    <t>Biomass08</t>
  </si>
  <si>
    <t>Biomass09</t>
  </si>
  <si>
    <t>Biomass10</t>
  </si>
  <si>
    <t>Biomass11</t>
  </si>
  <si>
    <t>Biomass12</t>
  </si>
  <si>
    <t>Biomass13</t>
  </si>
  <si>
    <t>Biomass14</t>
  </si>
  <si>
    <t>Biomass15</t>
  </si>
  <si>
    <t>Biomass16</t>
  </si>
  <si>
    <t>Biomass17</t>
  </si>
  <si>
    <t>Biomass18</t>
  </si>
  <si>
    <t>Biomass19</t>
  </si>
  <si>
    <t>Biomass20</t>
  </si>
  <si>
    <t>Biomass21</t>
  </si>
  <si>
    <t>Biomass22</t>
  </si>
  <si>
    <t>Biomass23</t>
  </si>
  <si>
    <t>Biomass24</t>
  </si>
  <si>
    <t>Biomass25</t>
  </si>
  <si>
    <t>Biomass26</t>
  </si>
  <si>
    <t>Biomass27</t>
  </si>
  <si>
    <t>Biomass28</t>
  </si>
  <si>
    <t>Biomass29</t>
  </si>
  <si>
    <t>Biomass30</t>
  </si>
  <si>
    <t>Biomass31</t>
  </si>
  <si>
    <t>Biomass32</t>
  </si>
  <si>
    <t>Biomass33</t>
  </si>
  <si>
    <t>Biomass34</t>
  </si>
  <si>
    <t>Biomass35</t>
  </si>
  <si>
    <t>Biomass36</t>
  </si>
  <si>
    <t>Biomass37</t>
  </si>
  <si>
    <t>Biomass38</t>
  </si>
  <si>
    <t>Biomass39</t>
  </si>
  <si>
    <t>Biomass40</t>
  </si>
  <si>
    <t>Biomass41</t>
  </si>
  <si>
    <t>Biomass42</t>
  </si>
  <si>
    <t>Biomass43</t>
  </si>
  <si>
    <t>Biomass44</t>
  </si>
  <si>
    <t>Biomass45</t>
  </si>
  <si>
    <t>Biomass46</t>
  </si>
  <si>
    <t>Biomass47</t>
  </si>
  <si>
    <t>Biomass48</t>
  </si>
  <si>
    <t>Biomass49</t>
  </si>
  <si>
    <t>Biomass50</t>
  </si>
  <si>
    <t>Biomass51</t>
  </si>
  <si>
    <t>Biomass52</t>
  </si>
  <si>
    <t>Biomass53</t>
  </si>
  <si>
    <t>bus034</t>
  </si>
  <si>
    <t>Biomass54</t>
  </si>
  <si>
    <t>Biomass55</t>
  </si>
  <si>
    <t>Biomass56</t>
  </si>
  <si>
    <t>Biomass57</t>
  </si>
  <si>
    <t>Biomass58</t>
  </si>
  <si>
    <t>Biomass59</t>
  </si>
  <si>
    <t>Biomass60</t>
  </si>
  <si>
    <t>Biomass61</t>
  </si>
  <si>
    <t>Biomass62</t>
  </si>
  <si>
    <t>CCNG01</t>
  </si>
  <si>
    <t>Natural gas</t>
  </si>
  <si>
    <t>CCNG03</t>
  </si>
  <si>
    <t>CCNG04</t>
  </si>
  <si>
    <t>CCNG05</t>
  </si>
  <si>
    <t>bus074</t>
  </si>
  <si>
    <t>CCNG06</t>
  </si>
  <si>
    <t>CCNG07</t>
  </si>
  <si>
    <t>CCNG08</t>
  </si>
  <si>
    <t>bus112</t>
  </si>
  <si>
    <t>CCNG09</t>
  </si>
  <si>
    <t>bus107</t>
  </si>
  <si>
    <t>CCNG10</t>
  </si>
  <si>
    <t>bus036</t>
  </si>
  <si>
    <t>CCNG11</t>
  </si>
  <si>
    <t>bus066</t>
  </si>
  <si>
    <t>CCNG12</t>
  </si>
  <si>
    <t>bus046</t>
  </si>
  <si>
    <t>CCNG13</t>
  </si>
  <si>
    <t>CCNG14</t>
  </si>
  <si>
    <t>bus049</t>
  </si>
  <si>
    <t>CCNG15</t>
  </si>
  <si>
    <t>CCNG16</t>
  </si>
  <si>
    <t>CCNG17</t>
  </si>
  <si>
    <t>bus025</t>
  </si>
  <si>
    <t>CCNG18</t>
  </si>
  <si>
    <t>bus113</t>
  </si>
  <si>
    <t>CCNG19</t>
  </si>
  <si>
    <t>CCNG20</t>
  </si>
  <si>
    <t>CCNG21</t>
  </si>
  <si>
    <t>bus026</t>
  </si>
  <si>
    <t>CCNG22</t>
  </si>
  <si>
    <t>CCNG23</t>
  </si>
  <si>
    <t>bus010</t>
  </si>
  <si>
    <t>CCNG24</t>
  </si>
  <si>
    <t>CCNG25</t>
  </si>
  <si>
    <t>CCNG26</t>
  </si>
  <si>
    <t>CCNG27</t>
  </si>
  <si>
    <t>bus004</t>
  </si>
  <si>
    <t>CCNG28</t>
  </si>
  <si>
    <t>bus100</t>
  </si>
  <si>
    <t>CCNG29</t>
  </si>
  <si>
    <t>CCNG31</t>
  </si>
  <si>
    <t>bus089</t>
  </si>
  <si>
    <t>CCNG32</t>
  </si>
  <si>
    <t>bus090</t>
  </si>
  <si>
    <t>CCNG33</t>
  </si>
  <si>
    <t>CCNG34</t>
  </si>
  <si>
    <t>bus087</t>
  </si>
  <si>
    <t>CCNG35</t>
  </si>
  <si>
    <t>CCNG36</t>
  </si>
  <si>
    <t>CCNG37</t>
  </si>
  <si>
    <t>bus065</t>
  </si>
  <si>
    <t>CCNG38</t>
  </si>
  <si>
    <t>CCNG39</t>
  </si>
  <si>
    <t>bus018</t>
  </si>
  <si>
    <t>CCNG40</t>
  </si>
  <si>
    <t>CTNG01</t>
  </si>
  <si>
    <t>bus006</t>
  </si>
  <si>
    <t>CTNG02</t>
  </si>
  <si>
    <t>CTNG03</t>
  </si>
  <si>
    <t>CTNG04</t>
  </si>
  <si>
    <t>CTNG05</t>
  </si>
  <si>
    <t>CTNG06</t>
  </si>
  <si>
    <t>CTNG07</t>
  </si>
  <si>
    <t>CTNG08</t>
  </si>
  <si>
    <t>bus008</t>
  </si>
  <si>
    <t>CTNG09</t>
  </si>
  <si>
    <t>CTNG10</t>
  </si>
  <si>
    <t>CTNG11</t>
  </si>
  <si>
    <t>CTNG12</t>
  </si>
  <si>
    <t>CTNG13</t>
  </si>
  <si>
    <t>CTNG14</t>
  </si>
  <si>
    <t>CTNG15</t>
  </si>
  <si>
    <t>CTNG16</t>
  </si>
  <si>
    <t>CTNG17</t>
  </si>
  <si>
    <t>CTNG18</t>
  </si>
  <si>
    <t>CTNG19</t>
  </si>
  <si>
    <t>CTNG20</t>
  </si>
  <si>
    <t>CTNG21</t>
  </si>
  <si>
    <t>bus085</t>
  </si>
  <si>
    <t>CTNG22</t>
  </si>
  <si>
    <t>bus091</t>
  </si>
  <si>
    <t>CTNG23</t>
  </si>
  <si>
    <t>CTNG24</t>
  </si>
  <si>
    <t>CTNG25</t>
  </si>
  <si>
    <t>CTNG26</t>
  </si>
  <si>
    <t>CTNG27</t>
  </si>
  <si>
    <t>CTNG28</t>
  </si>
  <si>
    <t>CTNG29</t>
  </si>
  <si>
    <t>CTNG30</t>
  </si>
  <si>
    <t>CTNG31</t>
  </si>
  <si>
    <t>CTNG32</t>
  </si>
  <si>
    <t>CTNG33</t>
  </si>
  <si>
    <t>CTNG34</t>
  </si>
  <si>
    <t>CTNG35</t>
  </si>
  <si>
    <t>CTNG36</t>
  </si>
  <si>
    <t>CTNG37</t>
  </si>
  <si>
    <t>CTNG38</t>
  </si>
  <si>
    <t>CTNG39</t>
  </si>
  <si>
    <t>CTNG40</t>
  </si>
  <si>
    <t>CTNG41</t>
  </si>
  <si>
    <t>bus040</t>
  </si>
  <si>
    <t>CTNG42</t>
  </si>
  <si>
    <t>CTNG43</t>
  </si>
  <si>
    <t>bus062</t>
  </si>
  <si>
    <t>CTNG44</t>
  </si>
  <si>
    <t>bus055</t>
  </si>
  <si>
    <t>CTNG45</t>
  </si>
  <si>
    <t>CTNG46</t>
  </si>
  <si>
    <t>CTNG47</t>
  </si>
  <si>
    <t>CTNG48</t>
  </si>
  <si>
    <t>CTNG49</t>
  </si>
  <si>
    <t>CTNG50</t>
  </si>
  <si>
    <t>bus111</t>
  </si>
  <si>
    <t>CTNG51</t>
  </si>
  <si>
    <t>CTNG52</t>
  </si>
  <si>
    <t>CTNG53</t>
  </si>
  <si>
    <t>CTNG54</t>
  </si>
  <si>
    <t>CTNG55</t>
  </si>
  <si>
    <t>CTNG56</t>
  </si>
  <si>
    <t>CTNG66</t>
  </si>
  <si>
    <t>CTNG67</t>
  </si>
  <si>
    <t>CTNG68</t>
  </si>
  <si>
    <t>CTNG69</t>
  </si>
  <si>
    <t>CTNG70</t>
  </si>
  <si>
    <t>CTNG71</t>
  </si>
  <si>
    <t>CTNG72</t>
  </si>
  <si>
    <t>CTNG73</t>
  </si>
  <si>
    <t>CTNG74</t>
  </si>
  <si>
    <t>bus042</t>
  </si>
  <si>
    <t>CTNG75</t>
  </si>
  <si>
    <t>CTOil01</t>
  </si>
  <si>
    <t>Oil</t>
  </si>
  <si>
    <t>CTOil02</t>
  </si>
  <si>
    <t>CTOil03</t>
  </si>
  <si>
    <t>CTOil04</t>
  </si>
  <si>
    <t>bus054</t>
  </si>
  <si>
    <t>CTOil05</t>
  </si>
  <si>
    <t>Geo01</t>
  </si>
  <si>
    <t>Geothermal</t>
  </si>
  <si>
    <t>Hydro01</t>
  </si>
  <si>
    <t>Hydro</t>
  </si>
  <si>
    <t>bus056</t>
  </si>
  <si>
    <t>Hydro02</t>
  </si>
  <si>
    <t>Hydro03</t>
  </si>
  <si>
    <t>Hydro04</t>
  </si>
  <si>
    <t>bus076</t>
  </si>
  <si>
    <t>Hydro05</t>
  </si>
  <si>
    <t>Hydro06</t>
  </si>
  <si>
    <t>bus059</t>
  </si>
  <si>
    <t>Hydro07</t>
  </si>
  <si>
    <t>Hydro08</t>
  </si>
  <si>
    <t>bus061</t>
  </si>
  <si>
    <t>Hydro09</t>
  </si>
  <si>
    <t>Hydro10</t>
  </si>
  <si>
    <t>Hydro11</t>
  </si>
  <si>
    <t>Hydro12</t>
  </si>
  <si>
    <t>bus077</t>
  </si>
  <si>
    <t>Hydro13</t>
  </si>
  <si>
    <t>Hydro14</t>
  </si>
  <si>
    <t>bus099</t>
  </si>
  <si>
    <t>Hydro15</t>
  </si>
  <si>
    <t>bus080</t>
  </si>
  <si>
    <t>Hydro16</t>
  </si>
  <si>
    <t>bus032</t>
  </si>
  <si>
    <t>Hydro17</t>
  </si>
  <si>
    <t>Hydro18</t>
  </si>
  <si>
    <t>Hydro19</t>
  </si>
  <si>
    <t>bus116</t>
  </si>
  <si>
    <t>Hydro20</t>
  </si>
  <si>
    <t>Hydro21</t>
  </si>
  <si>
    <t>Hydro22</t>
  </si>
  <si>
    <t>Hydro23</t>
  </si>
  <si>
    <t>bus069</t>
  </si>
  <si>
    <t>Hydro24</t>
  </si>
  <si>
    <t>Hydro25</t>
  </si>
  <si>
    <t>Hydro26</t>
  </si>
  <si>
    <t>Hydro27</t>
  </si>
  <si>
    <t>Hydro28</t>
  </si>
  <si>
    <t>Hydro29</t>
  </si>
  <si>
    <t>Hydro30</t>
  </si>
  <si>
    <t>Hydro31</t>
  </si>
  <si>
    <t>Hydro32</t>
  </si>
  <si>
    <t>Hydro33</t>
  </si>
  <si>
    <t>Hydro34</t>
  </si>
  <si>
    <t>Hydro35</t>
  </si>
  <si>
    <t>Hydro36</t>
  </si>
  <si>
    <t>Hydro37</t>
  </si>
  <si>
    <t>Hydro38</t>
  </si>
  <si>
    <t>Hydro39</t>
  </si>
  <si>
    <t>Hydro40</t>
  </si>
  <si>
    <t>Hydro41</t>
  </si>
  <si>
    <t>Hydro42</t>
  </si>
  <si>
    <t>Hydro43</t>
  </si>
  <si>
    <t>ICENG01</t>
  </si>
  <si>
    <t>ICENG02</t>
  </si>
  <si>
    <t>ICENG03</t>
  </si>
  <si>
    <t>ICENG04</t>
  </si>
  <si>
    <t>ICENG05</t>
  </si>
  <si>
    <t>ICENG06</t>
  </si>
  <si>
    <t>ICENG07</t>
  </si>
  <si>
    <t>Solar01</t>
  </si>
  <si>
    <t>Solar</t>
  </si>
  <si>
    <t>Solar02</t>
  </si>
  <si>
    <t>bus092</t>
  </si>
  <si>
    <t>Solar03</t>
  </si>
  <si>
    <t>Solar04</t>
  </si>
  <si>
    <t>Solar05</t>
  </si>
  <si>
    <t>Solar06</t>
  </si>
  <si>
    <t>Solar07</t>
  </si>
  <si>
    <t>Solar08</t>
  </si>
  <si>
    <t>Solar09</t>
  </si>
  <si>
    <t>Solar10</t>
  </si>
  <si>
    <t>bus015</t>
  </si>
  <si>
    <t>Solar11</t>
  </si>
  <si>
    <t>Solar12</t>
  </si>
  <si>
    <t>Solar13</t>
  </si>
  <si>
    <t>Solar14</t>
  </si>
  <si>
    <t>Solar15</t>
  </si>
  <si>
    <t>Solar16</t>
  </si>
  <si>
    <t>Solar17</t>
  </si>
  <si>
    <t>Solar18</t>
  </si>
  <si>
    <t>Solar19</t>
  </si>
  <si>
    <t>Solar20</t>
  </si>
  <si>
    <t>Solar21</t>
  </si>
  <si>
    <t>Solar22</t>
  </si>
  <si>
    <t>Solar23</t>
  </si>
  <si>
    <t>Solar24</t>
  </si>
  <si>
    <t>Solar25</t>
  </si>
  <si>
    <t>Solar26</t>
  </si>
  <si>
    <t>Solar27</t>
  </si>
  <si>
    <t>Solar28</t>
  </si>
  <si>
    <t>Solar29</t>
  </si>
  <si>
    <t>Solar30</t>
  </si>
  <si>
    <t>Solar31</t>
  </si>
  <si>
    <t>bus104</t>
  </si>
  <si>
    <t>Solar32</t>
  </si>
  <si>
    <t>Solar33</t>
  </si>
  <si>
    <t>Solar34</t>
  </si>
  <si>
    <t>bus110</t>
  </si>
  <si>
    <t>Solar35</t>
  </si>
  <si>
    <t>Solar36</t>
  </si>
  <si>
    <t>Solar37</t>
  </si>
  <si>
    <t>Solar38</t>
  </si>
  <si>
    <t>Solar39</t>
  </si>
  <si>
    <t>Solar40</t>
  </si>
  <si>
    <t>Solar41</t>
  </si>
  <si>
    <t>Solar42</t>
  </si>
  <si>
    <t>Solar43</t>
  </si>
  <si>
    <t>Solar44</t>
  </si>
  <si>
    <t>Solar45</t>
  </si>
  <si>
    <t>Solar46</t>
  </si>
  <si>
    <t>Solar47</t>
  </si>
  <si>
    <t>Solar48</t>
  </si>
  <si>
    <t>Solar49</t>
  </si>
  <si>
    <t>Solar50</t>
  </si>
  <si>
    <t>Solar51</t>
  </si>
  <si>
    <t>Solar52</t>
  </si>
  <si>
    <t>Solar53</t>
  </si>
  <si>
    <t>Solar54</t>
  </si>
  <si>
    <t>Solar55</t>
  </si>
  <si>
    <t>Solar56</t>
  </si>
  <si>
    <t>Solar57</t>
  </si>
  <si>
    <t>Solar58</t>
  </si>
  <si>
    <t>Solar59</t>
  </si>
  <si>
    <t>bus105</t>
  </si>
  <si>
    <t>Solar60</t>
  </si>
  <si>
    <t>Solar61</t>
  </si>
  <si>
    <t>Solar62</t>
  </si>
  <si>
    <t>Solar63</t>
  </si>
  <si>
    <t>bus019</t>
  </si>
  <si>
    <t>Solar64</t>
  </si>
  <si>
    <t>Solar65</t>
  </si>
  <si>
    <t>Solar66</t>
  </si>
  <si>
    <t>Solar67</t>
  </si>
  <si>
    <t>Solar68</t>
  </si>
  <si>
    <t>Solar69</t>
  </si>
  <si>
    <t>Solar70</t>
  </si>
  <si>
    <t>Solar71</t>
  </si>
  <si>
    <t>Solar72</t>
  </si>
  <si>
    <t>Solar73</t>
  </si>
  <si>
    <t>Solar74</t>
  </si>
  <si>
    <t>Solar75</t>
  </si>
  <si>
    <t>STCoal01</t>
  </si>
  <si>
    <t>Coal</t>
  </si>
  <si>
    <t>STNG01</t>
  </si>
  <si>
    <t>bus070</t>
  </si>
  <si>
    <t>STNG02</t>
  </si>
  <si>
    <t>bus072</t>
  </si>
  <si>
    <t>STNG03</t>
  </si>
  <si>
    <t>STNG04</t>
  </si>
  <si>
    <t>STNG05</t>
  </si>
  <si>
    <t>bus024</t>
  </si>
  <si>
    <t>STNG06</t>
  </si>
  <si>
    <t>STNG07</t>
  </si>
  <si>
    <t>STNG08</t>
  </si>
  <si>
    <t>STNG09</t>
  </si>
  <si>
    <t>STNG10</t>
  </si>
  <si>
    <t>STOther01</t>
  </si>
  <si>
    <t>Other</t>
  </si>
  <si>
    <t>STOther02</t>
  </si>
  <si>
    <t>Wind01</t>
  </si>
  <si>
    <t>Wind</t>
  </si>
  <si>
    <t>Wind02</t>
  </si>
  <si>
    <t>Wind03</t>
  </si>
  <si>
    <t>Wind04</t>
  </si>
  <si>
    <t>Wind05</t>
  </si>
  <si>
    <t>Wind06</t>
  </si>
  <si>
    <t>bus027</t>
  </si>
  <si>
    <t>Wind07</t>
  </si>
  <si>
    <t>Wind08</t>
  </si>
  <si>
    <t>Wind09</t>
  </si>
  <si>
    <t>Wind10</t>
  </si>
  <si>
    <t>Wind11</t>
  </si>
  <si>
    <t>Wind12</t>
  </si>
  <si>
    <t>bus031</t>
  </si>
  <si>
    <t>Wind13</t>
  </si>
  <si>
    <t>Wind14</t>
  </si>
  <si>
    <t>Wind15</t>
  </si>
  <si>
    <t>bus082</t>
  </si>
  <si>
    <t>Wind16</t>
  </si>
  <si>
    <t>Wind17</t>
  </si>
  <si>
    <t>CO2 (kg/h)</t>
  </si>
  <si>
    <t>Max Capacity</t>
  </si>
  <si>
    <t>January (avg)</t>
  </si>
  <si>
    <t>July (avg)</t>
  </si>
  <si>
    <t>Total</t>
  </si>
  <si>
    <t>Percentage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</si>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</sst>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 applyBorder="1"/>
    <xf numFmtId="0" fontId="16" fillId="33" borderId="10" xfId="0" applyFont="1" applyFill="1" applyBorder="1" applyAlignment="1">
      <alignment horizontal="center"/>
    </xf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6" fillId="34" borderId="0" xfId="0" applyFont="1" applyFill="1"/>
    <xf numFmtId="166" fontId="0" fillId="34" borderId="0" xfId="0" applyNumberFormat="1" applyFill="1"/>
    <xf numFmtId="167" fontId="1" fillId="34" borderId="0" xfId="42" applyNumberFormat="1" applyFont="1" applyFill="1"/>
    <xf numFmtId="167" fontId="0" fillId="34" borderId="0" xfId="42" applyNumberFormat="1" applyFont="1" applyFill="1"/>
    <xf numFmtId="0" fontId="0" fillId="34" borderId="0" xfId="0" applyFill="1"/>
    <xf numFmtId="0" fontId="16" fillId="33" borderId="11" xfId="0" applyFont="1" applyFill="1" applyBorder="1"/>
    <xf numFmtId="166" fontId="0" fillId="33" borderId="11" xfId="0" applyNumberFormat="1" applyFill="1" applyBorder="1"/>
    <xf numFmtId="167" fontId="1" fillId="33" borderId="11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els%20and%20emission%20r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and emission rates"/>
    </sheetNames>
    <sheetDataSet>
      <sheetData sheetId="0">
        <row r="2">
          <cell r="A2" t="str">
            <v>Coal</v>
          </cell>
          <cell r="B2">
            <v>1.8</v>
          </cell>
          <cell r="C2">
            <v>203.5</v>
          </cell>
          <cell r="D2">
            <v>0.382413</v>
          </cell>
          <cell r="E2">
            <v>0.33029999999999998</v>
          </cell>
        </row>
        <row r="3">
          <cell r="A3" t="str">
            <v>Natural gas</v>
          </cell>
          <cell r="B3">
            <v>5.4</v>
          </cell>
          <cell r="C3">
            <v>118</v>
          </cell>
          <cell r="D3">
            <v>7.9000000000000001E-2</v>
          </cell>
          <cell r="E3">
            <v>5.9999999999999995E-4</v>
          </cell>
        </row>
        <row r="4">
          <cell r="A4" t="str">
            <v>Oil</v>
          </cell>
          <cell r="B4">
            <v>21</v>
          </cell>
          <cell r="C4">
            <v>123.1</v>
          </cell>
          <cell r="D4">
            <v>0.17599999999999999</v>
          </cell>
          <cell r="E4">
            <v>5.79E-3</v>
          </cell>
        </row>
        <row r="5">
          <cell r="A5" t="str">
            <v>Biomass</v>
          </cell>
          <cell r="B5">
            <v>2.4</v>
          </cell>
          <cell r="C5">
            <v>130</v>
          </cell>
          <cell r="D5">
            <v>0.17663620399999999</v>
          </cell>
          <cell r="E5">
            <v>5.79E-3</v>
          </cell>
        </row>
        <row r="6">
          <cell r="A6" t="str">
            <v>Geothermal</v>
          </cell>
          <cell r="B6">
            <v>0</v>
          </cell>
          <cell r="C6">
            <v>0</v>
          </cell>
          <cell r="D6">
            <v>0.17663620399999999</v>
          </cell>
          <cell r="E6">
            <v>5.79E-3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</sheetNames>
    <sheetDataSet>
      <sheetData sheetId="0">
        <row r="2">
          <cell r="G2">
            <v>10.91</v>
          </cell>
          <cell r="H2">
            <v>12120</v>
          </cell>
          <cell r="Z2">
            <v>1.91</v>
          </cell>
        </row>
        <row r="3">
          <cell r="G3">
            <v>10.91</v>
          </cell>
          <cell r="H3">
            <v>12120</v>
          </cell>
          <cell r="Z3">
            <v>1.91</v>
          </cell>
        </row>
        <row r="4">
          <cell r="G4">
            <v>4.3600000000000003</v>
          </cell>
          <cell r="H4">
            <v>12120</v>
          </cell>
          <cell r="Z4">
            <v>1.91</v>
          </cell>
        </row>
        <row r="5">
          <cell r="G5">
            <v>4.3600000000000003</v>
          </cell>
          <cell r="H5">
            <v>12120</v>
          </cell>
          <cell r="Z5">
            <v>1.91</v>
          </cell>
        </row>
        <row r="6">
          <cell r="G6">
            <v>4.7300000000000004</v>
          </cell>
          <cell r="H6">
            <v>12120</v>
          </cell>
          <cell r="Z6">
            <v>1.91</v>
          </cell>
        </row>
        <row r="7">
          <cell r="G7">
            <v>4.7300000000000004</v>
          </cell>
          <cell r="H7">
            <v>12120</v>
          </cell>
          <cell r="Z7">
            <v>1.91</v>
          </cell>
        </row>
        <row r="8">
          <cell r="G8">
            <v>10.91</v>
          </cell>
          <cell r="H8">
            <v>12120</v>
          </cell>
          <cell r="Z8">
            <v>1.91</v>
          </cell>
        </row>
        <row r="9">
          <cell r="G9">
            <v>4.91</v>
          </cell>
          <cell r="H9">
            <v>12120</v>
          </cell>
          <cell r="Z9">
            <v>1.91</v>
          </cell>
        </row>
        <row r="10">
          <cell r="G10">
            <v>4.91</v>
          </cell>
          <cell r="H10">
            <v>12120</v>
          </cell>
          <cell r="Z10">
            <v>1.91</v>
          </cell>
        </row>
        <row r="11">
          <cell r="G11">
            <v>4.91</v>
          </cell>
          <cell r="H11">
            <v>12120</v>
          </cell>
          <cell r="Z11">
            <v>1.91</v>
          </cell>
        </row>
        <row r="12">
          <cell r="G12">
            <v>2.58</v>
          </cell>
          <cell r="H12">
            <v>12120</v>
          </cell>
          <cell r="Z12">
            <v>1.91</v>
          </cell>
        </row>
        <row r="13">
          <cell r="G13">
            <v>2.58</v>
          </cell>
          <cell r="H13">
            <v>12120</v>
          </cell>
          <cell r="Z13">
            <v>1.91</v>
          </cell>
        </row>
        <row r="14">
          <cell r="G14">
            <v>2.58</v>
          </cell>
          <cell r="H14">
            <v>12120</v>
          </cell>
          <cell r="Z14">
            <v>1.91</v>
          </cell>
        </row>
        <row r="15">
          <cell r="G15">
            <v>5.71</v>
          </cell>
          <cell r="H15">
            <v>12120</v>
          </cell>
          <cell r="Z15">
            <v>1.91</v>
          </cell>
        </row>
        <row r="16">
          <cell r="G16">
            <v>2.36</v>
          </cell>
          <cell r="H16">
            <v>12120</v>
          </cell>
          <cell r="Z16">
            <v>1.91</v>
          </cell>
        </row>
        <row r="17">
          <cell r="G17">
            <v>2.36</v>
          </cell>
          <cell r="H17">
            <v>12120</v>
          </cell>
          <cell r="Z17">
            <v>1.91</v>
          </cell>
        </row>
        <row r="18">
          <cell r="G18">
            <v>2.36</v>
          </cell>
          <cell r="H18">
            <v>12120</v>
          </cell>
          <cell r="Z18">
            <v>1.91</v>
          </cell>
        </row>
        <row r="19">
          <cell r="G19">
            <v>2.36</v>
          </cell>
          <cell r="H19">
            <v>12120</v>
          </cell>
          <cell r="Z19">
            <v>1.91</v>
          </cell>
        </row>
        <row r="20">
          <cell r="G20">
            <v>1.64</v>
          </cell>
          <cell r="H20">
            <v>12120</v>
          </cell>
          <cell r="Z20">
            <v>1.91</v>
          </cell>
        </row>
        <row r="21">
          <cell r="G21">
            <v>1.64</v>
          </cell>
          <cell r="H21">
            <v>12120</v>
          </cell>
          <cell r="Z21">
            <v>1.91</v>
          </cell>
        </row>
        <row r="22">
          <cell r="G22">
            <v>1.64</v>
          </cell>
          <cell r="H22">
            <v>12120</v>
          </cell>
          <cell r="Z22">
            <v>1.91</v>
          </cell>
        </row>
        <row r="23">
          <cell r="G23">
            <v>1.64</v>
          </cell>
          <cell r="H23">
            <v>12120</v>
          </cell>
          <cell r="Z23">
            <v>1.91</v>
          </cell>
        </row>
        <row r="24">
          <cell r="G24">
            <v>3.64</v>
          </cell>
          <cell r="H24">
            <v>12120</v>
          </cell>
          <cell r="Z24">
            <v>1.91</v>
          </cell>
        </row>
        <row r="25">
          <cell r="G25">
            <v>3.64</v>
          </cell>
          <cell r="H25">
            <v>12120</v>
          </cell>
          <cell r="Z25">
            <v>1.91</v>
          </cell>
        </row>
        <row r="26">
          <cell r="G26">
            <v>3.64</v>
          </cell>
          <cell r="H26">
            <v>12120</v>
          </cell>
          <cell r="Z26">
            <v>1.91</v>
          </cell>
        </row>
        <row r="27">
          <cell r="G27">
            <v>9.69</v>
          </cell>
          <cell r="H27">
            <v>11819.23</v>
          </cell>
          <cell r="Z27">
            <v>1.91</v>
          </cell>
        </row>
        <row r="28">
          <cell r="G28">
            <v>9.69</v>
          </cell>
          <cell r="H28">
            <v>11819.23</v>
          </cell>
          <cell r="Z28">
            <v>1.91</v>
          </cell>
        </row>
        <row r="29">
          <cell r="G29">
            <v>9.69</v>
          </cell>
          <cell r="H29">
            <v>11819.23</v>
          </cell>
          <cell r="Z29">
            <v>1.91</v>
          </cell>
        </row>
        <row r="30">
          <cell r="G30">
            <v>9.69</v>
          </cell>
          <cell r="H30">
            <v>11819.23</v>
          </cell>
          <cell r="Z30">
            <v>1.91</v>
          </cell>
        </row>
        <row r="31">
          <cell r="G31">
            <v>9.69</v>
          </cell>
          <cell r="H31">
            <v>11819.23</v>
          </cell>
          <cell r="Z31">
            <v>1.91</v>
          </cell>
        </row>
        <row r="32">
          <cell r="G32">
            <v>9.69</v>
          </cell>
          <cell r="H32">
            <v>11819.23</v>
          </cell>
          <cell r="Z32">
            <v>1.91</v>
          </cell>
        </row>
        <row r="33">
          <cell r="G33">
            <v>6.91</v>
          </cell>
          <cell r="H33">
            <v>12120</v>
          </cell>
          <cell r="Z33">
            <v>1.91</v>
          </cell>
        </row>
        <row r="34">
          <cell r="G34">
            <v>5.69</v>
          </cell>
          <cell r="H34">
            <v>11855</v>
          </cell>
          <cell r="Z34">
            <v>1.91</v>
          </cell>
        </row>
        <row r="35">
          <cell r="G35">
            <v>5.69</v>
          </cell>
          <cell r="H35">
            <v>11855</v>
          </cell>
          <cell r="Z35">
            <v>1.91</v>
          </cell>
        </row>
        <row r="36">
          <cell r="G36">
            <v>5.69</v>
          </cell>
          <cell r="H36">
            <v>11855</v>
          </cell>
          <cell r="Z36">
            <v>1.91</v>
          </cell>
        </row>
        <row r="37">
          <cell r="G37">
            <v>5.69</v>
          </cell>
          <cell r="H37">
            <v>11855</v>
          </cell>
          <cell r="Z37">
            <v>1.91</v>
          </cell>
        </row>
        <row r="38">
          <cell r="G38">
            <v>3.45</v>
          </cell>
          <cell r="H38">
            <v>12120</v>
          </cell>
          <cell r="Z38">
            <v>1.91</v>
          </cell>
        </row>
        <row r="39">
          <cell r="G39">
            <v>3.45</v>
          </cell>
          <cell r="H39">
            <v>12120</v>
          </cell>
          <cell r="Z39">
            <v>1.91</v>
          </cell>
        </row>
        <row r="40">
          <cell r="G40">
            <v>3.45</v>
          </cell>
          <cell r="H40">
            <v>12120</v>
          </cell>
          <cell r="Z40">
            <v>1.91</v>
          </cell>
        </row>
        <row r="41">
          <cell r="G41">
            <v>3.45</v>
          </cell>
          <cell r="H41">
            <v>12120</v>
          </cell>
          <cell r="Z41">
            <v>1.91</v>
          </cell>
        </row>
        <row r="42">
          <cell r="G42">
            <v>6.84</v>
          </cell>
          <cell r="H42">
            <v>12120</v>
          </cell>
          <cell r="Z42">
            <v>1.91</v>
          </cell>
        </row>
        <row r="43">
          <cell r="G43">
            <v>6.84</v>
          </cell>
          <cell r="H43">
            <v>12120</v>
          </cell>
          <cell r="Z43">
            <v>1.91</v>
          </cell>
        </row>
        <row r="44">
          <cell r="G44">
            <v>16.809999999999999</v>
          </cell>
          <cell r="H44">
            <v>10389.48</v>
          </cell>
          <cell r="Z44">
            <v>1.91</v>
          </cell>
        </row>
        <row r="45">
          <cell r="G45">
            <v>8.33</v>
          </cell>
          <cell r="H45">
            <v>12120</v>
          </cell>
          <cell r="Z45">
            <v>1.91</v>
          </cell>
        </row>
        <row r="46">
          <cell r="G46">
            <v>8.33</v>
          </cell>
          <cell r="H46">
            <v>12120</v>
          </cell>
          <cell r="Z46">
            <v>1.91</v>
          </cell>
        </row>
        <row r="47">
          <cell r="G47">
            <v>4.3600000000000003</v>
          </cell>
          <cell r="H47">
            <v>12120</v>
          </cell>
          <cell r="Z47">
            <v>1.91</v>
          </cell>
        </row>
        <row r="48">
          <cell r="G48">
            <v>12.46</v>
          </cell>
          <cell r="H48">
            <v>13849</v>
          </cell>
          <cell r="Z48">
            <v>1.91</v>
          </cell>
        </row>
        <row r="49">
          <cell r="G49">
            <v>12.46</v>
          </cell>
          <cell r="H49">
            <v>13849</v>
          </cell>
          <cell r="Z49">
            <v>1.91</v>
          </cell>
        </row>
        <row r="50">
          <cell r="G50">
            <v>5.82</v>
          </cell>
          <cell r="H50">
            <v>12120</v>
          </cell>
          <cell r="Z50">
            <v>1.91</v>
          </cell>
        </row>
        <row r="51">
          <cell r="G51">
            <v>3.27</v>
          </cell>
          <cell r="H51">
            <v>12120</v>
          </cell>
          <cell r="Z51">
            <v>1.91</v>
          </cell>
        </row>
        <row r="52">
          <cell r="G52">
            <v>3.27</v>
          </cell>
          <cell r="H52">
            <v>12120</v>
          </cell>
          <cell r="Z52">
            <v>1.91</v>
          </cell>
        </row>
        <row r="53">
          <cell r="G53">
            <v>10.91</v>
          </cell>
          <cell r="H53">
            <v>12120</v>
          </cell>
          <cell r="Z53">
            <v>1.91</v>
          </cell>
        </row>
        <row r="54">
          <cell r="G54">
            <v>10.91</v>
          </cell>
          <cell r="H54">
            <v>12120</v>
          </cell>
          <cell r="Z54">
            <v>1.91</v>
          </cell>
        </row>
        <row r="55">
          <cell r="G55">
            <v>10.91</v>
          </cell>
          <cell r="H55">
            <v>12120</v>
          </cell>
          <cell r="Z55">
            <v>1.91</v>
          </cell>
        </row>
        <row r="56">
          <cell r="G56">
            <v>10.91</v>
          </cell>
          <cell r="H56">
            <v>12120</v>
          </cell>
          <cell r="Z56">
            <v>1.91</v>
          </cell>
        </row>
        <row r="57">
          <cell r="G57">
            <v>16.73</v>
          </cell>
          <cell r="H57">
            <v>12120</v>
          </cell>
          <cell r="Z57">
            <v>1.91</v>
          </cell>
        </row>
        <row r="58">
          <cell r="G58">
            <v>10.91</v>
          </cell>
          <cell r="H58">
            <v>12120</v>
          </cell>
          <cell r="Z58">
            <v>1.91</v>
          </cell>
        </row>
        <row r="59">
          <cell r="G59">
            <v>10.91</v>
          </cell>
          <cell r="H59">
            <v>12120</v>
          </cell>
          <cell r="Z59">
            <v>1.91</v>
          </cell>
        </row>
        <row r="60">
          <cell r="G60">
            <v>16.73</v>
          </cell>
          <cell r="H60">
            <v>12120</v>
          </cell>
          <cell r="Z60">
            <v>1.91</v>
          </cell>
        </row>
        <row r="61">
          <cell r="G61">
            <v>10.91</v>
          </cell>
          <cell r="H61">
            <v>12120</v>
          </cell>
          <cell r="Z61">
            <v>1.91</v>
          </cell>
        </row>
        <row r="62">
          <cell r="G62">
            <v>6.84</v>
          </cell>
          <cell r="H62">
            <v>12120</v>
          </cell>
          <cell r="Z62">
            <v>1.91</v>
          </cell>
        </row>
        <row r="63">
          <cell r="G63">
            <v>30.38</v>
          </cell>
          <cell r="H63">
            <v>13500</v>
          </cell>
          <cell r="Z63">
            <v>1.91</v>
          </cell>
        </row>
        <row r="64">
          <cell r="G64">
            <v>316.77999999999997</v>
          </cell>
          <cell r="H64">
            <v>6489</v>
          </cell>
          <cell r="Z64">
            <v>1.08</v>
          </cell>
        </row>
        <row r="65">
          <cell r="G65">
            <v>817.44</v>
          </cell>
          <cell r="H65">
            <v>5148.45</v>
          </cell>
          <cell r="Z65">
            <v>1.08</v>
          </cell>
        </row>
        <row r="66">
          <cell r="G66">
            <v>1305.53</v>
          </cell>
          <cell r="H66">
            <v>6460.42</v>
          </cell>
          <cell r="Z66">
            <v>1.08</v>
          </cell>
        </row>
        <row r="67">
          <cell r="G67">
            <v>643.53</v>
          </cell>
          <cell r="H67">
            <v>5369.87</v>
          </cell>
          <cell r="Z67">
            <v>1.08</v>
          </cell>
        </row>
        <row r="68">
          <cell r="G68">
            <v>38.9</v>
          </cell>
          <cell r="H68">
            <v>9626.4500000000007</v>
          </cell>
          <cell r="Z68">
            <v>1.08</v>
          </cell>
        </row>
        <row r="69">
          <cell r="G69">
            <v>505.73</v>
          </cell>
          <cell r="H69">
            <v>6489</v>
          </cell>
          <cell r="Z69">
            <v>1.08</v>
          </cell>
        </row>
        <row r="70">
          <cell r="G70">
            <v>64.73</v>
          </cell>
          <cell r="H70">
            <v>7167.45</v>
          </cell>
          <cell r="Z70">
            <v>1.08</v>
          </cell>
        </row>
        <row r="71">
          <cell r="G71">
            <v>149.37</v>
          </cell>
          <cell r="H71">
            <v>7167.45</v>
          </cell>
          <cell r="Z71">
            <v>1.08</v>
          </cell>
        </row>
        <row r="72">
          <cell r="G72">
            <v>206.73500000000001</v>
          </cell>
          <cell r="H72">
            <v>8680.7764999999999</v>
          </cell>
          <cell r="Z72">
            <v>1.0813020470000001</v>
          </cell>
        </row>
        <row r="73">
          <cell r="G73">
            <v>2610.27</v>
          </cell>
          <cell r="H73">
            <v>5614.22</v>
          </cell>
          <cell r="Z73">
            <v>1.08</v>
          </cell>
        </row>
        <row r="74">
          <cell r="G74">
            <v>776.77</v>
          </cell>
          <cell r="H74">
            <v>8872.48</v>
          </cell>
          <cell r="Z74">
            <v>1.08</v>
          </cell>
        </row>
        <row r="75">
          <cell r="G75">
            <v>437.38</v>
          </cell>
          <cell r="H75">
            <v>6489</v>
          </cell>
          <cell r="Z75">
            <v>1.08</v>
          </cell>
        </row>
        <row r="76">
          <cell r="G76">
            <v>683.65</v>
          </cell>
          <cell r="H76">
            <v>7319.01</v>
          </cell>
          <cell r="Z76">
            <v>1.08</v>
          </cell>
        </row>
        <row r="77">
          <cell r="G77">
            <v>125.42</v>
          </cell>
          <cell r="H77">
            <v>10411.799999999999</v>
          </cell>
          <cell r="Z77">
            <v>1.08</v>
          </cell>
        </row>
        <row r="78">
          <cell r="G78">
            <v>3841.14</v>
          </cell>
          <cell r="H78">
            <v>5378.45</v>
          </cell>
          <cell r="Z78">
            <v>1.08</v>
          </cell>
        </row>
        <row r="79">
          <cell r="G79">
            <v>729.19</v>
          </cell>
          <cell r="H79">
            <v>6058.06</v>
          </cell>
          <cell r="Z79">
            <v>1.08</v>
          </cell>
        </row>
        <row r="80">
          <cell r="G80">
            <v>2359.6999999999998</v>
          </cell>
          <cell r="H80">
            <v>5433.32</v>
          </cell>
          <cell r="Z80">
            <v>1.08</v>
          </cell>
        </row>
        <row r="81">
          <cell r="G81">
            <v>497.91</v>
          </cell>
          <cell r="H81">
            <v>4983.78</v>
          </cell>
          <cell r="Z81">
            <v>1.08</v>
          </cell>
        </row>
        <row r="82">
          <cell r="G82">
            <v>390.91</v>
          </cell>
          <cell r="H82">
            <v>6489</v>
          </cell>
          <cell r="Z82">
            <v>1.08</v>
          </cell>
        </row>
        <row r="83">
          <cell r="G83">
            <v>832.56</v>
          </cell>
          <cell r="H83">
            <v>8072.62</v>
          </cell>
          <cell r="Z83">
            <v>1.08</v>
          </cell>
        </row>
        <row r="84">
          <cell r="G84">
            <v>2669.45</v>
          </cell>
          <cell r="H84">
            <v>4793.24</v>
          </cell>
          <cell r="Z84">
            <v>1.08</v>
          </cell>
        </row>
        <row r="85">
          <cell r="G85">
            <v>2515.62</v>
          </cell>
          <cell r="H85">
            <v>5442.6</v>
          </cell>
          <cell r="Z85">
            <v>1.08</v>
          </cell>
        </row>
        <row r="86">
          <cell r="G86">
            <v>2419</v>
          </cell>
          <cell r="H86">
            <v>6330.73</v>
          </cell>
          <cell r="Z86">
            <v>1.08</v>
          </cell>
        </row>
        <row r="87">
          <cell r="G87">
            <v>248</v>
          </cell>
          <cell r="H87">
            <v>6489</v>
          </cell>
          <cell r="Z87">
            <v>1.08</v>
          </cell>
        </row>
        <row r="88">
          <cell r="G88">
            <v>1886.4</v>
          </cell>
          <cell r="H88">
            <v>7200</v>
          </cell>
          <cell r="Z88">
            <v>1.08</v>
          </cell>
        </row>
        <row r="89">
          <cell r="G89">
            <v>263.33999999999997</v>
          </cell>
          <cell r="H89">
            <v>6489</v>
          </cell>
          <cell r="Z89">
            <v>1.08</v>
          </cell>
        </row>
        <row r="90">
          <cell r="G90">
            <v>882.27459999999996</v>
          </cell>
          <cell r="H90">
            <v>6997.74</v>
          </cell>
          <cell r="Z90">
            <v>1.0813020470000001</v>
          </cell>
        </row>
        <row r="91">
          <cell r="G91">
            <v>380.9</v>
          </cell>
          <cell r="H91">
            <v>6489</v>
          </cell>
          <cell r="Z91">
            <v>1.08</v>
          </cell>
        </row>
        <row r="92">
          <cell r="G92">
            <v>1470.72</v>
          </cell>
          <cell r="H92">
            <v>5606.43</v>
          </cell>
          <cell r="Z92">
            <v>1.08</v>
          </cell>
        </row>
        <row r="93">
          <cell r="G93">
            <v>610.51</v>
          </cell>
          <cell r="H93">
            <v>6489</v>
          </cell>
          <cell r="Z93">
            <v>1.08</v>
          </cell>
        </row>
        <row r="94">
          <cell r="G94">
            <v>71.69</v>
          </cell>
          <cell r="H94">
            <v>9626.4500000000007</v>
          </cell>
          <cell r="Z94">
            <v>1.08</v>
          </cell>
        </row>
        <row r="95">
          <cell r="G95">
            <v>2539.1799999999998</v>
          </cell>
          <cell r="H95">
            <v>5298.86</v>
          </cell>
          <cell r="Z95">
            <v>1.08</v>
          </cell>
        </row>
        <row r="96">
          <cell r="G96">
            <v>2286.38</v>
          </cell>
          <cell r="H96">
            <v>5407.71</v>
          </cell>
          <cell r="Z96">
            <v>1.08</v>
          </cell>
        </row>
        <row r="97">
          <cell r="G97">
            <v>2818.21</v>
          </cell>
          <cell r="H97">
            <v>5411.77</v>
          </cell>
          <cell r="Z97">
            <v>1.08</v>
          </cell>
        </row>
        <row r="98">
          <cell r="G98">
            <v>2241.39</v>
          </cell>
          <cell r="H98">
            <v>5196.53</v>
          </cell>
          <cell r="Z98">
            <v>1.08</v>
          </cell>
        </row>
        <row r="99">
          <cell r="G99">
            <v>335.64</v>
          </cell>
          <cell r="H99">
            <v>5546.49</v>
          </cell>
          <cell r="Z99">
            <v>1.08</v>
          </cell>
        </row>
        <row r="100">
          <cell r="G100">
            <v>2132.11</v>
          </cell>
          <cell r="H100">
            <v>6489</v>
          </cell>
          <cell r="Z100">
            <v>1.08</v>
          </cell>
        </row>
        <row r="101">
          <cell r="G101">
            <v>971.04</v>
          </cell>
          <cell r="H101">
            <v>5639.6139999999996</v>
          </cell>
          <cell r="Z101">
            <v>1.08</v>
          </cell>
        </row>
        <row r="102">
          <cell r="G102">
            <v>133.1</v>
          </cell>
          <cell r="H102">
            <v>8978.49</v>
          </cell>
          <cell r="Z102">
            <v>0.7</v>
          </cell>
        </row>
        <row r="103">
          <cell r="G103">
            <v>132.96</v>
          </cell>
          <cell r="H103">
            <v>8968.93</v>
          </cell>
          <cell r="Z103">
            <v>0.7</v>
          </cell>
        </row>
        <row r="104">
          <cell r="G104">
            <v>129.69999999999999</v>
          </cell>
          <cell r="H104">
            <v>8978.49</v>
          </cell>
          <cell r="Z104">
            <v>0.7</v>
          </cell>
        </row>
        <row r="105">
          <cell r="G105">
            <v>129.69999999999999</v>
          </cell>
          <cell r="H105">
            <v>8978.49</v>
          </cell>
          <cell r="Z105">
            <v>0.7</v>
          </cell>
        </row>
        <row r="106">
          <cell r="G106">
            <v>254.25</v>
          </cell>
          <cell r="H106">
            <v>10178.879999999999</v>
          </cell>
          <cell r="Z106">
            <v>0.7</v>
          </cell>
        </row>
        <row r="107">
          <cell r="G107">
            <v>254.25</v>
          </cell>
          <cell r="H107">
            <v>10178.879999999999</v>
          </cell>
          <cell r="Z107">
            <v>0.7</v>
          </cell>
        </row>
        <row r="108">
          <cell r="G108">
            <v>254.25</v>
          </cell>
          <cell r="H108">
            <v>10178.879999999999</v>
          </cell>
          <cell r="Z108">
            <v>0.7</v>
          </cell>
        </row>
        <row r="109">
          <cell r="G109">
            <v>242.98</v>
          </cell>
          <cell r="H109">
            <v>9973.58</v>
          </cell>
          <cell r="Z109">
            <v>0.7</v>
          </cell>
        </row>
        <row r="110">
          <cell r="G110">
            <v>256</v>
          </cell>
          <cell r="H110">
            <v>8772.26</v>
          </cell>
          <cell r="Z110">
            <v>0.7</v>
          </cell>
        </row>
        <row r="111">
          <cell r="G111">
            <v>256</v>
          </cell>
          <cell r="H111">
            <v>8772.26</v>
          </cell>
          <cell r="Z111">
            <v>0.7</v>
          </cell>
        </row>
        <row r="112">
          <cell r="G112">
            <v>256</v>
          </cell>
          <cell r="H112">
            <v>8772.26</v>
          </cell>
          <cell r="Z112">
            <v>0.7</v>
          </cell>
        </row>
        <row r="113">
          <cell r="G113">
            <v>256</v>
          </cell>
          <cell r="H113">
            <v>8772.26</v>
          </cell>
          <cell r="Z113">
            <v>0.7</v>
          </cell>
        </row>
        <row r="114">
          <cell r="G114">
            <v>104.97</v>
          </cell>
          <cell r="H114">
            <v>9973.58</v>
          </cell>
          <cell r="Z114">
            <v>0.7</v>
          </cell>
        </row>
        <row r="115">
          <cell r="G115">
            <v>104.97</v>
          </cell>
          <cell r="H115">
            <v>9973.58</v>
          </cell>
          <cell r="Z115">
            <v>0.7</v>
          </cell>
        </row>
        <row r="116">
          <cell r="G116">
            <v>104.97</v>
          </cell>
          <cell r="H116">
            <v>9973.58</v>
          </cell>
          <cell r="Z116">
            <v>0.7</v>
          </cell>
        </row>
        <row r="117">
          <cell r="G117">
            <v>261.49</v>
          </cell>
          <cell r="H117">
            <v>8978.49</v>
          </cell>
          <cell r="Z117">
            <v>0.7</v>
          </cell>
        </row>
        <row r="118">
          <cell r="G118">
            <v>17.329999999999998</v>
          </cell>
          <cell r="H118">
            <v>7651.79</v>
          </cell>
          <cell r="Z118">
            <v>0.7</v>
          </cell>
        </row>
        <row r="119">
          <cell r="G119">
            <v>9.7899999999999991</v>
          </cell>
          <cell r="H119">
            <v>7651.79</v>
          </cell>
          <cell r="Z119">
            <v>0.7</v>
          </cell>
        </row>
        <row r="120">
          <cell r="G120">
            <v>9.7899999999999991</v>
          </cell>
          <cell r="H120">
            <v>7651.79</v>
          </cell>
          <cell r="Z120">
            <v>0.7</v>
          </cell>
        </row>
        <row r="121">
          <cell r="G121">
            <v>17.329999999999998</v>
          </cell>
          <cell r="H121">
            <v>7651.79</v>
          </cell>
          <cell r="Z121">
            <v>0.7</v>
          </cell>
        </row>
        <row r="122">
          <cell r="G122">
            <v>602.19000000000005</v>
          </cell>
          <cell r="H122">
            <v>5609.17</v>
          </cell>
          <cell r="Z122">
            <v>0.69966602300000003</v>
          </cell>
        </row>
        <row r="123">
          <cell r="G123">
            <v>602.19000000000005</v>
          </cell>
          <cell r="H123">
            <v>5609.17</v>
          </cell>
          <cell r="Z123">
            <v>0.7</v>
          </cell>
        </row>
        <row r="124">
          <cell r="G124">
            <v>602.19000000000005</v>
          </cell>
          <cell r="H124">
            <v>5609.17</v>
          </cell>
          <cell r="Z124">
            <v>0.7</v>
          </cell>
        </row>
        <row r="125">
          <cell r="G125">
            <v>602.19000000000005</v>
          </cell>
          <cell r="H125">
            <v>5609.17</v>
          </cell>
          <cell r="Z125">
            <v>0.7</v>
          </cell>
        </row>
        <row r="126">
          <cell r="G126">
            <v>602.19000000000005</v>
          </cell>
          <cell r="H126">
            <v>5609.17</v>
          </cell>
          <cell r="Z126">
            <v>0.7</v>
          </cell>
        </row>
        <row r="127">
          <cell r="G127">
            <v>602.19000000000005</v>
          </cell>
          <cell r="H127">
            <v>5609.17</v>
          </cell>
          <cell r="Z127">
            <v>0.7</v>
          </cell>
        </row>
        <row r="128">
          <cell r="G128">
            <v>2.64</v>
          </cell>
          <cell r="H128">
            <v>7651.79</v>
          </cell>
          <cell r="Z128">
            <v>0.7</v>
          </cell>
        </row>
        <row r="129">
          <cell r="G129">
            <v>230.54</v>
          </cell>
          <cell r="H129">
            <v>10462.6</v>
          </cell>
          <cell r="Z129">
            <v>0.7</v>
          </cell>
        </row>
        <row r="130">
          <cell r="G130">
            <v>1.51</v>
          </cell>
          <cell r="H130">
            <v>7651.79</v>
          </cell>
          <cell r="Z130">
            <v>0.7</v>
          </cell>
        </row>
        <row r="131">
          <cell r="G131">
            <v>83.61</v>
          </cell>
          <cell r="H131">
            <v>10411.799999999999</v>
          </cell>
          <cell r="Z131">
            <v>0.7</v>
          </cell>
        </row>
        <row r="132">
          <cell r="G132">
            <v>3.87</v>
          </cell>
          <cell r="H132">
            <v>7651.79</v>
          </cell>
          <cell r="Z132">
            <v>0.7</v>
          </cell>
        </row>
        <row r="133">
          <cell r="G133">
            <v>4.0199999999999996</v>
          </cell>
          <cell r="H133">
            <v>7651.79</v>
          </cell>
          <cell r="Z133">
            <v>0.7</v>
          </cell>
        </row>
        <row r="134">
          <cell r="G134">
            <v>3.26</v>
          </cell>
          <cell r="H134">
            <v>7651.79</v>
          </cell>
          <cell r="Z134">
            <v>0.7</v>
          </cell>
        </row>
        <row r="135">
          <cell r="G135">
            <v>535.28</v>
          </cell>
          <cell r="H135">
            <v>5576.03</v>
          </cell>
          <cell r="Z135">
            <v>0.6</v>
          </cell>
        </row>
        <row r="136">
          <cell r="G136">
            <v>535.28</v>
          </cell>
          <cell r="H136">
            <v>5576.03</v>
          </cell>
          <cell r="Z136">
            <v>0.6</v>
          </cell>
        </row>
        <row r="137">
          <cell r="G137">
            <v>535.28</v>
          </cell>
          <cell r="H137">
            <v>5576.03</v>
          </cell>
          <cell r="Z137">
            <v>0.6</v>
          </cell>
        </row>
        <row r="138">
          <cell r="G138">
            <v>3.26</v>
          </cell>
          <cell r="H138">
            <v>7651.79</v>
          </cell>
          <cell r="Z138">
            <v>0.7</v>
          </cell>
        </row>
        <row r="139">
          <cell r="G139">
            <v>23.86</v>
          </cell>
          <cell r="H139">
            <v>7651.79</v>
          </cell>
          <cell r="Z139">
            <v>0.7</v>
          </cell>
        </row>
        <row r="140">
          <cell r="G140">
            <v>3.26</v>
          </cell>
          <cell r="H140">
            <v>7651.79</v>
          </cell>
          <cell r="Z140">
            <v>0.7</v>
          </cell>
        </row>
        <row r="141">
          <cell r="G141">
            <v>7.78</v>
          </cell>
          <cell r="H141">
            <v>7651.79</v>
          </cell>
          <cell r="Z141">
            <v>0.7</v>
          </cell>
        </row>
        <row r="142">
          <cell r="G142">
            <v>174.48</v>
          </cell>
          <cell r="H142">
            <v>7598.82</v>
          </cell>
          <cell r="Z142">
            <v>0.7</v>
          </cell>
        </row>
        <row r="143">
          <cell r="G143">
            <v>246.08</v>
          </cell>
          <cell r="H143">
            <v>10473.15</v>
          </cell>
          <cell r="Z143">
            <v>0.7</v>
          </cell>
        </row>
        <row r="144">
          <cell r="G144">
            <v>155.19999999999999</v>
          </cell>
          <cell r="H144">
            <v>9250.24</v>
          </cell>
          <cell r="Z144">
            <v>0.7</v>
          </cell>
        </row>
        <row r="145">
          <cell r="G145">
            <v>316.26</v>
          </cell>
          <cell r="H145">
            <v>8978.49</v>
          </cell>
          <cell r="Z145">
            <v>0.7</v>
          </cell>
        </row>
        <row r="146">
          <cell r="G146">
            <v>316.26</v>
          </cell>
          <cell r="H146">
            <v>8978.49</v>
          </cell>
          <cell r="Z146">
            <v>0.7</v>
          </cell>
        </row>
        <row r="147">
          <cell r="G147">
            <v>1083.94</v>
          </cell>
          <cell r="H147">
            <v>5563.63</v>
          </cell>
          <cell r="Z147">
            <v>0.6</v>
          </cell>
        </row>
        <row r="148">
          <cell r="G148">
            <v>1083.94</v>
          </cell>
          <cell r="H148">
            <v>5563.63</v>
          </cell>
          <cell r="Z148">
            <v>0.6</v>
          </cell>
        </row>
        <row r="149">
          <cell r="G149">
            <v>1083.94</v>
          </cell>
          <cell r="H149">
            <v>5563.63</v>
          </cell>
          <cell r="Z149">
            <v>0.6</v>
          </cell>
        </row>
        <row r="150">
          <cell r="G150">
            <v>1083.94</v>
          </cell>
          <cell r="H150">
            <v>5563.63</v>
          </cell>
          <cell r="Z150">
            <v>0.6</v>
          </cell>
        </row>
        <row r="151">
          <cell r="G151">
            <v>260.68</v>
          </cell>
          <cell r="H151">
            <v>8939.7800000000007</v>
          </cell>
          <cell r="Z151">
            <v>0.6</v>
          </cell>
        </row>
        <row r="152">
          <cell r="G152">
            <v>81.45</v>
          </cell>
          <cell r="H152">
            <v>5597</v>
          </cell>
          <cell r="Z152">
            <v>0.6</v>
          </cell>
        </row>
        <row r="153">
          <cell r="G153">
            <v>101.79</v>
          </cell>
          <cell r="H153">
            <v>5597</v>
          </cell>
          <cell r="Z153">
            <v>0.6</v>
          </cell>
        </row>
        <row r="154">
          <cell r="G154">
            <v>101.79</v>
          </cell>
          <cell r="H154">
            <v>5597</v>
          </cell>
          <cell r="Z154">
            <v>0.6</v>
          </cell>
        </row>
        <row r="155">
          <cell r="G155">
            <v>262.72000000000003</v>
          </cell>
          <cell r="H155">
            <v>9263.61</v>
          </cell>
          <cell r="Z155">
            <v>0.6</v>
          </cell>
        </row>
        <row r="156">
          <cell r="G156">
            <v>69.099999999999994</v>
          </cell>
          <cell r="H156">
            <v>10324.709999999999</v>
          </cell>
          <cell r="Z156">
            <v>0.6</v>
          </cell>
        </row>
        <row r="157">
          <cell r="G157">
            <v>243.8</v>
          </cell>
          <cell r="H157">
            <v>8906.31</v>
          </cell>
          <cell r="Z157">
            <v>0.6</v>
          </cell>
        </row>
        <row r="158">
          <cell r="G158">
            <v>235.82</v>
          </cell>
          <cell r="H158">
            <v>8978.49</v>
          </cell>
          <cell r="Z158">
            <v>0.6</v>
          </cell>
        </row>
        <row r="159">
          <cell r="G159">
            <v>235.82</v>
          </cell>
          <cell r="H159">
            <v>8978.49</v>
          </cell>
          <cell r="Z159">
            <v>0.6</v>
          </cell>
        </row>
        <row r="160">
          <cell r="G160">
            <v>244.39</v>
          </cell>
          <cell r="H160">
            <v>8966.32</v>
          </cell>
          <cell r="Z160">
            <v>0.6</v>
          </cell>
        </row>
        <row r="161">
          <cell r="G161">
            <v>588.75</v>
          </cell>
          <cell r="H161">
            <v>7673.56</v>
          </cell>
          <cell r="Z161">
            <v>0.6</v>
          </cell>
        </row>
        <row r="162">
          <cell r="G162">
            <v>229.6</v>
          </cell>
          <cell r="H162">
            <v>8936.58</v>
          </cell>
          <cell r="Z162">
            <v>0.6</v>
          </cell>
        </row>
        <row r="163">
          <cell r="G163">
            <v>229.6</v>
          </cell>
          <cell r="H163">
            <v>8936.58</v>
          </cell>
          <cell r="Z163">
            <v>0.6</v>
          </cell>
        </row>
        <row r="164">
          <cell r="G164">
            <v>594.70000000000005</v>
          </cell>
          <cell r="H164">
            <v>7677.91</v>
          </cell>
          <cell r="Z164">
            <v>0.6</v>
          </cell>
        </row>
        <row r="165">
          <cell r="G165">
            <v>594.70000000000005</v>
          </cell>
          <cell r="H165">
            <v>7677.91</v>
          </cell>
          <cell r="Z165">
            <v>0.6</v>
          </cell>
        </row>
        <row r="166">
          <cell r="G166">
            <v>170.67</v>
          </cell>
          <cell r="H166">
            <v>7167.39</v>
          </cell>
          <cell r="Z166">
            <v>0.6</v>
          </cell>
        </row>
        <row r="167">
          <cell r="G167">
            <v>150.44999999999999</v>
          </cell>
          <cell r="H167">
            <v>10486.36</v>
          </cell>
          <cell r="Z167">
            <v>0.6</v>
          </cell>
        </row>
        <row r="168">
          <cell r="G168">
            <v>362.03</v>
          </cell>
          <cell r="H168">
            <v>9973.58</v>
          </cell>
          <cell r="Z168">
            <v>1.91</v>
          </cell>
        </row>
        <row r="169">
          <cell r="G169">
            <v>362.03</v>
          </cell>
          <cell r="H169">
            <v>9973.58</v>
          </cell>
          <cell r="Z169">
            <v>1.91</v>
          </cell>
        </row>
        <row r="170">
          <cell r="G170">
            <v>362.03</v>
          </cell>
          <cell r="H170">
            <v>9973.58</v>
          </cell>
          <cell r="Z170">
            <v>1.91</v>
          </cell>
        </row>
        <row r="171">
          <cell r="G171">
            <v>330.74</v>
          </cell>
          <cell r="H171">
            <v>10411.799999999999</v>
          </cell>
          <cell r="Z171">
            <v>1.91</v>
          </cell>
        </row>
        <row r="172">
          <cell r="G172">
            <v>330.74</v>
          </cell>
          <cell r="H172">
            <v>10411.799999999999</v>
          </cell>
          <cell r="Z172">
            <v>1.91</v>
          </cell>
        </row>
        <row r="173">
          <cell r="G173">
            <v>45.21</v>
          </cell>
          <cell r="H173">
            <v>4110</v>
          </cell>
          <cell r="Z173">
            <v>2.92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G217">
            <v>9.1199999999999992</v>
          </cell>
          <cell r="H217">
            <v>7874.12</v>
          </cell>
          <cell r="Z217">
            <v>2.12</v>
          </cell>
        </row>
        <row r="218">
          <cell r="G218">
            <v>15.81</v>
          </cell>
          <cell r="H218">
            <v>7922.92</v>
          </cell>
          <cell r="Z218">
            <v>1.91</v>
          </cell>
        </row>
        <row r="219">
          <cell r="G219">
            <v>15.81</v>
          </cell>
          <cell r="H219">
            <v>7922.92</v>
          </cell>
          <cell r="Z219">
            <v>1.91</v>
          </cell>
        </row>
        <row r="220">
          <cell r="G220">
            <v>15.81</v>
          </cell>
          <cell r="H220">
            <v>7922.92</v>
          </cell>
          <cell r="Z220">
            <v>1.91</v>
          </cell>
        </row>
        <row r="221">
          <cell r="G221">
            <v>15.81</v>
          </cell>
          <cell r="H221">
            <v>7922.92</v>
          </cell>
          <cell r="Z221">
            <v>1.91</v>
          </cell>
        </row>
        <row r="222">
          <cell r="G222">
            <v>15.81</v>
          </cell>
          <cell r="H222">
            <v>7922.92</v>
          </cell>
          <cell r="Z222">
            <v>1.91</v>
          </cell>
        </row>
        <row r="223">
          <cell r="G223">
            <v>15.81</v>
          </cell>
          <cell r="H223">
            <v>7922.92</v>
          </cell>
          <cell r="Z223">
            <v>1.91</v>
          </cell>
        </row>
        <row r="299">
          <cell r="G299">
            <v>108.8</v>
          </cell>
          <cell r="H299">
            <v>10171.43</v>
          </cell>
          <cell r="Z299">
            <v>2.99</v>
          </cell>
        </row>
        <row r="300">
          <cell r="G300">
            <v>366.14</v>
          </cell>
          <cell r="H300">
            <v>9013.9699999999993</v>
          </cell>
          <cell r="Z300">
            <v>0.98</v>
          </cell>
        </row>
        <row r="301">
          <cell r="G301">
            <v>573.45000000000005</v>
          </cell>
          <cell r="H301">
            <v>8802.98</v>
          </cell>
          <cell r="Z301">
            <v>0.98</v>
          </cell>
        </row>
        <row r="302">
          <cell r="G302">
            <v>1203.68</v>
          </cell>
          <cell r="H302">
            <v>8598.56</v>
          </cell>
          <cell r="Z302">
            <v>0.98</v>
          </cell>
        </row>
        <row r="303">
          <cell r="G303">
            <v>347.69</v>
          </cell>
          <cell r="H303">
            <v>4282.1000000000004</v>
          </cell>
          <cell r="Z303">
            <v>0.98</v>
          </cell>
        </row>
        <row r="304">
          <cell r="G304">
            <v>347.69</v>
          </cell>
          <cell r="H304">
            <v>4282.1000000000004</v>
          </cell>
          <cell r="Z304">
            <v>0.98</v>
          </cell>
        </row>
        <row r="305">
          <cell r="G305">
            <v>215.73</v>
          </cell>
          <cell r="H305">
            <v>9806.43</v>
          </cell>
          <cell r="Z305">
            <v>0.98</v>
          </cell>
        </row>
        <row r="306">
          <cell r="G306">
            <v>175.41</v>
          </cell>
          <cell r="H306">
            <v>9932.64</v>
          </cell>
          <cell r="Z306">
            <v>0.98</v>
          </cell>
        </row>
        <row r="307">
          <cell r="G307">
            <v>482.88</v>
          </cell>
          <cell r="H307">
            <v>9601.15</v>
          </cell>
          <cell r="Z307">
            <v>0.98</v>
          </cell>
        </row>
        <row r="308">
          <cell r="G308">
            <v>592.26</v>
          </cell>
          <cell r="H308">
            <v>9197.41</v>
          </cell>
          <cell r="Z308">
            <v>0.98</v>
          </cell>
        </row>
        <row r="309">
          <cell r="G309">
            <v>254.48</v>
          </cell>
          <cell r="H309">
            <v>9367.77</v>
          </cell>
          <cell r="Z309">
            <v>0.98</v>
          </cell>
        </row>
        <row r="310">
          <cell r="G310">
            <v>23.46</v>
          </cell>
          <cell r="H310">
            <v>11819.23</v>
          </cell>
          <cell r="Z310">
            <v>0.98</v>
          </cell>
        </row>
        <row r="311">
          <cell r="G311">
            <v>488.75</v>
          </cell>
          <cell r="H311">
            <v>5597</v>
          </cell>
          <cell r="Z311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8"/>
  <sheetViews>
    <sheetView workbookViewId="0">
      <selection activeCell="N2" sqref="N2"/>
    </sheetView>
  </sheetViews>
  <sheetFormatPr baseColWidth="10" defaultRowHeight="16" x14ac:dyDescent="0.2"/>
  <cols>
    <col min="14" max="14" width="16.83203125" bestFit="1" customWidth="1"/>
    <col min="15" max="15" width="14.33203125" bestFit="1" customWidth="1"/>
    <col min="16" max="16" width="14.1640625" bestFit="1" customWidth="1"/>
    <col min="17" max="17" width="12.1640625" bestFit="1" customWidth="1"/>
    <col min="18" max="18" width="12.6640625" bestFit="1" customWidth="1"/>
    <col min="19" max="19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408</v>
      </c>
      <c r="O1" t="s">
        <v>13</v>
      </c>
      <c r="P1" t="s">
        <v>14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>
        <v>3</v>
      </c>
      <c r="F2" s="1">
        <f>IFERROR(VLOOKUP(C2,'[1]Fuels and emission rates'!A$2:E$6,2,FALSE), 0)*[2]Generators!H2/1000+[2]Generators!Z2</f>
        <v>30.998000000000001</v>
      </c>
      <c r="G2" s="1">
        <f>IFERROR(VLOOKUP(C2,'[1]Fuels and emission rates'!A$2:E$6,2,FALSE), 0)*[2]Generators!G2</f>
        <v>26.184000000000001</v>
      </c>
      <c r="H2">
        <v>0.42</v>
      </c>
      <c r="I2">
        <v>0.42</v>
      </c>
      <c r="J2">
        <v>1</v>
      </c>
      <c r="K2">
        <v>1</v>
      </c>
      <c r="L2">
        <v>0.9</v>
      </c>
      <c r="M2">
        <v>15.9</v>
      </c>
      <c r="N2" s="2">
        <f>CONVERT(IFERROR(VLOOKUP(C2,'[1]Fuels and emission rates'!A$2:E$6,3,FALSE),0)*[2]Generators!G2, "lbm", "kg")</f>
        <v>643.33005837099995</v>
      </c>
      <c r="O2" s="2">
        <f>CONVERT(IFERROR(VLOOKUP(C2,'[1]Fuels and emission rates'!A$2:E$6,3,FALSE),0)*[2]Generators!H2/1000, "lbm", "kg")</f>
        <v>714.68013817199994</v>
      </c>
      <c r="P2" s="2">
        <f>CONVERT(IFERROR(VLOOKUP(C2,'[1]Fuels and emission rates'!A$2:E$6,4,FALSE),0)*[2]Generators!G2, "lbm", "kg")</f>
        <v>0.87411830330578355</v>
      </c>
      <c r="Q2" s="2">
        <f>CONVERT(IFERROR(VLOOKUP(C2,'[1]Fuels and emission rates'!A$2:E$6,4,FALSE),0)*[2]Generators!H2/1000, "lbm", "kg")</f>
        <v>0.97106451292998119</v>
      </c>
      <c r="R2" s="2">
        <f>CONVERT(IFERROR(VLOOKUP(C2,'[1]Fuels and emission rates'!A$2:E$6,5,FALSE),0)*[2]Generators!G2, "lbm", "kg")</f>
        <v>2.8652931061293001E-2</v>
      </c>
      <c r="S2" s="2">
        <f>CONVERT(IFERROR(VLOOKUP(C2,'[1]Fuels and emission rates'!A$2:E$6,5,FALSE),0)*[2]Generators!H2/1000, "lbm", "kg")</f>
        <v>3.1830753846276011E-2</v>
      </c>
      <c r="T2">
        <v>0</v>
      </c>
      <c r="U2">
        <v>0</v>
      </c>
      <c r="V2">
        <v>0</v>
      </c>
    </row>
    <row r="3" spans="1:22" x14ac:dyDescent="0.2">
      <c r="A3">
        <v>2</v>
      </c>
      <c r="B3" t="s">
        <v>22</v>
      </c>
      <c r="C3" t="s">
        <v>20</v>
      </c>
      <c r="D3" t="s">
        <v>21</v>
      </c>
      <c r="E3">
        <v>3</v>
      </c>
      <c r="F3" s="1">
        <f>IFERROR(VLOOKUP(C3,'[1]Fuels and emission rates'!A$2:E$6,2,FALSE), 0)*[2]Generators!H3/1000+[2]Generators!Z3</f>
        <v>30.998000000000001</v>
      </c>
      <c r="G3" s="1">
        <f>IFERROR(VLOOKUP(C3,'[1]Fuels and emission rates'!A$2:E$6,2,FALSE), 0)*[2]Generators!G3</f>
        <v>26.184000000000001</v>
      </c>
      <c r="H3">
        <v>0.42</v>
      </c>
      <c r="I3">
        <v>0.42</v>
      </c>
      <c r="J3">
        <v>1</v>
      </c>
      <c r="K3">
        <v>1</v>
      </c>
      <c r="L3">
        <v>0.9</v>
      </c>
      <c r="M3">
        <v>15.9</v>
      </c>
      <c r="N3" s="2">
        <f>CONVERT(IFERROR(VLOOKUP(C3,'[1]Fuels and emission rates'!A$2:E$6,3,FALSE),0)*[2]Generators!G3, "lbm", "kg")</f>
        <v>643.33005837099995</v>
      </c>
      <c r="O3" s="2">
        <f>CONVERT(IFERROR(VLOOKUP(C3,'[1]Fuels and emission rates'!A$2:E$6,3,FALSE),0)*[2]Generators!H3/1000, "lbm", "kg")</f>
        <v>714.68013817199994</v>
      </c>
      <c r="P3" s="2">
        <f>CONVERT(IFERROR(VLOOKUP(C3,'[1]Fuels and emission rates'!A$2:E$6,4,FALSE),0)*[2]Generators!G3, "lbm", "kg")</f>
        <v>0.87411830330578355</v>
      </c>
      <c r="Q3" s="2">
        <f>CONVERT(IFERROR(VLOOKUP(C3,'[1]Fuels and emission rates'!A$2:E$6,4,FALSE),0)*[2]Generators!H3/1000, "lbm", "kg")</f>
        <v>0.97106451292998119</v>
      </c>
      <c r="R3" s="2">
        <f>CONVERT(IFERROR(VLOOKUP(C3,'[1]Fuels and emission rates'!A$2:E$6,5,FALSE),0)*[2]Generators!G3, "lbm", "kg")</f>
        <v>2.8652931061293001E-2</v>
      </c>
      <c r="S3" s="2">
        <f>CONVERT(IFERROR(VLOOKUP(C3,'[1]Fuels and emission rates'!A$2:E$6,5,FALSE),0)*[2]Generators!H3/1000, "lbm", "kg")</f>
        <v>3.1830753846276011E-2</v>
      </c>
      <c r="T3">
        <v>0</v>
      </c>
      <c r="U3">
        <v>0</v>
      </c>
      <c r="V3">
        <v>0</v>
      </c>
    </row>
    <row r="4" spans="1:22" x14ac:dyDescent="0.2">
      <c r="A4">
        <v>3</v>
      </c>
      <c r="B4" t="s">
        <v>23</v>
      </c>
      <c r="C4" t="s">
        <v>20</v>
      </c>
      <c r="D4" t="s">
        <v>24</v>
      </c>
      <c r="E4">
        <v>1.2</v>
      </c>
      <c r="F4" s="1">
        <f>IFERROR(VLOOKUP(C4,'[1]Fuels and emission rates'!A$2:E$6,2,FALSE), 0)*[2]Generators!H4/1000+[2]Generators!Z4</f>
        <v>30.998000000000001</v>
      </c>
      <c r="G4" s="1">
        <f>IFERROR(VLOOKUP(C4,'[1]Fuels and emission rates'!A$2:E$6,2,FALSE), 0)*[2]Generators!G4</f>
        <v>10.464</v>
      </c>
      <c r="H4">
        <v>0.42</v>
      </c>
      <c r="I4">
        <v>0.42</v>
      </c>
      <c r="J4">
        <v>1</v>
      </c>
      <c r="K4">
        <v>1</v>
      </c>
      <c r="L4">
        <v>0.36</v>
      </c>
      <c r="M4">
        <v>6.36</v>
      </c>
      <c r="N4" s="2">
        <f>CONVERT(IFERROR(VLOOKUP(C4,'[1]Fuels and emission rates'!A$2:E$6,3,FALSE),0)*[2]Generators!G4, "lbm", "kg")</f>
        <v>257.09615531600008</v>
      </c>
      <c r="O4" s="2">
        <f>CONVERT(IFERROR(VLOOKUP(C4,'[1]Fuels and emission rates'!A$2:E$6,3,FALSE),0)*[2]Generators!H4/1000, "lbm", "kg")</f>
        <v>714.68013817199994</v>
      </c>
      <c r="P4" s="2">
        <f>CONVERT(IFERROR(VLOOKUP(C4,'[1]Fuels and emission rates'!A$2:E$6,4,FALSE),0)*[2]Generators!G4, "lbm", "kg")</f>
        <v>0.34932683798471276</v>
      </c>
      <c r="Q4" s="2">
        <f>CONVERT(IFERROR(VLOOKUP(C4,'[1]Fuels and emission rates'!A$2:E$6,4,FALSE),0)*[2]Generators!H4/1000, "lbm", "kg")</f>
        <v>0.97106451292998119</v>
      </c>
      <c r="R4" s="2">
        <f>CONVERT(IFERROR(VLOOKUP(C4,'[1]Fuels and emission rates'!A$2:E$6,5,FALSE),0)*[2]Generators!G4, "lbm", "kg")</f>
        <v>1.1450667225228001E-2</v>
      </c>
      <c r="S4" s="2">
        <f>CONVERT(IFERROR(VLOOKUP(C4,'[1]Fuels and emission rates'!A$2:E$6,5,FALSE),0)*[2]Generators!H4/1000, "lbm", "kg")</f>
        <v>3.1830753846276011E-2</v>
      </c>
      <c r="T4">
        <v>0</v>
      </c>
      <c r="U4">
        <v>0</v>
      </c>
      <c r="V4">
        <v>0</v>
      </c>
    </row>
    <row r="5" spans="1:22" x14ac:dyDescent="0.2">
      <c r="A5">
        <v>4</v>
      </c>
      <c r="B5" t="s">
        <v>25</v>
      </c>
      <c r="C5" t="s">
        <v>20</v>
      </c>
      <c r="D5" t="s">
        <v>24</v>
      </c>
      <c r="E5">
        <v>1.2</v>
      </c>
      <c r="F5" s="1">
        <f>IFERROR(VLOOKUP(C5,'[1]Fuels and emission rates'!A$2:E$6,2,FALSE), 0)*[2]Generators!H5/1000+[2]Generators!Z5</f>
        <v>30.998000000000001</v>
      </c>
      <c r="G5" s="1">
        <f>IFERROR(VLOOKUP(C5,'[1]Fuels and emission rates'!A$2:E$6,2,FALSE), 0)*[2]Generators!G5</f>
        <v>10.464</v>
      </c>
      <c r="H5">
        <v>0.42</v>
      </c>
      <c r="I5">
        <v>0.42</v>
      </c>
      <c r="J5">
        <v>1</v>
      </c>
      <c r="K5">
        <v>1</v>
      </c>
      <c r="L5">
        <v>0.36</v>
      </c>
      <c r="M5">
        <v>6.36</v>
      </c>
      <c r="N5" s="2">
        <f>CONVERT(IFERROR(VLOOKUP(C5,'[1]Fuels and emission rates'!A$2:E$6,3,FALSE),0)*[2]Generators!G5, "lbm", "kg")</f>
        <v>257.09615531600008</v>
      </c>
      <c r="O5" s="2">
        <f>CONVERT(IFERROR(VLOOKUP(C5,'[1]Fuels and emission rates'!A$2:E$6,3,FALSE),0)*[2]Generators!H5/1000, "lbm", "kg")</f>
        <v>714.68013817199994</v>
      </c>
      <c r="P5" s="2">
        <f>CONVERT(IFERROR(VLOOKUP(C5,'[1]Fuels and emission rates'!A$2:E$6,4,FALSE),0)*[2]Generators!G5, "lbm", "kg")</f>
        <v>0.34932683798471276</v>
      </c>
      <c r="Q5" s="2">
        <f>CONVERT(IFERROR(VLOOKUP(C5,'[1]Fuels and emission rates'!A$2:E$6,4,FALSE),0)*[2]Generators!H5/1000, "lbm", "kg")</f>
        <v>0.97106451292998119</v>
      </c>
      <c r="R5" s="2">
        <f>CONVERT(IFERROR(VLOOKUP(C5,'[1]Fuels and emission rates'!A$2:E$6,5,FALSE),0)*[2]Generators!G5, "lbm", "kg")</f>
        <v>1.1450667225228001E-2</v>
      </c>
      <c r="S5" s="2">
        <f>CONVERT(IFERROR(VLOOKUP(C5,'[1]Fuels and emission rates'!A$2:E$6,5,FALSE),0)*[2]Generators!H5/1000, "lbm", "kg")</f>
        <v>3.1830753846276011E-2</v>
      </c>
      <c r="T5">
        <v>0</v>
      </c>
      <c r="U5">
        <v>0</v>
      </c>
      <c r="V5">
        <v>0</v>
      </c>
    </row>
    <row r="6" spans="1:22" x14ac:dyDescent="0.2">
      <c r="A6">
        <v>5</v>
      </c>
      <c r="B6" t="s">
        <v>26</v>
      </c>
      <c r="C6" t="s">
        <v>20</v>
      </c>
      <c r="D6" t="s">
        <v>21</v>
      </c>
      <c r="E6">
        <v>1.3</v>
      </c>
      <c r="F6" s="1">
        <f>IFERROR(VLOOKUP(C6,'[1]Fuels and emission rates'!A$2:E$6,2,FALSE), 0)*[2]Generators!H6/1000+[2]Generators!Z6</f>
        <v>30.998000000000001</v>
      </c>
      <c r="G6" s="1">
        <f>IFERROR(VLOOKUP(C6,'[1]Fuels and emission rates'!A$2:E$6,2,FALSE), 0)*[2]Generators!G6</f>
        <v>11.352</v>
      </c>
      <c r="H6">
        <v>0.42</v>
      </c>
      <c r="I6">
        <v>0.42</v>
      </c>
      <c r="J6">
        <v>6</v>
      </c>
      <c r="K6">
        <v>6</v>
      </c>
      <c r="L6">
        <v>0.26</v>
      </c>
      <c r="M6">
        <v>6.89</v>
      </c>
      <c r="N6" s="2">
        <f>CONVERT(IFERROR(VLOOKUP(C6,'[1]Fuels and emission rates'!A$2:E$6,3,FALSE),0)*[2]Generators!G6, "lbm", "kg")</f>
        <v>278.91394831300005</v>
      </c>
      <c r="O6" s="2">
        <f>CONVERT(IFERROR(VLOOKUP(C6,'[1]Fuels and emission rates'!A$2:E$6,3,FALSE),0)*[2]Generators!H6/1000, "lbm", "kg")</f>
        <v>714.68013817199994</v>
      </c>
      <c r="P6" s="2">
        <f>CONVERT(IFERROR(VLOOKUP(C6,'[1]Fuels and emission rates'!A$2:E$6,4,FALSE),0)*[2]Generators!G6, "lbm", "kg")</f>
        <v>0.37897154671277328</v>
      </c>
      <c r="Q6" s="2">
        <f>CONVERT(IFERROR(VLOOKUP(C6,'[1]Fuels and emission rates'!A$2:E$6,4,FALSE),0)*[2]Generators!H6/1000, "lbm", "kg")</f>
        <v>0.97106451292998119</v>
      </c>
      <c r="R6" s="2">
        <f>CONVERT(IFERROR(VLOOKUP(C6,'[1]Fuels and emission rates'!A$2:E$6,5,FALSE),0)*[2]Generators!G6, "lbm", "kg")</f>
        <v>1.2422398159479002E-2</v>
      </c>
      <c r="S6" s="2">
        <f>CONVERT(IFERROR(VLOOKUP(C6,'[1]Fuels and emission rates'!A$2:E$6,5,FALSE),0)*[2]Generators!H6/1000, "lbm", "kg")</f>
        <v>3.1830753846276011E-2</v>
      </c>
      <c r="T6">
        <v>0</v>
      </c>
      <c r="U6">
        <v>0</v>
      </c>
      <c r="V6">
        <v>0</v>
      </c>
    </row>
    <row r="7" spans="1:22" x14ac:dyDescent="0.2">
      <c r="A7">
        <v>6</v>
      </c>
      <c r="B7" t="s">
        <v>27</v>
      </c>
      <c r="C7" t="s">
        <v>20</v>
      </c>
      <c r="D7" t="s">
        <v>21</v>
      </c>
      <c r="E7">
        <v>1.3</v>
      </c>
      <c r="F7" s="1">
        <f>IFERROR(VLOOKUP(C7,'[1]Fuels and emission rates'!A$2:E$6,2,FALSE), 0)*[2]Generators!H7/1000+[2]Generators!Z7</f>
        <v>30.998000000000001</v>
      </c>
      <c r="G7" s="1">
        <f>IFERROR(VLOOKUP(C7,'[1]Fuels and emission rates'!A$2:E$6,2,FALSE), 0)*[2]Generators!G7</f>
        <v>11.352</v>
      </c>
      <c r="H7">
        <v>0.42</v>
      </c>
      <c r="I7">
        <v>0.42</v>
      </c>
      <c r="J7">
        <v>6</v>
      </c>
      <c r="K7">
        <v>6</v>
      </c>
      <c r="L7">
        <v>0.26</v>
      </c>
      <c r="M7">
        <v>6.89</v>
      </c>
      <c r="N7" s="2">
        <f>CONVERT(IFERROR(VLOOKUP(C7,'[1]Fuels and emission rates'!A$2:E$6,3,FALSE),0)*[2]Generators!G7, "lbm", "kg")</f>
        <v>278.91394831300005</v>
      </c>
      <c r="O7" s="2">
        <f>CONVERT(IFERROR(VLOOKUP(C7,'[1]Fuels and emission rates'!A$2:E$6,3,FALSE),0)*[2]Generators!H7/1000, "lbm", "kg")</f>
        <v>714.68013817199994</v>
      </c>
      <c r="P7" s="2">
        <f>CONVERT(IFERROR(VLOOKUP(C7,'[1]Fuels and emission rates'!A$2:E$6,4,FALSE),0)*[2]Generators!G7, "lbm", "kg")</f>
        <v>0.37897154671277328</v>
      </c>
      <c r="Q7" s="2">
        <f>CONVERT(IFERROR(VLOOKUP(C7,'[1]Fuels and emission rates'!A$2:E$6,4,FALSE),0)*[2]Generators!H7/1000, "lbm", "kg")</f>
        <v>0.97106451292998119</v>
      </c>
      <c r="R7" s="2">
        <f>CONVERT(IFERROR(VLOOKUP(C7,'[1]Fuels and emission rates'!A$2:E$6,5,FALSE),0)*[2]Generators!G7, "lbm", "kg")</f>
        <v>1.2422398159479002E-2</v>
      </c>
      <c r="S7" s="2">
        <f>CONVERT(IFERROR(VLOOKUP(C7,'[1]Fuels and emission rates'!A$2:E$6,5,FALSE),0)*[2]Generators!H7/1000, "lbm", "kg")</f>
        <v>3.1830753846276011E-2</v>
      </c>
      <c r="T7">
        <v>0</v>
      </c>
      <c r="U7">
        <v>0</v>
      </c>
      <c r="V7">
        <v>0</v>
      </c>
    </row>
    <row r="8" spans="1:22" x14ac:dyDescent="0.2">
      <c r="A8">
        <v>7</v>
      </c>
      <c r="B8" t="s">
        <v>28</v>
      </c>
      <c r="C8" t="s">
        <v>20</v>
      </c>
      <c r="D8" t="s">
        <v>21</v>
      </c>
      <c r="E8">
        <v>3</v>
      </c>
      <c r="F8" s="1">
        <f>IFERROR(VLOOKUP(C8,'[1]Fuels and emission rates'!A$2:E$6,2,FALSE), 0)*[2]Generators!H8/1000+[2]Generators!Z8</f>
        <v>30.998000000000001</v>
      </c>
      <c r="G8" s="1">
        <f>IFERROR(VLOOKUP(C8,'[1]Fuels and emission rates'!A$2:E$6,2,FALSE), 0)*[2]Generators!G8</f>
        <v>26.184000000000001</v>
      </c>
      <c r="H8">
        <v>0.42</v>
      </c>
      <c r="I8">
        <v>0.42</v>
      </c>
      <c r="J8">
        <v>6</v>
      </c>
      <c r="K8">
        <v>6</v>
      </c>
      <c r="L8">
        <v>0.6</v>
      </c>
      <c r="M8">
        <v>15.9</v>
      </c>
      <c r="N8" s="2">
        <f>CONVERT(IFERROR(VLOOKUP(C8,'[1]Fuels and emission rates'!A$2:E$6,3,FALSE),0)*[2]Generators!G8, "lbm", "kg")</f>
        <v>643.33005837099995</v>
      </c>
      <c r="O8" s="2">
        <f>CONVERT(IFERROR(VLOOKUP(C8,'[1]Fuels and emission rates'!A$2:E$6,3,FALSE),0)*[2]Generators!H8/1000, "lbm", "kg")</f>
        <v>714.68013817199994</v>
      </c>
      <c r="P8" s="2">
        <f>CONVERT(IFERROR(VLOOKUP(C8,'[1]Fuels and emission rates'!A$2:E$6,4,FALSE),0)*[2]Generators!G8, "lbm", "kg")</f>
        <v>0.87411830330578355</v>
      </c>
      <c r="Q8" s="2">
        <f>CONVERT(IFERROR(VLOOKUP(C8,'[1]Fuels and emission rates'!A$2:E$6,4,FALSE),0)*[2]Generators!H8/1000, "lbm", "kg")</f>
        <v>0.97106451292998119</v>
      </c>
      <c r="R8" s="2">
        <f>CONVERT(IFERROR(VLOOKUP(C8,'[1]Fuels and emission rates'!A$2:E$6,5,FALSE),0)*[2]Generators!G8, "lbm", "kg")</f>
        <v>2.8652931061293001E-2</v>
      </c>
      <c r="S8" s="2">
        <f>CONVERT(IFERROR(VLOOKUP(C8,'[1]Fuels and emission rates'!A$2:E$6,5,FALSE),0)*[2]Generators!H8/1000, "lbm", "kg")</f>
        <v>3.1830753846276011E-2</v>
      </c>
      <c r="T8">
        <v>0</v>
      </c>
      <c r="U8">
        <v>0</v>
      </c>
      <c r="V8">
        <v>0</v>
      </c>
    </row>
    <row r="9" spans="1:22" x14ac:dyDescent="0.2">
      <c r="A9">
        <v>8</v>
      </c>
      <c r="B9" t="s">
        <v>29</v>
      </c>
      <c r="C9" t="s">
        <v>20</v>
      </c>
      <c r="D9" t="s">
        <v>21</v>
      </c>
      <c r="E9">
        <v>1.35</v>
      </c>
      <c r="F9" s="1">
        <f>IFERROR(VLOOKUP(C9,'[1]Fuels and emission rates'!A$2:E$6,2,FALSE), 0)*[2]Generators!H9/1000+[2]Generators!Z9</f>
        <v>30.998000000000001</v>
      </c>
      <c r="G9" s="1">
        <f>IFERROR(VLOOKUP(C9,'[1]Fuels and emission rates'!A$2:E$6,2,FALSE), 0)*[2]Generators!G9</f>
        <v>11.784000000000001</v>
      </c>
      <c r="H9">
        <v>0.42</v>
      </c>
      <c r="I9">
        <v>0.42</v>
      </c>
      <c r="J9">
        <v>6</v>
      </c>
      <c r="K9">
        <v>6</v>
      </c>
      <c r="L9">
        <v>0.27</v>
      </c>
      <c r="M9">
        <v>7.16</v>
      </c>
      <c r="N9" s="2">
        <f>CONVERT(IFERROR(VLOOKUP(C9,'[1]Fuels and emission rates'!A$2:E$6,3,FALSE),0)*[2]Generators!G9, "lbm", "kg")</f>
        <v>289.52800977100009</v>
      </c>
      <c r="O9" s="2">
        <f>CONVERT(IFERROR(VLOOKUP(C9,'[1]Fuels and emission rates'!A$2:E$6,3,FALSE),0)*[2]Generators!H9/1000, "lbm", "kg")</f>
        <v>714.68013817199994</v>
      </c>
      <c r="P9" s="2">
        <f>CONVERT(IFERROR(VLOOKUP(C9,'[1]Fuels and emission rates'!A$2:E$6,4,FALSE),0)*[2]Generators!G9, "lbm", "kg")</f>
        <v>0.39339329690480268</v>
      </c>
      <c r="Q9" s="2">
        <f>CONVERT(IFERROR(VLOOKUP(C9,'[1]Fuels and emission rates'!A$2:E$6,4,FALSE),0)*[2]Generators!H9/1000, "lbm", "kg")</f>
        <v>0.97106451292998119</v>
      </c>
      <c r="R9" s="2">
        <f>CONVERT(IFERROR(VLOOKUP(C9,'[1]Fuels and emission rates'!A$2:E$6,5,FALSE),0)*[2]Generators!G9, "lbm", "kg")</f>
        <v>1.2895132127493002E-2</v>
      </c>
      <c r="S9" s="2">
        <f>CONVERT(IFERROR(VLOOKUP(C9,'[1]Fuels and emission rates'!A$2:E$6,5,FALSE),0)*[2]Generators!H9/1000, "lbm", "kg")</f>
        <v>3.1830753846276011E-2</v>
      </c>
      <c r="T9">
        <v>0</v>
      </c>
      <c r="U9">
        <v>0</v>
      </c>
      <c r="V9">
        <v>0</v>
      </c>
    </row>
    <row r="10" spans="1:22" x14ac:dyDescent="0.2">
      <c r="A10">
        <v>9</v>
      </c>
      <c r="B10" t="s">
        <v>30</v>
      </c>
      <c r="C10" t="s">
        <v>20</v>
      </c>
      <c r="D10" t="s">
        <v>21</v>
      </c>
      <c r="E10">
        <v>1.35</v>
      </c>
      <c r="F10" s="1">
        <f>IFERROR(VLOOKUP(C10,'[1]Fuels and emission rates'!A$2:E$6,2,FALSE), 0)*[2]Generators!H10/1000+[2]Generators!Z10</f>
        <v>30.998000000000001</v>
      </c>
      <c r="G10" s="1">
        <f>IFERROR(VLOOKUP(C10,'[1]Fuels and emission rates'!A$2:E$6,2,FALSE), 0)*[2]Generators!G10</f>
        <v>11.784000000000001</v>
      </c>
      <c r="H10">
        <v>0.42</v>
      </c>
      <c r="I10">
        <v>0.42</v>
      </c>
      <c r="J10">
        <v>6</v>
      </c>
      <c r="K10">
        <v>6</v>
      </c>
      <c r="L10">
        <v>0.27</v>
      </c>
      <c r="M10">
        <v>7.16</v>
      </c>
      <c r="N10" s="2">
        <f>CONVERT(IFERROR(VLOOKUP(C10,'[1]Fuels and emission rates'!A$2:E$6,3,FALSE),0)*[2]Generators!G10, "lbm", "kg")</f>
        <v>289.52800977100009</v>
      </c>
      <c r="O10" s="2">
        <f>CONVERT(IFERROR(VLOOKUP(C10,'[1]Fuels and emission rates'!A$2:E$6,3,FALSE),0)*[2]Generators!H10/1000, "lbm", "kg")</f>
        <v>714.68013817199994</v>
      </c>
      <c r="P10" s="2">
        <f>CONVERT(IFERROR(VLOOKUP(C10,'[1]Fuels and emission rates'!A$2:E$6,4,FALSE),0)*[2]Generators!G10, "lbm", "kg")</f>
        <v>0.39339329690480268</v>
      </c>
      <c r="Q10" s="2">
        <f>CONVERT(IFERROR(VLOOKUP(C10,'[1]Fuels and emission rates'!A$2:E$6,4,FALSE),0)*[2]Generators!H10/1000, "lbm", "kg")</f>
        <v>0.97106451292998119</v>
      </c>
      <c r="R10" s="2">
        <f>CONVERT(IFERROR(VLOOKUP(C10,'[1]Fuels and emission rates'!A$2:E$6,5,FALSE),0)*[2]Generators!G10, "lbm", "kg")</f>
        <v>1.2895132127493002E-2</v>
      </c>
      <c r="S10" s="2">
        <f>CONVERT(IFERROR(VLOOKUP(C10,'[1]Fuels and emission rates'!A$2:E$6,5,FALSE),0)*[2]Generators!H10/1000, "lbm", "kg")</f>
        <v>3.1830753846276011E-2</v>
      </c>
      <c r="T10">
        <v>0</v>
      </c>
      <c r="U10">
        <v>0</v>
      </c>
      <c r="V10">
        <v>0</v>
      </c>
    </row>
    <row r="11" spans="1:22" x14ac:dyDescent="0.2">
      <c r="A11">
        <v>10</v>
      </c>
      <c r="B11" t="s">
        <v>31</v>
      </c>
      <c r="C11" t="s">
        <v>20</v>
      </c>
      <c r="D11" t="s">
        <v>21</v>
      </c>
      <c r="E11">
        <v>1.35</v>
      </c>
      <c r="F11" s="1">
        <f>IFERROR(VLOOKUP(C11,'[1]Fuels and emission rates'!A$2:E$6,2,FALSE), 0)*[2]Generators!H11/1000+[2]Generators!Z11</f>
        <v>30.998000000000001</v>
      </c>
      <c r="G11" s="1">
        <f>IFERROR(VLOOKUP(C11,'[1]Fuels and emission rates'!A$2:E$6,2,FALSE), 0)*[2]Generators!G11</f>
        <v>11.784000000000001</v>
      </c>
      <c r="H11">
        <v>0.42</v>
      </c>
      <c r="I11">
        <v>0.42</v>
      </c>
      <c r="J11">
        <v>6</v>
      </c>
      <c r="K11">
        <v>6</v>
      </c>
      <c r="L11">
        <v>0.27</v>
      </c>
      <c r="M11">
        <v>7.16</v>
      </c>
      <c r="N11" s="2">
        <f>CONVERT(IFERROR(VLOOKUP(C11,'[1]Fuels and emission rates'!A$2:E$6,3,FALSE),0)*[2]Generators!G11, "lbm", "kg")</f>
        <v>289.52800977100009</v>
      </c>
      <c r="O11" s="2">
        <f>CONVERT(IFERROR(VLOOKUP(C11,'[1]Fuels and emission rates'!A$2:E$6,3,FALSE),0)*[2]Generators!H11/1000, "lbm", "kg")</f>
        <v>714.68013817199994</v>
      </c>
      <c r="P11" s="2">
        <f>CONVERT(IFERROR(VLOOKUP(C11,'[1]Fuels and emission rates'!A$2:E$6,4,FALSE),0)*[2]Generators!G11, "lbm", "kg")</f>
        <v>0.39339329690480268</v>
      </c>
      <c r="Q11" s="2">
        <f>CONVERT(IFERROR(VLOOKUP(C11,'[1]Fuels and emission rates'!A$2:E$6,4,FALSE),0)*[2]Generators!H11/1000, "lbm", "kg")</f>
        <v>0.97106451292998119</v>
      </c>
      <c r="R11" s="2">
        <f>CONVERT(IFERROR(VLOOKUP(C11,'[1]Fuels and emission rates'!A$2:E$6,5,FALSE),0)*[2]Generators!G11, "lbm", "kg")</f>
        <v>1.2895132127493002E-2</v>
      </c>
      <c r="S11" s="2">
        <f>CONVERT(IFERROR(VLOOKUP(C11,'[1]Fuels and emission rates'!A$2:E$6,5,FALSE),0)*[2]Generators!H11/1000, "lbm", "kg")</f>
        <v>3.1830753846276011E-2</v>
      </c>
      <c r="T11">
        <v>0</v>
      </c>
      <c r="U11">
        <v>0</v>
      </c>
      <c r="V11">
        <v>0</v>
      </c>
    </row>
    <row r="12" spans="1:22" x14ac:dyDescent="0.2">
      <c r="A12">
        <v>11</v>
      </c>
      <c r="B12" t="s">
        <v>32</v>
      </c>
      <c r="C12" t="s">
        <v>20</v>
      </c>
      <c r="D12" t="s">
        <v>21</v>
      </c>
      <c r="E12">
        <v>0.71</v>
      </c>
      <c r="F12" s="1">
        <f>IFERROR(VLOOKUP(C12,'[1]Fuels and emission rates'!A$2:E$6,2,FALSE), 0)*[2]Generators!H12/1000+[2]Generators!Z12</f>
        <v>30.998000000000001</v>
      </c>
      <c r="G12" s="1">
        <f>IFERROR(VLOOKUP(C12,'[1]Fuels and emission rates'!A$2:E$6,2,FALSE), 0)*[2]Generators!G12</f>
        <v>6.1920000000000002</v>
      </c>
      <c r="H12">
        <v>0.42</v>
      </c>
      <c r="I12">
        <v>0.42</v>
      </c>
      <c r="J12">
        <v>6</v>
      </c>
      <c r="K12">
        <v>6</v>
      </c>
      <c r="L12">
        <v>0.14000000000000001</v>
      </c>
      <c r="M12">
        <v>3.76</v>
      </c>
      <c r="N12" s="2">
        <f>CONVERT(IFERROR(VLOOKUP(C12,'[1]Fuels and emission rates'!A$2:E$6,3,FALSE),0)*[2]Generators!G12, "lbm", "kg")</f>
        <v>152.13488089800003</v>
      </c>
      <c r="O12" s="2">
        <f>CONVERT(IFERROR(VLOOKUP(C12,'[1]Fuels and emission rates'!A$2:E$6,3,FALSE),0)*[2]Generators!H12/1000, "lbm", "kg")</f>
        <v>714.68013817199994</v>
      </c>
      <c r="P12" s="2">
        <f>CONVERT(IFERROR(VLOOKUP(C12,'[1]Fuels and emission rates'!A$2:E$6,4,FALSE),0)*[2]Generators!G12, "lbm", "kg")</f>
        <v>0.20671175275242179</v>
      </c>
      <c r="Q12" s="2">
        <f>CONVERT(IFERROR(VLOOKUP(C12,'[1]Fuels and emission rates'!A$2:E$6,4,FALSE),0)*[2]Generators!H12/1000, "lbm", "kg")</f>
        <v>0.97106451292998119</v>
      </c>
      <c r="R12" s="2">
        <f>CONVERT(IFERROR(VLOOKUP(C12,'[1]Fuels and emission rates'!A$2:E$6,5,FALSE),0)*[2]Generators!G12, "lbm", "kg")</f>
        <v>6.7758535415340009E-3</v>
      </c>
      <c r="S12" s="2">
        <f>CONVERT(IFERROR(VLOOKUP(C12,'[1]Fuels and emission rates'!A$2:E$6,5,FALSE),0)*[2]Generators!H12/1000, "lbm", "kg")</f>
        <v>3.1830753846276011E-2</v>
      </c>
      <c r="T12">
        <v>0</v>
      </c>
      <c r="U12">
        <v>0</v>
      </c>
      <c r="V12">
        <v>0</v>
      </c>
    </row>
    <row r="13" spans="1:22" x14ac:dyDescent="0.2">
      <c r="A13">
        <v>12</v>
      </c>
      <c r="B13" t="s">
        <v>33</v>
      </c>
      <c r="C13" t="s">
        <v>20</v>
      </c>
      <c r="D13" t="s">
        <v>21</v>
      </c>
      <c r="E13">
        <v>0.71</v>
      </c>
      <c r="F13" s="1">
        <f>IFERROR(VLOOKUP(C13,'[1]Fuels and emission rates'!A$2:E$6,2,FALSE), 0)*[2]Generators!H13/1000+[2]Generators!Z13</f>
        <v>30.998000000000001</v>
      </c>
      <c r="G13" s="1">
        <f>IFERROR(VLOOKUP(C13,'[1]Fuels and emission rates'!A$2:E$6,2,FALSE), 0)*[2]Generators!G13</f>
        <v>6.1920000000000002</v>
      </c>
      <c r="H13">
        <v>0.42</v>
      </c>
      <c r="I13">
        <v>0.42</v>
      </c>
      <c r="J13">
        <v>6</v>
      </c>
      <c r="K13">
        <v>6</v>
      </c>
      <c r="L13">
        <v>0.14000000000000001</v>
      </c>
      <c r="M13">
        <v>3.76</v>
      </c>
      <c r="N13" s="2">
        <f>CONVERT(IFERROR(VLOOKUP(C13,'[1]Fuels and emission rates'!A$2:E$6,3,FALSE),0)*[2]Generators!G13, "lbm", "kg")</f>
        <v>152.13488089800003</v>
      </c>
      <c r="O13" s="2">
        <f>CONVERT(IFERROR(VLOOKUP(C13,'[1]Fuels and emission rates'!A$2:E$6,3,FALSE),0)*[2]Generators!H13/1000, "lbm", "kg")</f>
        <v>714.68013817199994</v>
      </c>
      <c r="P13" s="2">
        <f>CONVERT(IFERROR(VLOOKUP(C13,'[1]Fuels and emission rates'!A$2:E$6,4,FALSE),0)*[2]Generators!G13, "lbm", "kg")</f>
        <v>0.20671175275242179</v>
      </c>
      <c r="Q13" s="2">
        <f>CONVERT(IFERROR(VLOOKUP(C13,'[1]Fuels and emission rates'!A$2:E$6,4,FALSE),0)*[2]Generators!H13/1000, "lbm", "kg")</f>
        <v>0.97106451292998119</v>
      </c>
      <c r="R13" s="2">
        <f>CONVERT(IFERROR(VLOOKUP(C13,'[1]Fuels and emission rates'!A$2:E$6,5,FALSE),0)*[2]Generators!G13, "lbm", "kg")</f>
        <v>6.7758535415340009E-3</v>
      </c>
      <c r="S13" s="2">
        <f>CONVERT(IFERROR(VLOOKUP(C13,'[1]Fuels and emission rates'!A$2:E$6,5,FALSE),0)*[2]Generators!H13/1000, "lbm", "kg")</f>
        <v>3.1830753846276011E-2</v>
      </c>
      <c r="T13">
        <v>0</v>
      </c>
      <c r="U13">
        <v>0</v>
      </c>
      <c r="V13">
        <v>0</v>
      </c>
    </row>
    <row r="14" spans="1:22" x14ac:dyDescent="0.2">
      <c r="A14">
        <v>13</v>
      </c>
      <c r="B14" t="s">
        <v>34</v>
      </c>
      <c r="C14" t="s">
        <v>20</v>
      </c>
      <c r="D14" t="s">
        <v>21</v>
      </c>
      <c r="E14">
        <v>0.71</v>
      </c>
      <c r="F14" s="1">
        <f>IFERROR(VLOOKUP(C14,'[1]Fuels and emission rates'!A$2:E$6,2,FALSE), 0)*[2]Generators!H14/1000+[2]Generators!Z14</f>
        <v>30.998000000000001</v>
      </c>
      <c r="G14" s="1">
        <f>IFERROR(VLOOKUP(C14,'[1]Fuels and emission rates'!A$2:E$6,2,FALSE), 0)*[2]Generators!G14</f>
        <v>6.1920000000000002</v>
      </c>
      <c r="H14">
        <v>0.42</v>
      </c>
      <c r="I14">
        <v>0.42</v>
      </c>
      <c r="J14">
        <v>6</v>
      </c>
      <c r="K14">
        <v>6</v>
      </c>
      <c r="L14">
        <v>0.14000000000000001</v>
      </c>
      <c r="M14">
        <v>3.76</v>
      </c>
      <c r="N14" s="2">
        <f>CONVERT(IFERROR(VLOOKUP(C14,'[1]Fuels and emission rates'!A$2:E$6,3,FALSE),0)*[2]Generators!G14, "lbm", "kg")</f>
        <v>152.13488089800003</v>
      </c>
      <c r="O14" s="2">
        <f>CONVERT(IFERROR(VLOOKUP(C14,'[1]Fuels and emission rates'!A$2:E$6,3,FALSE),0)*[2]Generators!H14/1000, "lbm", "kg")</f>
        <v>714.68013817199994</v>
      </c>
      <c r="P14" s="2">
        <f>CONVERT(IFERROR(VLOOKUP(C14,'[1]Fuels and emission rates'!A$2:E$6,4,FALSE),0)*[2]Generators!G14, "lbm", "kg")</f>
        <v>0.20671175275242179</v>
      </c>
      <c r="Q14" s="2">
        <f>CONVERT(IFERROR(VLOOKUP(C14,'[1]Fuels and emission rates'!A$2:E$6,4,FALSE),0)*[2]Generators!H14/1000, "lbm", "kg")</f>
        <v>0.97106451292998119</v>
      </c>
      <c r="R14" s="2">
        <f>CONVERT(IFERROR(VLOOKUP(C14,'[1]Fuels and emission rates'!A$2:E$6,5,FALSE),0)*[2]Generators!G14, "lbm", "kg")</f>
        <v>6.7758535415340009E-3</v>
      </c>
      <c r="S14" s="2">
        <f>CONVERT(IFERROR(VLOOKUP(C14,'[1]Fuels and emission rates'!A$2:E$6,5,FALSE),0)*[2]Generators!H14/1000, "lbm", "kg")</f>
        <v>3.1830753846276011E-2</v>
      </c>
      <c r="T14">
        <v>0</v>
      </c>
      <c r="U14">
        <v>0</v>
      </c>
      <c r="V14">
        <v>0</v>
      </c>
    </row>
    <row r="15" spans="1:22" x14ac:dyDescent="0.2">
      <c r="A15">
        <v>14</v>
      </c>
      <c r="B15" t="s">
        <v>35</v>
      </c>
      <c r="C15" t="s">
        <v>20</v>
      </c>
      <c r="D15" t="s">
        <v>21</v>
      </c>
      <c r="E15">
        <v>1.57</v>
      </c>
      <c r="F15" s="1">
        <f>IFERROR(VLOOKUP(C15,'[1]Fuels and emission rates'!A$2:E$6,2,FALSE), 0)*[2]Generators!H15/1000+[2]Generators!Z15</f>
        <v>30.998000000000001</v>
      </c>
      <c r="G15" s="1">
        <f>IFERROR(VLOOKUP(C15,'[1]Fuels and emission rates'!A$2:E$6,2,FALSE), 0)*[2]Generators!G15</f>
        <v>13.703999999999999</v>
      </c>
      <c r="H15">
        <v>0.42</v>
      </c>
      <c r="I15">
        <v>0.42</v>
      </c>
      <c r="J15">
        <v>6</v>
      </c>
      <c r="K15">
        <v>6</v>
      </c>
      <c r="L15">
        <v>0.31</v>
      </c>
      <c r="M15">
        <v>8.32</v>
      </c>
      <c r="N15" s="2">
        <f>CONVERT(IFERROR(VLOOKUP(C15,'[1]Fuels and emission rates'!A$2:E$6,3,FALSE),0)*[2]Generators!G15, "lbm", "kg")</f>
        <v>336.70161625099996</v>
      </c>
      <c r="O15" s="2">
        <f>CONVERT(IFERROR(VLOOKUP(C15,'[1]Fuels and emission rates'!A$2:E$6,3,FALSE),0)*[2]Generators!H15/1000, "lbm", "kg")</f>
        <v>714.68013817199994</v>
      </c>
      <c r="P15" s="2">
        <f>CONVERT(IFERROR(VLOOKUP(C15,'[1]Fuels and emission rates'!A$2:E$6,4,FALSE),0)*[2]Generators!G15, "lbm", "kg")</f>
        <v>0.4574899644249335</v>
      </c>
      <c r="Q15" s="2">
        <f>CONVERT(IFERROR(VLOOKUP(C15,'[1]Fuels and emission rates'!A$2:E$6,4,FALSE),0)*[2]Generators!H15/1000, "lbm", "kg")</f>
        <v>0.97106451292998119</v>
      </c>
      <c r="R15" s="2">
        <f>CONVERT(IFERROR(VLOOKUP(C15,'[1]Fuels and emission rates'!A$2:E$6,5,FALSE),0)*[2]Generators!G15, "lbm", "kg")</f>
        <v>1.4996171985333E-2</v>
      </c>
      <c r="S15" s="2">
        <f>CONVERT(IFERROR(VLOOKUP(C15,'[1]Fuels and emission rates'!A$2:E$6,5,FALSE),0)*[2]Generators!H15/1000, "lbm", "kg")</f>
        <v>3.1830753846276011E-2</v>
      </c>
      <c r="T15">
        <v>0</v>
      </c>
      <c r="U15">
        <v>0</v>
      </c>
      <c r="V15">
        <v>0</v>
      </c>
    </row>
    <row r="16" spans="1:22" x14ac:dyDescent="0.2">
      <c r="A16">
        <v>15</v>
      </c>
      <c r="B16" t="s">
        <v>36</v>
      </c>
      <c r="C16" t="s">
        <v>20</v>
      </c>
      <c r="D16" t="s">
        <v>21</v>
      </c>
      <c r="E16">
        <v>0.65</v>
      </c>
      <c r="F16" s="1">
        <f>IFERROR(VLOOKUP(C16,'[1]Fuels and emission rates'!A$2:E$6,2,FALSE), 0)*[2]Generators!H16/1000+[2]Generators!Z16</f>
        <v>30.998000000000001</v>
      </c>
      <c r="G16" s="1">
        <f>IFERROR(VLOOKUP(C16,'[1]Fuels and emission rates'!A$2:E$6,2,FALSE), 0)*[2]Generators!G16</f>
        <v>5.6639999999999997</v>
      </c>
      <c r="H16">
        <v>0.42</v>
      </c>
      <c r="I16">
        <v>0.42</v>
      </c>
      <c r="J16">
        <v>6</v>
      </c>
      <c r="K16">
        <v>6</v>
      </c>
      <c r="L16">
        <v>0.13</v>
      </c>
      <c r="M16">
        <v>3.45</v>
      </c>
      <c r="N16" s="2">
        <f>CONVERT(IFERROR(VLOOKUP(C16,'[1]Fuels and emission rates'!A$2:E$6,3,FALSE),0)*[2]Generators!G16, "lbm", "kg")</f>
        <v>139.16213911600002</v>
      </c>
      <c r="O16" s="2">
        <f>CONVERT(IFERROR(VLOOKUP(C16,'[1]Fuels and emission rates'!A$2:E$6,3,FALSE),0)*[2]Generators!H16/1000, "lbm", "kg")</f>
        <v>714.68013817199994</v>
      </c>
      <c r="P16" s="2">
        <f>CONVERT(IFERROR(VLOOKUP(C16,'[1]Fuels and emission rates'!A$2:E$6,4,FALSE),0)*[2]Generators!G16, "lbm", "kg")</f>
        <v>0.18908516918438581</v>
      </c>
      <c r="Q16" s="2">
        <f>CONVERT(IFERROR(VLOOKUP(C16,'[1]Fuels and emission rates'!A$2:E$6,4,FALSE),0)*[2]Generators!H16/1000, "lbm", "kg")</f>
        <v>0.97106451292998119</v>
      </c>
      <c r="R16" s="2">
        <f>CONVERT(IFERROR(VLOOKUP(C16,'[1]Fuels and emission rates'!A$2:E$6,5,FALSE),0)*[2]Generators!G16, "lbm", "kg")</f>
        <v>6.1980675806280004E-3</v>
      </c>
      <c r="S16" s="2">
        <f>CONVERT(IFERROR(VLOOKUP(C16,'[1]Fuels and emission rates'!A$2:E$6,5,FALSE),0)*[2]Generators!H16/1000, "lbm", "kg")</f>
        <v>3.1830753846276011E-2</v>
      </c>
      <c r="T16">
        <v>0</v>
      </c>
      <c r="U16">
        <v>0</v>
      </c>
      <c r="V16">
        <v>0</v>
      </c>
    </row>
    <row r="17" spans="1:22" x14ac:dyDescent="0.2">
      <c r="A17">
        <v>16</v>
      </c>
      <c r="B17" t="s">
        <v>37</v>
      </c>
      <c r="C17" t="s">
        <v>20</v>
      </c>
      <c r="D17" t="s">
        <v>21</v>
      </c>
      <c r="E17">
        <v>0.65</v>
      </c>
      <c r="F17" s="1">
        <f>IFERROR(VLOOKUP(C17,'[1]Fuels and emission rates'!A$2:E$6,2,FALSE), 0)*[2]Generators!H17/1000+[2]Generators!Z17</f>
        <v>30.998000000000001</v>
      </c>
      <c r="G17" s="1">
        <f>IFERROR(VLOOKUP(C17,'[1]Fuels and emission rates'!A$2:E$6,2,FALSE), 0)*[2]Generators!G17</f>
        <v>5.6639999999999997</v>
      </c>
      <c r="H17">
        <v>0.42</v>
      </c>
      <c r="I17">
        <v>0.42</v>
      </c>
      <c r="J17">
        <v>6</v>
      </c>
      <c r="K17">
        <v>6</v>
      </c>
      <c r="L17">
        <v>0.13</v>
      </c>
      <c r="M17">
        <v>3.45</v>
      </c>
      <c r="N17" s="2">
        <f>CONVERT(IFERROR(VLOOKUP(C17,'[1]Fuels and emission rates'!A$2:E$6,3,FALSE),0)*[2]Generators!G17, "lbm", "kg")</f>
        <v>139.16213911600002</v>
      </c>
      <c r="O17" s="2">
        <f>CONVERT(IFERROR(VLOOKUP(C17,'[1]Fuels and emission rates'!A$2:E$6,3,FALSE),0)*[2]Generators!H17/1000, "lbm", "kg")</f>
        <v>714.68013817199994</v>
      </c>
      <c r="P17" s="2">
        <f>CONVERT(IFERROR(VLOOKUP(C17,'[1]Fuels and emission rates'!A$2:E$6,4,FALSE),0)*[2]Generators!G17, "lbm", "kg")</f>
        <v>0.18908516918438581</v>
      </c>
      <c r="Q17" s="2">
        <f>CONVERT(IFERROR(VLOOKUP(C17,'[1]Fuels and emission rates'!A$2:E$6,4,FALSE),0)*[2]Generators!H17/1000, "lbm", "kg")</f>
        <v>0.97106451292998119</v>
      </c>
      <c r="R17" s="2">
        <f>CONVERT(IFERROR(VLOOKUP(C17,'[1]Fuels and emission rates'!A$2:E$6,5,FALSE),0)*[2]Generators!G17, "lbm", "kg")</f>
        <v>6.1980675806280004E-3</v>
      </c>
      <c r="S17" s="2">
        <f>CONVERT(IFERROR(VLOOKUP(C17,'[1]Fuels and emission rates'!A$2:E$6,5,FALSE),0)*[2]Generators!H17/1000, "lbm", "kg")</f>
        <v>3.1830753846276011E-2</v>
      </c>
      <c r="T17">
        <v>0</v>
      </c>
      <c r="U17">
        <v>0</v>
      </c>
      <c r="V17">
        <v>0</v>
      </c>
    </row>
    <row r="18" spans="1:22" x14ac:dyDescent="0.2">
      <c r="A18">
        <v>17</v>
      </c>
      <c r="B18" t="s">
        <v>38</v>
      </c>
      <c r="C18" t="s">
        <v>20</v>
      </c>
      <c r="D18" t="s">
        <v>21</v>
      </c>
      <c r="E18">
        <v>0.65</v>
      </c>
      <c r="F18" s="1">
        <f>IFERROR(VLOOKUP(C18,'[1]Fuels and emission rates'!A$2:E$6,2,FALSE), 0)*[2]Generators!H18/1000+[2]Generators!Z18</f>
        <v>30.998000000000001</v>
      </c>
      <c r="G18" s="1">
        <f>IFERROR(VLOOKUP(C18,'[1]Fuels and emission rates'!A$2:E$6,2,FALSE), 0)*[2]Generators!G18</f>
        <v>5.6639999999999997</v>
      </c>
      <c r="H18">
        <v>0.42</v>
      </c>
      <c r="I18">
        <v>0.42</v>
      </c>
      <c r="J18">
        <v>6</v>
      </c>
      <c r="K18">
        <v>6</v>
      </c>
      <c r="L18">
        <v>0.13</v>
      </c>
      <c r="M18">
        <v>3.45</v>
      </c>
      <c r="N18" s="2">
        <f>CONVERT(IFERROR(VLOOKUP(C18,'[1]Fuels and emission rates'!A$2:E$6,3,FALSE),0)*[2]Generators!G18, "lbm", "kg")</f>
        <v>139.16213911600002</v>
      </c>
      <c r="O18" s="2">
        <f>CONVERT(IFERROR(VLOOKUP(C18,'[1]Fuels and emission rates'!A$2:E$6,3,FALSE),0)*[2]Generators!H18/1000, "lbm", "kg")</f>
        <v>714.68013817199994</v>
      </c>
      <c r="P18" s="2">
        <f>CONVERT(IFERROR(VLOOKUP(C18,'[1]Fuels and emission rates'!A$2:E$6,4,FALSE),0)*[2]Generators!G18, "lbm", "kg")</f>
        <v>0.18908516918438581</v>
      </c>
      <c r="Q18" s="2">
        <f>CONVERT(IFERROR(VLOOKUP(C18,'[1]Fuels and emission rates'!A$2:E$6,4,FALSE),0)*[2]Generators!H18/1000, "lbm", "kg")</f>
        <v>0.97106451292998119</v>
      </c>
      <c r="R18" s="2">
        <f>CONVERT(IFERROR(VLOOKUP(C18,'[1]Fuels and emission rates'!A$2:E$6,5,FALSE),0)*[2]Generators!G18, "lbm", "kg")</f>
        <v>6.1980675806280004E-3</v>
      </c>
      <c r="S18" s="2">
        <f>CONVERT(IFERROR(VLOOKUP(C18,'[1]Fuels and emission rates'!A$2:E$6,5,FALSE),0)*[2]Generators!H18/1000, "lbm", "kg")</f>
        <v>3.1830753846276011E-2</v>
      </c>
      <c r="T18">
        <v>0</v>
      </c>
      <c r="U18">
        <v>0</v>
      </c>
      <c r="V18">
        <v>0</v>
      </c>
    </row>
    <row r="19" spans="1:22" x14ac:dyDescent="0.2">
      <c r="A19">
        <v>18</v>
      </c>
      <c r="B19" t="s">
        <v>39</v>
      </c>
      <c r="C19" t="s">
        <v>20</v>
      </c>
      <c r="D19" t="s">
        <v>21</v>
      </c>
      <c r="E19">
        <v>0.65</v>
      </c>
      <c r="F19" s="1">
        <f>IFERROR(VLOOKUP(C19,'[1]Fuels and emission rates'!A$2:E$6,2,FALSE), 0)*[2]Generators!H19/1000+[2]Generators!Z19</f>
        <v>30.998000000000001</v>
      </c>
      <c r="G19" s="1">
        <f>IFERROR(VLOOKUP(C19,'[1]Fuels and emission rates'!A$2:E$6,2,FALSE), 0)*[2]Generators!G19</f>
        <v>5.6639999999999997</v>
      </c>
      <c r="H19">
        <v>0.42</v>
      </c>
      <c r="I19">
        <v>0.42</v>
      </c>
      <c r="J19">
        <v>6</v>
      </c>
      <c r="K19">
        <v>6</v>
      </c>
      <c r="L19">
        <v>0.13</v>
      </c>
      <c r="M19">
        <v>3.45</v>
      </c>
      <c r="N19" s="2">
        <f>CONVERT(IFERROR(VLOOKUP(C19,'[1]Fuels and emission rates'!A$2:E$6,3,FALSE),0)*[2]Generators!G19, "lbm", "kg")</f>
        <v>139.16213911600002</v>
      </c>
      <c r="O19" s="2">
        <f>CONVERT(IFERROR(VLOOKUP(C19,'[1]Fuels and emission rates'!A$2:E$6,3,FALSE),0)*[2]Generators!H19/1000, "lbm", "kg")</f>
        <v>714.68013817199994</v>
      </c>
      <c r="P19" s="2">
        <f>CONVERT(IFERROR(VLOOKUP(C19,'[1]Fuels and emission rates'!A$2:E$6,4,FALSE),0)*[2]Generators!G19, "lbm", "kg")</f>
        <v>0.18908516918438581</v>
      </c>
      <c r="Q19" s="2">
        <f>CONVERT(IFERROR(VLOOKUP(C19,'[1]Fuels and emission rates'!A$2:E$6,4,FALSE),0)*[2]Generators!H19/1000, "lbm", "kg")</f>
        <v>0.97106451292998119</v>
      </c>
      <c r="R19" s="2">
        <f>CONVERT(IFERROR(VLOOKUP(C19,'[1]Fuels and emission rates'!A$2:E$6,5,FALSE),0)*[2]Generators!G19, "lbm", "kg")</f>
        <v>6.1980675806280004E-3</v>
      </c>
      <c r="S19" s="2">
        <f>CONVERT(IFERROR(VLOOKUP(C19,'[1]Fuels and emission rates'!A$2:E$6,5,FALSE),0)*[2]Generators!H19/1000, "lbm", "kg")</f>
        <v>3.1830753846276011E-2</v>
      </c>
      <c r="T19">
        <v>0</v>
      </c>
      <c r="U19">
        <v>0</v>
      </c>
      <c r="V19">
        <v>0</v>
      </c>
    </row>
    <row r="20" spans="1:22" x14ac:dyDescent="0.2">
      <c r="A20">
        <v>19</v>
      </c>
      <c r="B20" t="s">
        <v>40</v>
      </c>
      <c r="C20" t="s">
        <v>20</v>
      </c>
      <c r="D20" t="s">
        <v>21</v>
      </c>
      <c r="E20">
        <v>0.45</v>
      </c>
      <c r="F20" s="1">
        <f>IFERROR(VLOOKUP(C20,'[1]Fuels and emission rates'!A$2:E$6,2,FALSE), 0)*[2]Generators!H20/1000+[2]Generators!Z20</f>
        <v>30.998000000000001</v>
      </c>
      <c r="G20" s="1">
        <f>IFERROR(VLOOKUP(C20,'[1]Fuels and emission rates'!A$2:E$6,2,FALSE), 0)*[2]Generators!G20</f>
        <v>3.9359999999999995</v>
      </c>
      <c r="H20">
        <v>0.42</v>
      </c>
      <c r="I20">
        <v>0.42</v>
      </c>
      <c r="J20">
        <v>6</v>
      </c>
      <c r="K20">
        <v>6</v>
      </c>
      <c r="L20">
        <v>0.09</v>
      </c>
      <c r="M20">
        <v>2.39</v>
      </c>
      <c r="N20" s="2">
        <f>CONVERT(IFERROR(VLOOKUP(C20,'[1]Fuels and emission rates'!A$2:E$6,3,FALSE),0)*[2]Generators!G20, "lbm", "kg")</f>
        <v>96.705893284000012</v>
      </c>
      <c r="O20" s="2">
        <f>CONVERT(IFERROR(VLOOKUP(C20,'[1]Fuels and emission rates'!A$2:E$6,3,FALSE),0)*[2]Generators!H20/1000, "lbm", "kg")</f>
        <v>714.68013817199994</v>
      </c>
      <c r="P20" s="2">
        <f>CONVERT(IFERROR(VLOOKUP(C20,'[1]Fuels and emission rates'!A$2:E$6,4,FALSE),0)*[2]Generators!G20, "lbm", "kg")</f>
        <v>0.13139816841626811</v>
      </c>
      <c r="Q20" s="2">
        <f>CONVERT(IFERROR(VLOOKUP(C20,'[1]Fuels and emission rates'!A$2:E$6,4,FALSE),0)*[2]Generators!H20/1000, "lbm", "kg")</f>
        <v>0.97106451292998119</v>
      </c>
      <c r="R20" s="2">
        <f>CONVERT(IFERROR(VLOOKUP(C20,'[1]Fuels and emission rates'!A$2:E$6,5,FALSE),0)*[2]Generators!G20, "lbm", "kg")</f>
        <v>4.3071317085720002E-3</v>
      </c>
      <c r="S20" s="2">
        <f>CONVERT(IFERROR(VLOOKUP(C20,'[1]Fuels and emission rates'!A$2:E$6,5,FALSE),0)*[2]Generators!H20/1000, "lbm", "kg")</f>
        <v>3.1830753846276011E-2</v>
      </c>
      <c r="T20">
        <v>0</v>
      </c>
      <c r="U20">
        <v>0</v>
      </c>
      <c r="V20">
        <v>0</v>
      </c>
    </row>
    <row r="21" spans="1:22" x14ac:dyDescent="0.2">
      <c r="A21">
        <v>20</v>
      </c>
      <c r="B21" t="s">
        <v>41</v>
      </c>
      <c r="C21" t="s">
        <v>20</v>
      </c>
      <c r="D21" t="s">
        <v>21</v>
      </c>
      <c r="E21">
        <v>0.45</v>
      </c>
      <c r="F21" s="1">
        <f>IFERROR(VLOOKUP(C21,'[1]Fuels and emission rates'!A$2:E$6,2,FALSE), 0)*[2]Generators!H21/1000+[2]Generators!Z21</f>
        <v>30.998000000000001</v>
      </c>
      <c r="G21" s="1">
        <f>IFERROR(VLOOKUP(C21,'[1]Fuels and emission rates'!A$2:E$6,2,FALSE), 0)*[2]Generators!G21</f>
        <v>3.9359999999999995</v>
      </c>
      <c r="H21">
        <v>0.42</v>
      </c>
      <c r="I21">
        <v>0.42</v>
      </c>
      <c r="J21">
        <v>6</v>
      </c>
      <c r="K21">
        <v>6</v>
      </c>
      <c r="L21">
        <v>0.09</v>
      </c>
      <c r="M21">
        <v>2.39</v>
      </c>
      <c r="N21" s="2">
        <f>CONVERT(IFERROR(VLOOKUP(C21,'[1]Fuels and emission rates'!A$2:E$6,3,FALSE),0)*[2]Generators!G21, "lbm", "kg")</f>
        <v>96.705893284000012</v>
      </c>
      <c r="O21" s="2">
        <f>CONVERT(IFERROR(VLOOKUP(C21,'[1]Fuels and emission rates'!A$2:E$6,3,FALSE),0)*[2]Generators!H21/1000, "lbm", "kg")</f>
        <v>714.68013817199994</v>
      </c>
      <c r="P21" s="2">
        <f>CONVERT(IFERROR(VLOOKUP(C21,'[1]Fuels and emission rates'!A$2:E$6,4,FALSE),0)*[2]Generators!G21, "lbm", "kg")</f>
        <v>0.13139816841626811</v>
      </c>
      <c r="Q21" s="2">
        <f>CONVERT(IFERROR(VLOOKUP(C21,'[1]Fuels and emission rates'!A$2:E$6,4,FALSE),0)*[2]Generators!H21/1000, "lbm", "kg")</f>
        <v>0.97106451292998119</v>
      </c>
      <c r="R21" s="2">
        <f>CONVERT(IFERROR(VLOOKUP(C21,'[1]Fuels and emission rates'!A$2:E$6,5,FALSE),0)*[2]Generators!G21, "lbm", "kg")</f>
        <v>4.3071317085720002E-3</v>
      </c>
      <c r="S21" s="2">
        <f>CONVERT(IFERROR(VLOOKUP(C21,'[1]Fuels and emission rates'!A$2:E$6,5,FALSE),0)*[2]Generators!H21/1000, "lbm", "kg")</f>
        <v>3.1830753846276011E-2</v>
      </c>
      <c r="T21">
        <v>0</v>
      </c>
      <c r="U21">
        <v>0</v>
      </c>
      <c r="V21">
        <v>0</v>
      </c>
    </row>
    <row r="22" spans="1:22" x14ac:dyDescent="0.2">
      <c r="A22">
        <v>21</v>
      </c>
      <c r="B22" t="s">
        <v>42</v>
      </c>
      <c r="C22" t="s">
        <v>20</v>
      </c>
      <c r="D22" t="s">
        <v>21</v>
      </c>
      <c r="E22">
        <v>0.45</v>
      </c>
      <c r="F22" s="1">
        <f>IFERROR(VLOOKUP(C22,'[1]Fuels and emission rates'!A$2:E$6,2,FALSE), 0)*[2]Generators!H22/1000+[2]Generators!Z22</f>
        <v>30.998000000000001</v>
      </c>
      <c r="G22" s="1">
        <f>IFERROR(VLOOKUP(C22,'[1]Fuels and emission rates'!A$2:E$6,2,FALSE), 0)*[2]Generators!G22</f>
        <v>3.9359999999999995</v>
      </c>
      <c r="H22">
        <v>0.42</v>
      </c>
      <c r="I22">
        <v>0.42</v>
      </c>
      <c r="J22">
        <v>6</v>
      </c>
      <c r="K22">
        <v>6</v>
      </c>
      <c r="L22">
        <v>0.09</v>
      </c>
      <c r="M22">
        <v>2.39</v>
      </c>
      <c r="N22" s="2">
        <f>CONVERT(IFERROR(VLOOKUP(C22,'[1]Fuels and emission rates'!A$2:E$6,3,FALSE),0)*[2]Generators!G22, "lbm", "kg")</f>
        <v>96.705893284000012</v>
      </c>
      <c r="O22" s="2">
        <f>CONVERT(IFERROR(VLOOKUP(C22,'[1]Fuels and emission rates'!A$2:E$6,3,FALSE),0)*[2]Generators!H22/1000, "lbm", "kg")</f>
        <v>714.68013817199994</v>
      </c>
      <c r="P22" s="2">
        <f>CONVERT(IFERROR(VLOOKUP(C22,'[1]Fuels and emission rates'!A$2:E$6,4,FALSE),0)*[2]Generators!G22, "lbm", "kg")</f>
        <v>0.13139816841626811</v>
      </c>
      <c r="Q22" s="2">
        <f>CONVERT(IFERROR(VLOOKUP(C22,'[1]Fuels and emission rates'!A$2:E$6,4,FALSE),0)*[2]Generators!H22/1000, "lbm", "kg")</f>
        <v>0.97106451292998119</v>
      </c>
      <c r="R22" s="2">
        <f>CONVERT(IFERROR(VLOOKUP(C22,'[1]Fuels and emission rates'!A$2:E$6,5,FALSE),0)*[2]Generators!G22, "lbm", "kg")</f>
        <v>4.3071317085720002E-3</v>
      </c>
      <c r="S22" s="2">
        <f>CONVERT(IFERROR(VLOOKUP(C22,'[1]Fuels and emission rates'!A$2:E$6,5,FALSE),0)*[2]Generators!H22/1000, "lbm", "kg")</f>
        <v>3.1830753846276011E-2</v>
      </c>
      <c r="T22">
        <v>0</v>
      </c>
      <c r="U22">
        <v>0</v>
      </c>
      <c r="V22">
        <v>0</v>
      </c>
    </row>
    <row r="23" spans="1:22" x14ac:dyDescent="0.2">
      <c r="A23">
        <v>22</v>
      </c>
      <c r="B23" t="s">
        <v>43</v>
      </c>
      <c r="C23" t="s">
        <v>20</v>
      </c>
      <c r="D23" t="s">
        <v>21</v>
      </c>
      <c r="E23">
        <v>0.45</v>
      </c>
      <c r="F23" s="1">
        <f>IFERROR(VLOOKUP(C23,'[1]Fuels and emission rates'!A$2:E$6,2,FALSE), 0)*[2]Generators!H23/1000+[2]Generators!Z23</f>
        <v>30.998000000000001</v>
      </c>
      <c r="G23" s="1">
        <f>IFERROR(VLOOKUP(C23,'[1]Fuels and emission rates'!A$2:E$6,2,FALSE), 0)*[2]Generators!G23</f>
        <v>3.9359999999999995</v>
      </c>
      <c r="H23">
        <v>0.42</v>
      </c>
      <c r="I23">
        <v>0.42</v>
      </c>
      <c r="J23">
        <v>6</v>
      </c>
      <c r="K23">
        <v>6</v>
      </c>
      <c r="L23">
        <v>0.09</v>
      </c>
      <c r="M23">
        <v>2.39</v>
      </c>
      <c r="N23" s="2">
        <f>CONVERT(IFERROR(VLOOKUP(C23,'[1]Fuels and emission rates'!A$2:E$6,3,FALSE),0)*[2]Generators!G23, "lbm", "kg")</f>
        <v>96.705893284000012</v>
      </c>
      <c r="O23" s="2">
        <f>CONVERT(IFERROR(VLOOKUP(C23,'[1]Fuels and emission rates'!A$2:E$6,3,FALSE),0)*[2]Generators!H23/1000, "lbm", "kg")</f>
        <v>714.68013817199994</v>
      </c>
      <c r="P23" s="2">
        <f>CONVERT(IFERROR(VLOOKUP(C23,'[1]Fuels and emission rates'!A$2:E$6,4,FALSE),0)*[2]Generators!G23, "lbm", "kg")</f>
        <v>0.13139816841626811</v>
      </c>
      <c r="Q23" s="2">
        <f>CONVERT(IFERROR(VLOOKUP(C23,'[1]Fuels and emission rates'!A$2:E$6,4,FALSE),0)*[2]Generators!H23/1000, "lbm", "kg")</f>
        <v>0.97106451292998119</v>
      </c>
      <c r="R23" s="2">
        <f>CONVERT(IFERROR(VLOOKUP(C23,'[1]Fuels and emission rates'!A$2:E$6,5,FALSE),0)*[2]Generators!G23, "lbm", "kg")</f>
        <v>4.3071317085720002E-3</v>
      </c>
      <c r="S23" s="2">
        <f>CONVERT(IFERROR(VLOOKUP(C23,'[1]Fuels and emission rates'!A$2:E$6,5,FALSE),0)*[2]Generators!H23/1000, "lbm", "kg")</f>
        <v>3.1830753846276011E-2</v>
      </c>
      <c r="T23">
        <v>0</v>
      </c>
      <c r="U23">
        <v>0</v>
      </c>
      <c r="V23">
        <v>0</v>
      </c>
    </row>
    <row r="24" spans="1:22" x14ac:dyDescent="0.2">
      <c r="A24">
        <v>23</v>
      </c>
      <c r="B24" t="s">
        <v>44</v>
      </c>
      <c r="C24" t="s">
        <v>20</v>
      </c>
      <c r="D24" t="s">
        <v>21</v>
      </c>
      <c r="E24">
        <v>1</v>
      </c>
      <c r="F24" s="1">
        <f>IFERROR(VLOOKUP(C24,'[1]Fuels and emission rates'!A$2:E$6,2,FALSE), 0)*[2]Generators!H24/1000+[2]Generators!Z24</f>
        <v>30.998000000000001</v>
      </c>
      <c r="G24" s="1">
        <f>IFERROR(VLOOKUP(C24,'[1]Fuels and emission rates'!A$2:E$6,2,FALSE), 0)*[2]Generators!G24</f>
        <v>8.7360000000000007</v>
      </c>
      <c r="H24">
        <v>0.42</v>
      </c>
      <c r="I24">
        <v>0.42</v>
      </c>
      <c r="J24">
        <v>6</v>
      </c>
      <c r="K24">
        <v>6</v>
      </c>
      <c r="L24">
        <v>0.2</v>
      </c>
      <c r="M24">
        <v>5.3</v>
      </c>
      <c r="N24" s="2">
        <f>CONVERT(IFERROR(VLOOKUP(C24,'[1]Fuels and emission rates'!A$2:E$6,3,FALSE),0)*[2]Generators!G24, "lbm", "kg")</f>
        <v>214.63990948400001</v>
      </c>
      <c r="O24" s="2">
        <f>CONVERT(IFERROR(VLOOKUP(C24,'[1]Fuels and emission rates'!A$2:E$6,3,FALSE),0)*[2]Generators!H24/1000, "lbm", "kg")</f>
        <v>714.68013817199994</v>
      </c>
      <c r="P24" s="2">
        <f>CONVERT(IFERROR(VLOOKUP(C24,'[1]Fuels and emission rates'!A$2:E$6,4,FALSE),0)*[2]Generators!G24, "lbm", "kg")</f>
        <v>0.29163983721659509</v>
      </c>
      <c r="Q24" s="2">
        <f>CONVERT(IFERROR(VLOOKUP(C24,'[1]Fuels and emission rates'!A$2:E$6,4,FALSE),0)*[2]Generators!H24/1000, "lbm", "kg")</f>
        <v>0.97106451292998119</v>
      </c>
      <c r="R24" s="2">
        <f>CONVERT(IFERROR(VLOOKUP(C24,'[1]Fuels and emission rates'!A$2:E$6,5,FALSE),0)*[2]Generators!G24, "lbm", "kg")</f>
        <v>9.5597313531720022E-3</v>
      </c>
      <c r="S24" s="2">
        <f>CONVERT(IFERROR(VLOOKUP(C24,'[1]Fuels and emission rates'!A$2:E$6,5,FALSE),0)*[2]Generators!H24/1000, "lbm", "kg")</f>
        <v>3.1830753846276011E-2</v>
      </c>
      <c r="T24">
        <v>0</v>
      </c>
      <c r="U24">
        <v>0</v>
      </c>
      <c r="V24">
        <v>0</v>
      </c>
    </row>
    <row r="25" spans="1:22" x14ac:dyDescent="0.2">
      <c r="A25">
        <v>24</v>
      </c>
      <c r="B25" t="s">
        <v>45</v>
      </c>
      <c r="C25" t="s">
        <v>20</v>
      </c>
      <c r="D25" t="s">
        <v>21</v>
      </c>
      <c r="E25">
        <v>1</v>
      </c>
      <c r="F25" s="1">
        <f>IFERROR(VLOOKUP(C25,'[1]Fuels and emission rates'!A$2:E$6,2,FALSE), 0)*[2]Generators!H25/1000+[2]Generators!Z25</f>
        <v>30.998000000000001</v>
      </c>
      <c r="G25" s="1">
        <f>IFERROR(VLOOKUP(C25,'[1]Fuels and emission rates'!A$2:E$6,2,FALSE), 0)*[2]Generators!G25</f>
        <v>8.7360000000000007</v>
      </c>
      <c r="H25">
        <v>0.42</v>
      </c>
      <c r="I25">
        <v>0.42</v>
      </c>
      <c r="J25">
        <v>6</v>
      </c>
      <c r="K25">
        <v>6</v>
      </c>
      <c r="L25">
        <v>0.2</v>
      </c>
      <c r="M25">
        <v>5.3</v>
      </c>
      <c r="N25" s="2">
        <f>CONVERT(IFERROR(VLOOKUP(C25,'[1]Fuels and emission rates'!A$2:E$6,3,FALSE),0)*[2]Generators!G25, "lbm", "kg")</f>
        <v>214.63990948400001</v>
      </c>
      <c r="O25" s="2">
        <f>CONVERT(IFERROR(VLOOKUP(C25,'[1]Fuels and emission rates'!A$2:E$6,3,FALSE),0)*[2]Generators!H25/1000, "lbm", "kg")</f>
        <v>714.68013817199994</v>
      </c>
      <c r="P25" s="2">
        <f>CONVERT(IFERROR(VLOOKUP(C25,'[1]Fuels and emission rates'!A$2:E$6,4,FALSE),0)*[2]Generators!G25, "lbm", "kg")</f>
        <v>0.29163983721659509</v>
      </c>
      <c r="Q25" s="2">
        <f>CONVERT(IFERROR(VLOOKUP(C25,'[1]Fuels and emission rates'!A$2:E$6,4,FALSE),0)*[2]Generators!H25/1000, "lbm", "kg")</f>
        <v>0.97106451292998119</v>
      </c>
      <c r="R25" s="2">
        <f>CONVERT(IFERROR(VLOOKUP(C25,'[1]Fuels and emission rates'!A$2:E$6,5,FALSE),0)*[2]Generators!G25, "lbm", "kg")</f>
        <v>9.5597313531720022E-3</v>
      </c>
      <c r="S25" s="2">
        <f>CONVERT(IFERROR(VLOOKUP(C25,'[1]Fuels and emission rates'!A$2:E$6,5,FALSE),0)*[2]Generators!H25/1000, "lbm", "kg")</f>
        <v>3.1830753846276011E-2</v>
      </c>
      <c r="T25">
        <v>0</v>
      </c>
      <c r="U25">
        <v>0</v>
      </c>
      <c r="V25">
        <v>0</v>
      </c>
    </row>
    <row r="26" spans="1:22" x14ac:dyDescent="0.2">
      <c r="A26">
        <v>25</v>
      </c>
      <c r="B26" t="s">
        <v>46</v>
      </c>
      <c r="C26" t="s">
        <v>20</v>
      </c>
      <c r="D26" t="s">
        <v>21</v>
      </c>
      <c r="E26">
        <v>1</v>
      </c>
      <c r="F26" s="1">
        <f>IFERROR(VLOOKUP(C26,'[1]Fuels and emission rates'!A$2:E$6,2,FALSE), 0)*[2]Generators!H26/1000+[2]Generators!Z26</f>
        <v>30.998000000000001</v>
      </c>
      <c r="G26" s="1">
        <f>IFERROR(VLOOKUP(C26,'[1]Fuels and emission rates'!A$2:E$6,2,FALSE), 0)*[2]Generators!G26</f>
        <v>8.7360000000000007</v>
      </c>
      <c r="H26">
        <v>0.42</v>
      </c>
      <c r="I26">
        <v>0.42</v>
      </c>
      <c r="J26">
        <v>6</v>
      </c>
      <c r="K26">
        <v>6</v>
      </c>
      <c r="L26">
        <v>0.2</v>
      </c>
      <c r="M26">
        <v>5.3</v>
      </c>
      <c r="N26" s="2">
        <f>CONVERT(IFERROR(VLOOKUP(C26,'[1]Fuels and emission rates'!A$2:E$6,3,FALSE),0)*[2]Generators!G26, "lbm", "kg")</f>
        <v>214.63990948400001</v>
      </c>
      <c r="O26" s="2">
        <f>CONVERT(IFERROR(VLOOKUP(C26,'[1]Fuels and emission rates'!A$2:E$6,3,FALSE),0)*[2]Generators!H26/1000, "lbm", "kg")</f>
        <v>714.68013817199994</v>
      </c>
      <c r="P26" s="2">
        <f>CONVERT(IFERROR(VLOOKUP(C26,'[1]Fuels and emission rates'!A$2:E$6,4,FALSE),0)*[2]Generators!G26, "lbm", "kg")</f>
        <v>0.29163983721659509</v>
      </c>
      <c r="Q26" s="2">
        <f>CONVERT(IFERROR(VLOOKUP(C26,'[1]Fuels and emission rates'!A$2:E$6,4,FALSE),0)*[2]Generators!H26/1000, "lbm", "kg")</f>
        <v>0.97106451292998119</v>
      </c>
      <c r="R26" s="2">
        <f>CONVERT(IFERROR(VLOOKUP(C26,'[1]Fuels and emission rates'!A$2:E$6,5,FALSE),0)*[2]Generators!G26, "lbm", "kg")</f>
        <v>9.5597313531720022E-3</v>
      </c>
      <c r="S26" s="2">
        <f>CONVERT(IFERROR(VLOOKUP(C26,'[1]Fuels and emission rates'!A$2:E$6,5,FALSE),0)*[2]Generators!H26/1000, "lbm", "kg")</f>
        <v>3.1830753846276011E-2</v>
      </c>
      <c r="T26">
        <v>0</v>
      </c>
      <c r="U26">
        <v>0</v>
      </c>
      <c r="V26">
        <v>0</v>
      </c>
    </row>
    <row r="27" spans="1:22" x14ac:dyDescent="0.2">
      <c r="A27">
        <v>26</v>
      </c>
      <c r="B27" t="s">
        <v>47</v>
      </c>
      <c r="C27" t="s">
        <v>20</v>
      </c>
      <c r="D27" t="s">
        <v>21</v>
      </c>
      <c r="E27">
        <v>1.9</v>
      </c>
      <c r="F27" s="1">
        <f>IFERROR(VLOOKUP(C27,'[1]Fuels and emission rates'!A$2:E$6,2,FALSE), 0)*[2]Generators!H27/1000+[2]Generators!Z27</f>
        <v>30.276152</v>
      </c>
      <c r="G27" s="1">
        <f>IFERROR(VLOOKUP(C27,'[1]Fuels and emission rates'!A$2:E$6,2,FALSE), 0)*[2]Generators!G27</f>
        <v>23.255999999999997</v>
      </c>
      <c r="H27">
        <v>0.19</v>
      </c>
      <c r="I27">
        <v>0.18</v>
      </c>
      <c r="J27">
        <v>8</v>
      </c>
      <c r="K27">
        <v>8</v>
      </c>
      <c r="L27">
        <v>0.56999999999999995</v>
      </c>
      <c r="M27">
        <v>10.07</v>
      </c>
      <c r="N27" s="2">
        <f>CONVERT(IFERROR(VLOOKUP(C27,'[1]Fuels and emission rates'!A$2:E$6,3,FALSE),0)*[2]Generators!G27, "lbm", "kg")</f>
        <v>571.39030848900006</v>
      </c>
      <c r="O27" s="2">
        <f>CONVERT(IFERROR(VLOOKUP(C27,'[1]Fuels and emission rates'!A$2:E$6,3,FALSE),0)*[2]Generators!H27/1000, "lbm", "kg")</f>
        <v>696.94463114576297</v>
      </c>
      <c r="P27" s="2">
        <f>CONVERT(IFERROR(VLOOKUP(C27,'[1]Fuels and emission rates'!A$2:E$6,4,FALSE),0)*[2]Generators!G27, "lbm", "kg")</f>
        <v>0.77637088533758403</v>
      </c>
      <c r="Q27" s="2">
        <f>CONVERT(IFERROR(VLOOKUP(C27,'[1]Fuels and emission rates'!A$2:E$6,4,FALSE),0)*[2]Generators!H27/1000, "lbm", "kg")</f>
        <v>0.94696656956744407</v>
      </c>
      <c r="R27" s="2">
        <f>CONVERT(IFERROR(VLOOKUP(C27,'[1]Fuels and emission rates'!A$2:E$6,5,FALSE),0)*[2]Generators!G27, "lbm", "kg")</f>
        <v>2.5448845278086999E-2</v>
      </c>
      <c r="S27" s="2">
        <f>CONVERT(IFERROR(VLOOKUP(C27,'[1]Fuels and emission rates'!A$2:E$6,5,FALSE),0)*[2]Generators!H27/1000, "lbm", "kg")</f>
        <v>3.1040841648722828E-2</v>
      </c>
      <c r="T27">
        <v>0</v>
      </c>
      <c r="U27">
        <v>0</v>
      </c>
      <c r="V27">
        <v>0</v>
      </c>
    </row>
    <row r="28" spans="1:22" x14ac:dyDescent="0.2">
      <c r="A28">
        <v>27</v>
      </c>
      <c r="B28" t="s">
        <v>48</v>
      </c>
      <c r="C28" t="s">
        <v>20</v>
      </c>
      <c r="D28" t="s">
        <v>21</v>
      </c>
      <c r="E28">
        <v>1.9</v>
      </c>
      <c r="F28" s="1">
        <f>IFERROR(VLOOKUP(C28,'[1]Fuels and emission rates'!A$2:E$6,2,FALSE), 0)*[2]Generators!H28/1000+[2]Generators!Z28</f>
        <v>30.276152</v>
      </c>
      <c r="G28" s="1">
        <f>IFERROR(VLOOKUP(C28,'[1]Fuels and emission rates'!A$2:E$6,2,FALSE), 0)*[2]Generators!G28</f>
        <v>23.255999999999997</v>
      </c>
      <c r="H28">
        <v>0.19</v>
      </c>
      <c r="I28">
        <v>0.18</v>
      </c>
      <c r="J28">
        <v>8</v>
      </c>
      <c r="K28">
        <v>8</v>
      </c>
      <c r="L28">
        <v>0.56999999999999995</v>
      </c>
      <c r="M28">
        <v>10.07</v>
      </c>
      <c r="N28" s="2">
        <f>CONVERT(IFERROR(VLOOKUP(C28,'[1]Fuels and emission rates'!A$2:E$6,3,FALSE),0)*[2]Generators!G28, "lbm", "kg")</f>
        <v>571.39030848900006</v>
      </c>
      <c r="O28" s="2">
        <f>CONVERT(IFERROR(VLOOKUP(C28,'[1]Fuels and emission rates'!A$2:E$6,3,FALSE),0)*[2]Generators!H28/1000, "lbm", "kg")</f>
        <v>696.94463114576297</v>
      </c>
      <c r="P28" s="2">
        <f>CONVERT(IFERROR(VLOOKUP(C28,'[1]Fuels and emission rates'!A$2:E$6,4,FALSE),0)*[2]Generators!G28, "lbm", "kg")</f>
        <v>0.77637088533758403</v>
      </c>
      <c r="Q28" s="2">
        <f>CONVERT(IFERROR(VLOOKUP(C28,'[1]Fuels and emission rates'!A$2:E$6,4,FALSE),0)*[2]Generators!H28/1000, "lbm", "kg")</f>
        <v>0.94696656956744407</v>
      </c>
      <c r="R28" s="2">
        <f>CONVERT(IFERROR(VLOOKUP(C28,'[1]Fuels and emission rates'!A$2:E$6,5,FALSE),0)*[2]Generators!G28, "lbm", "kg")</f>
        <v>2.5448845278086999E-2</v>
      </c>
      <c r="S28" s="2">
        <f>CONVERT(IFERROR(VLOOKUP(C28,'[1]Fuels and emission rates'!A$2:E$6,5,FALSE),0)*[2]Generators!H28/1000, "lbm", "kg")</f>
        <v>3.1040841648722828E-2</v>
      </c>
      <c r="T28">
        <v>0</v>
      </c>
      <c r="U28">
        <v>0</v>
      </c>
      <c r="V28">
        <v>0</v>
      </c>
    </row>
    <row r="29" spans="1:22" x14ac:dyDescent="0.2">
      <c r="A29">
        <v>28</v>
      </c>
      <c r="B29" t="s">
        <v>49</v>
      </c>
      <c r="C29" t="s">
        <v>20</v>
      </c>
      <c r="D29" t="s">
        <v>21</v>
      </c>
      <c r="E29">
        <v>1.9</v>
      </c>
      <c r="F29" s="1">
        <f>IFERROR(VLOOKUP(C29,'[1]Fuels and emission rates'!A$2:E$6,2,FALSE), 0)*[2]Generators!H29/1000+[2]Generators!Z29</f>
        <v>30.276152</v>
      </c>
      <c r="G29" s="1">
        <f>IFERROR(VLOOKUP(C29,'[1]Fuels and emission rates'!A$2:E$6,2,FALSE), 0)*[2]Generators!G29</f>
        <v>23.255999999999997</v>
      </c>
      <c r="H29">
        <v>0.19</v>
      </c>
      <c r="I29">
        <v>0.18</v>
      </c>
      <c r="J29">
        <v>8</v>
      </c>
      <c r="K29">
        <v>8</v>
      </c>
      <c r="L29">
        <v>0.56999999999999995</v>
      </c>
      <c r="M29">
        <v>10.07</v>
      </c>
      <c r="N29" s="2">
        <f>CONVERT(IFERROR(VLOOKUP(C29,'[1]Fuels and emission rates'!A$2:E$6,3,FALSE),0)*[2]Generators!G29, "lbm", "kg")</f>
        <v>571.39030848900006</v>
      </c>
      <c r="O29" s="2">
        <f>CONVERT(IFERROR(VLOOKUP(C29,'[1]Fuels and emission rates'!A$2:E$6,3,FALSE),0)*[2]Generators!H29/1000, "lbm", "kg")</f>
        <v>696.94463114576297</v>
      </c>
      <c r="P29" s="2">
        <f>CONVERT(IFERROR(VLOOKUP(C29,'[1]Fuels and emission rates'!A$2:E$6,4,FALSE),0)*[2]Generators!G29, "lbm", "kg")</f>
        <v>0.77637088533758403</v>
      </c>
      <c r="Q29" s="2">
        <f>CONVERT(IFERROR(VLOOKUP(C29,'[1]Fuels and emission rates'!A$2:E$6,4,FALSE),0)*[2]Generators!H29/1000, "lbm", "kg")</f>
        <v>0.94696656956744407</v>
      </c>
      <c r="R29" s="2">
        <f>CONVERT(IFERROR(VLOOKUP(C29,'[1]Fuels and emission rates'!A$2:E$6,5,FALSE),0)*[2]Generators!G29, "lbm", "kg")</f>
        <v>2.5448845278086999E-2</v>
      </c>
      <c r="S29" s="2">
        <f>CONVERT(IFERROR(VLOOKUP(C29,'[1]Fuels and emission rates'!A$2:E$6,5,FALSE),0)*[2]Generators!H29/1000, "lbm", "kg")</f>
        <v>3.1040841648722828E-2</v>
      </c>
      <c r="T29">
        <v>0</v>
      </c>
      <c r="U29">
        <v>0</v>
      </c>
      <c r="V29">
        <v>0</v>
      </c>
    </row>
    <row r="30" spans="1:22" x14ac:dyDescent="0.2">
      <c r="A30">
        <v>29</v>
      </c>
      <c r="B30" t="s">
        <v>50</v>
      </c>
      <c r="C30" t="s">
        <v>20</v>
      </c>
      <c r="D30" t="s">
        <v>21</v>
      </c>
      <c r="E30">
        <v>1.9</v>
      </c>
      <c r="F30" s="1">
        <f>IFERROR(VLOOKUP(C30,'[1]Fuels and emission rates'!A$2:E$6,2,FALSE), 0)*[2]Generators!H30/1000+[2]Generators!Z30</f>
        <v>30.276152</v>
      </c>
      <c r="G30" s="1">
        <f>IFERROR(VLOOKUP(C30,'[1]Fuels and emission rates'!A$2:E$6,2,FALSE), 0)*[2]Generators!G30</f>
        <v>23.255999999999997</v>
      </c>
      <c r="H30">
        <v>0.19</v>
      </c>
      <c r="I30">
        <v>0.18</v>
      </c>
      <c r="J30">
        <v>8</v>
      </c>
      <c r="K30">
        <v>8</v>
      </c>
      <c r="L30">
        <v>0.56999999999999995</v>
      </c>
      <c r="M30">
        <v>10.07</v>
      </c>
      <c r="N30" s="2">
        <f>CONVERT(IFERROR(VLOOKUP(C30,'[1]Fuels and emission rates'!A$2:E$6,3,FALSE),0)*[2]Generators!G30, "lbm", "kg")</f>
        <v>571.39030848900006</v>
      </c>
      <c r="O30" s="2">
        <f>CONVERT(IFERROR(VLOOKUP(C30,'[1]Fuels and emission rates'!A$2:E$6,3,FALSE),0)*[2]Generators!H30/1000, "lbm", "kg")</f>
        <v>696.94463114576297</v>
      </c>
      <c r="P30" s="2">
        <f>CONVERT(IFERROR(VLOOKUP(C30,'[1]Fuels and emission rates'!A$2:E$6,4,FALSE),0)*[2]Generators!G30, "lbm", "kg")</f>
        <v>0.77637088533758403</v>
      </c>
      <c r="Q30" s="2">
        <f>CONVERT(IFERROR(VLOOKUP(C30,'[1]Fuels and emission rates'!A$2:E$6,4,FALSE),0)*[2]Generators!H30/1000, "lbm", "kg")</f>
        <v>0.94696656956744407</v>
      </c>
      <c r="R30" s="2">
        <f>CONVERT(IFERROR(VLOOKUP(C30,'[1]Fuels and emission rates'!A$2:E$6,5,FALSE),0)*[2]Generators!G30, "lbm", "kg")</f>
        <v>2.5448845278086999E-2</v>
      </c>
      <c r="S30" s="2">
        <f>CONVERT(IFERROR(VLOOKUP(C30,'[1]Fuels and emission rates'!A$2:E$6,5,FALSE),0)*[2]Generators!H30/1000, "lbm", "kg")</f>
        <v>3.1040841648722828E-2</v>
      </c>
      <c r="T30">
        <v>0</v>
      </c>
      <c r="U30">
        <v>0</v>
      </c>
      <c r="V30">
        <v>0</v>
      </c>
    </row>
    <row r="31" spans="1:22" x14ac:dyDescent="0.2">
      <c r="A31">
        <v>30</v>
      </c>
      <c r="B31" t="s">
        <v>51</v>
      </c>
      <c r="C31" t="s">
        <v>20</v>
      </c>
      <c r="D31" t="s">
        <v>21</v>
      </c>
      <c r="E31">
        <v>1.9</v>
      </c>
      <c r="F31" s="1">
        <f>IFERROR(VLOOKUP(C31,'[1]Fuels and emission rates'!A$2:E$6,2,FALSE), 0)*[2]Generators!H31/1000+[2]Generators!Z31</f>
        <v>30.276152</v>
      </c>
      <c r="G31" s="1">
        <f>IFERROR(VLOOKUP(C31,'[1]Fuels and emission rates'!A$2:E$6,2,FALSE), 0)*[2]Generators!G31</f>
        <v>23.255999999999997</v>
      </c>
      <c r="H31">
        <v>0.19</v>
      </c>
      <c r="I31">
        <v>0.18</v>
      </c>
      <c r="J31">
        <v>8</v>
      </c>
      <c r="K31">
        <v>8</v>
      </c>
      <c r="L31">
        <v>0.56999999999999995</v>
      </c>
      <c r="M31">
        <v>10.07</v>
      </c>
      <c r="N31" s="2">
        <f>CONVERT(IFERROR(VLOOKUP(C31,'[1]Fuels and emission rates'!A$2:E$6,3,FALSE),0)*[2]Generators!G31, "lbm", "kg")</f>
        <v>571.39030848900006</v>
      </c>
      <c r="O31" s="2">
        <f>CONVERT(IFERROR(VLOOKUP(C31,'[1]Fuels and emission rates'!A$2:E$6,3,FALSE),0)*[2]Generators!H31/1000, "lbm", "kg")</f>
        <v>696.94463114576297</v>
      </c>
      <c r="P31" s="2">
        <f>CONVERT(IFERROR(VLOOKUP(C31,'[1]Fuels and emission rates'!A$2:E$6,4,FALSE),0)*[2]Generators!G31, "lbm", "kg")</f>
        <v>0.77637088533758403</v>
      </c>
      <c r="Q31" s="2">
        <f>CONVERT(IFERROR(VLOOKUP(C31,'[1]Fuels and emission rates'!A$2:E$6,4,FALSE),0)*[2]Generators!H31/1000, "lbm", "kg")</f>
        <v>0.94696656956744407</v>
      </c>
      <c r="R31" s="2">
        <f>CONVERT(IFERROR(VLOOKUP(C31,'[1]Fuels and emission rates'!A$2:E$6,5,FALSE),0)*[2]Generators!G31, "lbm", "kg")</f>
        <v>2.5448845278086999E-2</v>
      </c>
      <c r="S31" s="2">
        <f>CONVERT(IFERROR(VLOOKUP(C31,'[1]Fuels and emission rates'!A$2:E$6,5,FALSE),0)*[2]Generators!H31/1000, "lbm", "kg")</f>
        <v>3.1040841648722828E-2</v>
      </c>
      <c r="T31">
        <v>0</v>
      </c>
      <c r="U31">
        <v>0</v>
      </c>
      <c r="V31">
        <v>0</v>
      </c>
    </row>
    <row r="32" spans="1:22" x14ac:dyDescent="0.2">
      <c r="A32">
        <v>31</v>
      </c>
      <c r="B32" t="s">
        <v>52</v>
      </c>
      <c r="C32" t="s">
        <v>20</v>
      </c>
      <c r="D32" t="s">
        <v>21</v>
      </c>
      <c r="E32">
        <v>1.9</v>
      </c>
      <c r="F32" s="1">
        <f>IFERROR(VLOOKUP(C32,'[1]Fuels and emission rates'!A$2:E$6,2,FALSE), 0)*[2]Generators!H32/1000+[2]Generators!Z32</f>
        <v>30.276152</v>
      </c>
      <c r="G32" s="1">
        <f>IFERROR(VLOOKUP(C32,'[1]Fuels and emission rates'!A$2:E$6,2,FALSE), 0)*[2]Generators!G32</f>
        <v>23.255999999999997</v>
      </c>
      <c r="H32">
        <v>0.19</v>
      </c>
      <c r="I32">
        <v>0.18</v>
      </c>
      <c r="J32">
        <v>8</v>
      </c>
      <c r="K32">
        <v>8</v>
      </c>
      <c r="L32">
        <v>0.56999999999999995</v>
      </c>
      <c r="M32">
        <v>10.07</v>
      </c>
      <c r="N32" s="2">
        <f>CONVERT(IFERROR(VLOOKUP(C32,'[1]Fuels and emission rates'!A$2:E$6,3,FALSE),0)*[2]Generators!G32, "lbm", "kg")</f>
        <v>571.39030848900006</v>
      </c>
      <c r="O32" s="2">
        <f>CONVERT(IFERROR(VLOOKUP(C32,'[1]Fuels and emission rates'!A$2:E$6,3,FALSE),0)*[2]Generators!H32/1000, "lbm", "kg")</f>
        <v>696.94463114576297</v>
      </c>
      <c r="P32" s="2">
        <f>CONVERT(IFERROR(VLOOKUP(C32,'[1]Fuels and emission rates'!A$2:E$6,4,FALSE),0)*[2]Generators!G32, "lbm", "kg")</f>
        <v>0.77637088533758403</v>
      </c>
      <c r="Q32" s="2">
        <f>CONVERT(IFERROR(VLOOKUP(C32,'[1]Fuels and emission rates'!A$2:E$6,4,FALSE),0)*[2]Generators!H32/1000, "lbm", "kg")</f>
        <v>0.94696656956744407</v>
      </c>
      <c r="R32" s="2">
        <f>CONVERT(IFERROR(VLOOKUP(C32,'[1]Fuels and emission rates'!A$2:E$6,5,FALSE),0)*[2]Generators!G32, "lbm", "kg")</f>
        <v>2.5448845278086999E-2</v>
      </c>
      <c r="S32" s="2">
        <f>CONVERT(IFERROR(VLOOKUP(C32,'[1]Fuels and emission rates'!A$2:E$6,5,FALSE),0)*[2]Generators!H32/1000, "lbm", "kg")</f>
        <v>3.1040841648722828E-2</v>
      </c>
      <c r="T32">
        <v>0</v>
      </c>
      <c r="U32">
        <v>0</v>
      </c>
      <c r="V32">
        <v>0</v>
      </c>
    </row>
    <row r="33" spans="1:22" x14ac:dyDescent="0.2">
      <c r="A33">
        <v>32</v>
      </c>
      <c r="B33" t="s">
        <v>53</v>
      </c>
      <c r="C33" t="s">
        <v>20</v>
      </c>
      <c r="D33" t="s">
        <v>21</v>
      </c>
      <c r="E33">
        <v>1.9</v>
      </c>
      <c r="F33" s="1">
        <f>IFERROR(VLOOKUP(C33,'[1]Fuels and emission rates'!A$2:E$6,2,FALSE), 0)*[2]Generators!H33/1000+[2]Generators!Z33</f>
        <v>30.998000000000001</v>
      </c>
      <c r="G33" s="1">
        <f>IFERROR(VLOOKUP(C33,'[1]Fuels and emission rates'!A$2:E$6,2,FALSE), 0)*[2]Generators!G33</f>
        <v>16.584</v>
      </c>
      <c r="H33">
        <v>0.42</v>
      </c>
      <c r="I33">
        <v>0.42</v>
      </c>
      <c r="J33">
        <v>6</v>
      </c>
      <c r="K33">
        <v>6</v>
      </c>
      <c r="L33">
        <v>0.56999999999999995</v>
      </c>
      <c r="M33">
        <v>10.07</v>
      </c>
      <c r="N33" s="2">
        <f>CONVERT(IFERROR(VLOOKUP(C33,'[1]Fuels and emission rates'!A$2:E$6,3,FALSE),0)*[2]Generators!G33, "lbm", "kg")</f>
        <v>407.46202597100006</v>
      </c>
      <c r="O33" s="2">
        <f>CONVERT(IFERROR(VLOOKUP(C33,'[1]Fuels and emission rates'!A$2:E$6,3,FALSE),0)*[2]Generators!H33/1000, "lbm", "kg")</f>
        <v>714.68013817199994</v>
      </c>
      <c r="P33" s="2">
        <f>CONVERT(IFERROR(VLOOKUP(C33,'[1]Fuels and emission rates'!A$2:E$6,4,FALSE),0)*[2]Generators!G33, "lbm", "kg")</f>
        <v>0.55363496570512971</v>
      </c>
      <c r="Q33" s="2">
        <f>CONVERT(IFERROR(VLOOKUP(C33,'[1]Fuels and emission rates'!A$2:E$6,4,FALSE),0)*[2]Generators!H33/1000, "lbm", "kg")</f>
        <v>0.97106451292998119</v>
      </c>
      <c r="R33" s="2">
        <f>CONVERT(IFERROR(VLOOKUP(C33,'[1]Fuels and emission rates'!A$2:E$6,5,FALSE),0)*[2]Generators!G33, "lbm", "kg")</f>
        <v>1.8147731772093001E-2</v>
      </c>
      <c r="S33" s="2">
        <f>CONVERT(IFERROR(VLOOKUP(C33,'[1]Fuels and emission rates'!A$2:E$6,5,FALSE),0)*[2]Generators!H33/1000, "lbm", "kg")</f>
        <v>3.1830753846276011E-2</v>
      </c>
      <c r="T33">
        <v>0</v>
      </c>
      <c r="U33">
        <v>0</v>
      </c>
      <c r="V33">
        <v>0</v>
      </c>
    </row>
    <row r="34" spans="1:22" x14ac:dyDescent="0.2">
      <c r="A34">
        <v>33</v>
      </c>
      <c r="B34" t="s">
        <v>54</v>
      </c>
      <c r="C34" t="s">
        <v>20</v>
      </c>
      <c r="D34" t="s">
        <v>24</v>
      </c>
      <c r="E34">
        <v>1.6</v>
      </c>
      <c r="F34" s="1">
        <f>IFERROR(VLOOKUP(C34,'[1]Fuels and emission rates'!A$2:E$6,2,FALSE), 0)*[2]Generators!H34/1000+[2]Generators!Z34</f>
        <v>30.362000000000002</v>
      </c>
      <c r="G34" s="1">
        <f>IFERROR(VLOOKUP(C34,'[1]Fuels and emission rates'!A$2:E$6,2,FALSE), 0)*[2]Generators!G34</f>
        <v>13.656000000000001</v>
      </c>
      <c r="H34">
        <v>0.42</v>
      </c>
      <c r="I34">
        <v>0.42</v>
      </c>
      <c r="J34">
        <v>8</v>
      </c>
      <c r="K34">
        <v>5</v>
      </c>
      <c r="L34">
        <v>0.48</v>
      </c>
      <c r="M34">
        <v>8.48</v>
      </c>
      <c r="N34" s="2">
        <f>CONVERT(IFERROR(VLOOKUP(C34,'[1]Fuels and emission rates'!A$2:E$6,3,FALSE),0)*[2]Generators!G34, "lbm", "kg")</f>
        <v>335.52227608900006</v>
      </c>
      <c r="O34" s="2">
        <f>CONVERT(IFERROR(VLOOKUP(C34,'[1]Fuels and emission rates'!A$2:E$6,3,FALSE),0)*[2]Generators!H34/1000, "lbm", "kg")</f>
        <v>699.0538810255</v>
      </c>
      <c r="P34" s="2">
        <f>CONVERT(IFERROR(VLOOKUP(C34,'[1]Fuels and emission rates'!A$2:E$6,4,FALSE),0)*[2]Generators!G34, "lbm", "kg")</f>
        <v>0.4558875477369303</v>
      </c>
      <c r="Q34" s="2">
        <f>CONVERT(IFERROR(VLOOKUP(C34,'[1]Fuels and emission rates'!A$2:E$6,4,FALSE),0)*[2]Generators!H34/1000, "lbm", "kg")</f>
        <v>0.94983249181393803</v>
      </c>
      <c r="R34" s="2">
        <f>CONVERT(IFERROR(VLOOKUP(C34,'[1]Fuels and emission rates'!A$2:E$6,5,FALSE),0)*[2]Generators!G34, "lbm", "kg")</f>
        <v>1.4943645988887004E-2</v>
      </c>
      <c r="S34" s="2">
        <f>CONVERT(IFERROR(VLOOKUP(C34,'[1]Fuels and emission rates'!A$2:E$6,5,FALSE),0)*[2]Generators!H34/1000, "lbm", "kg")</f>
        <v>3.1134784393366505E-2</v>
      </c>
      <c r="T34">
        <v>0</v>
      </c>
      <c r="U34">
        <v>0</v>
      </c>
      <c r="V34">
        <v>0</v>
      </c>
    </row>
    <row r="35" spans="1:22" x14ac:dyDescent="0.2">
      <c r="A35">
        <v>34</v>
      </c>
      <c r="B35" t="s">
        <v>55</v>
      </c>
      <c r="C35" t="s">
        <v>20</v>
      </c>
      <c r="D35" t="s">
        <v>24</v>
      </c>
      <c r="E35">
        <v>1.6</v>
      </c>
      <c r="F35" s="1">
        <f>IFERROR(VLOOKUP(C35,'[1]Fuels and emission rates'!A$2:E$6,2,FALSE), 0)*[2]Generators!H35/1000+[2]Generators!Z35</f>
        <v>30.362000000000002</v>
      </c>
      <c r="G35" s="1">
        <f>IFERROR(VLOOKUP(C35,'[1]Fuels and emission rates'!A$2:E$6,2,FALSE), 0)*[2]Generators!G35</f>
        <v>13.656000000000001</v>
      </c>
      <c r="H35">
        <v>0.42</v>
      </c>
      <c r="I35">
        <v>0.42</v>
      </c>
      <c r="J35">
        <v>8</v>
      </c>
      <c r="K35">
        <v>5</v>
      </c>
      <c r="L35">
        <v>0.48</v>
      </c>
      <c r="M35">
        <v>8.48</v>
      </c>
      <c r="N35" s="2">
        <f>CONVERT(IFERROR(VLOOKUP(C35,'[1]Fuels and emission rates'!A$2:E$6,3,FALSE),0)*[2]Generators!G35, "lbm", "kg")</f>
        <v>335.52227608900006</v>
      </c>
      <c r="O35" s="2">
        <f>CONVERT(IFERROR(VLOOKUP(C35,'[1]Fuels and emission rates'!A$2:E$6,3,FALSE),0)*[2]Generators!H35/1000, "lbm", "kg")</f>
        <v>699.0538810255</v>
      </c>
      <c r="P35" s="2">
        <f>CONVERT(IFERROR(VLOOKUP(C35,'[1]Fuels and emission rates'!A$2:E$6,4,FALSE),0)*[2]Generators!G35, "lbm", "kg")</f>
        <v>0.4558875477369303</v>
      </c>
      <c r="Q35" s="2">
        <f>CONVERT(IFERROR(VLOOKUP(C35,'[1]Fuels and emission rates'!A$2:E$6,4,FALSE),0)*[2]Generators!H35/1000, "lbm", "kg")</f>
        <v>0.94983249181393803</v>
      </c>
      <c r="R35" s="2">
        <f>CONVERT(IFERROR(VLOOKUP(C35,'[1]Fuels and emission rates'!A$2:E$6,5,FALSE),0)*[2]Generators!G35, "lbm", "kg")</f>
        <v>1.4943645988887004E-2</v>
      </c>
      <c r="S35" s="2">
        <f>CONVERT(IFERROR(VLOOKUP(C35,'[1]Fuels and emission rates'!A$2:E$6,5,FALSE),0)*[2]Generators!H35/1000, "lbm", "kg")</f>
        <v>3.1134784393366505E-2</v>
      </c>
      <c r="T35">
        <v>0</v>
      </c>
      <c r="U35">
        <v>0</v>
      </c>
      <c r="V35">
        <v>0</v>
      </c>
    </row>
    <row r="36" spans="1:22" x14ac:dyDescent="0.2">
      <c r="A36">
        <v>35</v>
      </c>
      <c r="B36" t="s">
        <v>56</v>
      </c>
      <c r="C36" t="s">
        <v>20</v>
      </c>
      <c r="D36" t="s">
        <v>24</v>
      </c>
      <c r="E36">
        <v>1.6</v>
      </c>
      <c r="F36" s="1">
        <f>IFERROR(VLOOKUP(C36,'[1]Fuels and emission rates'!A$2:E$6,2,FALSE), 0)*[2]Generators!H36/1000+[2]Generators!Z36</f>
        <v>30.362000000000002</v>
      </c>
      <c r="G36" s="1">
        <f>IFERROR(VLOOKUP(C36,'[1]Fuels and emission rates'!A$2:E$6,2,FALSE), 0)*[2]Generators!G36</f>
        <v>13.656000000000001</v>
      </c>
      <c r="H36">
        <v>0.42</v>
      </c>
      <c r="I36">
        <v>0.42</v>
      </c>
      <c r="J36">
        <v>8</v>
      </c>
      <c r="K36">
        <v>5</v>
      </c>
      <c r="L36">
        <v>0.48</v>
      </c>
      <c r="M36">
        <v>8.48</v>
      </c>
      <c r="N36" s="2">
        <f>CONVERT(IFERROR(VLOOKUP(C36,'[1]Fuels and emission rates'!A$2:E$6,3,FALSE),0)*[2]Generators!G36, "lbm", "kg")</f>
        <v>335.52227608900006</v>
      </c>
      <c r="O36" s="2">
        <f>CONVERT(IFERROR(VLOOKUP(C36,'[1]Fuels and emission rates'!A$2:E$6,3,FALSE),0)*[2]Generators!H36/1000, "lbm", "kg")</f>
        <v>699.0538810255</v>
      </c>
      <c r="P36" s="2">
        <f>CONVERT(IFERROR(VLOOKUP(C36,'[1]Fuels and emission rates'!A$2:E$6,4,FALSE),0)*[2]Generators!G36, "lbm", "kg")</f>
        <v>0.4558875477369303</v>
      </c>
      <c r="Q36" s="2">
        <f>CONVERT(IFERROR(VLOOKUP(C36,'[1]Fuels and emission rates'!A$2:E$6,4,FALSE),0)*[2]Generators!H36/1000, "lbm", "kg")</f>
        <v>0.94983249181393803</v>
      </c>
      <c r="R36" s="2">
        <f>CONVERT(IFERROR(VLOOKUP(C36,'[1]Fuels and emission rates'!A$2:E$6,5,FALSE),0)*[2]Generators!G36, "lbm", "kg")</f>
        <v>1.4943645988887004E-2</v>
      </c>
      <c r="S36" s="2">
        <f>CONVERT(IFERROR(VLOOKUP(C36,'[1]Fuels and emission rates'!A$2:E$6,5,FALSE),0)*[2]Generators!H36/1000, "lbm", "kg")</f>
        <v>3.1134784393366505E-2</v>
      </c>
      <c r="T36">
        <v>0</v>
      </c>
      <c r="U36">
        <v>0</v>
      </c>
      <c r="V36">
        <v>0</v>
      </c>
    </row>
    <row r="37" spans="1:22" x14ac:dyDescent="0.2">
      <c r="A37">
        <v>36</v>
      </c>
      <c r="B37" t="s">
        <v>57</v>
      </c>
      <c r="C37" t="s">
        <v>20</v>
      </c>
      <c r="D37" t="s">
        <v>24</v>
      </c>
      <c r="E37">
        <v>1.6</v>
      </c>
      <c r="F37" s="1">
        <f>IFERROR(VLOOKUP(C37,'[1]Fuels and emission rates'!A$2:E$6,2,FALSE), 0)*[2]Generators!H37/1000+[2]Generators!Z37</f>
        <v>30.362000000000002</v>
      </c>
      <c r="G37" s="1">
        <f>IFERROR(VLOOKUP(C37,'[1]Fuels and emission rates'!A$2:E$6,2,FALSE), 0)*[2]Generators!G37</f>
        <v>13.656000000000001</v>
      </c>
      <c r="H37">
        <v>0.42</v>
      </c>
      <c r="I37">
        <v>0.42</v>
      </c>
      <c r="J37">
        <v>8</v>
      </c>
      <c r="K37">
        <v>5</v>
      </c>
      <c r="L37">
        <v>0.48</v>
      </c>
      <c r="M37">
        <v>8.48</v>
      </c>
      <c r="N37" s="2">
        <f>CONVERT(IFERROR(VLOOKUP(C37,'[1]Fuels and emission rates'!A$2:E$6,3,FALSE),0)*[2]Generators!G37, "lbm", "kg")</f>
        <v>335.52227608900006</v>
      </c>
      <c r="O37" s="2">
        <f>CONVERT(IFERROR(VLOOKUP(C37,'[1]Fuels and emission rates'!A$2:E$6,3,FALSE),0)*[2]Generators!H37/1000, "lbm", "kg")</f>
        <v>699.0538810255</v>
      </c>
      <c r="P37" s="2">
        <f>CONVERT(IFERROR(VLOOKUP(C37,'[1]Fuels and emission rates'!A$2:E$6,4,FALSE),0)*[2]Generators!G37, "lbm", "kg")</f>
        <v>0.4558875477369303</v>
      </c>
      <c r="Q37" s="2">
        <f>CONVERT(IFERROR(VLOOKUP(C37,'[1]Fuels and emission rates'!A$2:E$6,4,FALSE),0)*[2]Generators!H37/1000, "lbm", "kg")</f>
        <v>0.94983249181393803</v>
      </c>
      <c r="R37" s="2">
        <f>CONVERT(IFERROR(VLOOKUP(C37,'[1]Fuels and emission rates'!A$2:E$6,5,FALSE),0)*[2]Generators!G37, "lbm", "kg")</f>
        <v>1.4943645988887004E-2</v>
      </c>
      <c r="S37" s="2">
        <f>CONVERT(IFERROR(VLOOKUP(C37,'[1]Fuels and emission rates'!A$2:E$6,5,FALSE),0)*[2]Generators!H37/1000, "lbm", "kg")</f>
        <v>3.1134784393366505E-2</v>
      </c>
      <c r="T37">
        <v>0</v>
      </c>
      <c r="U37">
        <v>0</v>
      </c>
      <c r="V37">
        <v>0</v>
      </c>
    </row>
    <row r="38" spans="1:22" x14ac:dyDescent="0.2">
      <c r="A38">
        <v>37</v>
      </c>
      <c r="B38" t="s">
        <v>58</v>
      </c>
      <c r="C38" t="s">
        <v>20</v>
      </c>
      <c r="D38" t="s">
        <v>24</v>
      </c>
      <c r="E38">
        <v>0.95</v>
      </c>
      <c r="F38" s="1">
        <f>IFERROR(VLOOKUP(C38,'[1]Fuels and emission rates'!A$2:E$6,2,FALSE), 0)*[2]Generators!H38/1000+[2]Generators!Z38</f>
        <v>30.998000000000001</v>
      </c>
      <c r="G38" s="1">
        <f>IFERROR(VLOOKUP(C38,'[1]Fuels and emission rates'!A$2:E$6,2,FALSE), 0)*[2]Generators!G38</f>
        <v>8.2799999999999994</v>
      </c>
      <c r="H38">
        <v>0.42</v>
      </c>
      <c r="I38">
        <v>0.42</v>
      </c>
      <c r="J38">
        <v>6</v>
      </c>
      <c r="K38">
        <v>6</v>
      </c>
      <c r="L38">
        <v>0.28000000000000003</v>
      </c>
      <c r="M38">
        <v>5.04</v>
      </c>
      <c r="N38" s="2">
        <f>CONVERT(IFERROR(VLOOKUP(C38,'[1]Fuels and emission rates'!A$2:E$6,3,FALSE),0)*[2]Generators!G38, "lbm", "kg")</f>
        <v>203.436177945</v>
      </c>
      <c r="O38" s="2">
        <f>CONVERT(IFERROR(VLOOKUP(C38,'[1]Fuels and emission rates'!A$2:E$6,3,FALSE),0)*[2]Generators!H38/1000, "lbm", "kg")</f>
        <v>714.68013817199994</v>
      </c>
      <c r="P38" s="2">
        <f>CONVERT(IFERROR(VLOOKUP(C38,'[1]Fuels and emission rates'!A$2:E$6,4,FALSE),0)*[2]Generators!G38, "lbm", "kg")</f>
        <v>0.27641687868056403</v>
      </c>
      <c r="Q38" s="2">
        <f>CONVERT(IFERROR(VLOOKUP(C38,'[1]Fuels and emission rates'!A$2:E$6,4,FALSE),0)*[2]Generators!H38/1000, "lbm", "kg")</f>
        <v>0.97106451292998119</v>
      </c>
      <c r="R38" s="2">
        <f>CONVERT(IFERROR(VLOOKUP(C38,'[1]Fuels and emission rates'!A$2:E$6,5,FALSE),0)*[2]Generators!G38, "lbm", "kg")</f>
        <v>9.0607343869350005E-3</v>
      </c>
      <c r="S38" s="2">
        <f>CONVERT(IFERROR(VLOOKUP(C38,'[1]Fuels and emission rates'!A$2:E$6,5,FALSE),0)*[2]Generators!H38/1000, "lbm", "kg")</f>
        <v>3.1830753846276011E-2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 t="s">
        <v>59</v>
      </c>
      <c r="C39" t="s">
        <v>20</v>
      </c>
      <c r="D39" t="s">
        <v>24</v>
      </c>
      <c r="E39">
        <v>0.95</v>
      </c>
      <c r="F39" s="1">
        <f>IFERROR(VLOOKUP(C39,'[1]Fuels and emission rates'!A$2:E$6,2,FALSE), 0)*[2]Generators!H39/1000+[2]Generators!Z39</f>
        <v>30.998000000000001</v>
      </c>
      <c r="G39" s="1">
        <f>IFERROR(VLOOKUP(C39,'[1]Fuels and emission rates'!A$2:E$6,2,FALSE), 0)*[2]Generators!G39</f>
        <v>8.2799999999999994</v>
      </c>
      <c r="H39">
        <v>0.42</v>
      </c>
      <c r="I39">
        <v>0.42</v>
      </c>
      <c r="J39">
        <v>6</v>
      </c>
      <c r="K39">
        <v>6</v>
      </c>
      <c r="L39">
        <v>0.19</v>
      </c>
      <c r="M39">
        <v>5.04</v>
      </c>
      <c r="N39" s="2">
        <f>CONVERT(IFERROR(VLOOKUP(C39,'[1]Fuels and emission rates'!A$2:E$6,3,FALSE),0)*[2]Generators!G39, "lbm", "kg")</f>
        <v>203.436177945</v>
      </c>
      <c r="O39" s="2">
        <f>CONVERT(IFERROR(VLOOKUP(C39,'[1]Fuels and emission rates'!A$2:E$6,3,FALSE),0)*[2]Generators!H39/1000, "lbm", "kg")</f>
        <v>714.68013817199994</v>
      </c>
      <c r="P39" s="2">
        <f>CONVERT(IFERROR(VLOOKUP(C39,'[1]Fuels and emission rates'!A$2:E$6,4,FALSE),0)*[2]Generators!G39, "lbm", "kg")</f>
        <v>0.27641687868056403</v>
      </c>
      <c r="Q39" s="2">
        <f>CONVERT(IFERROR(VLOOKUP(C39,'[1]Fuels and emission rates'!A$2:E$6,4,FALSE),0)*[2]Generators!H39/1000, "lbm", "kg")</f>
        <v>0.97106451292998119</v>
      </c>
      <c r="R39" s="2">
        <f>CONVERT(IFERROR(VLOOKUP(C39,'[1]Fuels and emission rates'!A$2:E$6,5,FALSE),0)*[2]Generators!G39, "lbm", "kg")</f>
        <v>9.0607343869350005E-3</v>
      </c>
      <c r="S39" s="2">
        <f>CONVERT(IFERROR(VLOOKUP(C39,'[1]Fuels and emission rates'!A$2:E$6,5,FALSE),0)*[2]Generators!H39/1000, "lbm", "kg")</f>
        <v>3.1830753846276011E-2</v>
      </c>
      <c r="T39">
        <v>0</v>
      </c>
      <c r="U39">
        <v>0</v>
      </c>
      <c r="V39">
        <v>0</v>
      </c>
    </row>
    <row r="40" spans="1:22" x14ac:dyDescent="0.2">
      <c r="A40">
        <v>39</v>
      </c>
      <c r="B40" t="s">
        <v>60</v>
      </c>
      <c r="C40" t="s">
        <v>20</v>
      </c>
      <c r="D40" t="s">
        <v>24</v>
      </c>
      <c r="E40">
        <v>0.95</v>
      </c>
      <c r="F40" s="1">
        <f>IFERROR(VLOOKUP(C40,'[1]Fuels and emission rates'!A$2:E$6,2,FALSE), 0)*[2]Generators!H40/1000+[2]Generators!Z40</f>
        <v>30.998000000000001</v>
      </c>
      <c r="G40" s="1">
        <f>IFERROR(VLOOKUP(C40,'[1]Fuels and emission rates'!A$2:E$6,2,FALSE), 0)*[2]Generators!G40</f>
        <v>8.2799999999999994</v>
      </c>
      <c r="H40">
        <v>0.42</v>
      </c>
      <c r="I40">
        <v>0.42</v>
      </c>
      <c r="J40">
        <v>6</v>
      </c>
      <c r="K40">
        <v>6</v>
      </c>
      <c r="L40">
        <v>0.19</v>
      </c>
      <c r="M40">
        <v>5.04</v>
      </c>
      <c r="N40" s="2">
        <f>CONVERT(IFERROR(VLOOKUP(C40,'[1]Fuels and emission rates'!A$2:E$6,3,FALSE),0)*[2]Generators!G40, "lbm", "kg")</f>
        <v>203.436177945</v>
      </c>
      <c r="O40" s="2">
        <f>CONVERT(IFERROR(VLOOKUP(C40,'[1]Fuels and emission rates'!A$2:E$6,3,FALSE),0)*[2]Generators!H40/1000, "lbm", "kg")</f>
        <v>714.68013817199994</v>
      </c>
      <c r="P40" s="2">
        <f>CONVERT(IFERROR(VLOOKUP(C40,'[1]Fuels and emission rates'!A$2:E$6,4,FALSE),0)*[2]Generators!G40, "lbm", "kg")</f>
        <v>0.27641687868056403</v>
      </c>
      <c r="Q40" s="2">
        <f>CONVERT(IFERROR(VLOOKUP(C40,'[1]Fuels and emission rates'!A$2:E$6,4,FALSE),0)*[2]Generators!H40/1000, "lbm", "kg")</f>
        <v>0.97106451292998119</v>
      </c>
      <c r="R40" s="2">
        <f>CONVERT(IFERROR(VLOOKUP(C40,'[1]Fuels and emission rates'!A$2:E$6,5,FALSE),0)*[2]Generators!G40, "lbm", "kg")</f>
        <v>9.0607343869350005E-3</v>
      </c>
      <c r="S40" s="2">
        <f>CONVERT(IFERROR(VLOOKUP(C40,'[1]Fuels and emission rates'!A$2:E$6,5,FALSE),0)*[2]Generators!H40/1000, "lbm", "kg")</f>
        <v>3.1830753846276011E-2</v>
      </c>
      <c r="T40">
        <v>0</v>
      </c>
      <c r="U40">
        <v>0</v>
      </c>
      <c r="V40">
        <v>0</v>
      </c>
    </row>
    <row r="41" spans="1:22" x14ac:dyDescent="0.2">
      <c r="A41">
        <v>40</v>
      </c>
      <c r="B41" t="s">
        <v>61</v>
      </c>
      <c r="C41" t="s">
        <v>20</v>
      </c>
      <c r="D41" t="s">
        <v>24</v>
      </c>
      <c r="E41">
        <v>0.95</v>
      </c>
      <c r="F41" s="1">
        <f>IFERROR(VLOOKUP(C41,'[1]Fuels and emission rates'!A$2:E$6,2,FALSE), 0)*[2]Generators!H41/1000+[2]Generators!Z41</f>
        <v>30.998000000000001</v>
      </c>
      <c r="G41" s="1">
        <f>IFERROR(VLOOKUP(C41,'[1]Fuels and emission rates'!A$2:E$6,2,FALSE), 0)*[2]Generators!G41</f>
        <v>8.2799999999999994</v>
      </c>
      <c r="H41">
        <v>0.42</v>
      </c>
      <c r="I41">
        <v>0.42</v>
      </c>
      <c r="J41">
        <v>6</v>
      </c>
      <c r="K41">
        <v>6</v>
      </c>
      <c r="L41">
        <v>0.19</v>
      </c>
      <c r="M41">
        <v>5.04</v>
      </c>
      <c r="N41" s="2">
        <f>CONVERT(IFERROR(VLOOKUP(C41,'[1]Fuels and emission rates'!A$2:E$6,3,FALSE),0)*[2]Generators!G41, "lbm", "kg")</f>
        <v>203.436177945</v>
      </c>
      <c r="O41" s="2">
        <f>CONVERT(IFERROR(VLOOKUP(C41,'[1]Fuels and emission rates'!A$2:E$6,3,FALSE),0)*[2]Generators!H41/1000, "lbm", "kg")</f>
        <v>714.68013817199994</v>
      </c>
      <c r="P41" s="2">
        <f>CONVERT(IFERROR(VLOOKUP(C41,'[1]Fuels and emission rates'!A$2:E$6,4,FALSE),0)*[2]Generators!G41, "lbm", "kg")</f>
        <v>0.27641687868056403</v>
      </c>
      <c r="Q41" s="2">
        <f>CONVERT(IFERROR(VLOOKUP(C41,'[1]Fuels and emission rates'!A$2:E$6,4,FALSE),0)*[2]Generators!H41/1000, "lbm", "kg")</f>
        <v>0.97106451292998119</v>
      </c>
      <c r="R41" s="2">
        <f>CONVERT(IFERROR(VLOOKUP(C41,'[1]Fuels and emission rates'!A$2:E$6,5,FALSE),0)*[2]Generators!G41, "lbm", "kg")</f>
        <v>9.0607343869350005E-3</v>
      </c>
      <c r="S41" s="2">
        <f>CONVERT(IFERROR(VLOOKUP(C41,'[1]Fuels and emission rates'!A$2:E$6,5,FALSE),0)*[2]Generators!H41/1000, "lbm", "kg")</f>
        <v>3.1830753846276011E-2</v>
      </c>
      <c r="T41">
        <v>0</v>
      </c>
      <c r="U41">
        <v>0</v>
      </c>
      <c r="V41">
        <v>0</v>
      </c>
    </row>
    <row r="42" spans="1:22" x14ac:dyDescent="0.2">
      <c r="A42">
        <v>41</v>
      </c>
      <c r="B42" t="s">
        <v>62</v>
      </c>
      <c r="C42" t="s">
        <v>20</v>
      </c>
      <c r="D42" t="s">
        <v>24</v>
      </c>
      <c r="E42">
        <v>1.88</v>
      </c>
      <c r="F42" s="1">
        <f>IFERROR(VLOOKUP(C42,'[1]Fuels and emission rates'!A$2:E$6,2,FALSE), 0)*[2]Generators!H42/1000+[2]Generators!Z42</f>
        <v>30.998000000000001</v>
      </c>
      <c r="G42" s="1">
        <f>IFERROR(VLOOKUP(C42,'[1]Fuels and emission rates'!A$2:E$6,2,FALSE), 0)*[2]Generators!G42</f>
        <v>16.416</v>
      </c>
      <c r="H42">
        <v>0.42</v>
      </c>
      <c r="I42">
        <v>0.42</v>
      </c>
      <c r="J42">
        <v>8</v>
      </c>
      <c r="K42">
        <v>8</v>
      </c>
      <c r="L42">
        <v>0.56000000000000005</v>
      </c>
      <c r="M42">
        <v>9.9600000000000009</v>
      </c>
      <c r="N42" s="2">
        <f>CONVERT(IFERROR(VLOOKUP(C42,'[1]Fuels and emission rates'!A$2:E$6,3,FALSE),0)*[2]Generators!G42, "lbm", "kg")</f>
        <v>403.334335404</v>
      </c>
      <c r="O42" s="2">
        <f>CONVERT(IFERROR(VLOOKUP(C42,'[1]Fuels and emission rates'!A$2:E$6,3,FALSE),0)*[2]Generators!H42/1000, "lbm", "kg")</f>
        <v>714.68013817199994</v>
      </c>
      <c r="P42" s="2">
        <f>CONVERT(IFERROR(VLOOKUP(C42,'[1]Fuels and emission rates'!A$2:E$6,4,FALSE),0)*[2]Generators!G42, "lbm", "kg")</f>
        <v>0.54802650729711821</v>
      </c>
      <c r="Q42" s="2">
        <f>CONVERT(IFERROR(VLOOKUP(C42,'[1]Fuels and emission rates'!A$2:E$6,4,FALSE),0)*[2]Generators!H42/1000, "lbm", "kg")</f>
        <v>0.97106451292998119</v>
      </c>
      <c r="R42" s="2">
        <f>CONVERT(IFERROR(VLOOKUP(C42,'[1]Fuels and emission rates'!A$2:E$6,5,FALSE),0)*[2]Generators!G42, "lbm", "kg")</f>
        <v>1.7963890784532002E-2</v>
      </c>
      <c r="S42" s="2">
        <f>CONVERT(IFERROR(VLOOKUP(C42,'[1]Fuels and emission rates'!A$2:E$6,5,FALSE),0)*[2]Generators!H42/1000, "lbm", "kg")</f>
        <v>3.1830753846276011E-2</v>
      </c>
      <c r="T42">
        <v>0</v>
      </c>
      <c r="U42">
        <v>0</v>
      </c>
      <c r="V42">
        <v>0</v>
      </c>
    </row>
    <row r="43" spans="1:22" x14ac:dyDescent="0.2">
      <c r="A43">
        <v>42</v>
      </c>
      <c r="B43" t="s">
        <v>63</v>
      </c>
      <c r="C43" t="s">
        <v>20</v>
      </c>
      <c r="D43" t="s">
        <v>24</v>
      </c>
      <c r="E43">
        <v>1.88</v>
      </c>
      <c r="F43" s="1">
        <f>IFERROR(VLOOKUP(C43,'[1]Fuels and emission rates'!A$2:E$6,2,FALSE), 0)*[2]Generators!H43/1000+[2]Generators!Z43</f>
        <v>30.998000000000001</v>
      </c>
      <c r="G43" s="1">
        <f>IFERROR(VLOOKUP(C43,'[1]Fuels and emission rates'!A$2:E$6,2,FALSE), 0)*[2]Generators!G43</f>
        <v>16.416</v>
      </c>
      <c r="H43">
        <v>0.42</v>
      </c>
      <c r="I43">
        <v>0.42</v>
      </c>
      <c r="J43">
        <v>8</v>
      </c>
      <c r="K43">
        <v>8</v>
      </c>
      <c r="L43">
        <v>0.56000000000000005</v>
      </c>
      <c r="M43">
        <v>9.9600000000000009</v>
      </c>
      <c r="N43" s="2">
        <f>CONVERT(IFERROR(VLOOKUP(C43,'[1]Fuels and emission rates'!A$2:E$6,3,FALSE),0)*[2]Generators!G43, "lbm", "kg")</f>
        <v>403.334335404</v>
      </c>
      <c r="O43" s="2">
        <f>CONVERT(IFERROR(VLOOKUP(C43,'[1]Fuels and emission rates'!A$2:E$6,3,FALSE),0)*[2]Generators!H43/1000, "lbm", "kg")</f>
        <v>714.68013817199994</v>
      </c>
      <c r="P43" s="2">
        <f>CONVERT(IFERROR(VLOOKUP(C43,'[1]Fuels and emission rates'!A$2:E$6,4,FALSE),0)*[2]Generators!G43, "lbm", "kg")</f>
        <v>0.54802650729711821</v>
      </c>
      <c r="Q43" s="2">
        <f>CONVERT(IFERROR(VLOOKUP(C43,'[1]Fuels and emission rates'!A$2:E$6,4,FALSE),0)*[2]Generators!H43/1000, "lbm", "kg")</f>
        <v>0.97106451292998119</v>
      </c>
      <c r="R43" s="2">
        <f>CONVERT(IFERROR(VLOOKUP(C43,'[1]Fuels and emission rates'!A$2:E$6,5,FALSE),0)*[2]Generators!G43, "lbm", "kg")</f>
        <v>1.7963890784532002E-2</v>
      </c>
      <c r="S43" s="2">
        <f>CONVERT(IFERROR(VLOOKUP(C43,'[1]Fuels and emission rates'!A$2:E$6,5,FALSE),0)*[2]Generators!H43/1000, "lbm", "kg")</f>
        <v>3.1830753846276011E-2</v>
      </c>
      <c r="T43">
        <v>0</v>
      </c>
      <c r="U43">
        <v>0</v>
      </c>
      <c r="V43">
        <v>0</v>
      </c>
    </row>
    <row r="44" spans="1:22" x14ac:dyDescent="0.2">
      <c r="A44">
        <v>43</v>
      </c>
      <c r="B44" t="s">
        <v>64</v>
      </c>
      <c r="C44" t="s">
        <v>20</v>
      </c>
      <c r="D44" t="s">
        <v>24</v>
      </c>
      <c r="E44">
        <v>3.75</v>
      </c>
      <c r="F44" s="1">
        <f>IFERROR(VLOOKUP(C44,'[1]Fuels and emission rates'!A$2:E$6,2,FALSE), 0)*[2]Generators!H44/1000+[2]Generators!Z44</f>
        <v>26.844751999999996</v>
      </c>
      <c r="G44" s="1">
        <f>IFERROR(VLOOKUP(C44,'[1]Fuels and emission rates'!A$2:E$6,2,FALSE), 0)*[2]Generators!G44</f>
        <v>40.343999999999994</v>
      </c>
      <c r="H44">
        <v>0.06</v>
      </c>
      <c r="I44">
        <v>7.0000000000000007E-2</v>
      </c>
      <c r="J44">
        <v>8</v>
      </c>
      <c r="K44">
        <v>8</v>
      </c>
      <c r="L44">
        <v>1.1200000000000001</v>
      </c>
      <c r="M44">
        <v>19.88</v>
      </c>
      <c r="N44" s="2">
        <f>CONVERT(IFERROR(VLOOKUP(C44,'[1]Fuels and emission rates'!A$2:E$6,3,FALSE),0)*[2]Generators!G44, "lbm", "kg")</f>
        <v>991.2354061609999</v>
      </c>
      <c r="O44" s="2">
        <f>CONVERT(IFERROR(VLOOKUP(C44,'[1]Fuels and emission rates'!A$2:E$6,3,FALSE),0)*[2]Generators!H44/1000, "lbm", "kg")</f>
        <v>612.63655131478811</v>
      </c>
      <c r="P44" s="2">
        <f>CONVERT(IFERROR(VLOOKUP(C44,'[1]Fuels and emission rates'!A$2:E$6,4,FALSE),0)*[2]Generators!G44, "lbm", "kg")</f>
        <v>1.3468312262667481</v>
      </c>
      <c r="Q44" s="2">
        <f>CONVERT(IFERROR(VLOOKUP(C44,'[1]Fuels and emission rates'!A$2:E$6,4,FALSE),0)*[2]Generators!H44/1000, "lbm", "kg")</f>
        <v>0.83241380658381048</v>
      </c>
      <c r="R44" s="2">
        <f>CONVERT(IFERROR(VLOOKUP(C44,'[1]Fuels and emission rates'!A$2:E$6,5,FALSE),0)*[2]Generators!G44, "lbm", "kg")</f>
        <v>4.4148100012862998E-2</v>
      </c>
      <c r="S44" s="2">
        <f>CONVERT(IFERROR(VLOOKUP(C44,'[1]Fuels and emission rates'!A$2:E$6,5,FALSE),0)*[2]Generators!H44/1000, "lbm", "kg")</f>
        <v>2.7285889477789406E-2</v>
      </c>
      <c r="T44">
        <v>0</v>
      </c>
      <c r="U44">
        <v>0</v>
      </c>
      <c r="V44">
        <v>1</v>
      </c>
    </row>
    <row r="45" spans="1:22" x14ac:dyDescent="0.2">
      <c r="A45">
        <v>44</v>
      </c>
      <c r="B45" t="s">
        <v>65</v>
      </c>
      <c r="C45" t="s">
        <v>20</v>
      </c>
      <c r="D45" t="s">
        <v>24</v>
      </c>
      <c r="E45">
        <v>2.29</v>
      </c>
      <c r="F45" s="1">
        <f>IFERROR(VLOOKUP(C45,'[1]Fuels and emission rates'!A$2:E$6,2,FALSE), 0)*[2]Generators!H45/1000+[2]Generators!Z45</f>
        <v>30.998000000000001</v>
      </c>
      <c r="G45" s="1">
        <f>IFERROR(VLOOKUP(C45,'[1]Fuels and emission rates'!A$2:E$6,2,FALSE), 0)*[2]Generators!G45</f>
        <v>19.992000000000001</v>
      </c>
      <c r="H45">
        <v>0.42</v>
      </c>
      <c r="I45">
        <v>0.42</v>
      </c>
      <c r="J45">
        <v>8</v>
      </c>
      <c r="K45">
        <v>5</v>
      </c>
      <c r="L45">
        <v>0.69</v>
      </c>
      <c r="M45">
        <v>12.14</v>
      </c>
      <c r="N45" s="2">
        <f>CONVERT(IFERROR(VLOOKUP(C45,'[1]Fuels and emission rates'!A$2:E$6,3,FALSE),0)*[2]Generators!G45, "lbm", "kg")</f>
        <v>491.19517747300006</v>
      </c>
      <c r="O45" s="2">
        <f>CONVERT(IFERROR(VLOOKUP(C45,'[1]Fuels and emission rates'!A$2:E$6,3,FALSE),0)*[2]Generators!H45/1000, "lbm", "kg")</f>
        <v>714.68013817199994</v>
      </c>
      <c r="P45" s="2">
        <f>CONVERT(IFERROR(VLOOKUP(C45,'[1]Fuels and emission rates'!A$2:E$6,4,FALSE),0)*[2]Generators!G45, "lbm", "kg")</f>
        <v>0.66740655055336184</v>
      </c>
      <c r="Q45" s="2">
        <f>CONVERT(IFERROR(VLOOKUP(C45,'[1]Fuels and emission rates'!A$2:E$6,4,FALSE),0)*[2]Generators!H45/1000, "lbm", "kg")</f>
        <v>0.97106451292998119</v>
      </c>
      <c r="R45" s="2">
        <f>CONVERT(IFERROR(VLOOKUP(C45,'[1]Fuels and emission rates'!A$2:E$6,5,FALSE),0)*[2]Generators!G45, "lbm", "kg")</f>
        <v>2.1877077519759001E-2</v>
      </c>
      <c r="S45" s="2">
        <f>CONVERT(IFERROR(VLOOKUP(C45,'[1]Fuels and emission rates'!A$2:E$6,5,FALSE),0)*[2]Generators!H45/1000, "lbm", "kg")</f>
        <v>3.1830753846276011E-2</v>
      </c>
      <c r="T45">
        <v>0</v>
      </c>
      <c r="U45">
        <v>0</v>
      </c>
      <c r="V45">
        <v>0</v>
      </c>
    </row>
    <row r="46" spans="1:22" x14ac:dyDescent="0.2">
      <c r="A46">
        <v>45</v>
      </c>
      <c r="B46" t="s">
        <v>66</v>
      </c>
      <c r="C46" t="s">
        <v>20</v>
      </c>
      <c r="D46" t="s">
        <v>24</v>
      </c>
      <c r="E46">
        <v>2.29</v>
      </c>
      <c r="F46" s="1">
        <f>IFERROR(VLOOKUP(C46,'[1]Fuels and emission rates'!A$2:E$6,2,FALSE), 0)*[2]Generators!H46/1000+[2]Generators!Z46</f>
        <v>30.998000000000001</v>
      </c>
      <c r="G46" s="1">
        <f>IFERROR(VLOOKUP(C46,'[1]Fuels and emission rates'!A$2:E$6,2,FALSE), 0)*[2]Generators!G46</f>
        <v>19.992000000000001</v>
      </c>
      <c r="H46">
        <v>0.42</v>
      </c>
      <c r="I46">
        <v>0.42</v>
      </c>
      <c r="J46">
        <v>8</v>
      </c>
      <c r="K46">
        <v>5</v>
      </c>
      <c r="L46">
        <v>0.69</v>
      </c>
      <c r="M46">
        <v>12.14</v>
      </c>
      <c r="N46" s="2">
        <f>CONVERT(IFERROR(VLOOKUP(C46,'[1]Fuels and emission rates'!A$2:E$6,3,FALSE),0)*[2]Generators!G46, "lbm", "kg")</f>
        <v>491.19517747300006</v>
      </c>
      <c r="O46" s="2">
        <f>CONVERT(IFERROR(VLOOKUP(C46,'[1]Fuels and emission rates'!A$2:E$6,3,FALSE),0)*[2]Generators!H46/1000, "lbm", "kg")</f>
        <v>714.68013817199994</v>
      </c>
      <c r="P46" s="2">
        <f>CONVERT(IFERROR(VLOOKUP(C46,'[1]Fuels and emission rates'!A$2:E$6,4,FALSE),0)*[2]Generators!G46, "lbm", "kg")</f>
        <v>0.66740655055336184</v>
      </c>
      <c r="Q46" s="2">
        <f>CONVERT(IFERROR(VLOOKUP(C46,'[1]Fuels and emission rates'!A$2:E$6,4,FALSE),0)*[2]Generators!H46/1000, "lbm", "kg")</f>
        <v>0.97106451292998119</v>
      </c>
      <c r="R46" s="2">
        <f>CONVERT(IFERROR(VLOOKUP(C46,'[1]Fuels and emission rates'!A$2:E$6,5,FALSE),0)*[2]Generators!G46, "lbm", "kg")</f>
        <v>2.1877077519759001E-2</v>
      </c>
      <c r="S46" s="2">
        <f>CONVERT(IFERROR(VLOOKUP(C46,'[1]Fuels and emission rates'!A$2:E$6,5,FALSE),0)*[2]Generators!H46/1000, "lbm", "kg")</f>
        <v>3.1830753846276011E-2</v>
      </c>
      <c r="T46">
        <v>0</v>
      </c>
      <c r="U46">
        <v>0</v>
      </c>
      <c r="V46">
        <v>0</v>
      </c>
    </row>
    <row r="47" spans="1:22" x14ac:dyDescent="0.2">
      <c r="A47">
        <v>46</v>
      </c>
      <c r="B47" t="s">
        <v>67</v>
      </c>
      <c r="C47" t="s">
        <v>20</v>
      </c>
      <c r="D47" t="s">
        <v>24</v>
      </c>
      <c r="E47">
        <v>1.2</v>
      </c>
      <c r="F47" s="1">
        <f>IFERROR(VLOOKUP(C47,'[1]Fuels and emission rates'!A$2:E$6,2,FALSE), 0)*[2]Generators!H47/1000+[2]Generators!Z47</f>
        <v>30.998000000000001</v>
      </c>
      <c r="G47" s="1">
        <f>IFERROR(VLOOKUP(C47,'[1]Fuels and emission rates'!A$2:E$6,2,FALSE), 0)*[2]Generators!G47</f>
        <v>10.464</v>
      </c>
      <c r="H47">
        <v>0.42</v>
      </c>
      <c r="I47">
        <v>0.42</v>
      </c>
      <c r="J47">
        <v>8</v>
      </c>
      <c r="K47">
        <v>5</v>
      </c>
      <c r="L47">
        <v>0.36</v>
      </c>
      <c r="M47">
        <v>6.36</v>
      </c>
      <c r="N47" s="2">
        <f>CONVERT(IFERROR(VLOOKUP(C47,'[1]Fuels and emission rates'!A$2:E$6,3,FALSE),0)*[2]Generators!G47, "lbm", "kg")</f>
        <v>257.09615531600008</v>
      </c>
      <c r="O47" s="2">
        <f>CONVERT(IFERROR(VLOOKUP(C47,'[1]Fuels and emission rates'!A$2:E$6,3,FALSE),0)*[2]Generators!H47/1000, "lbm", "kg")</f>
        <v>714.68013817199994</v>
      </c>
      <c r="P47" s="2">
        <f>CONVERT(IFERROR(VLOOKUP(C47,'[1]Fuels and emission rates'!A$2:E$6,4,FALSE),0)*[2]Generators!G47, "lbm", "kg")</f>
        <v>0.34932683798471276</v>
      </c>
      <c r="Q47" s="2">
        <f>CONVERT(IFERROR(VLOOKUP(C47,'[1]Fuels and emission rates'!A$2:E$6,4,FALSE),0)*[2]Generators!H47/1000, "lbm", "kg")</f>
        <v>0.97106451292998119</v>
      </c>
      <c r="R47" s="2">
        <f>CONVERT(IFERROR(VLOOKUP(C47,'[1]Fuels and emission rates'!A$2:E$6,5,FALSE),0)*[2]Generators!G47, "lbm", "kg")</f>
        <v>1.1450667225228001E-2</v>
      </c>
      <c r="S47" s="2">
        <f>CONVERT(IFERROR(VLOOKUP(C47,'[1]Fuels and emission rates'!A$2:E$6,5,FALSE),0)*[2]Generators!H47/1000, "lbm", "kg")</f>
        <v>3.1830753846276011E-2</v>
      </c>
      <c r="T47">
        <v>0</v>
      </c>
      <c r="U47">
        <v>0</v>
      </c>
      <c r="V47">
        <v>0</v>
      </c>
    </row>
    <row r="48" spans="1:22" x14ac:dyDescent="0.2">
      <c r="A48">
        <v>47</v>
      </c>
      <c r="B48" t="s">
        <v>68</v>
      </c>
      <c r="C48" t="s">
        <v>20</v>
      </c>
      <c r="D48" t="s">
        <v>24</v>
      </c>
      <c r="E48">
        <v>3</v>
      </c>
      <c r="F48" s="1">
        <f>IFERROR(VLOOKUP(C48,'[1]Fuels and emission rates'!A$2:E$6,2,FALSE), 0)*[2]Generators!H48/1000+[2]Generators!Z48</f>
        <v>35.147599999999997</v>
      </c>
      <c r="G48" s="1">
        <f>IFERROR(VLOOKUP(C48,'[1]Fuels and emission rates'!A$2:E$6,2,FALSE), 0)*[2]Generators!G48</f>
        <v>29.904</v>
      </c>
      <c r="H48">
        <v>0.42</v>
      </c>
      <c r="I48">
        <v>0.42</v>
      </c>
      <c r="J48">
        <v>8</v>
      </c>
      <c r="K48">
        <v>5</v>
      </c>
      <c r="L48">
        <v>0.9</v>
      </c>
      <c r="M48">
        <v>15.9</v>
      </c>
      <c r="N48" s="2">
        <f>CONVERT(IFERROR(VLOOKUP(C48,'[1]Fuels and emission rates'!A$2:E$6,3,FALSE),0)*[2]Generators!G48, "lbm", "kg")</f>
        <v>734.72892092600011</v>
      </c>
      <c r="O48" s="2">
        <f>CONVERT(IFERROR(VLOOKUP(C48,'[1]Fuels and emission rates'!A$2:E$6,3,FALSE),0)*[2]Generators!H48/1000, "lbm", "kg")</f>
        <v>816.63409517690002</v>
      </c>
      <c r="P48" s="2">
        <f>CONVERT(IFERROR(VLOOKUP(C48,'[1]Fuels and emission rates'!A$2:E$6,4,FALSE),0)*[2]Generators!G48, "lbm", "kg")</f>
        <v>0.99830559662603713</v>
      </c>
      <c r="Q48" s="2">
        <f>CONVERT(IFERROR(VLOOKUP(C48,'[1]Fuels and emission rates'!A$2:E$6,4,FALSE),0)*[2]Generators!H48/1000, "lbm", "kg")</f>
        <v>1.1095934356078641</v>
      </c>
      <c r="R48" s="2">
        <f>CONVERT(IFERROR(VLOOKUP(C48,'[1]Fuels and emission rates'!A$2:E$6,5,FALSE),0)*[2]Generators!G48, "lbm", "kg")</f>
        <v>3.2723695785858008E-2</v>
      </c>
      <c r="S48" s="2">
        <f>CONVERT(IFERROR(VLOOKUP(C48,'[1]Fuels and emission rates'!A$2:E$6,5,FALSE),0)*[2]Generators!H48/1000, "lbm", "kg")</f>
        <v>3.6371626239032701E-2</v>
      </c>
      <c r="T48">
        <v>0</v>
      </c>
      <c r="U48">
        <v>0</v>
      </c>
      <c r="V48">
        <v>0</v>
      </c>
    </row>
    <row r="49" spans="1:22" x14ac:dyDescent="0.2">
      <c r="A49">
        <v>48</v>
      </c>
      <c r="B49" t="s">
        <v>69</v>
      </c>
      <c r="C49" t="s">
        <v>20</v>
      </c>
      <c r="D49" t="s">
        <v>24</v>
      </c>
      <c r="E49">
        <v>3</v>
      </c>
      <c r="F49" s="1">
        <f>IFERROR(VLOOKUP(C49,'[1]Fuels and emission rates'!A$2:E$6,2,FALSE), 0)*[2]Generators!H49/1000+[2]Generators!Z49</f>
        <v>35.147599999999997</v>
      </c>
      <c r="G49" s="1">
        <f>IFERROR(VLOOKUP(C49,'[1]Fuels and emission rates'!A$2:E$6,2,FALSE), 0)*[2]Generators!G49</f>
        <v>29.904</v>
      </c>
      <c r="H49">
        <v>0.42</v>
      </c>
      <c r="I49">
        <v>0.42</v>
      </c>
      <c r="J49">
        <v>8</v>
      </c>
      <c r="K49">
        <v>5</v>
      </c>
      <c r="L49">
        <v>0.9</v>
      </c>
      <c r="M49">
        <v>15.9</v>
      </c>
      <c r="N49" s="2">
        <f>CONVERT(IFERROR(VLOOKUP(C49,'[1]Fuels and emission rates'!A$2:E$6,3,FALSE),0)*[2]Generators!G49, "lbm", "kg")</f>
        <v>734.72892092600011</v>
      </c>
      <c r="O49" s="2">
        <f>CONVERT(IFERROR(VLOOKUP(C49,'[1]Fuels and emission rates'!A$2:E$6,3,FALSE),0)*[2]Generators!H49/1000, "lbm", "kg")</f>
        <v>816.63409517690002</v>
      </c>
      <c r="P49" s="2">
        <f>CONVERT(IFERROR(VLOOKUP(C49,'[1]Fuels and emission rates'!A$2:E$6,4,FALSE),0)*[2]Generators!G49, "lbm", "kg")</f>
        <v>0.99830559662603713</v>
      </c>
      <c r="Q49" s="2">
        <f>CONVERT(IFERROR(VLOOKUP(C49,'[1]Fuels and emission rates'!A$2:E$6,4,FALSE),0)*[2]Generators!H49/1000, "lbm", "kg")</f>
        <v>1.1095934356078641</v>
      </c>
      <c r="R49" s="2">
        <f>CONVERT(IFERROR(VLOOKUP(C49,'[1]Fuels and emission rates'!A$2:E$6,5,FALSE),0)*[2]Generators!G49, "lbm", "kg")</f>
        <v>3.2723695785858008E-2</v>
      </c>
      <c r="S49" s="2">
        <f>CONVERT(IFERROR(VLOOKUP(C49,'[1]Fuels and emission rates'!A$2:E$6,5,FALSE),0)*[2]Generators!H49/1000, "lbm", "kg")</f>
        <v>3.6371626239032701E-2</v>
      </c>
      <c r="T49">
        <v>0</v>
      </c>
      <c r="U49">
        <v>0</v>
      </c>
      <c r="V49">
        <v>0</v>
      </c>
    </row>
    <row r="50" spans="1:22" x14ac:dyDescent="0.2">
      <c r="A50">
        <v>49</v>
      </c>
      <c r="B50" t="s">
        <v>70</v>
      </c>
      <c r="C50" t="s">
        <v>20</v>
      </c>
      <c r="D50" t="s">
        <v>24</v>
      </c>
      <c r="E50">
        <v>1.6</v>
      </c>
      <c r="F50" s="1">
        <f>IFERROR(VLOOKUP(C50,'[1]Fuels and emission rates'!A$2:E$6,2,FALSE), 0)*[2]Generators!H50/1000+[2]Generators!Z50</f>
        <v>30.998000000000001</v>
      </c>
      <c r="G50" s="1">
        <f>IFERROR(VLOOKUP(C50,'[1]Fuels and emission rates'!A$2:E$6,2,FALSE), 0)*[2]Generators!G50</f>
        <v>13.968</v>
      </c>
      <c r="H50">
        <v>0.42</v>
      </c>
      <c r="I50">
        <v>0.42</v>
      </c>
      <c r="J50">
        <v>6</v>
      </c>
      <c r="K50">
        <v>6</v>
      </c>
      <c r="L50">
        <v>0.32</v>
      </c>
      <c r="M50">
        <v>8.48</v>
      </c>
      <c r="N50" s="2">
        <f>CONVERT(IFERROR(VLOOKUP(C50,'[1]Fuels and emission rates'!A$2:E$6,3,FALSE),0)*[2]Generators!G50, "lbm", "kg")</f>
        <v>343.187987142</v>
      </c>
      <c r="O50" s="2">
        <f>CONVERT(IFERROR(VLOOKUP(C50,'[1]Fuels and emission rates'!A$2:E$6,3,FALSE),0)*[2]Generators!H50/1000, "lbm", "kg")</f>
        <v>714.68013817199994</v>
      </c>
      <c r="P50" s="2">
        <f>CONVERT(IFERROR(VLOOKUP(C50,'[1]Fuels and emission rates'!A$2:E$6,4,FALSE),0)*[2]Generators!G50, "lbm", "kg")</f>
        <v>0.46630325620895147</v>
      </c>
      <c r="Q50" s="2">
        <f>CONVERT(IFERROR(VLOOKUP(C50,'[1]Fuels and emission rates'!A$2:E$6,4,FALSE),0)*[2]Generators!H50/1000, "lbm", "kg")</f>
        <v>0.97106451292998119</v>
      </c>
      <c r="R50" s="2">
        <f>CONVERT(IFERROR(VLOOKUP(C50,'[1]Fuels and emission rates'!A$2:E$6,5,FALSE),0)*[2]Generators!G50, "lbm", "kg")</f>
        <v>1.5285064965786001E-2</v>
      </c>
      <c r="S50" s="2">
        <f>CONVERT(IFERROR(VLOOKUP(C50,'[1]Fuels and emission rates'!A$2:E$6,5,FALSE),0)*[2]Generators!H50/1000, "lbm", "kg")</f>
        <v>3.1830753846276011E-2</v>
      </c>
      <c r="T50">
        <v>0</v>
      </c>
      <c r="U50">
        <v>0</v>
      </c>
      <c r="V50">
        <v>0</v>
      </c>
    </row>
    <row r="51" spans="1:22" x14ac:dyDescent="0.2">
      <c r="A51">
        <v>50</v>
      </c>
      <c r="B51" t="s">
        <v>71</v>
      </c>
      <c r="C51" t="s">
        <v>20</v>
      </c>
      <c r="D51" t="s">
        <v>24</v>
      </c>
      <c r="E51">
        <v>0.9</v>
      </c>
      <c r="F51" s="1">
        <f>IFERROR(VLOOKUP(C51,'[1]Fuels and emission rates'!A$2:E$6,2,FALSE), 0)*[2]Generators!H51/1000+[2]Generators!Z51</f>
        <v>30.998000000000001</v>
      </c>
      <c r="G51" s="1">
        <f>IFERROR(VLOOKUP(C51,'[1]Fuels and emission rates'!A$2:E$6,2,FALSE), 0)*[2]Generators!G51</f>
        <v>7.8479999999999999</v>
      </c>
      <c r="H51">
        <v>0.42</v>
      </c>
      <c r="I51">
        <v>0.42</v>
      </c>
      <c r="J51">
        <v>6</v>
      </c>
      <c r="K51">
        <v>6</v>
      </c>
      <c r="L51">
        <v>0.27</v>
      </c>
      <c r="M51">
        <v>4.7699999999999996</v>
      </c>
      <c r="N51" s="2">
        <f>CONVERT(IFERROR(VLOOKUP(C51,'[1]Fuels and emission rates'!A$2:E$6,3,FALSE),0)*[2]Generators!G51, "lbm", "kg")</f>
        <v>192.82211648700002</v>
      </c>
      <c r="O51" s="2">
        <f>CONVERT(IFERROR(VLOOKUP(C51,'[1]Fuels and emission rates'!A$2:E$6,3,FALSE),0)*[2]Generators!H51/1000, "lbm", "kg")</f>
        <v>714.68013817199994</v>
      </c>
      <c r="P51" s="2">
        <f>CONVERT(IFERROR(VLOOKUP(C51,'[1]Fuels and emission rates'!A$2:E$6,4,FALSE),0)*[2]Generators!G51, "lbm", "kg")</f>
        <v>0.26199512848853457</v>
      </c>
      <c r="Q51" s="2">
        <f>CONVERT(IFERROR(VLOOKUP(C51,'[1]Fuels and emission rates'!A$2:E$6,4,FALSE),0)*[2]Generators!H51/1000, "lbm", "kg")</f>
        <v>0.97106451292998119</v>
      </c>
      <c r="R51" s="2">
        <f>CONVERT(IFERROR(VLOOKUP(C51,'[1]Fuels and emission rates'!A$2:E$6,5,FALSE),0)*[2]Generators!G51, "lbm", "kg")</f>
        <v>8.5880004189210005E-3</v>
      </c>
      <c r="S51" s="2">
        <f>CONVERT(IFERROR(VLOOKUP(C51,'[1]Fuels and emission rates'!A$2:E$6,5,FALSE),0)*[2]Generators!H51/1000, "lbm", "kg")</f>
        <v>3.1830753846276011E-2</v>
      </c>
      <c r="T51">
        <v>0</v>
      </c>
      <c r="U51">
        <v>0</v>
      </c>
      <c r="V51">
        <v>0</v>
      </c>
    </row>
    <row r="52" spans="1:22" x14ac:dyDescent="0.2">
      <c r="A52">
        <v>51</v>
      </c>
      <c r="B52" t="s">
        <v>72</v>
      </c>
      <c r="C52" t="s">
        <v>20</v>
      </c>
      <c r="D52" t="s">
        <v>24</v>
      </c>
      <c r="E52">
        <v>0.9</v>
      </c>
      <c r="F52" s="1">
        <f>IFERROR(VLOOKUP(C52,'[1]Fuels and emission rates'!A$2:E$6,2,FALSE), 0)*[2]Generators!H52/1000+[2]Generators!Z52</f>
        <v>30.998000000000001</v>
      </c>
      <c r="G52" s="1">
        <f>IFERROR(VLOOKUP(C52,'[1]Fuels and emission rates'!A$2:E$6,2,FALSE), 0)*[2]Generators!G52</f>
        <v>7.8479999999999999</v>
      </c>
      <c r="H52">
        <v>0.42</v>
      </c>
      <c r="I52">
        <v>0.42</v>
      </c>
      <c r="J52">
        <v>6</v>
      </c>
      <c r="K52">
        <v>6</v>
      </c>
      <c r="L52">
        <v>0.18</v>
      </c>
      <c r="M52">
        <v>4.7699999999999996</v>
      </c>
      <c r="N52" s="2">
        <f>CONVERT(IFERROR(VLOOKUP(C52,'[1]Fuels and emission rates'!A$2:E$6,3,FALSE),0)*[2]Generators!G52, "lbm", "kg")</f>
        <v>192.82211648700002</v>
      </c>
      <c r="O52" s="2">
        <f>CONVERT(IFERROR(VLOOKUP(C52,'[1]Fuels and emission rates'!A$2:E$6,3,FALSE),0)*[2]Generators!H52/1000, "lbm", "kg")</f>
        <v>714.68013817199994</v>
      </c>
      <c r="P52" s="2">
        <f>CONVERT(IFERROR(VLOOKUP(C52,'[1]Fuels and emission rates'!A$2:E$6,4,FALSE),0)*[2]Generators!G52, "lbm", "kg")</f>
        <v>0.26199512848853457</v>
      </c>
      <c r="Q52" s="2">
        <f>CONVERT(IFERROR(VLOOKUP(C52,'[1]Fuels and emission rates'!A$2:E$6,4,FALSE),0)*[2]Generators!H52/1000, "lbm", "kg")</f>
        <v>0.97106451292998119</v>
      </c>
      <c r="R52" s="2">
        <f>CONVERT(IFERROR(VLOOKUP(C52,'[1]Fuels and emission rates'!A$2:E$6,5,FALSE),0)*[2]Generators!G52, "lbm", "kg")</f>
        <v>8.5880004189210005E-3</v>
      </c>
      <c r="S52" s="2">
        <f>CONVERT(IFERROR(VLOOKUP(C52,'[1]Fuels and emission rates'!A$2:E$6,5,FALSE),0)*[2]Generators!H52/1000, "lbm", "kg")</f>
        <v>3.1830753846276011E-2</v>
      </c>
      <c r="T52">
        <v>0</v>
      </c>
      <c r="U52">
        <v>0</v>
      </c>
      <c r="V52">
        <v>0</v>
      </c>
    </row>
    <row r="53" spans="1:22" x14ac:dyDescent="0.2">
      <c r="A53">
        <v>52</v>
      </c>
      <c r="B53" t="s">
        <v>73</v>
      </c>
      <c r="C53" t="s">
        <v>20</v>
      </c>
      <c r="D53" t="s">
        <v>24</v>
      </c>
      <c r="E53">
        <v>3</v>
      </c>
      <c r="F53" s="1">
        <f>IFERROR(VLOOKUP(C53,'[1]Fuels and emission rates'!A$2:E$6,2,FALSE), 0)*[2]Generators!H53/1000+[2]Generators!Z53</f>
        <v>30.998000000000001</v>
      </c>
      <c r="G53" s="1">
        <f>IFERROR(VLOOKUP(C53,'[1]Fuels and emission rates'!A$2:E$6,2,FALSE), 0)*[2]Generators!G53</f>
        <v>26.184000000000001</v>
      </c>
      <c r="H53">
        <v>0.42</v>
      </c>
      <c r="I53">
        <v>0.42</v>
      </c>
      <c r="J53">
        <v>6</v>
      </c>
      <c r="K53">
        <v>6</v>
      </c>
      <c r="L53">
        <v>0.9</v>
      </c>
      <c r="M53">
        <v>15.9</v>
      </c>
      <c r="N53" s="2">
        <f>CONVERT(IFERROR(VLOOKUP(C53,'[1]Fuels and emission rates'!A$2:E$6,3,FALSE),0)*[2]Generators!G53, "lbm", "kg")</f>
        <v>643.33005837099995</v>
      </c>
      <c r="O53" s="2">
        <f>CONVERT(IFERROR(VLOOKUP(C53,'[1]Fuels and emission rates'!A$2:E$6,3,FALSE),0)*[2]Generators!H53/1000, "lbm", "kg")</f>
        <v>714.68013817199994</v>
      </c>
      <c r="P53" s="2">
        <f>CONVERT(IFERROR(VLOOKUP(C53,'[1]Fuels and emission rates'!A$2:E$6,4,FALSE),0)*[2]Generators!G53, "lbm", "kg")</f>
        <v>0.87411830330578355</v>
      </c>
      <c r="Q53" s="2">
        <f>CONVERT(IFERROR(VLOOKUP(C53,'[1]Fuels and emission rates'!A$2:E$6,4,FALSE),0)*[2]Generators!H53/1000, "lbm", "kg")</f>
        <v>0.97106451292998119</v>
      </c>
      <c r="R53" s="2">
        <f>CONVERT(IFERROR(VLOOKUP(C53,'[1]Fuels and emission rates'!A$2:E$6,5,FALSE),0)*[2]Generators!G53, "lbm", "kg")</f>
        <v>2.8652931061293001E-2</v>
      </c>
      <c r="S53" s="2">
        <f>CONVERT(IFERROR(VLOOKUP(C53,'[1]Fuels and emission rates'!A$2:E$6,5,FALSE),0)*[2]Generators!H53/1000, "lbm", "kg")</f>
        <v>3.1830753846276011E-2</v>
      </c>
      <c r="T53">
        <v>0</v>
      </c>
      <c r="U53">
        <v>0</v>
      </c>
      <c r="V53">
        <v>0</v>
      </c>
    </row>
    <row r="54" spans="1:22" x14ac:dyDescent="0.2">
      <c r="A54">
        <v>53</v>
      </c>
      <c r="B54" t="s">
        <v>74</v>
      </c>
      <c r="C54" t="s">
        <v>20</v>
      </c>
      <c r="D54" t="s">
        <v>75</v>
      </c>
      <c r="E54">
        <v>3</v>
      </c>
      <c r="F54" s="1">
        <f>IFERROR(VLOOKUP(C54,'[1]Fuels and emission rates'!A$2:E$6,2,FALSE), 0)*[2]Generators!H54/1000+[2]Generators!Z54</f>
        <v>30.998000000000001</v>
      </c>
      <c r="G54" s="1">
        <f>IFERROR(VLOOKUP(C54,'[1]Fuels and emission rates'!A$2:E$6,2,FALSE), 0)*[2]Generators!G54</f>
        <v>26.184000000000001</v>
      </c>
      <c r="H54">
        <v>0.42</v>
      </c>
      <c r="I54">
        <v>0.42</v>
      </c>
      <c r="J54">
        <v>6</v>
      </c>
      <c r="K54">
        <v>6</v>
      </c>
      <c r="L54">
        <v>0.6</v>
      </c>
      <c r="M54">
        <v>15.9</v>
      </c>
      <c r="N54" s="2">
        <f>CONVERT(IFERROR(VLOOKUP(C54,'[1]Fuels and emission rates'!A$2:E$6,3,FALSE),0)*[2]Generators!G54, "lbm", "kg")</f>
        <v>643.33005837099995</v>
      </c>
      <c r="O54" s="2">
        <f>CONVERT(IFERROR(VLOOKUP(C54,'[1]Fuels and emission rates'!A$2:E$6,3,FALSE),0)*[2]Generators!H54/1000, "lbm", "kg")</f>
        <v>714.68013817199994</v>
      </c>
      <c r="P54" s="2">
        <f>CONVERT(IFERROR(VLOOKUP(C54,'[1]Fuels and emission rates'!A$2:E$6,4,FALSE),0)*[2]Generators!G54, "lbm", "kg")</f>
        <v>0.87411830330578355</v>
      </c>
      <c r="Q54" s="2">
        <f>CONVERT(IFERROR(VLOOKUP(C54,'[1]Fuels and emission rates'!A$2:E$6,4,FALSE),0)*[2]Generators!H54/1000, "lbm", "kg")</f>
        <v>0.97106451292998119</v>
      </c>
      <c r="R54" s="2">
        <f>CONVERT(IFERROR(VLOOKUP(C54,'[1]Fuels and emission rates'!A$2:E$6,5,FALSE),0)*[2]Generators!G54, "lbm", "kg")</f>
        <v>2.8652931061293001E-2</v>
      </c>
      <c r="S54" s="2">
        <f>CONVERT(IFERROR(VLOOKUP(C54,'[1]Fuels and emission rates'!A$2:E$6,5,FALSE),0)*[2]Generators!H54/1000, "lbm", "kg")</f>
        <v>3.1830753846276011E-2</v>
      </c>
      <c r="T54">
        <v>0</v>
      </c>
      <c r="U54">
        <v>0</v>
      </c>
      <c r="V54">
        <v>0</v>
      </c>
    </row>
    <row r="55" spans="1:22" x14ac:dyDescent="0.2">
      <c r="A55">
        <v>54</v>
      </c>
      <c r="B55" t="s">
        <v>76</v>
      </c>
      <c r="C55" t="s">
        <v>20</v>
      </c>
      <c r="D55" t="s">
        <v>75</v>
      </c>
      <c r="E55">
        <v>3</v>
      </c>
      <c r="F55" s="1">
        <f>IFERROR(VLOOKUP(C55,'[1]Fuels and emission rates'!A$2:E$6,2,FALSE), 0)*[2]Generators!H55/1000+[2]Generators!Z55</f>
        <v>30.998000000000001</v>
      </c>
      <c r="G55" s="1">
        <f>IFERROR(VLOOKUP(C55,'[1]Fuels and emission rates'!A$2:E$6,2,FALSE), 0)*[2]Generators!G55</f>
        <v>26.184000000000001</v>
      </c>
      <c r="H55">
        <v>0.42</v>
      </c>
      <c r="I55">
        <v>0.42</v>
      </c>
      <c r="J55">
        <v>6</v>
      </c>
      <c r="K55">
        <v>6</v>
      </c>
      <c r="L55">
        <v>0.6</v>
      </c>
      <c r="M55">
        <v>15.9</v>
      </c>
      <c r="N55" s="2">
        <f>CONVERT(IFERROR(VLOOKUP(C55,'[1]Fuels and emission rates'!A$2:E$6,3,FALSE),0)*[2]Generators!G55, "lbm", "kg")</f>
        <v>643.33005837099995</v>
      </c>
      <c r="O55" s="2">
        <f>CONVERT(IFERROR(VLOOKUP(C55,'[1]Fuels and emission rates'!A$2:E$6,3,FALSE),0)*[2]Generators!H55/1000, "lbm", "kg")</f>
        <v>714.68013817199994</v>
      </c>
      <c r="P55" s="2">
        <f>CONVERT(IFERROR(VLOOKUP(C55,'[1]Fuels and emission rates'!A$2:E$6,4,FALSE),0)*[2]Generators!G55, "lbm", "kg")</f>
        <v>0.87411830330578355</v>
      </c>
      <c r="Q55" s="2">
        <f>CONVERT(IFERROR(VLOOKUP(C55,'[1]Fuels and emission rates'!A$2:E$6,4,FALSE),0)*[2]Generators!H55/1000, "lbm", "kg")</f>
        <v>0.97106451292998119</v>
      </c>
      <c r="R55" s="2">
        <f>CONVERT(IFERROR(VLOOKUP(C55,'[1]Fuels and emission rates'!A$2:E$6,5,FALSE),0)*[2]Generators!G55, "lbm", "kg")</f>
        <v>2.8652931061293001E-2</v>
      </c>
      <c r="S55" s="2">
        <f>CONVERT(IFERROR(VLOOKUP(C55,'[1]Fuels and emission rates'!A$2:E$6,5,FALSE),0)*[2]Generators!H55/1000, "lbm", "kg")</f>
        <v>3.1830753846276011E-2</v>
      </c>
      <c r="T55">
        <v>0</v>
      </c>
      <c r="U55">
        <v>0</v>
      </c>
      <c r="V55">
        <v>0</v>
      </c>
    </row>
    <row r="56" spans="1:22" x14ac:dyDescent="0.2">
      <c r="A56">
        <v>55</v>
      </c>
      <c r="B56" t="s">
        <v>77</v>
      </c>
      <c r="C56" t="s">
        <v>20</v>
      </c>
      <c r="D56" t="s">
        <v>75</v>
      </c>
      <c r="E56">
        <v>3</v>
      </c>
      <c r="F56" s="1">
        <f>IFERROR(VLOOKUP(C56,'[1]Fuels and emission rates'!A$2:E$6,2,FALSE), 0)*[2]Generators!H56/1000+[2]Generators!Z56</f>
        <v>30.998000000000001</v>
      </c>
      <c r="G56" s="1">
        <f>IFERROR(VLOOKUP(C56,'[1]Fuels and emission rates'!A$2:E$6,2,FALSE), 0)*[2]Generators!G56</f>
        <v>26.184000000000001</v>
      </c>
      <c r="H56">
        <v>0.42</v>
      </c>
      <c r="I56">
        <v>0.42</v>
      </c>
      <c r="J56">
        <v>6</v>
      </c>
      <c r="K56">
        <v>6</v>
      </c>
      <c r="L56">
        <v>0.6</v>
      </c>
      <c r="M56">
        <v>15.9</v>
      </c>
      <c r="N56" s="2">
        <f>CONVERT(IFERROR(VLOOKUP(C56,'[1]Fuels and emission rates'!A$2:E$6,3,FALSE),0)*[2]Generators!G56, "lbm", "kg")</f>
        <v>643.33005837099995</v>
      </c>
      <c r="O56" s="2">
        <f>CONVERT(IFERROR(VLOOKUP(C56,'[1]Fuels and emission rates'!A$2:E$6,3,FALSE),0)*[2]Generators!H56/1000, "lbm", "kg")</f>
        <v>714.68013817199994</v>
      </c>
      <c r="P56" s="2">
        <f>CONVERT(IFERROR(VLOOKUP(C56,'[1]Fuels and emission rates'!A$2:E$6,4,FALSE),0)*[2]Generators!G56, "lbm", "kg")</f>
        <v>0.87411830330578355</v>
      </c>
      <c r="Q56" s="2">
        <f>CONVERT(IFERROR(VLOOKUP(C56,'[1]Fuels and emission rates'!A$2:E$6,4,FALSE),0)*[2]Generators!H56/1000, "lbm", "kg")</f>
        <v>0.97106451292998119</v>
      </c>
      <c r="R56" s="2">
        <f>CONVERT(IFERROR(VLOOKUP(C56,'[1]Fuels and emission rates'!A$2:E$6,5,FALSE),0)*[2]Generators!G56, "lbm", "kg")</f>
        <v>2.8652931061293001E-2</v>
      </c>
      <c r="S56" s="2">
        <f>CONVERT(IFERROR(VLOOKUP(C56,'[1]Fuels and emission rates'!A$2:E$6,5,FALSE),0)*[2]Generators!H56/1000, "lbm", "kg")</f>
        <v>3.1830753846276011E-2</v>
      </c>
      <c r="T56">
        <v>0</v>
      </c>
      <c r="U56">
        <v>0</v>
      </c>
      <c r="V56">
        <v>0</v>
      </c>
    </row>
    <row r="57" spans="1:22" x14ac:dyDescent="0.2">
      <c r="A57">
        <v>56</v>
      </c>
      <c r="B57" t="s">
        <v>78</v>
      </c>
      <c r="C57" t="s">
        <v>20</v>
      </c>
      <c r="D57" t="s">
        <v>21</v>
      </c>
      <c r="E57">
        <v>4.5999999999999996</v>
      </c>
      <c r="F57" s="1">
        <f>IFERROR(VLOOKUP(C57,'[1]Fuels and emission rates'!A$2:E$6,2,FALSE), 0)*[2]Generators!H57/1000+[2]Generators!Z57</f>
        <v>30.998000000000001</v>
      </c>
      <c r="G57" s="1">
        <f>IFERROR(VLOOKUP(C57,'[1]Fuels and emission rates'!A$2:E$6,2,FALSE), 0)*[2]Generators!G57</f>
        <v>40.152000000000001</v>
      </c>
      <c r="H57">
        <v>0.42</v>
      </c>
      <c r="I57">
        <v>0.42</v>
      </c>
      <c r="J57">
        <v>8</v>
      </c>
      <c r="K57">
        <v>8</v>
      </c>
      <c r="L57">
        <v>1.38</v>
      </c>
      <c r="M57">
        <v>24.38</v>
      </c>
      <c r="N57" s="2">
        <f>CONVERT(IFERROR(VLOOKUP(C57,'[1]Fuels and emission rates'!A$2:E$6,3,FALSE),0)*[2]Generators!G57, "lbm", "kg")</f>
        <v>986.51804551300017</v>
      </c>
      <c r="O57" s="2">
        <f>CONVERT(IFERROR(VLOOKUP(C57,'[1]Fuels and emission rates'!A$2:E$6,3,FALSE),0)*[2]Generators!H57/1000, "lbm", "kg")</f>
        <v>714.68013817199994</v>
      </c>
      <c r="P57" s="2">
        <f>CONVERT(IFERROR(VLOOKUP(C57,'[1]Fuels and emission rates'!A$2:E$6,4,FALSE),0)*[2]Generators!G57, "lbm", "kg")</f>
        <v>1.3404215595147351</v>
      </c>
      <c r="Q57" s="2">
        <f>CONVERT(IFERROR(VLOOKUP(C57,'[1]Fuels and emission rates'!A$2:E$6,4,FALSE),0)*[2]Generators!H57/1000, "lbm", "kg")</f>
        <v>0.97106451292998119</v>
      </c>
      <c r="R57" s="2">
        <f>CONVERT(IFERROR(VLOOKUP(C57,'[1]Fuels and emission rates'!A$2:E$6,5,FALSE),0)*[2]Generators!G57, "lbm", "kg")</f>
        <v>4.3937996027079006E-2</v>
      </c>
      <c r="S57" s="2">
        <f>CONVERT(IFERROR(VLOOKUP(C57,'[1]Fuels and emission rates'!A$2:E$6,5,FALSE),0)*[2]Generators!H57/1000, "lbm", "kg")</f>
        <v>3.1830753846276011E-2</v>
      </c>
      <c r="T57">
        <v>0</v>
      </c>
      <c r="U57">
        <v>0</v>
      </c>
      <c r="V57">
        <v>0</v>
      </c>
    </row>
    <row r="58" spans="1:22" x14ac:dyDescent="0.2">
      <c r="A58">
        <v>57</v>
      </c>
      <c r="B58" t="s">
        <v>79</v>
      </c>
      <c r="C58" t="s">
        <v>20</v>
      </c>
      <c r="D58" t="s">
        <v>21</v>
      </c>
      <c r="E58">
        <v>3</v>
      </c>
      <c r="F58" s="1">
        <f>IFERROR(VLOOKUP(C58,'[1]Fuels and emission rates'!A$2:E$6,2,FALSE), 0)*[2]Generators!H58/1000+[2]Generators!Z58</f>
        <v>30.998000000000001</v>
      </c>
      <c r="G58" s="1">
        <f>IFERROR(VLOOKUP(C58,'[1]Fuels and emission rates'!A$2:E$6,2,FALSE), 0)*[2]Generators!G58</f>
        <v>26.184000000000001</v>
      </c>
      <c r="H58">
        <v>0.42</v>
      </c>
      <c r="I58">
        <v>0.42</v>
      </c>
      <c r="J58">
        <v>8</v>
      </c>
      <c r="K58">
        <v>8</v>
      </c>
      <c r="L58">
        <v>0.9</v>
      </c>
      <c r="M58">
        <v>15.9</v>
      </c>
      <c r="N58" s="2">
        <f>CONVERT(IFERROR(VLOOKUP(C58,'[1]Fuels and emission rates'!A$2:E$6,3,FALSE),0)*[2]Generators!G58, "lbm", "kg")</f>
        <v>643.33005837099995</v>
      </c>
      <c r="O58" s="2">
        <f>CONVERT(IFERROR(VLOOKUP(C58,'[1]Fuels and emission rates'!A$2:E$6,3,FALSE),0)*[2]Generators!H58/1000, "lbm", "kg")</f>
        <v>714.68013817199994</v>
      </c>
      <c r="P58" s="2">
        <f>CONVERT(IFERROR(VLOOKUP(C58,'[1]Fuels and emission rates'!A$2:E$6,4,FALSE),0)*[2]Generators!G58, "lbm", "kg")</f>
        <v>0.87411830330578355</v>
      </c>
      <c r="Q58" s="2">
        <f>CONVERT(IFERROR(VLOOKUP(C58,'[1]Fuels and emission rates'!A$2:E$6,4,FALSE),0)*[2]Generators!H58/1000, "lbm", "kg")</f>
        <v>0.97106451292998119</v>
      </c>
      <c r="R58" s="2">
        <f>CONVERT(IFERROR(VLOOKUP(C58,'[1]Fuels and emission rates'!A$2:E$6,5,FALSE),0)*[2]Generators!G58, "lbm", "kg")</f>
        <v>2.8652931061293001E-2</v>
      </c>
      <c r="S58" s="2">
        <f>CONVERT(IFERROR(VLOOKUP(C58,'[1]Fuels and emission rates'!A$2:E$6,5,FALSE),0)*[2]Generators!H58/1000, "lbm", "kg")</f>
        <v>3.1830753846276011E-2</v>
      </c>
      <c r="T58">
        <v>0</v>
      </c>
      <c r="U58">
        <v>0</v>
      </c>
      <c r="V58">
        <v>0</v>
      </c>
    </row>
    <row r="59" spans="1:22" x14ac:dyDescent="0.2">
      <c r="A59">
        <v>58</v>
      </c>
      <c r="B59" t="s">
        <v>80</v>
      </c>
      <c r="C59" t="s">
        <v>20</v>
      </c>
      <c r="D59" t="s">
        <v>21</v>
      </c>
      <c r="E59">
        <v>3</v>
      </c>
      <c r="F59" s="1">
        <f>IFERROR(VLOOKUP(C59,'[1]Fuels and emission rates'!A$2:E$6,2,FALSE), 0)*[2]Generators!H59/1000+[2]Generators!Z59</f>
        <v>30.998000000000001</v>
      </c>
      <c r="G59" s="1">
        <f>IFERROR(VLOOKUP(C59,'[1]Fuels and emission rates'!A$2:E$6,2,FALSE), 0)*[2]Generators!G59</f>
        <v>26.184000000000001</v>
      </c>
      <c r="H59">
        <v>0.42</v>
      </c>
      <c r="I59">
        <v>0.42</v>
      </c>
      <c r="J59">
        <v>8</v>
      </c>
      <c r="K59">
        <v>8</v>
      </c>
      <c r="L59">
        <v>0.9</v>
      </c>
      <c r="M59">
        <v>15.9</v>
      </c>
      <c r="N59" s="2">
        <f>CONVERT(IFERROR(VLOOKUP(C59,'[1]Fuels and emission rates'!A$2:E$6,3,FALSE),0)*[2]Generators!G59, "lbm", "kg")</f>
        <v>643.33005837099995</v>
      </c>
      <c r="O59" s="2">
        <f>CONVERT(IFERROR(VLOOKUP(C59,'[1]Fuels and emission rates'!A$2:E$6,3,FALSE),0)*[2]Generators!H59/1000, "lbm", "kg")</f>
        <v>714.68013817199994</v>
      </c>
      <c r="P59" s="2">
        <f>CONVERT(IFERROR(VLOOKUP(C59,'[1]Fuels and emission rates'!A$2:E$6,4,FALSE),0)*[2]Generators!G59, "lbm", "kg")</f>
        <v>0.87411830330578355</v>
      </c>
      <c r="Q59" s="2">
        <f>CONVERT(IFERROR(VLOOKUP(C59,'[1]Fuels and emission rates'!A$2:E$6,4,FALSE),0)*[2]Generators!H59/1000, "lbm", "kg")</f>
        <v>0.97106451292998119</v>
      </c>
      <c r="R59" s="2">
        <f>CONVERT(IFERROR(VLOOKUP(C59,'[1]Fuels and emission rates'!A$2:E$6,5,FALSE),0)*[2]Generators!G59, "lbm", "kg")</f>
        <v>2.8652931061293001E-2</v>
      </c>
      <c r="S59" s="2">
        <f>CONVERT(IFERROR(VLOOKUP(C59,'[1]Fuels and emission rates'!A$2:E$6,5,FALSE),0)*[2]Generators!H59/1000, "lbm", "kg")</f>
        <v>3.1830753846276011E-2</v>
      </c>
      <c r="T59">
        <v>0</v>
      </c>
      <c r="U59">
        <v>0</v>
      </c>
      <c r="V59">
        <v>0</v>
      </c>
    </row>
    <row r="60" spans="1:22" x14ac:dyDescent="0.2">
      <c r="A60">
        <v>59</v>
      </c>
      <c r="B60" t="s">
        <v>81</v>
      </c>
      <c r="C60" t="s">
        <v>20</v>
      </c>
      <c r="D60" t="s">
        <v>21</v>
      </c>
      <c r="E60">
        <v>4.5999999999999996</v>
      </c>
      <c r="F60" s="1">
        <f>IFERROR(VLOOKUP(C60,'[1]Fuels and emission rates'!A$2:E$6,2,FALSE), 0)*[2]Generators!H60/1000+[2]Generators!Z60</f>
        <v>30.998000000000001</v>
      </c>
      <c r="G60" s="1">
        <f>IFERROR(VLOOKUP(C60,'[1]Fuels and emission rates'!A$2:E$6,2,FALSE), 0)*[2]Generators!G60</f>
        <v>40.152000000000001</v>
      </c>
      <c r="H60">
        <v>0.42</v>
      </c>
      <c r="I60">
        <v>0.42</v>
      </c>
      <c r="J60">
        <v>8</v>
      </c>
      <c r="K60">
        <v>8</v>
      </c>
      <c r="L60">
        <v>1.38</v>
      </c>
      <c r="M60">
        <v>24.38</v>
      </c>
      <c r="N60" s="2">
        <f>CONVERT(IFERROR(VLOOKUP(C60,'[1]Fuels and emission rates'!A$2:E$6,3,FALSE),0)*[2]Generators!G60, "lbm", "kg")</f>
        <v>986.51804551300017</v>
      </c>
      <c r="O60" s="2">
        <f>CONVERT(IFERROR(VLOOKUP(C60,'[1]Fuels and emission rates'!A$2:E$6,3,FALSE),0)*[2]Generators!H60/1000, "lbm", "kg")</f>
        <v>714.68013817199994</v>
      </c>
      <c r="P60" s="2">
        <f>CONVERT(IFERROR(VLOOKUP(C60,'[1]Fuels and emission rates'!A$2:E$6,4,FALSE),0)*[2]Generators!G60, "lbm", "kg")</f>
        <v>1.3404215595147351</v>
      </c>
      <c r="Q60" s="2">
        <f>CONVERT(IFERROR(VLOOKUP(C60,'[1]Fuels and emission rates'!A$2:E$6,4,FALSE),0)*[2]Generators!H60/1000, "lbm", "kg")</f>
        <v>0.97106451292998119</v>
      </c>
      <c r="R60" s="2">
        <f>CONVERT(IFERROR(VLOOKUP(C60,'[1]Fuels and emission rates'!A$2:E$6,5,FALSE),0)*[2]Generators!G60, "lbm", "kg")</f>
        <v>4.3937996027079006E-2</v>
      </c>
      <c r="S60" s="2">
        <f>CONVERT(IFERROR(VLOOKUP(C60,'[1]Fuels and emission rates'!A$2:E$6,5,FALSE),0)*[2]Generators!H60/1000, "lbm", "kg")</f>
        <v>3.1830753846276011E-2</v>
      </c>
      <c r="T60">
        <v>0</v>
      </c>
      <c r="U60">
        <v>0</v>
      </c>
      <c r="V60">
        <v>0</v>
      </c>
    </row>
    <row r="61" spans="1:22" x14ac:dyDescent="0.2">
      <c r="A61">
        <v>60</v>
      </c>
      <c r="B61" t="s">
        <v>82</v>
      </c>
      <c r="C61" t="s">
        <v>20</v>
      </c>
      <c r="D61" t="s">
        <v>21</v>
      </c>
      <c r="E61">
        <v>3</v>
      </c>
      <c r="F61" s="1">
        <f>IFERROR(VLOOKUP(C61,'[1]Fuels and emission rates'!A$2:E$6,2,FALSE), 0)*[2]Generators!H61/1000+[2]Generators!Z61</f>
        <v>30.998000000000001</v>
      </c>
      <c r="G61" s="1">
        <f>IFERROR(VLOOKUP(C61,'[1]Fuels and emission rates'!A$2:E$6,2,FALSE), 0)*[2]Generators!G61</f>
        <v>26.184000000000001</v>
      </c>
      <c r="H61">
        <v>0.42</v>
      </c>
      <c r="I61">
        <v>0.42</v>
      </c>
      <c r="J61">
        <v>8</v>
      </c>
      <c r="K61">
        <v>8</v>
      </c>
      <c r="L61">
        <v>0.9</v>
      </c>
      <c r="M61">
        <v>15.9</v>
      </c>
      <c r="N61" s="2">
        <f>CONVERT(IFERROR(VLOOKUP(C61,'[1]Fuels and emission rates'!A$2:E$6,3,FALSE),0)*[2]Generators!G61, "lbm", "kg")</f>
        <v>643.33005837099995</v>
      </c>
      <c r="O61" s="2">
        <f>CONVERT(IFERROR(VLOOKUP(C61,'[1]Fuels and emission rates'!A$2:E$6,3,FALSE),0)*[2]Generators!H61/1000, "lbm", "kg")</f>
        <v>714.68013817199994</v>
      </c>
      <c r="P61" s="2">
        <f>CONVERT(IFERROR(VLOOKUP(C61,'[1]Fuels and emission rates'!A$2:E$6,4,FALSE),0)*[2]Generators!G61, "lbm", "kg")</f>
        <v>0.87411830330578355</v>
      </c>
      <c r="Q61" s="2">
        <f>CONVERT(IFERROR(VLOOKUP(C61,'[1]Fuels and emission rates'!A$2:E$6,4,FALSE),0)*[2]Generators!H61/1000, "lbm", "kg")</f>
        <v>0.97106451292998119</v>
      </c>
      <c r="R61" s="2">
        <f>CONVERT(IFERROR(VLOOKUP(C61,'[1]Fuels and emission rates'!A$2:E$6,5,FALSE),0)*[2]Generators!G61, "lbm", "kg")</f>
        <v>2.8652931061293001E-2</v>
      </c>
      <c r="S61" s="2">
        <f>CONVERT(IFERROR(VLOOKUP(C61,'[1]Fuels and emission rates'!A$2:E$6,5,FALSE),0)*[2]Generators!H61/1000, "lbm", "kg")</f>
        <v>3.1830753846276011E-2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 t="s">
        <v>83</v>
      </c>
      <c r="C62" t="s">
        <v>20</v>
      </c>
      <c r="D62" t="s">
        <v>24</v>
      </c>
      <c r="E62">
        <v>1.88</v>
      </c>
      <c r="F62" s="1">
        <f>IFERROR(VLOOKUP(C62,'[1]Fuels and emission rates'!A$2:E$6,2,FALSE), 0)*[2]Generators!H62/1000+[2]Generators!Z62</f>
        <v>30.998000000000001</v>
      </c>
      <c r="G62" s="1">
        <f>IFERROR(VLOOKUP(C62,'[1]Fuels and emission rates'!A$2:E$6,2,FALSE), 0)*[2]Generators!G62</f>
        <v>16.416</v>
      </c>
      <c r="H62">
        <v>0.42</v>
      </c>
      <c r="I62">
        <v>0.42</v>
      </c>
      <c r="J62">
        <v>8</v>
      </c>
      <c r="K62">
        <v>8</v>
      </c>
      <c r="L62">
        <v>0.56000000000000005</v>
      </c>
      <c r="M62">
        <v>9.9600000000000009</v>
      </c>
      <c r="N62" s="2">
        <f>CONVERT(IFERROR(VLOOKUP(C62,'[1]Fuels and emission rates'!A$2:E$6,3,FALSE),0)*[2]Generators!G62, "lbm", "kg")</f>
        <v>403.334335404</v>
      </c>
      <c r="O62" s="2">
        <f>CONVERT(IFERROR(VLOOKUP(C62,'[1]Fuels and emission rates'!A$2:E$6,3,FALSE),0)*[2]Generators!H62/1000, "lbm", "kg")</f>
        <v>714.68013817199994</v>
      </c>
      <c r="P62" s="2">
        <f>CONVERT(IFERROR(VLOOKUP(C62,'[1]Fuels and emission rates'!A$2:E$6,4,FALSE),0)*[2]Generators!G62, "lbm", "kg")</f>
        <v>0.54802650729711821</v>
      </c>
      <c r="Q62" s="2">
        <f>CONVERT(IFERROR(VLOOKUP(C62,'[1]Fuels and emission rates'!A$2:E$6,4,FALSE),0)*[2]Generators!H62/1000, "lbm", "kg")</f>
        <v>0.97106451292998119</v>
      </c>
      <c r="R62" s="2">
        <f>CONVERT(IFERROR(VLOOKUP(C62,'[1]Fuels and emission rates'!A$2:E$6,5,FALSE),0)*[2]Generators!G62, "lbm", "kg")</f>
        <v>1.7963890784532002E-2</v>
      </c>
      <c r="S62" s="2">
        <f>CONVERT(IFERROR(VLOOKUP(C62,'[1]Fuels and emission rates'!A$2:E$6,5,FALSE),0)*[2]Generators!H62/1000, "lbm", "kg")</f>
        <v>3.1830753846276011E-2</v>
      </c>
      <c r="T62">
        <v>0</v>
      </c>
      <c r="U62">
        <v>0</v>
      </c>
      <c r="V62">
        <v>0</v>
      </c>
    </row>
    <row r="63" spans="1:22" x14ac:dyDescent="0.2">
      <c r="A63">
        <v>62</v>
      </c>
      <c r="B63" t="s">
        <v>84</v>
      </c>
      <c r="C63" t="s">
        <v>20</v>
      </c>
      <c r="D63" t="s">
        <v>75</v>
      </c>
      <c r="E63">
        <v>7.5</v>
      </c>
      <c r="F63" s="1">
        <f>IFERROR(VLOOKUP(C63,'[1]Fuels and emission rates'!A$2:E$6,2,FALSE), 0)*[2]Generators!H63/1000+[2]Generators!Z63</f>
        <v>34.309999999999995</v>
      </c>
      <c r="G63" s="1">
        <f>IFERROR(VLOOKUP(C63,'[1]Fuels and emission rates'!A$2:E$6,2,FALSE), 0)*[2]Generators!G63</f>
        <v>72.911999999999992</v>
      </c>
      <c r="H63">
        <v>0.42</v>
      </c>
      <c r="I63">
        <v>0.42</v>
      </c>
      <c r="J63">
        <v>8</v>
      </c>
      <c r="K63">
        <v>5</v>
      </c>
      <c r="L63">
        <v>2.25</v>
      </c>
      <c r="M63">
        <v>39.75</v>
      </c>
      <c r="N63" s="2">
        <f>CONVERT(IFERROR(VLOOKUP(C63,'[1]Fuels and emission rates'!A$2:E$6,3,FALSE),0)*[2]Generators!G63, "lbm", "kg")</f>
        <v>1791.4177060780003</v>
      </c>
      <c r="O63" s="2">
        <f>CONVERT(IFERROR(VLOOKUP(C63,'[1]Fuels and emission rates'!A$2:E$6,3,FALSE),0)*[2]Generators!H63/1000, "lbm", "kg")</f>
        <v>796.05460935000008</v>
      </c>
      <c r="P63" s="2">
        <f>CONVERT(IFERROR(VLOOKUP(C63,'[1]Fuels and emission rates'!A$2:E$6,4,FALSE),0)*[2]Generators!G63, "lbm", "kg")</f>
        <v>2.4340709490769665</v>
      </c>
      <c r="Q63" s="2">
        <f>CONVERT(IFERROR(VLOOKUP(C63,'[1]Fuels and emission rates'!A$2:E$6,4,FALSE),0)*[2]Generators!H63/1000, "lbm", "kg")</f>
        <v>1.0816312644022068</v>
      </c>
      <c r="R63" s="2">
        <f>CONVERT(IFERROR(VLOOKUP(C63,'[1]Fuels and emission rates'!A$2:E$6,5,FALSE),0)*[2]Generators!G63, "lbm", "kg")</f>
        <v>7.9786988601474013E-2</v>
      </c>
      <c r="S63" s="2">
        <f>CONVERT(IFERROR(VLOOKUP(C63,'[1]Fuels and emission rates'!A$2:E$6,5,FALSE),0)*[2]Generators!H63/1000, "lbm", "kg")</f>
        <v>3.5455047601050005E-2</v>
      </c>
      <c r="T63">
        <v>0</v>
      </c>
      <c r="U63">
        <v>0</v>
      </c>
      <c r="V63">
        <v>1</v>
      </c>
    </row>
    <row r="64" spans="1:22" x14ac:dyDescent="0.2">
      <c r="A64">
        <v>63</v>
      </c>
      <c r="B64" t="s">
        <v>85</v>
      </c>
      <c r="C64" t="s">
        <v>86</v>
      </c>
      <c r="D64" t="s">
        <v>21</v>
      </c>
      <c r="E64">
        <v>41.5</v>
      </c>
      <c r="F64" s="1">
        <f>IFERROR(VLOOKUP(C64,'[1]Fuels and emission rates'!A$2:E$6,2,FALSE), 0)*[2]Generators!H64/1000+[2]Generators!Z64</f>
        <v>36.120600000000003</v>
      </c>
      <c r="G64" s="1">
        <f>IFERROR(VLOOKUP(C64,'[1]Fuels and emission rates'!A$2:E$6,2,FALSE), 0)*[2]Generators!G64</f>
        <v>1710.6119999999999</v>
      </c>
      <c r="H64">
        <v>0.28000000000000003</v>
      </c>
      <c r="I64">
        <v>0.28000000000000003</v>
      </c>
      <c r="J64">
        <v>6</v>
      </c>
      <c r="K64">
        <v>8</v>
      </c>
      <c r="L64">
        <v>41.08</v>
      </c>
      <c r="M64">
        <v>3475.54</v>
      </c>
      <c r="N64" s="2">
        <f>CONVERT(IFERROR(VLOOKUP(C64,'[1]Fuels and emission rates'!A$2:E$6,3,FALSE),0)*[2]Generators!G64, "lbm", "kg")</f>
        <v>16955.300934294799</v>
      </c>
      <c r="O64" s="2">
        <f>CONVERT(IFERROR(VLOOKUP(C64,'[1]Fuels and emission rates'!A$2:E$6,3,FALSE),0)*[2]Generators!H64/1000, "lbm", "kg")</f>
        <v>347.31658489374001</v>
      </c>
      <c r="P64" s="2">
        <f>CONVERT(IFERROR(VLOOKUP(C64,'[1]Fuels and emission rates'!A$2:E$6,4,FALSE),0)*[2]Generators!G64, "lbm", "kg")</f>
        <v>11.351430286519399</v>
      </c>
      <c r="Q64" s="2">
        <f>CONVERT(IFERROR(VLOOKUP(C64,'[1]Fuels and emission rates'!A$2:E$6,4,FALSE),0)*[2]Generators!H64/1000, "lbm", "kg")</f>
        <v>0.23252551022546999</v>
      </c>
      <c r="R64" s="2">
        <f>CONVERT(IFERROR(VLOOKUP(C64,'[1]Fuels and emission rates'!A$2:E$6,5,FALSE),0)*[2]Generators!G64, "lbm", "kg")</f>
        <v>8.6213394581159994E-2</v>
      </c>
      <c r="S64" s="2">
        <f>CONVERT(IFERROR(VLOOKUP(C64,'[1]Fuels and emission rates'!A$2:E$6,5,FALSE),0)*[2]Generators!H64/1000, "lbm", "kg")</f>
        <v>1.7660165333579999E-3</v>
      </c>
      <c r="T64">
        <v>0</v>
      </c>
      <c r="U64">
        <v>0</v>
      </c>
      <c r="V64">
        <v>1</v>
      </c>
    </row>
    <row r="65" spans="1:22" x14ac:dyDescent="0.2">
      <c r="A65">
        <v>64</v>
      </c>
      <c r="B65" t="s">
        <v>87</v>
      </c>
      <c r="C65" t="s">
        <v>86</v>
      </c>
      <c r="D65" t="s">
        <v>21</v>
      </c>
      <c r="E65">
        <v>126.98</v>
      </c>
      <c r="F65" s="1">
        <f>IFERROR(VLOOKUP(C65,'[1]Fuels and emission rates'!A$2:E$6,2,FALSE), 0)*[2]Generators!H65/1000+[2]Generators!Z65</f>
        <v>28.881630000000001</v>
      </c>
      <c r="G65" s="1">
        <f>IFERROR(VLOOKUP(C65,'[1]Fuels and emission rates'!A$2:E$6,2,FALSE), 0)*[2]Generators!G65</f>
        <v>4414.1760000000004</v>
      </c>
      <c r="H65">
        <v>1.06</v>
      </c>
      <c r="I65">
        <v>1.07</v>
      </c>
      <c r="J65">
        <v>4</v>
      </c>
      <c r="K65">
        <v>8</v>
      </c>
      <c r="L65">
        <v>20</v>
      </c>
      <c r="M65">
        <v>10634.31</v>
      </c>
      <c r="N65" s="2">
        <f>CONVERT(IFERROR(VLOOKUP(C65,'[1]Fuels and emission rates'!A$2:E$6,3,FALSE),0)*[2]Generators!G65, "lbm", "kg")</f>
        <v>43752.576538070411</v>
      </c>
      <c r="O65" s="2">
        <f>CONVERT(IFERROR(VLOOKUP(C65,'[1]Fuels and emission rates'!A$2:E$6,3,FALSE),0)*[2]Generators!H65/1000, "lbm", "kg")</f>
        <v>275.56512120452703</v>
      </c>
      <c r="P65" s="2">
        <f>CONVERT(IFERROR(VLOOKUP(C65,'[1]Fuels and emission rates'!A$2:E$6,4,FALSE),0)*[2]Generators!G65, "lbm", "kg")</f>
        <v>29.291979207691206</v>
      </c>
      <c r="Q65" s="2">
        <f>CONVERT(IFERROR(VLOOKUP(C65,'[1]Fuels and emission rates'!A$2:E$6,4,FALSE),0)*[2]Generators!H65/1000, "lbm", "kg")</f>
        <v>0.18448851334879351</v>
      </c>
      <c r="R65" s="2">
        <f>CONVERT(IFERROR(VLOOKUP(C65,'[1]Fuels and emission rates'!A$2:E$6,5,FALSE),0)*[2]Generators!G65, "lbm", "kg")</f>
        <v>0.22247072815968003</v>
      </c>
      <c r="S65" s="2">
        <f>CONVERT(IFERROR(VLOOKUP(C65,'[1]Fuels and emission rates'!A$2:E$6,5,FALSE),0)*[2]Generators!H65/1000, "lbm", "kg")</f>
        <v>1.4011785823959001E-3</v>
      </c>
      <c r="T65">
        <v>0</v>
      </c>
      <c r="U65">
        <v>0</v>
      </c>
      <c r="V65">
        <v>1</v>
      </c>
    </row>
    <row r="66" spans="1:22" x14ac:dyDescent="0.2">
      <c r="A66">
        <v>65</v>
      </c>
      <c r="B66" t="s">
        <v>88</v>
      </c>
      <c r="C66" t="s">
        <v>86</v>
      </c>
      <c r="D66" t="s">
        <v>21</v>
      </c>
      <c r="E66">
        <v>320</v>
      </c>
      <c r="F66" s="1">
        <f>IFERROR(VLOOKUP(C66,'[1]Fuels and emission rates'!A$2:E$6,2,FALSE), 0)*[2]Generators!H66/1000+[2]Generators!Z66</f>
        <v>35.966267999999999</v>
      </c>
      <c r="G66" s="1">
        <f>IFERROR(VLOOKUP(C66,'[1]Fuels and emission rates'!A$2:E$6,2,FALSE), 0)*[2]Generators!G66</f>
        <v>7049.8620000000001</v>
      </c>
      <c r="H66">
        <v>2.5</v>
      </c>
      <c r="I66">
        <v>2.5</v>
      </c>
      <c r="J66">
        <v>4</v>
      </c>
      <c r="K66">
        <v>8</v>
      </c>
      <c r="L66">
        <v>160</v>
      </c>
      <c r="M66">
        <v>26799.33</v>
      </c>
      <c r="N66" s="2">
        <f>CONVERT(IFERROR(VLOOKUP(C66,'[1]Fuels and emission rates'!A$2:E$6,3,FALSE),0)*[2]Generators!G66, "lbm", "kg")</f>
        <v>69877.056723119807</v>
      </c>
      <c r="O66" s="2">
        <f>CONVERT(IFERROR(VLOOKUP(C66,'[1]Fuels and emission rates'!A$2:E$6,3,FALSE),0)*[2]Generators!H66/1000, "lbm", "kg")</f>
        <v>345.78687184145724</v>
      </c>
      <c r="P66" s="2">
        <f>CONVERT(IFERROR(VLOOKUP(C66,'[1]Fuels and emission rates'!A$2:E$6,4,FALSE),0)*[2]Generators!G66, "lbm", "kg")</f>
        <v>46.782097297681901</v>
      </c>
      <c r="Q66" s="2">
        <f>CONVERT(IFERROR(VLOOKUP(C66,'[1]Fuels and emission rates'!A$2:E$6,4,FALSE),0)*[2]Generators!H66/1000, "lbm", "kg")</f>
        <v>0.23150138030063661</v>
      </c>
      <c r="R66" s="2">
        <f>CONVERT(IFERROR(VLOOKUP(C66,'[1]Fuels and emission rates'!A$2:E$6,5,FALSE),0)*[2]Generators!G66, "lbm", "kg")</f>
        <v>0.35530706808366003</v>
      </c>
      <c r="S66" s="2">
        <f>CONVERT(IFERROR(VLOOKUP(C66,'[1]Fuels and emission rates'!A$2:E$6,5,FALSE),0)*[2]Generators!H66/1000, "lbm", "kg")</f>
        <v>1.7582383313972398E-3</v>
      </c>
      <c r="T66">
        <v>0</v>
      </c>
      <c r="U66">
        <v>0</v>
      </c>
      <c r="V66">
        <v>1</v>
      </c>
    </row>
    <row r="67" spans="1:22" x14ac:dyDescent="0.2">
      <c r="A67">
        <v>66</v>
      </c>
      <c r="B67" t="s">
        <v>89</v>
      </c>
      <c r="C67" t="s">
        <v>86</v>
      </c>
      <c r="D67" t="s">
        <v>90</v>
      </c>
      <c r="E67">
        <v>100</v>
      </c>
      <c r="F67" s="1">
        <f>IFERROR(VLOOKUP(C67,'[1]Fuels and emission rates'!A$2:E$6,2,FALSE), 0)*[2]Generators!H67/1000+[2]Generators!Z67</f>
        <v>30.077298000000006</v>
      </c>
      <c r="G67" s="1">
        <f>IFERROR(VLOOKUP(C67,'[1]Fuels and emission rates'!A$2:E$6,2,FALSE), 0)*[2]Generators!G67</f>
        <v>3475.0619999999999</v>
      </c>
      <c r="H67">
        <v>0.73</v>
      </c>
      <c r="I67">
        <v>0.73</v>
      </c>
      <c r="J67">
        <v>8</v>
      </c>
      <c r="K67">
        <v>12</v>
      </c>
      <c r="L67">
        <v>99</v>
      </c>
      <c r="M67">
        <v>8374.7900000000009</v>
      </c>
      <c r="N67" s="2">
        <f>CONVERT(IFERROR(VLOOKUP(C67,'[1]Fuels and emission rates'!A$2:E$6,3,FALSE),0)*[2]Generators!G67, "lbm", "kg")</f>
        <v>34444.235148199798</v>
      </c>
      <c r="O67" s="2">
        <f>CONVERT(IFERROR(VLOOKUP(C67,'[1]Fuels and emission rates'!A$2:E$6,3,FALSE),0)*[2]Generators!H67/1000, "lbm", "kg")</f>
        <v>287.41638306724428</v>
      </c>
      <c r="P67" s="2">
        <f>CONVERT(IFERROR(VLOOKUP(C67,'[1]Fuels and emission rates'!A$2:E$6,4,FALSE),0)*[2]Generators!G67, "lbm", "kg")</f>
        <v>23.060123531421901</v>
      </c>
      <c r="Q67" s="2">
        <f>CONVERT(IFERROR(VLOOKUP(C67,'[1]Fuels and emission rates'!A$2:E$6,4,FALSE),0)*[2]Generators!H67/1000, "lbm", "kg")</f>
        <v>0.1924228327314601</v>
      </c>
      <c r="R67" s="2">
        <f>CONVERT(IFERROR(VLOOKUP(C67,'[1]Fuels and emission rates'!A$2:E$6,5,FALSE),0)*[2]Generators!G67, "lbm", "kg")</f>
        <v>0.17514017871965998</v>
      </c>
      <c r="S67" s="2">
        <f>CONVERT(IFERROR(VLOOKUP(C67,'[1]Fuels and emission rates'!A$2:E$6,5,FALSE),0)*[2]Generators!H67/1000, "lbm", "kg")</f>
        <v>1.4614392359351401E-3</v>
      </c>
      <c r="T67">
        <v>0</v>
      </c>
      <c r="U67">
        <v>0</v>
      </c>
      <c r="V67">
        <v>1</v>
      </c>
    </row>
    <row r="68" spans="1:22" x14ac:dyDescent="0.2">
      <c r="A68">
        <v>67</v>
      </c>
      <c r="B68" t="s">
        <v>91</v>
      </c>
      <c r="C68" t="s">
        <v>86</v>
      </c>
      <c r="D68" t="s">
        <v>21</v>
      </c>
      <c r="E68">
        <v>13.5</v>
      </c>
      <c r="F68" s="1">
        <f>IFERROR(VLOOKUP(C68,'[1]Fuels and emission rates'!A$2:E$6,2,FALSE), 0)*[2]Generators!H68/1000+[2]Generators!Z68</f>
        <v>53.062830000000005</v>
      </c>
      <c r="G68" s="1">
        <f>IFERROR(VLOOKUP(C68,'[1]Fuels and emission rates'!A$2:E$6,2,FALSE), 0)*[2]Generators!G68</f>
        <v>210.06</v>
      </c>
      <c r="H68">
        <v>2.5</v>
      </c>
      <c r="I68">
        <v>2.5</v>
      </c>
      <c r="J68">
        <v>6</v>
      </c>
      <c r="K68">
        <v>6</v>
      </c>
      <c r="L68">
        <v>4.05</v>
      </c>
      <c r="M68">
        <v>1130.5999999999999</v>
      </c>
      <c r="N68" s="2">
        <f>CONVERT(IFERROR(VLOOKUP(C68,'[1]Fuels and emission rates'!A$2:E$6,3,FALSE),0)*[2]Generators!G68, "lbm", "kg")</f>
        <v>2082.0796967740002</v>
      </c>
      <c r="O68" s="2">
        <f>CONVERT(IFERROR(VLOOKUP(C68,'[1]Fuels and emission rates'!A$2:E$6,3,FALSE),0)*[2]Generators!H68/1000, "lbm", "kg")</f>
        <v>515.24514388200703</v>
      </c>
      <c r="P68" s="2">
        <f>CONVERT(IFERROR(VLOOKUP(C68,'[1]Fuels and emission rates'!A$2:E$6,4,FALSE),0)*[2]Generators!G68, "lbm", "kg")</f>
        <v>1.3939347122469998</v>
      </c>
      <c r="Q68" s="2">
        <f>CONVERT(IFERROR(VLOOKUP(C68,'[1]Fuels and emission rates'!A$2:E$6,4,FALSE),0)*[2]Generators!H68/1000, "lbm", "kg")</f>
        <v>0.3449522573447335</v>
      </c>
      <c r="R68" s="2">
        <f>CONVERT(IFERROR(VLOOKUP(C68,'[1]Fuels and emission rates'!A$2:E$6,5,FALSE),0)*[2]Generators!G68, "lbm", "kg")</f>
        <v>1.0586845915799998E-2</v>
      </c>
      <c r="S68" s="2">
        <f>CONVERT(IFERROR(VLOOKUP(C68,'[1]Fuels and emission rates'!A$2:E$6,5,FALSE),0)*[2]Generators!H68/1000, "lbm", "kg")</f>
        <v>2.6198905621119006E-3</v>
      </c>
      <c r="T68">
        <v>0</v>
      </c>
      <c r="U68">
        <v>0</v>
      </c>
      <c r="V68">
        <v>0</v>
      </c>
    </row>
    <row r="69" spans="1:22" x14ac:dyDescent="0.2">
      <c r="A69">
        <v>68</v>
      </c>
      <c r="B69" t="s">
        <v>92</v>
      </c>
      <c r="C69" t="s">
        <v>86</v>
      </c>
      <c r="D69" t="s">
        <v>24</v>
      </c>
      <c r="E69">
        <v>55.1</v>
      </c>
      <c r="F69" s="1">
        <f>IFERROR(VLOOKUP(C69,'[1]Fuels and emission rates'!A$2:E$6,2,FALSE), 0)*[2]Generators!H69/1000+[2]Generators!Z69</f>
        <v>36.120600000000003</v>
      </c>
      <c r="G69" s="1">
        <f>IFERROR(VLOOKUP(C69,'[1]Fuels and emission rates'!A$2:E$6,2,FALSE), 0)*[2]Generators!G69</f>
        <v>2730.9420000000005</v>
      </c>
      <c r="H69">
        <v>0.39</v>
      </c>
      <c r="I69">
        <v>0.4</v>
      </c>
      <c r="J69">
        <v>4</v>
      </c>
      <c r="K69">
        <v>8</v>
      </c>
      <c r="L69">
        <v>20</v>
      </c>
      <c r="M69">
        <v>4614.51</v>
      </c>
      <c r="N69" s="2">
        <f>CONVERT(IFERROR(VLOOKUP(C69,'[1]Fuels and emission rates'!A$2:E$6,3,FALSE),0)*[2]Generators!G69, "lbm", "kg")</f>
        <v>27068.641775051801</v>
      </c>
      <c r="O69" s="2">
        <f>CONVERT(IFERROR(VLOOKUP(C69,'[1]Fuels and emission rates'!A$2:E$6,3,FALSE),0)*[2]Generators!H69/1000, "lbm", "kg")</f>
        <v>347.31658489374001</v>
      </c>
      <c r="P69" s="2">
        <f>CONVERT(IFERROR(VLOOKUP(C69,'[1]Fuels and emission rates'!A$2:E$6,4,FALSE),0)*[2]Generators!G69, "lbm", "kg")</f>
        <v>18.122226273127904</v>
      </c>
      <c r="Q69" s="2">
        <f>CONVERT(IFERROR(VLOOKUP(C69,'[1]Fuels and emission rates'!A$2:E$6,4,FALSE),0)*[2]Generators!H69/1000, "lbm", "kg")</f>
        <v>0.23252551022546999</v>
      </c>
      <c r="R69" s="2">
        <f>CONVERT(IFERROR(VLOOKUP(C69,'[1]Fuels and emission rates'!A$2:E$6,5,FALSE),0)*[2]Generators!G69, "lbm", "kg")</f>
        <v>0.13763716156806002</v>
      </c>
      <c r="S69" s="2">
        <f>CONVERT(IFERROR(VLOOKUP(C69,'[1]Fuels and emission rates'!A$2:E$6,5,FALSE),0)*[2]Generators!H69/1000, "lbm", "kg")</f>
        <v>1.7660165333579999E-3</v>
      </c>
      <c r="T69">
        <v>0</v>
      </c>
      <c r="U69">
        <v>0</v>
      </c>
      <c r="V69">
        <v>1</v>
      </c>
    </row>
    <row r="70" spans="1:22" x14ac:dyDescent="0.2">
      <c r="A70">
        <v>69</v>
      </c>
      <c r="B70" t="s">
        <v>93</v>
      </c>
      <c r="C70" t="s">
        <v>86</v>
      </c>
      <c r="D70" t="s">
        <v>94</v>
      </c>
      <c r="E70">
        <v>14.3</v>
      </c>
      <c r="F70" s="1">
        <f>IFERROR(VLOOKUP(C70,'[1]Fuels and emission rates'!A$2:E$6,2,FALSE), 0)*[2]Generators!H70/1000+[2]Generators!Z70</f>
        <v>39.784230000000001</v>
      </c>
      <c r="G70" s="1">
        <f>IFERROR(VLOOKUP(C70,'[1]Fuels and emission rates'!A$2:E$6,2,FALSE), 0)*[2]Generators!G70</f>
        <v>349.54200000000003</v>
      </c>
      <c r="H70">
        <v>2.5</v>
      </c>
      <c r="I70">
        <v>2.5</v>
      </c>
      <c r="J70">
        <v>6</v>
      </c>
      <c r="K70">
        <v>6</v>
      </c>
      <c r="L70">
        <v>4.29</v>
      </c>
      <c r="M70">
        <v>1197.5899999999999</v>
      </c>
      <c r="N70" s="2">
        <f>CONVERT(IFERROR(VLOOKUP(C70,'[1]Fuels and emission rates'!A$2:E$6,3,FALSE),0)*[2]Generators!G70, "lbm", "kg")</f>
        <v>3464.6020249918001</v>
      </c>
      <c r="O70" s="2">
        <f>CONVERT(IFERROR(VLOOKUP(C70,'[1]Fuels and emission rates'!A$2:E$6,3,FALSE),0)*[2]Generators!H70/1000, "lbm", "kg")</f>
        <v>383.62987461806699</v>
      </c>
      <c r="P70" s="2">
        <f>CONVERT(IFERROR(VLOOKUP(C70,'[1]Fuels and emission rates'!A$2:E$6,4,FALSE),0)*[2]Generators!G70, "lbm", "kg")</f>
        <v>2.3195216946979</v>
      </c>
      <c r="Q70" s="2">
        <f>CONVERT(IFERROR(VLOOKUP(C70,'[1]Fuels and emission rates'!A$2:E$6,4,FALSE),0)*[2]Generators!H70/1000, "lbm", "kg")</f>
        <v>0.25683694995616357</v>
      </c>
      <c r="R70" s="2">
        <f>CONVERT(IFERROR(VLOOKUP(C70,'[1]Fuels and emission rates'!A$2:E$6,5,FALSE),0)*[2]Generators!G70, "lbm", "kg")</f>
        <v>1.7616620466059999E-2</v>
      </c>
      <c r="S70" s="2">
        <f>CONVERT(IFERROR(VLOOKUP(C70,'[1]Fuels and emission rates'!A$2:E$6,5,FALSE),0)*[2]Generators!H70/1000, "lbm", "kg")</f>
        <v>1.9506603794138999E-3</v>
      </c>
      <c r="T70">
        <v>0</v>
      </c>
      <c r="U70">
        <v>0</v>
      </c>
      <c r="V70">
        <v>0</v>
      </c>
    </row>
    <row r="71" spans="1:22" x14ac:dyDescent="0.2">
      <c r="A71">
        <v>70</v>
      </c>
      <c r="B71" t="s">
        <v>95</v>
      </c>
      <c r="C71" t="s">
        <v>86</v>
      </c>
      <c r="D71" t="s">
        <v>96</v>
      </c>
      <c r="E71">
        <v>33</v>
      </c>
      <c r="F71" s="1">
        <f>IFERROR(VLOOKUP(C71,'[1]Fuels and emission rates'!A$2:E$6,2,FALSE), 0)*[2]Generators!H71/1000+[2]Generators!Z71</f>
        <v>39.784230000000001</v>
      </c>
      <c r="G71" s="1">
        <f>IFERROR(VLOOKUP(C71,'[1]Fuels and emission rates'!A$2:E$6,2,FALSE), 0)*[2]Generators!G71</f>
        <v>806.59800000000007</v>
      </c>
      <c r="H71">
        <v>2.5</v>
      </c>
      <c r="I71">
        <v>2.5</v>
      </c>
      <c r="J71">
        <v>6</v>
      </c>
      <c r="K71">
        <v>6</v>
      </c>
      <c r="L71">
        <v>32.67</v>
      </c>
      <c r="M71">
        <v>2763.68</v>
      </c>
      <c r="N71" s="2">
        <f>CONVERT(IFERROR(VLOOKUP(C71,'[1]Fuels and emission rates'!A$2:E$6,3,FALSE),0)*[2]Generators!G71, "lbm", "kg")</f>
        <v>7994.8648922142011</v>
      </c>
      <c r="O71" s="2">
        <f>CONVERT(IFERROR(VLOOKUP(C71,'[1]Fuels and emission rates'!A$2:E$6,3,FALSE),0)*[2]Generators!H71/1000, "lbm", "kg")</f>
        <v>383.62987461806699</v>
      </c>
      <c r="P71" s="2">
        <f>CONVERT(IFERROR(VLOOKUP(C71,'[1]Fuels and emission rates'!A$2:E$6,4,FALSE),0)*[2]Generators!G71, "lbm", "kg")</f>
        <v>5.3524942922451011</v>
      </c>
      <c r="Q71" s="2">
        <f>CONVERT(IFERROR(VLOOKUP(C71,'[1]Fuels and emission rates'!A$2:E$6,4,FALSE),0)*[2]Generators!H71/1000, "lbm", "kg")</f>
        <v>0.25683694995616357</v>
      </c>
      <c r="R71" s="2">
        <f>CONVERT(IFERROR(VLOOKUP(C71,'[1]Fuels and emission rates'!A$2:E$6,5,FALSE),0)*[2]Generators!G71, "lbm", "kg")</f>
        <v>4.0651855384139998E-2</v>
      </c>
      <c r="S71" s="2">
        <f>CONVERT(IFERROR(VLOOKUP(C71,'[1]Fuels and emission rates'!A$2:E$6,5,FALSE),0)*[2]Generators!H71/1000, "lbm", "kg")</f>
        <v>1.9506603794138999E-3</v>
      </c>
      <c r="T71">
        <v>0</v>
      </c>
      <c r="U71">
        <v>0</v>
      </c>
      <c r="V71">
        <v>1</v>
      </c>
    </row>
    <row r="72" spans="1:22" x14ac:dyDescent="0.2">
      <c r="A72">
        <v>71</v>
      </c>
      <c r="B72" t="s">
        <v>97</v>
      </c>
      <c r="C72" t="s">
        <v>86</v>
      </c>
      <c r="D72" t="s">
        <v>98</v>
      </c>
      <c r="E72">
        <v>71.510000000000005</v>
      </c>
      <c r="F72" s="1">
        <f>IFERROR(VLOOKUP(C72,'[1]Fuels and emission rates'!A$2:E$6,2,FALSE), 0)*[2]Generators!H72/1000+[2]Generators!Z72</f>
        <v>47.957495147000003</v>
      </c>
      <c r="G72" s="1">
        <f>IFERROR(VLOOKUP(C72,'[1]Fuels and emission rates'!A$2:E$6,2,FALSE), 0)*[2]Generators!G72</f>
        <v>1116.3690000000001</v>
      </c>
      <c r="H72">
        <v>2.5</v>
      </c>
      <c r="I72">
        <v>2.5</v>
      </c>
      <c r="J72">
        <v>4</v>
      </c>
      <c r="K72">
        <v>8</v>
      </c>
      <c r="L72">
        <v>21.45299911</v>
      </c>
      <c r="M72">
        <v>5988.8129879999997</v>
      </c>
      <c r="N72" s="2">
        <f>CONVERT(IFERROR(VLOOKUP(C72,'[1]Fuels and emission rates'!A$2:E$6,3,FALSE),0)*[2]Generators!G72, "lbm", "kg")</f>
        <v>11065.263396210103</v>
      </c>
      <c r="O72" s="2">
        <f>CONVERT(IFERROR(VLOOKUP(C72,'[1]Fuels and emission rates'!A$2:E$6,3,FALSE),0)*[2]Generators!H72/1000, "lbm", "kg")</f>
        <v>464.62901035688606</v>
      </c>
      <c r="P72" s="2">
        <f>CONVERT(IFERROR(VLOOKUP(C72,'[1]Fuels and emission rates'!A$2:E$6,4,FALSE),0)*[2]Generators!G72, "lbm", "kg")</f>
        <v>7.4081000703440507</v>
      </c>
      <c r="Q72" s="2">
        <f>CONVERT(IFERROR(VLOOKUP(C72,'[1]Fuels and emission rates'!A$2:E$6,4,FALSE),0)*[2]Generators!H72/1000, "lbm", "kg")</f>
        <v>0.31106518489994917</v>
      </c>
      <c r="R72" s="2">
        <f>CONVERT(IFERROR(VLOOKUP(C72,'[1]Fuels and emission rates'!A$2:E$6,5,FALSE),0)*[2]Generators!G72, "lbm", "kg")</f>
        <v>5.6264051167170002E-2</v>
      </c>
      <c r="S72" s="2">
        <f>CONVERT(IFERROR(VLOOKUP(C72,'[1]Fuels and emission rates'!A$2:E$6,5,FALSE),0)*[2]Generators!H72/1000, "lbm", "kg")</f>
        <v>2.3625203916451828E-3</v>
      </c>
      <c r="T72">
        <v>0</v>
      </c>
      <c r="U72">
        <v>0</v>
      </c>
      <c r="V72">
        <v>1</v>
      </c>
    </row>
    <row r="73" spans="1:22" x14ac:dyDescent="0.2">
      <c r="A73">
        <v>72</v>
      </c>
      <c r="B73" t="s">
        <v>99</v>
      </c>
      <c r="C73" t="s">
        <v>86</v>
      </c>
      <c r="D73" t="s">
        <v>100</v>
      </c>
      <c r="E73">
        <v>596.4</v>
      </c>
      <c r="F73" s="1">
        <f>IFERROR(VLOOKUP(C73,'[1]Fuels and emission rates'!A$2:E$6,2,FALSE), 0)*[2]Generators!H73/1000+[2]Generators!Z73</f>
        <v>31.396788000000001</v>
      </c>
      <c r="G73" s="1">
        <f>IFERROR(VLOOKUP(C73,'[1]Fuels and emission rates'!A$2:E$6,2,FALSE), 0)*[2]Generators!G73</f>
        <v>14095.458000000001</v>
      </c>
      <c r="H73">
        <v>2.5</v>
      </c>
      <c r="I73">
        <v>2.5</v>
      </c>
      <c r="J73">
        <v>4</v>
      </c>
      <c r="K73">
        <v>8</v>
      </c>
      <c r="L73">
        <v>328.02</v>
      </c>
      <c r="M73">
        <v>49947.25</v>
      </c>
      <c r="N73" s="2">
        <f>CONVERT(IFERROR(VLOOKUP(C73,'[1]Fuels and emission rates'!A$2:E$6,3,FALSE),0)*[2]Generators!G73, "lbm", "kg")</f>
        <v>139711.8295655082</v>
      </c>
      <c r="O73" s="2">
        <f>CONVERT(IFERROR(VLOOKUP(C73,'[1]Fuels and emission rates'!A$2:E$6,3,FALSE),0)*[2]Generators!H73/1000, "lbm", "kg")</f>
        <v>300.49494794916524</v>
      </c>
      <c r="P73" s="2">
        <f>CONVERT(IFERROR(VLOOKUP(C73,'[1]Fuels and emission rates'!A$2:E$6,4,FALSE),0)*[2]Generators!G73, "lbm", "kg")</f>
        <v>93.535885895552099</v>
      </c>
      <c r="Q73" s="2">
        <f>CONVERT(IFERROR(VLOOKUP(C73,'[1]Fuels and emission rates'!A$2:E$6,4,FALSE),0)*[2]Generators!H73/1000, "lbm", "kg")</f>
        <v>0.2011788210846106</v>
      </c>
      <c r="R73" s="2">
        <f>CONVERT(IFERROR(VLOOKUP(C73,'[1]Fuels and emission rates'!A$2:E$6,5,FALSE),0)*[2]Generators!G73, "lbm", "kg")</f>
        <v>0.7103991333839399</v>
      </c>
      <c r="S73" s="2">
        <f>CONVERT(IFERROR(VLOOKUP(C73,'[1]Fuels and emission rates'!A$2:E$6,5,FALSE),0)*[2]Generators!H73/1000, "lbm", "kg")</f>
        <v>1.5279404133008399E-3</v>
      </c>
      <c r="T73">
        <v>0</v>
      </c>
      <c r="U73">
        <v>0</v>
      </c>
      <c r="V73">
        <v>1</v>
      </c>
    </row>
    <row r="74" spans="1:22" x14ac:dyDescent="0.2">
      <c r="A74">
        <v>73</v>
      </c>
      <c r="B74" t="s">
        <v>101</v>
      </c>
      <c r="C74" t="s">
        <v>86</v>
      </c>
      <c r="D74" t="s">
        <v>102</v>
      </c>
      <c r="E74">
        <v>150</v>
      </c>
      <c r="F74" s="1">
        <f>IFERROR(VLOOKUP(C74,'[1]Fuels and emission rates'!A$2:E$6,2,FALSE), 0)*[2]Generators!H74/1000+[2]Generators!Z74</f>
        <v>48.991391999999998</v>
      </c>
      <c r="G74" s="1">
        <f>IFERROR(VLOOKUP(C74,'[1]Fuels and emission rates'!A$2:E$6,2,FALSE), 0)*[2]Generators!G74</f>
        <v>4194.558</v>
      </c>
      <c r="H74">
        <v>2.67</v>
      </c>
      <c r="I74">
        <v>2.67</v>
      </c>
      <c r="J74">
        <v>4</v>
      </c>
      <c r="K74">
        <v>8</v>
      </c>
      <c r="L74">
        <v>60</v>
      </c>
      <c r="M74">
        <v>12562.18</v>
      </c>
      <c r="N74" s="2">
        <f>CONVERT(IFERROR(VLOOKUP(C74,'[1]Fuels and emission rates'!A$2:E$6,3,FALSE),0)*[2]Generators!G74, "lbm", "kg")</f>
        <v>41575.759538898201</v>
      </c>
      <c r="O74" s="2">
        <f>CONVERT(IFERROR(VLOOKUP(C74,'[1]Fuels and emission rates'!A$2:E$6,3,FALSE),0)*[2]Generators!H74/1000, "lbm", "kg")</f>
        <v>474.88972925535683</v>
      </c>
      <c r="P74" s="2">
        <f>CONVERT(IFERROR(VLOOKUP(C74,'[1]Fuels and emission rates'!A$2:E$6,4,FALSE),0)*[2]Generators!G74, "lbm", "kg")</f>
        <v>27.834618674347102</v>
      </c>
      <c r="Q74" s="2">
        <f>CONVERT(IFERROR(VLOOKUP(C74,'[1]Fuels and emission rates'!A$2:E$6,4,FALSE),0)*[2]Generators!H74/1000, "lbm", "kg")</f>
        <v>0.31793464924723042</v>
      </c>
      <c r="R74" s="2">
        <f>CONVERT(IFERROR(VLOOKUP(C74,'[1]Fuels and emission rates'!A$2:E$6,5,FALSE),0)*[2]Generators!G74, "lbm", "kg")</f>
        <v>0.21140216714693999</v>
      </c>
      <c r="S74" s="2">
        <f>CONVERT(IFERROR(VLOOKUP(C74,'[1]Fuels and emission rates'!A$2:E$6,5,FALSE),0)*[2]Generators!H74/1000, "lbm", "kg")</f>
        <v>2.4146935385865602E-3</v>
      </c>
      <c r="T74">
        <v>0</v>
      </c>
      <c r="U74">
        <v>0</v>
      </c>
      <c r="V74">
        <v>1</v>
      </c>
    </row>
    <row r="75" spans="1:22" x14ac:dyDescent="0.2">
      <c r="A75">
        <v>74</v>
      </c>
      <c r="B75" t="s">
        <v>103</v>
      </c>
      <c r="C75" t="s">
        <v>86</v>
      </c>
      <c r="D75" t="s">
        <v>21</v>
      </c>
      <c r="E75">
        <v>57.3</v>
      </c>
      <c r="F75" s="1">
        <f>IFERROR(VLOOKUP(C75,'[1]Fuels and emission rates'!A$2:E$6,2,FALSE), 0)*[2]Generators!H75/1000+[2]Generators!Z75</f>
        <v>36.120600000000003</v>
      </c>
      <c r="G75" s="1">
        <f>IFERROR(VLOOKUP(C75,'[1]Fuels and emission rates'!A$2:E$6,2,FALSE), 0)*[2]Generators!G75</f>
        <v>2361.8520000000003</v>
      </c>
      <c r="H75">
        <v>0.41</v>
      </c>
      <c r="I75">
        <v>0.4</v>
      </c>
      <c r="J75">
        <v>6</v>
      </c>
      <c r="K75">
        <v>8</v>
      </c>
      <c r="L75">
        <v>20</v>
      </c>
      <c r="M75">
        <v>4798.75</v>
      </c>
      <c r="N75" s="2">
        <f>CONVERT(IFERROR(VLOOKUP(C75,'[1]Fuels and emission rates'!A$2:E$6,3,FALSE),0)*[2]Generators!G75, "lbm", "kg")</f>
        <v>23410.2832332908</v>
      </c>
      <c r="O75" s="2">
        <f>CONVERT(IFERROR(VLOOKUP(C75,'[1]Fuels and emission rates'!A$2:E$6,3,FALSE),0)*[2]Generators!H75/1000, "lbm", "kg")</f>
        <v>347.31658489374001</v>
      </c>
      <c r="P75" s="2">
        <f>CONVERT(IFERROR(VLOOKUP(C75,'[1]Fuels and emission rates'!A$2:E$6,4,FALSE),0)*[2]Generators!G75, "lbm", "kg")</f>
        <v>15.672986232457399</v>
      </c>
      <c r="Q75" s="2">
        <f>CONVERT(IFERROR(VLOOKUP(C75,'[1]Fuels and emission rates'!A$2:E$6,4,FALSE),0)*[2]Generators!H75/1000, "lbm", "kg")</f>
        <v>0.23252551022546999</v>
      </c>
      <c r="R75" s="2">
        <f>CONVERT(IFERROR(VLOOKUP(C75,'[1]Fuels and emission rates'!A$2:E$6,5,FALSE),0)*[2]Generators!G75, "lbm", "kg")</f>
        <v>0.11903533847436</v>
      </c>
      <c r="S75" s="2">
        <f>CONVERT(IFERROR(VLOOKUP(C75,'[1]Fuels and emission rates'!A$2:E$6,5,FALSE),0)*[2]Generators!H75/1000, "lbm", "kg")</f>
        <v>1.7660165333579999E-3</v>
      </c>
      <c r="T75">
        <v>0</v>
      </c>
      <c r="U75">
        <v>0</v>
      </c>
      <c r="V75">
        <v>1</v>
      </c>
    </row>
    <row r="76" spans="1:22" x14ac:dyDescent="0.2">
      <c r="A76">
        <v>75</v>
      </c>
      <c r="B76" t="s">
        <v>104</v>
      </c>
      <c r="C76" t="s">
        <v>86</v>
      </c>
      <c r="D76" t="s">
        <v>105</v>
      </c>
      <c r="E76">
        <v>164.75</v>
      </c>
      <c r="F76" s="1">
        <f>IFERROR(VLOOKUP(C76,'[1]Fuels and emission rates'!A$2:E$6,2,FALSE), 0)*[2]Generators!H76/1000+[2]Generators!Z76</f>
        <v>40.602654000000001</v>
      </c>
      <c r="G76" s="1">
        <f>IFERROR(VLOOKUP(C76,'[1]Fuels and emission rates'!A$2:E$6,2,FALSE), 0)*[2]Generators!G76</f>
        <v>3691.71</v>
      </c>
      <c r="H76">
        <v>1.31</v>
      </c>
      <c r="I76">
        <v>1.3</v>
      </c>
      <c r="J76">
        <v>4</v>
      </c>
      <c r="K76">
        <v>8</v>
      </c>
      <c r="L76">
        <v>65.900000000000006</v>
      </c>
      <c r="M76">
        <v>13797.47</v>
      </c>
      <c r="N76" s="2">
        <f>CONVERT(IFERROR(VLOOKUP(C76,'[1]Fuels and emission rates'!A$2:E$6,3,FALSE),0)*[2]Generators!G76, "lbm", "kg")</f>
        <v>36591.614002558999</v>
      </c>
      <c r="O76" s="2">
        <f>CONVERT(IFERROR(VLOOKUP(C76,'[1]Fuels and emission rates'!A$2:E$6,3,FALSE),0)*[2]Generators!H76/1000, "lbm", "kg")</f>
        <v>391.74195685053667</v>
      </c>
      <c r="P76" s="2">
        <f>CONVERT(IFERROR(VLOOKUP(C76,'[1]Fuels and emission rates'!A$2:E$6,4,FALSE),0)*[2]Generators!G76, "lbm", "kg")</f>
        <v>24.497775476289501</v>
      </c>
      <c r="Q76" s="2">
        <f>CONVERT(IFERROR(VLOOKUP(C76,'[1]Fuels and emission rates'!A$2:E$6,4,FALSE),0)*[2]Generators!H76/1000, "lbm", "kg")</f>
        <v>0.26226792026434231</v>
      </c>
      <c r="R76" s="2">
        <f>CONVERT(IFERROR(VLOOKUP(C76,'[1]Fuels and emission rates'!A$2:E$6,5,FALSE),0)*[2]Generators!G76, "lbm", "kg")</f>
        <v>0.1860590542503</v>
      </c>
      <c r="S76" s="2">
        <f>CONVERT(IFERROR(VLOOKUP(C76,'[1]Fuels and emission rates'!A$2:E$6,5,FALSE),0)*[2]Generators!H76/1000, "lbm", "kg")</f>
        <v>1.9919082551722199E-3</v>
      </c>
      <c r="T76">
        <v>0</v>
      </c>
      <c r="U76">
        <v>0</v>
      </c>
      <c r="V76">
        <v>1</v>
      </c>
    </row>
    <row r="77" spans="1:22" x14ac:dyDescent="0.2">
      <c r="A77">
        <v>76</v>
      </c>
      <c r="B77" t="s">
        <v>106</v>
      </c>
      <c r="C77" t="s">
        <v>86</v>
      </c>
      <c r="D77" t="s">
        <v>75</v>
      </c>
      <c r="E77">
        <v>27</v>
      </c>
      <c r="F77" s="1">
        <f>IFERROR(VLOOKUP(C77,'[1]Fuels and emission rates'!A$2:E$6,2,FALSE), 0)*[2]Generators!H77/1000+[2]Generators!Z77</f>
        <v>57.303719999999998</v>
      </c>
      <c r="G77" s="1">
        <f>IFERROR(VLOOKUP(C77,'[1]Fuels and emission rates'!A$2:E$6,2,FALSE), 0)*[2]Generators!G77</f>
        <v>677.26800000000003</v>
      </c>
      <c r="H77">
        <v>2.67</v>
      </c>
      <c r="I77">
        <v>2.67</v>
      </c>
      <c r="J77">
        <v>2</v>
      </c>
      <c r="K77">
        <v>2</v>
      </c>
      <c r="L77">
        <v>8.1</v>
      </c>
      <c r="M77">
        <v>2261.19</v>
      </c>
      <c r="N77" s="2">
        <f>CONVERT(IFERROR(VLOOKUP(C77,'[1]Fuels and emission rates'!A$2:E$6,3,FALSE),0)*[2]Generators!G77, "lbm", "kg")</f>
        <v>6712.9674953571994</v>
      </c>
      <c r="O77" s="2">
        <f>CONVERT(IFERROR(VLOOKUP(C77,'[1]Fuels and emission rates'!A$2:E$6,3,FALSE),0)*[2]Generators!H77/1000, "lbm", "kg")</f>
        <v>557.28013847998795</v>
      </c>
      <c r="P77" s="2">
        <f>CONVERT(IFERROR(VLOOKUP(C77,'[1]Fuels and emission rates'!A$2:E$6,4,FALSE),0)*[2]Generators!G77, "lbm", "kg")</f>
        <v>4.4942748485866009</v>
      </c>
      <c r="Q77" s="2">
        <f>CONVERT(IFERROR(VLOOKUP(C77,'[1]Fuels and emission rates'!A$2:E$6,4,FALSE),0)*[2]Generators!H77/1000, "lbm", "kg")</f>
        <v>0.37309432999931397</v>
      </c>
      <c r="R77" s="2">
        <f>CONVERT(IFERROR(VLOOKUP(C77,'[1]Fuels and emission rates'!A$2:E$6,5,FALSE),0)*[2]Generators!G77, "lbm", "kg")</f>
        <v>3.4133733027240001E-2</v>
      </c>
      <c r="S77" s="2">
        <f>CONVERT(IFERROR(VLOOKUP(C77,'[1]Fuels and emission rates'!A$2:E$6,5,FALSE),0)*[2]Generators!H77/1000, "lbm", "kg")</f>
        <v>2.8336278227795997E-3</v>
      </c>
      <c r="T77">
        <v>0</v>
      </c>
      <c r="U77">
        <v>0</v>
      </c>
      <c r="V77">
        <v>0</v>
      </c>
    </row>
    <row r="78" spans="1:22" x14ac:dyDescent="0.2">
      <c r="A78">
        <v>77</v>
      </c>
      <c r="B78" t="s">
        <v>107</v>
      </c>
      <c r="C78" t="s">
        <v>86</v>
      </c>
      <c r="D78" t="s">
        <v>21</v>
      </c>
      <c r="E78">
        <v>943.5</v>
      </c>
      <c r="F78" s="1">
        <f>IFERROR(VLOOKUP(C78,'[1]Fuels and emission rates'!A$2:E$6,2,FALSE), 0)*[2]Generators!H78/1000+[2]Generators!Z78</f>
        <v>30.123629999999999</v>
      </c>
      <c r="G78" s="1">
        <f>IFERROR(VLOOKUP(C78,'[1]Fuels and emission rates'!A$2:E$6,2,FALSE), 0)*[2]Generators!G78</f>
        <v>20742.155999999999</v>
      </c>
      <c r="H78">
        <v>6.65</v>
      </c>
      <c r="I78">
        <v>6.65</v>
      </c>
      <c r="J78">
        <v>4</v>
      </c>
      <c r="K78">
        <v>8</v>
      </c>
      <c r="L78">
        <v>503.86</v>
      </c>
      <c r="M78">
        <v>79016.14</v>
      </c>
      <c r="N78" s="2">
        <f>CONVERT(IFERROR(VLOOKUP(C78,'[1]Fuels and emission rates'!A$2:E$6,3,FALSE),0)*[2]Generators!G78, "lbm", "kg")</f>
        <v>205592.79194001239</v>
      </c>
      <c r="O78" s="2">
        <f>CONVERT(IFERROR(VLOOKUP(C78,'[1]Fuels and emission rates'!A$2:E$6,3,FALSE),0)*[2]Generators!H78/1000, "lbm", "kg")</f>
        <v>287.87561812632703</v>
      </c>
      <c r="P78" s="2">
        <f>CONVERT(IFERROR(VLOOKUP(C78,'[1]Fuels and emission rates'!A$2:E$6,4,FALSE),0)*[2]Generators!G78, "lbm", "kg")</f>
        <v>137.6426318920422</v>
      </c>
      <c r="Q78" s="2">
        <f>CONVERT(IFERROR(VLOOKUP(C78,'[1]Fuels and emission rates'!A$2:E$6,4,FALSE),0)*[2]Generators!H78/1000, "lbm", "kg")</f>
        <v>0.19273028671169348</v>
      </c>
      <c r="R78" s="2">
        <f>CONVERT(IFERROR(VLOOKUP(C78,'[1]Fuels and emission rates'!A$2:E$6,5,FALSE),0)*[2]Generators!G78, "lbm", "kg")</f>
        <v>1.0453870776610799</v>
      </c>
      <c r="S78" s="2">
        <f>CONVERT(IFERROR(VLOOKUP(C78,'[1]Fuels and emission rates'!A$2:E$6,5,FALSE),0)*[2]Generators!H78/1000, "lbm", "kg")</f>
        <v>1.4637743294558998E-3</v>
      </c>
      <c r="T78">
        <v>0</v>
      </c>
      <c r="U78">
        <v>0</v>
      </c>
      <c r="V78">
        <v>1</v>
      </c>
    </row>
    <row r="79" spans="1:22" x14ac:dyDescent="0.2">
      <c r="A79">
        <v>78</v>
      </c>
      <c r="B79" t="s">
        <v>108</v>
      </c>
      <c r="C79" t="s">
        <v>86</v>
      </c>
      <c r="D79" t="s">
        <v>109</v>
      </c>
      <c r="E79">
        <v>154.4</v>
      </c>
      <c r="F79" s="1">
        <f>IFERROR(VLOOKUP(C79,'[1]Fuels and emission rates'!A$2:E$6,2,FALSE), 0)*[2]Generators!H79/1000+[2]Generators!Z79</f>
        <v>33.793524000000005</v>
      </c>
      <c r="G79" s="1">
        <f>IFERROR(VLOOKUP(C79,'[1]Fuels and emission rates'!A$2:E$6,2,FALSE), 0)*[2]Generators!G79</f>
        <v>3937.6260000000007</v>
      </c>
      <c r="H79">
        <v>2.5</v>
      </c>
      <c r="I79">
        <v>2.5</v>
      </c>
      <c r="J79">
        <v>4</v>
      </c>
      <c r="K79">
        <v>8</v>
      </c>
      <c r="L79">
        <v>84.92</v>
      </c>
      <c r="M79">
        <v>12930.68</v>
      </c>
      <c r="N79" s="2">
        <f>CONVERT(IFERROR(VLOOKUP(C79,'[1]Fuels and emission rates'!A$2:E$6,3,FALSE),0)*[2]Generators!G79, "lbm", "kg")</f>
        <v>39029.092393075407</v>
      </c>
      <c r="O79" s="2">
        <f>CONVERT(IFERROR(VLOOKUP(C79,'[1]Fuels and emission rates'!A$2:E$6,3,FALSE),0)*[2]Generators!H79/1000, "lbm", "kg")</f>
        <v>324.2509955742596</v>
      </c>
      <c r="P79" s="2">
        <f>CONVERT(IFERROR(VLOOKUP(C79,'[1]Fuels and emission rates'!A$2:E$6,4,FALSE),0)*[2]Generators!G79, "lbm", "kg")</f>
        <v>26.129646602143705</v>
      </c>
      <c r="Q79" s="2">
        <f>CONVERT(IFERROR(VLOOKUP(C79,'[1]Fuels and emission rates'!A$2:E$6,4,FALSE),0)*[2]Generators!H79/1000, "lbm", "kg")</f>
        <v>0.2170832936471738</v>
      </c>
      <c r="R79" s="2">
        <f>CONVERT(IFERROR(VLOOKUP(C79,'[1]Fuels and emission rates'!A$2:E$6,5,FALSE),0)*[2]Generators!G79, "lbm", "kg")</f>
        <v>0.19845301216818001</v>
      </c>
      <c r="S79" s="2">
        <f>CONVERT(IFERROR(VLOOKUP(C79,'[1]Fuels and emission rates'!A$2:E$6,5,FALSE),0)*[2]Generators!H79/1000, "lbm", "kg")</f>
        <v>1.64873387580132E-3</v>
      </c>
      <c r="T79">
        <v>0</v>
      </c>
      <c r="U79">
        <v>0</v>
      </c>
      <c r="V79">
        <v>1</v>
      </c>
    </row>
    <row r="80" spans="1:22" x14ac:dyDescent="0.2">
      <c r="A80">
        <v>79</v>
      </c>
      <c r="B80" t="s">
        <v>110</v>
      </c>
      <c r="C80" t="s">
        <v>86</v>
      </c>
      <c r="D80" t="s">
        <v>111</v>
      </c>
      <c r="E80">
        <v>619</v>
      </c>
      <c r="F80" s="1">
        <f>IFERROR(VLOOKUP(C80,'[1]Fuels and emission rates'!A$2:E$6,2,FALSE), 0)*[2]Generators!H80/1000+[2]Generators!Z80</f>
        <v>30.419927999999999</v>
      </c>
      <c r="G80" s="1">
        <f>IFERROR(VLOOKUP(C80,'[1]Fuels and emission rates'!A$2:E$6,2,FALSE), 0)*[2]Generators!G80</f>
        <v>12742.38</v>
      </c>
      <c r="H80">
        <v>4.42</v>
      </c>
      <c r="I80">
        <v>4.42</v>
      </c>
      <c r="J80">
        <v>4</v>
      </c>
      <c r="K80">
        <v>8</v>
      </c>
      <c r="L80">
        <v>306.39999999999998</v>
      </c>
      <c r="M80">
        <v>51839.95</v>
      </c>
      <c r="N80" s="2">
        <f>CONVERT(IFERROR(VLOOKUP(C80,'[1]Fuels and emission rates'!A$2:E$6,3,FALSE),0)*[2]Generators!G80, "lbm", "kg")</f>
        <v>126300.34602770199</v>
      </c>
      <c r="O80" s="2">
        <f>CONVERT(IFERROR(VLOOKUP(C80,'[1]Fuels and emission rates'!A$2:E$6,3,FALSE),0)*[2]Generators!H80/1000, "lbm", "kg")</f>
        <v>290.81247450067121</v>
      </c>
      <c r="P80" s="2">
        <f>CONVERT(IFERROR(VLOOKUP(C80,'[1]Fuels and emission rates'!A$2:E$6,4,FALSE),0)*[2]Generators!G80, "lbm", "kg")</f>
        <v>84.557011323631002</v>
      </c>
      <c r="Q80" s="2">
        <f>CONVERT(IFERROR(VLOOKUP(C80,'[1]Fuels and emission rates'!A$2:E$6,4,FALSE),0)*[2]Generators!H80/1000, "lbm", "kg")</f>
        <v>0.19469648716570362</v>
      </c>
      <c r="R80" s="2">
        <f>CONVERT(IFERROR(VLOOKUP(C80,'[1]Fuels and emission rates'!A$2:E$6,5,FALSE),0)*[2]Generators!G80, "lbm", "kg")</f>
        <v>0.64220514929339989</v>
      </c>
      <c r="S80" s="2">
        <f>CONVERT(IFERROR(VLOOKUP(C80,'[1]Fuels and emission rates'!A$2:E$6,5,FALSE),0)*[2]Generators!H80/1000, "lbm", "kg")</f>
        <v>1.4787074974610399E-3</v>
      </c>
      <c r="T80">
        <v>0</v>
      </c>
      <c r="U80">
        <v>0</v>
      </c>
      <c r="V80">
        <v>1</v>
      </c>
    </row>
    <row r="81" spans="1:22" x14ac:dyDescent="0.2">
      <c r="A81">
        <v>80</v>
      </c>
      <c r="B81" t="s">
        <v>112</v>
      </c>
      <c r="C81" t="s">
        <v>86</v>
      </c>
      <c r="D81" t="s">
        <v>21</v>
      </c>
      <c r="E81">
        <v>140</v>
      </c>
      <c r="F81" s="1">
        <f>IFERROR(VLOOKUP(C81,'[1]Fuels and emission rates'!A$2:E$6,2,FALSE), 0)*[2]Generators!H81/1000+[2]Generators!Z81</f>
        <v>27.992412000000002</v>
      </c>
      <c r="G81" s="1">
        <f>IFERROR(VLOOKUP(C81,'[1]Fuels and emission rates'!A$2:E$6,2,FALSE), 0)*[2]Generators!G81</f>
        <v>2688.7140000000004</v>
      </c>
      <c r="H81">
        <v>0.88</v>
      </c>
      <c r="I81">
        <v>0.87</v>
      </c>
      <c r="J81">
        <v>4</v>
      </c>
      <c r="K81">
        <v>8</v>
      </c>
      <c r="L81">
        <v>70.48</v>
      </c>
      <c r="M81">
        <v>11724.71</v>
      </c>
      <c r="N81" s="2">
        <f>CONVERT(IFERROR(VLOOKUP(C81,'[1]Fuels and emission rates'!A$2:E$6,3,FALSE),0)*[2]Generators!G81, "lbm", "kg")</f>
        <v>26650.084879710605</v>
      </c>
      <c r="O81" s="2">
        <f>CONVERT(IFERROR(VLOOKUP(C81,'[1]Fuels and emission rates'!A$2:E$6,3,FALSE),0)*[2]Generators!H81/1000, "lbm", "kg")</f>
        <v>266.75134064751478</v>
      </c>
      <c r="P81" s="2">
        <f>CONVERT(IFERROR(VLOOKUP(C81,'[1]Fuels and emission rates'!A$2:E$6,4,FALSE),0)*[2]Generators!G81, "lbm", "kg")</f>
        <v>17.842005978789302</v>
      </c>
      <c r="Q81" s="2">
        <f>CONVERT(IFERROR(VLOOKUP(C81,'[1]Fuels and emission rates'!A$2:E$6,4,FALSE),0)*[2]Generators!H81/1000, "lbm", "kg")</f>
        <v>0.17858776195892939</v>
      </c>
      <c r="R81" s="2">
        <f>CONVERT(IFERROR(VLOOKUP(C81,'[1]Fuels and emission rates'!A$2:E$6,5,FALSE),0)*[2]Generators!G81, "lbm", "kg")</f>
        <v>0.13550890616802003</v>
      </c>
      <c r="S81" s="2">
        <f>CONVERT(IFERROR(VLOOKUP(C81,'[1]Fuels and emission rates'!A$2:E$6,5,FALSE),0)*[2]Generators!H81/1000, "lbm", "kg")</f>
        <v>1.3563627490551598E-3</v>
      </c>
      <c r="T81">
        <v>0</v>
      </c>
      <c r="U81">
        <v>0</v>
      </c>
      <c r="V81">
        <v>1</v>
      </c>
    </row>
    <row r="82" spans="1:22" x14ac:dyDescent="0.2">
      <c r="A82">
        <v>81</v>
      </c>
      <c r="B82" t="s">
        <v>113</v>
      </c>
      <c r="C82" t="s">
        <v>86</v>
      </c>
      <c r="D82" t="s">
        <v>109</v>
      </c>
      <c r="E82">
        <v>25.8</v>
      </c>
      <c r="F82" s="1">
        <f>IFERROR(VLOOKUP(C82,'[1]Fuels and emission rates'!A$2:E$6,2,FALSE), 0)*[2]Generators!H82/1000+[2]Generators!Z82</f>
        <v>36.120600000000003</v>
      </c>
      <c r="G82" s="1">
        <f>IFERROR(VLOOKUP(C82,'[1]Fuels and emission rates'!A$2:E$6,2,FALSE), 0)*[2]Generators!G82</f>
        <v>2110.9140000000002</v>
      </c>
      <c r="H82">
        <v>2.67</v>
      </c>
      <c r="I82">
        <v>2.67</v>
      </c>
      <c r="J82">
        <v>2</v>
      </c>
      <c r="K82">
        <v>2</v>
      </c>
      <c r="L82">
        <v>25.54</v>
      </c>
      <c r="M82">
        <v>2160.6999999999998</v>
      </c>
      <c r="N82" s="2">
        <f>CONVERT(IFERROR(VLOOKUP(C82,'[1]Fuels and emission rates'!A$2:E$6,3,FALSE),0)*[2]Generators!G82, "lbm", "kg")</f>
        <v>20923.027616090603</v>
      </c>
      <c r="O82" s="2">
        <f>CONVERT(IFERROR(VLOOKUP(C82,'[1]Fuels and emission rates'!A$2:E$6,3,FALSE),0)*[2]Generators!H82/1000, "lbm", "kg")</f>
        <v>347.31658489374001</v>
      </c>
      <c r="P82" s="2">
        <f>CONVERT(IFERROR(VLOOKUP(C82,'[1]Fuels and emission rates'!A$2:E$6,4,FALSE),0)*[2]Generators!G82, "lbm", "kg")</f>
        <v>14.007789675179302</v>
      </c>
      <c r="Q82" s="2">
        <f>CONVERT(IFERROR(VLOOKUP(C82,'[1]Fuels and emission rates'!A$2:E$6,4,FALSE),0)*[2]Generators!H82/1000, "lbm", "kg")</f>
        <v>0.23252551022546999</v>
      </c>
      <c r="R82" s="2">
        <f>CONVERT(IFERROR(VLOOKUP(C82,'[1]Fuels and emission rates'!A$2:E$6,5,FALSE),0)*[2]Generators!G82, "lbm", "kg")</f>
        <v>0.10638827601402001</v>
      </c>
      <c r="S82" s="2">
        <f>CONVERT(IFERROR(VLOOKUP(C82,'[1]Fuels and emission rates'!A$2:E$6,5,FALSE),0)*[2]Generators!H82/1000, "lbm", "kg")</f>
        <v>1.7660165333579999E-3</v>
      </c>
      <c r="T82">
        <v>0</v>
      </c>
      <c r="U82">
        <v>0</v>
      </c>
      <c r="V82">
        <v>1</v>
      </c>
    </row>
    <row r="83" spans="1:22" x14ac:dyDescent="0.2">
      <c r="A83">
        <v>82</v>
      </c>
      <c r="B83" t="s">
        <v>114</v>
      </c>
      <c r="C83" t="s">
        <v>86</v>
      </c>
      <c r="D83" t="s">
        <v>115</v>
      </c>
      <c r="E83">
        <v>315</v>
      </c>
      <c r="F83" s="1">
        <f>IFERROR(VLOOKUP(C83,'[1]Fuels and emission rates'!A$2:E$6,2,FALSE), 0)*[2]Generators!H83/1000+[2]Generators!Z83</f>
        <v>44.672148</v>
      </c>
      <c r="G83" s="1">
        <f>IFERROR(VLOOKUP(C83,'[1]Fuels and emission rates'!A$2:E$6,2,FALSE), 0)*[2]Generators!G83</f>
        <v>4495.8239999999996</v>
      </c>
      <c r="H83">
        <v>2.5</v>
      </c>
      <c r="I83">
        <v>2.5</v>
      </c>
      <c r="J83">
        <v>4</v>
      </c>
      <c r="K83">
        <v>8</v>
      </c>
      <c r="L83">
        <v>141.75</v>
      </c>
      <c r="M83">
        <v>26380.59</v>
      </c>
      <c r="N83" s="2">
        <f>CONVERT(IFERROR(VLOOKUP(C83,'[1]Fuels and emission rates'!A$2:E$6,3,FALSE),0)*[2]Generators!G83, "lbm", "kg")</f>
        <v>44561.857900929594</v>
      </c>
      <c r="O83" s="2">
        <f>CONVERT(IFERROR(VLOOKUP(C83,'[1]Fuels and emission rates'!A$2:E$6,3,FALSE),0)*[2]Generators!H83/1000, "lbm", "kg")</f>
        <v>432.07810287330921</v>
      </c>
      <c r="P83" s="2">
        <f>CONVERT(IFERROR(VLOOKUP(C83,'[1]Fuels and emission rates'!A$2:E$6,4,FALSE),0)*[2]Generators!G83, "lbm", "kg")</f>
        <v>29.833786221808801</v>
      </c>
      <c r="Q83" s="2">
        <f>CONVERT(IFERROR(VLOOKUP(C83,'[1]Fuels and emission rates'!A$2:E$6,4,FALSE),0)*[2]Generators!H83/1000, "lbm", "kg")</f>
        <v>0.28927262819484262</v>
      </c>
      <c r="R83" s="2">
        <f>CONVERT(IFERROR(VLOOKUP(C83,'[1]Fuels and emission rates'!A$2:E$6,5,FALSE),0)*[2]Generators!G83, "lbm", "kg")</f>
        <v>0.22658571814032</v>
      </c>
      <c r="S83" s="2">
        <f>CONVERT(IFERROR(VLOOKUP(C83,'[1]Fuels and emission rates'!A$2:E$6,5,FALSE),0)*[2]Generators!H83/1000, "lbm", "kg")</f>
        <v>2.1970073027456397E-3</v>
      </c>
      <c r="T83">
        <v>0</v>
      </c>
      <c r="U83">
        <v>0</v>
      </c>
      <c r="V83">
        <v>1</v>
      </c>
    </row>
    <row r="84" spans="1:22" x14ac:dyDescent="0.2">
      <c r="A84">
        <v>83</v>
      </c>
      <c r="B84" t="s">
        <v>116</v>
      </c>
      <c r="C84" t="s">
        <v>86</v>
      </c>
      <c r="D84" t="s">
        <v>115</v>
      </c>
      <c r="E84">
        <v>677.8</v>
      </c>
      <c r="F84" s="1">
        <f>IFERROR(VLOOKUP(C84,'[1]Fuels and emission rates'!A$2:E$6,2,FALSE), 0)*[2]Generators!H84/1000+[2]Generators!Z84</f>
        <v>26.963495999999999</v>
      </c>
      <c r="G84" s="1">
        <f>IFERROR(VLOOKUP(C84,'[1]Fuels and emission rates'!A$2:E$6,2,FALSE), 0)*[2]Generators!G84</f>
        <v>14415.03</v>
      </c>
      <c r="H84">
        <v>7.97</v>
      </c>
      <c r="I84">
        <v>7.97</v>
      </c>
      <c r="J84">
        <v>4</v>
      </c>
      <c r="K84">
        <v>8</v>
      </c>
      <c r="L84">
        <v>385.59</v>
      </c>
      <c r="M84">
        <v>56764.33</v>
      </c>
      <c r="N84" s="2">
        <f>CONVERT(IFERROR(VLOOKUP(C84,'[1]Fuels and emission rates'!A$2:E$6,3,FALSE),0)*[2]Generators!G84, "lbm", "kg")</f>
        <v>142879.37394738698</v>
      </c>
      <c r="O84" s="2">
        <f>CONVERT(IFERROR(VLOOKUP(C84,'[1]Fuels and emission rates'!A$2:E$6,3,FALSE),0)*[2]Generators!H84/1000, "lbm", "kg")</f>
        <v>256.55289680629841</v>
      </c>
      <c r="P84" s="2">
        <f>CONVERT(IFERROR(VLOOKUP(C84,'[1]Fuels and emission rates'!A$2:E$6,4,FALSE),0)*[2]Generators!G84, "lbm", "kg")</f>
        <v>95.656530015623503</v>
      </c>
      <c r="Q84" s="2">
        <f>CONVERT(IFERROR(VLOOKUP(C84,'[1]Fuels and emission rates'!A$2:E$6,4,FALSE),0)*[2]Generators!H84/1000, "lbm", "kg")</f>
        <v>0.17175999023472519</v>
      </c>
      <c r="R84" s="2">
        <f>CONVERT(IFERROR(VLOOKUP(C84,'[1]Fuels and emission rates'!A$2:E$6,5,FALSE),0)*[2]Generators!G84, "lbm", "kg")</f>
        <v>0.72650529125789987</v>
      </c>
      <c r="S84" s="2">
        <f>CONVERT(IFERROR(VLOOKUP(C84,'[1]Fuels and emission rates'!A$2:E$6,5,FALSE),0)*[2]Generators!H84/1000, "lbm", "kg")</f>
        <v>1.3045062549472798E-3</v>
      </c>
      <c r="T84">
        <v>0</v>
      </c>
      <c r="U84">
        <v>0</v>
      </c>
      <c r="V84">
        <v>1</v>
      </c>
    </row>
    <row r="85" spans="1:22" x14ac:dyDescent="0.2">
      <c r="A85">
        <v>84</v>
      </c>
      <c r="B85" t="s">
        <v>117</v>
      </c>
      <c r="C85" t="s">
        <v>86</v>
      </c>
      <c r="D85" t="s">
        <v>118</v>
      </c>
      <c r="E85">
        <v>636</v>
      </c>
      <c r="F85" s="1">
        <f>IFERROR(VLOOKUP(C85,'[1]Fuels and emission rates'!A$2:E$6,2,FALSE), 0)*[2]Generators!H85/1000+[2]Generators!Z85</f>
        <v>30.470040000000004</v>
      </c>
      <c r="G85" s="1">
        <f>IFERROR(VLOOKUP(C85,'[1]Fuels and emission rates'!A$2:E$6,2,FALSE), 0)*[2]Generators!G85</f>
        <v>13584.348</v>
      </c>
      <c r="H85">
        <v>5.69</v>
      </c>
      <c r="I85">
        <v>5.68</v>
      </c>
      <c r="J85">
        <v>4</v>
      </c>
      <c r="K85">
        <v>8</v>
      </c>
      <c r="L85">
        <v>326.08999999999997</v>
      </c>
      <c r="M85">
        <v>53263.66</v>
      </c>
      <c r="N85" s="2">
        <f>CONVERT(IFERROR(VLOOKUP(C85,'[1]Fuels and emission rates'!A$2:E$6,3,FALSE),0)*[2]Generators!G85, "lbm", "kg")</f>
        <v>134645.79246268919</v>
      </c>
      <c r="O85" s="2">
        <f>CONVERT(IFERROR(VLOOKUP(C85,'[1]Fuels and emission rates'!A$2:E$6,3,FALSE),0)*[2]Generators!H85/1000, "lbm", "kg")</f>
        <v>291.30917628951602</v>
      </c>
      <c r="P85" s="2">
        <f>CONVERT(IFERROR(VLOOKUP(C85,'[1]Fuels and emission rates'!A$2:E$6,4,FALSE),0)*[2]Generators!G85, "lbm", "kg")</f>
        <v>90.144216987732605</v>
      </c>
      <c r="Q85" s="2">
        <f>CONVERT(IFERROR(VLOOKUP(C85,'[1]Fuels and emission rates'!A$2:E$6,4,FALSE),0)*[2]Generators!H85/1000, "lbm", "kg")</f>
        <v>0.19502902480399803</v>
      </c>
      <c r="R85" s="2">
        <f>CONVERT(IFERROR(VLOOKUP(C85,'[1]Fuels and emission rates'!A$2:E$6,5,FALSE),0)*[2]Generators!G85, "lbm", "kg")</f>
        <v>0.68463962269163992</v>
      </c>
      <c r="S85" s="2">
        <f>CONVERT(IFERROR(VLOOKUP(C85,'[1]Fuels and emission rates'!A$2:E$6,5,FALSE),0)*[2]Generators!H85/1000, "lbm", "kg")</f>
        <v>1.4812330997772002E-3</v>
      </c>
      <c r="T85">
        <v>0</v>
      </c>
      <c r="U85">
        <v>0</v>
      </c>
      <c r="V85">
        <v>1</v>
      </c>
    </row>
    <row r="86" spans="1:22" x14ac:dyDescent="0.2">
      <c r="A86">
        <v>85</v>
      </c>
      <c r="B86" t="s">
        <v>119</v>
      </c>
      <c r="C86" t="s">
        <v>86</v>
      </c>
      <c r="D86" t="s">
        <v>109</v>
      </c>
      <c r="E86">
        <v>672.3</v>
      </c>
      <c r="F86" s="1">
        <f>IFERROR(VLOOKUP(C86,'[1]Fuels and emission rates'!A$2:E$6,2,FALSE), 0)*[2]Generators!H86/1000+[2]Generators!Z86</f>
        <v>35.265942000000003</v>
      </c>
      <c r="G86" s="1">
        <f>IFERROR(VLOOKUP(C86,'[1]Fuels and emission rates'!A$2:E$6,2,FALSE), 0)*[2]Generators!G86</f>
        <v>13062.6</v>
      </c>
      <c r="H86">
        <v>2.5</v>
      </c>
      <c r="I86">
        <v>2.5</v>
      </c>
      <c r="J86">
        <v>4</v>
      </c>
      <c r="K86">
        <v>8</v>
      </c>
      <c r="L86">
        <v>302.54000000000002</v>
      </c>
      <c r="M86">
        <v>56303.71</v>
      </c>
      <c r="N86" s="2">
        <f>CONVERT(IFERROR(VLOOKUP(C86,'[1]Fuels and emission rates'!A$2:E$6,3,FALSE),0)*[2]Generators!G86, "lbm", "kg")</f>
        <v>129474.31327754</v>
      </c>
      <c r="O86" s="2">
        <f>CONVERT(IFERROR(VLOOKUP(C86,'[1]Fuels and emission rates'!A$2:E$6,3,FALSE),0)*[2]Generators!H86/1000, "lbm", "kg")</f>
        <v>338.84535729455177</v>
      </c>
      <c r="P86" s="2">
        <f>CONVERT(IFERROR(VLOOKUP(C86,'[1]Fuels and emission rates'!A$2:E$6,4,FALSE),0)*[2]Generators!G86, "lbm", "kg")</f>
        <v>86.681955499370005</v>
      </c>
      <c r="Q86" s="2">
        <f>CONVERT(IFERROR(VLOOKUP(C86,'[1]Fuels and emission rates'!A$2:E$6,4,FALSE),0)*[2]Generators!H86/1000, "lbm", "kg")</f>
        <v>0.22685409513787788</v>
      </c>
      <c r="R86" s="2">
        <f>CONVERT(IFERROR(VLOOKUP(C86,'[1]Fuels and emission rates'!A$2:E$6,5,FALSE),0)*[2]Generators!G86, "lbm", "kg")</f>
        <v>0.65834396581799992</v>
      </c>
      <c r="S86" s="2">
        <f>CONVERT(IFERROR(VLOOKUP(C86,'[1]Fuels and emission rates'!A$2:E$6,5,FALSE),0)*[2]Generators!H86/1000, "lbm", "kg")</f>
        <v>1.7229424947180598E-3</v>
      </c>
      <c r="T86">
        <v>0</v>
      </c>
      <c r="U86">
        <v>0</v>
      </c>
      <c r="V86">
        <v>1</v>
      </c>
    </row>
    <row r="87" spans="1:22" x14ac:dyDescent="0.2">
      <c r="A87">
        <v>86</v>
      </c>
      <c r="B87" t="s">
        <v>120</v>
      </c>
      <c r="C87" t="s">
        <v>86</v>
      </c>
      <c r="D87" t="s">
        <v>118</v>
      </c>
      <c r="E87">
        <v>32.49</v>
      </c>
      <c r="F87" s="1">
        <f>IFERROR(VLOOKUP(C87,'[1]Fuels and emission rates'!A$2:E$6,2,FALSE), 0)*[2]Generators!H87/1000+[2]Generators!Z87</f>
        <v>36.120600000000003</v>
      </c>
      <c r="G87" s="1">
        <f>IFERROR(VLOOKUP(C87,'[1]Fuels and emission rates'!A$2:E$6,2,FALSE), 0)*[2]Generators!G87</f>
        <v>1339.2</v>
      </c>
      <c r="H87">
        <v>0.22</v>
      </c>
      <c r="I87">
        <v>0.22</v>
      </c>
      <c r="J87">
        <v>4</v>
      </c>
      <c r="K87">
        <v>8</v>
      </c>
      <c r="L87">
        <v>32.17</v>
      </c>
      <c r="M87">
        <v>2720.97</v>
      </c>
      <c r="N87" s="2">
        <f>CONVERT(IFERROR(VLOOKUP(C87,'[1]Fuels and emission rates'!A$2:E$6,3,FALSE),0)*[2]Generators!G87, "lbm", "kg")</f>
        <v>13273.92711568</v>
      </c>
      <c r="O87" s="2">
        <f>CONVERT(IFERROR(VLOOKUP(C87,'[1]Fuels and emission rates'!A$2:E$6,3,FALSE),0)*[2]Generators!H87/1000, "lbm", "kg")</f>
        <v>347.31658489374001</v>
      </c>
      <c r="P87" s="2">
        <f>CONVERT(IFERROR(VLOOKUP(C87,'[1]Fuels and emission rates'!A$2:E$6,4,FALSE),0)*[2]Generators!G87, "lbm", "kg")</f>
        <v>8.8867817130399995</v>
      </c>
      <c r="Q87" s="2">
        <f>CONVERT(IFERROR(VLOOKUP(C87,'[1]Fuels and emission rates'!A$2:E$6,4,FALSE),0)*[2]Generators!H87/1000, "lbm", "kg")</f>
        <v>0.23252551022546999</v>
      </c>
      <c r="R87" s="2">
        <f>CONVERT(IFERROR(VLOOKUP(C87,'[1]Fuels and emission rates'!A$2:E$6,5,FALSE),0)*[2]Generators!G87, "lbm", "kg")</f>
        <v>6.7494544656000008E-2</v>
      </c>
      <c r="S87" s="2">
        <f>CONVERT(IFERROR(VLOOKUP(C87,'[1]Fuels and emission rates'!A$2:E$6,5,FALSE),0)*[2]Generators!H87/1000, "lbm", "kg")</f>
        <v>1.7660165333579999E-3</v>
      </c>
      <c r="T87">
        <v>0</v>
      </c>
      <c r="U87">
        <v>0</v>
      </c>
      <c r="V87">
        <v>1</v>
      </c>
    </row>
    <row r="88" spans="1:22" x14ac:dyDescent="0.2">
      <c r="A88">
        <v>87</v>
      </c>
      <c r="B88" t="s">
        <v>121</v>
      </c>
      <c r="C88" t="s">
        <v>86</v>
      </c>
      <c r="D88" t="s">
        <v>118</v>
      </c>
      <c r="E88">
        <v>655</v>
      </c>
      <c r="F88" s="1">
        <f>IFERROR(VLOOKUP(C88,'[1]Fuels and emission rates'!A$2:E$6,2,FALSE), 0)*[2]Generators!H88/1000+[2]Generators!Z88</f>
        <v>39.96</v>
      </c>
      <c r="G88" s="1">
        <f>IFERROR(VLOOKUP(C88,'[1]Fuels and emission rates'!A$2:E$6,2,FALSE), 0)*[2]Generators!G88</f>
        <v>10186.560000000001</v>
      </c>
      <c r="H88">
        <v>3.01</v>
      </c>
      <c r="I88">
        <v>3</v>
      </c>
      <c r="J88">
        <v>4</v>
      </c>
      <c r="K88">
        <v>8</v>
      </c>
      <c r="L88">
        <v>262</v>
      </c>
      <c r="M88">
        <v>54854.879999999997</v>
      </c>
      <c r="N88" s="2">
        <f>CONVERT(IFERROR(VLOOKUP(C88,'[1]Fuels and emission rates'!A$2:E$6,3,FALSE),0)*[2]Generators!G88, "lbm", "kg")</f>
        <v>100967.484318624</v>
      </c>
      <c r="O88" s="2">
        <f>CONVERT(IFERROR(VLOOKUP(C88,'[1]Fuels and emission rates'!A$2:E$6,3,FALSE),0)*[2]Generators!H88/1000, "lbm", "kg")</f>
        <v>385.37207755200001</v>
      </c>
      <c r="P88" s="2">
        <f>CONVERT(IFERROR(VLOOKUP(C88,'[1]Fuels and emission rates'!A$2:E$6,4,FALSE),0)*[2]Generators!G88, "lbm", "kg")</f>
        <v>67.596875094672001</v>
      </c>
      <c r="Q88" s="2">
        <f>CONVERT(IFERROR(VLOOKUP(C88,'[1]Fuels and emission rates'!A$2:E$6,4,FALSE),0)*[2]Generators!H88/1000, "lbm", "kg")</f>
        <v>0.25800334005600001</v>
      </c>
      <c r="R88" s="2">
        <f>CONVERT(IFERROR(VLOOKUP(C88,'[1]Fuels and emission rates'!A$2:E$6,5,FALSE),0)*[2]Generators!G88, "lbm", "kg")</f>
        <v>0.51339398806079994</v>
      </c>
      <c r="S88" s="2">
        <f>CONVERT(IFERROR(VLOOKUP(C88,'[1]Fuels and emission rates'!A$2:E$6,5,FALSE),0)*[2]Generators!H88/1000, "lbm", "kg")</f>
        <v>1.9595190383999996E-3</v>
      </c>
      <c r="T88">
        <v>0</v>
      </c>
      <c r="U88">
        <v>0</v>
      </c>
      <c r="V88">
        <v>1</v>
      </c>
    </row>
    <row r="89" spans="1:22" x14ac:dyDescent="0.2">
      <c r="A89">
        <v>88</v>
      </c>
      <c r="B89" t="s">
        <v>122</v>
      </c>
      <c r="C89" t="s">
        <v>86</v>
      </c>
      <c r="D89" t="s">
        <v>123</v>
      </c>
      <c r="E89">
        <v>34.5</v>
      </c>
      <c r="F89" s="1">
        <f>IFERROR(VLOOKUP(C89,'[1]Fuels and emission rates'!A$2:E$6,2,FALSE), 0)*[2]Generators!H89/1000+[2]Generators!Z89</f>
        <v>36.120600000000003</v>
      </c>
      <c r="G89" s="1">
        <f>IFERROR(VLOOKUP(C89,'[1]Fuels and emission rates'!A$2:E$6,2,FALSE), 0)*[2]Generators!G89</f>
        <v>1422.0360000000001</v>
      </c>
      <c r="H89">
        <v>0.25</v>
      </c>
      <c r="I89">
        <v>0.25</v>
      </c>
      <c r="J89">
        <v>4</v>
      </c>
      <c r="K89">
        <v>8</v>
      </c>
      <c r="L89">
        <v>34.15</v>
      </c>
      <c r="M89">
        <v>2889.3</v>
      </c>
      <c r="N89" s="2">
        <f>CONVERT(IFERROR(VLOOKUP(C89,'[1]Fuels and emission rates'!A$2:E$6,3,FALSE),0)*[2]Generators!G89, "lbm", "kg")</f>
        <v>14094.983736464399</v>
      </c>
      <c r="O89" s="2">
        <f>CONVERT(IFERROR(VLOOKUP(C89,'[1]Fuels and emission rates'!A$2:E$6,3,FALSE),0)*[2]Generators!H89/1000, "lbm", "kg")</f>
        <v>347.31658489374001</v>
      </c>
      <c r="P89" s="2">
        <f>CONVERT(IFERROR(VLOOKUP(C89,'[1]Fuels and emission rates'!A$2:E$6,4,FALSE),0)*[2]Generators!G89, "lbm", "kg")</f>
        <v>9.4364721625481973</v>
      </c>
      <c r="Q89" s="2">
        <f>CONVERT(IFERROR(VLOOKUP(C89,'[1]Fuels and emission rates'!A$2:E$6,4,FALSE),0)*[2]Generators!H89/1000, "lbm", "kg")</f>
        <v>0.23252551022546999</v>
      </c>
      <c r="R89" s="2">
        <f>CONVERT(IFERROR(VLOOKUP(C89,'[1]Fuels and emission rates'!A$2:E$6,5,FALSE),0)*[2]Generators!G89, "lbm", "kg")</f>
        <v>7.1669408829479989E-2</v>
      </c>
      <c r="S89" s="2">
        <f>CONVERT(IFERROR(VLOOKUP(C89,'[1]Fuels and emission rates'!A$2:E$6,5,FALSE),0)*[2]Generators!H89/1000, "lbm", "kg")</f>
        <v>1.7660165333579999E-3</v>
      </c>
      <c r="T89">
        <v>0</v>
      </c>
      <c r="U89">
        <v>0</v>
      </c>
      <c r="V89">
        <v>1</v>
      </c>
    </row>
    <row r="90" spans="1:22" x14ac:dyDescent="0.2">
      <c r="A90">
        <v>89</v>
      </c>
      <c r="B90" t="s">
        <v>124</v>
      </c>
      <c r="C90" t="s">
        <v>86</v>
      </c>
      <c r="D90" t="s">
        <v>125</v>
      </c>
      <c r="E90">
        <v>181.5</v>
      </c>
      <c r="F90" s="1">
        <f>IFERROR(VLOOKUP(C90,'[1]Fuels and emission rates'!A$2:E$6,2,FALSE), 0)*[2]Generators!H90/1000+[2]Generators!Z90</f>
        <v>38.869098047000001</v>
      </c>
      <c r="G90" s="1">
        <f>IFERROR(VLOOKUP(C90,'[1]Fuels and emission rates'!A$2:E$6,2,FALSE), 0)*[2]Generators!G90</f>
        <v>4764.2828399999999</v>
      </c>
      <c r="H90">
        <v>2.5</v>
      </c>
      <c r="I90">
        <v>2.5</v>
      </c>
      <c r="J90">
        <v>4</v>
      </c>
      <c r="K90">
        <v>8</v>
      </c>
      <c r="L90">
        <v>99.824996949999999</v>
      </c>
      <c r="M90">
        <v>15200.240229999999</v>
      </c>
      <c r="N90" s="2">
        <f>CONVERT(IFERROR(VLOOKUP(C90,'[1]Fuels and emission rates'!A$2:E$6,3,FALSE),0)*[2]Generators!G90, "lbm", "kg")</f>
        <v>47222.777162966639</v>
      </c>
      <c r="O90" s="2">
        <f>CONVERT(IFERROR(VLOOKUP(C90,'[1]Fuels and emission rates'!A$2:E$6,3,FALSE),0)*[2]Generators!H90/1000, "lbm", "kg")</f>
        <v>374.54633360676843</v>
      </c>
      <c r="P90" s="2">
        <f>CONVERT(IFERROR(VLOOKUP(C90,'[1]Fuels and emission rates'!A$2:E$6,4,FALSE),0)*[2]Generators!G90, "lbm", "kg")</f>
        <v>31.61524911757936</v>
      </c>
      <c r="Q90" s="2">
        <f>CONVERT(IFERROR(VLOOKUP(C90,'[1]Fuels and emission rates'!A$2:E$6,4,FALSE),0)*[2]Generators!H90/1000, "lbm", "kg")</f>
        <v>0.25075559622826021</v>
      </c>
      <c r="R90" s="2">
        <f>CONVERT(IFERROR(VLOOKUP(C90,'[1]Fuels and emission rates'!A$2:E$6,5,FALSE),0)*[2]Generators!G90, "lbm", "kg")</f>
        <v>0.24011581608288118</v>
      </c>
      <c r="S90" s="2">
        <f>CONVERT(IFERROR(VLOOKUP(C90,'[1]Fuels and emission rates'!A$2:E$6,5,FALSE),0)*[2]Generators!H90/1000, "lbm", "kg")</f>
        <v>1.9044728827462801E-3</v>
      </c>
      <c r="T90">
        <v>0</v>
      </c>
      <c r="U90">
        <v>0</v>
      </c>
      <c r="V90">
        <v>1</v>
      </c>
    </row>
    <row r="91" spans="1:22" x14ac:dyDescent="0.2">
      <c r="A91">
        <v>90</v>
      </c>
      <c r="B91" t="s">
        <v>126</v>
      </c>
      <c r="C91" t="s">
        <v>86</v>
      </c>
      <c r="D91" t="s">
        <v>96</v>
      </c>
      <c r="E91">
        <v>49.9</v>
      </c>
      <c r="F91" s="1">
        <f>IFERROR(VLOOKUP(C91,'[1]Fuels and emission rates'!A$2:E$6,2,FALSE), 0)*[2]Generators!H91/1000+[2]Generators!Z91</f>
        <v>36.120600000000003</v>
      </c>
      <c r="G91" s="1">
        <f>IFERROR(VLOOKUP(C91,'[1]Fuels and emission rates'!A$2:E$6,2,FALSE), 0)*[2]Generators!G91</f>
        <v>2056.86</v>
      </c>
      <c r="H91">
        <v>0.42</v>
      </c>
      <c r="I91">
        <v>0.42</v>
      </c>
      <c r="J91">
        <v>6</v>
      </c>
      <c r="K91">
        <v>8</v>
      </c>
      <c r="L91">
        <v>49.4</v>
      </c>
      <c r="M91">
        <v>4179.0200000000004</v>
      </c>
      <c r="N91" s="2">
        <f>CONVERT(IFERROR(VLOOKUP(C91,'[1]Fuels and emission rates'!A$2:E$6,3,FALSE),0)*[2]Generators!G91, "lbm", "kg")</f>
        <v>20387.253380493999</v>
      </c>
      <c r="O91" s="2">
        <f>CONVERT(IFERROR(VLOOKUP(C91,'[1]Fuels and emission rates'!A$2:E$6,3,FALSE),0)*[2]Generators!H91/1000, "lbm", "kg")</f>
        <v>347.31658489374001</v>
      </c>
      <c r="P91" s="2">
        <f>CONVERT(IFERROR(VLOOKUP(C91,'[1]Fuels and emission rates'!A$2:E$6,4,FALSE),0)*[2]Generators!G91, "lbm", "kg")</f>
        <v>13.649093364906999</v>
      </c>
      <c r="Q91" s="2">
        <f>CONVERT(IFERROR(VLOOKUP(C91,'[1]Fuels and emission rates'!A$2:E$6,4,FALSE),0)*[2]Generators!H91/1000, "lbm", "kg")</f>
        <v>0.23252551022546999</v>
      </c>
      <c r="R91" s="2">
        <f>CONVERT(IFERROR(VLOOKUP(C91,'[1]Fuels and emission rates'!A$2:E$6,5,FALSE),0)*[2]Generators!G91, "lbm", "kg")</f>
        <v>0.10366400023979999</v>
      </c>
      <c r="S91" s="2">
        <f>CONVERT(IFERROR(VLOOKUP(C91,'[1]Fuels and emission rates'!A$2:E$6,5,FALSE),0)*[2]Generators!H91/1000, "lbm", "kg")</f>
        <v>1.7660165333579999E-3</v>
      </c>
      <c r="T91">
        <v>0</v>
      </c>
      <c r="U91">
        <v>0</v>
      </c>
      <c r="V91">
        <v>1</v>
      </c>
    </row>
    <row r="92" spans="1:22" x14ac:dyDescent="0.2">
      <c r="A92">
        <v>91</v>
      </c>
      <c r="B92" t="s">
        <v>127</v>
      </c>
      <c r="C92" t="s">
        <v>86</v>
      </c>
      <c r="D92" t="s">
        <v>128</v>
      </c>
      <c r="E92">
        <v>336.5</v>
      </c>
      <c r="F92" s="1">
        <f>IFERROR(VLOOKUP(C92,'[1]Fuels and emission rates'!A$2:E$6,2,FALSE), 0)*[2]Generators!H92/1000+[2]Generators!Z92</f>
        <v>31.354722000000002</v>
      </c>
      <c r="G92" s="1">
        <f>IFERROR(VLOOKUP(C92,'[1]Fuels and emission rates'!A$2:E$6,2,FALSE), 0)*[2]Generators!G92</f>
        <v>7941.8880000000008</v>
      </c>
      <c r="H92">
        <v>2.5</v>
      </c>
      <c r="I92">
        <v>2.5</v>
      </c>
      <c r="J92">
        <v>4</v>
      </c>
      <c r="K92">
        <v>8</v>
      </c>
      <c r="L92">
        <v>185.07</v>
      </c>
      <c r="M92">
        <v>28181.17</v>
      </c>
      <c r="N92" s="2">
        <f>CONVERT(IFERROR(VLOOKUP(C92,'[1]Fuels and emission rates'!A$2:E$6,3,FALSE),0)*[2]Generators!G92, "lbm", "kg")</f>
        <v>78718.669707955196</v>
      </c>
      <c r="O92" s="2">
        <f>CONVERT(IFERROR(VLOOKUP(C92,'[1]Fuels and emission rates'!A$2:E$6,3,FALSE),0)*[2]Generators!H92/1000, "lbm", "kg")</f>
        <v>300.0779967708138</v>
      </c>
      <c r="P92" s="2">
        <f>CONVERT(IFERROR(VLOOKUP(C92,'[1]Fuels and emission rates'!A$2:E$6,4,FALSE),0)*[2]Generators!G92, "lbm", "kg")</f>
        <v>52.7014822621056</v>
      </c>
      <c r="Q92" s="2">
        <f>CONVERT(IFERROR(VLOOKUP(C92,'[1]Fuels and emission rates'!A$2:E$6,4,FALSE),0)*[2]Generators!H92/1000, "lbm", "kg")</f>
        <v>0.20089967580418891</v>
      </c>
      <c r="R92" s="2">
        <f>CONVERT(IFERROR(VLOOKUP(C92,'[1]Fuels and emission rates'!A$2:E$6,5,FALSE),0)*[2]Generators!G92, "lbm", "kg")</f>
        <v>0.40026442224384001</v>
      </c>
      <c r="S92" s="2">
        <f>CONVERT(IFERROR(VLOOKUP(C92,'[1]Fuels and emission rates'!A$2:E$6,5,FALSE),0)*[2]Generators!H92/1000, "lbm", "kg")</f>
        <v>1.5258203225634601E-3</v>
      </c>
      <c r="T92">
        <v>0</v>
      </c>
      <c r="U92">
        <v>0</v>
      </c>
      <c r="V92">
        <v>1</v>
      </c>
    </row>
    <row r="93" spans="1:22" x14ac:dyDescent="0.2">
      <c r="A93">
        <v>92</v>
      </c>
      <c r="B93" t="s">
        <v>129</v>
      </c>
      <c r="C93" t="s">
        <v>86</v>
      </c>
      <c r="D93" t="s">
        <v>130</v>
      </c>
      <c r="E93">
        <v>38.549999999999997</v>
      </c>
      <c r="F93" s="1">
        <f>IFERROR(VLOOKUP(C93,'[1]Fuels and emission rates'!A$2:E$6,2,FALSE), 0)*[2]Generators!H93/1000+[2]Generators!Z93</f>
        <v>36.120600000000003</v>
      </c>
      <c r="G93" s="1">
        <f>IFERROR(VLOOKUP(C93,'[1]Fuels and emission rates'!A$2:E$6,2,FALSE), 0)*[2]Generators!G93</f>
        <v>3296.7540000000004</v>
      </c>
      <c r="H93">
        <v>1.17</v>
      </c>
      <c r="I93">
        <v>1.17</v>
      </c>
      <c r="J93">
        <v>2</v>
      </c>
      <c r="K93">
        <v>2</v>
      </c>
      <c r="L93">
        <v>38.159999999999997</v>
      </c>
      <c r="M93">
        <v>3228.48</v>
      </c>
      <c r="N93" s="2">
        <f>CONVERT(IFERROR(VLOOKUP(C93,'[1]Fuels and emission rates'!A$2:E$6,3,FALSE),0)*[2]Generators!G93, "lbm", "kg")</f>
        <v>32676.875981426598</v>
      </c>
      <c r="O93" s="2">
        <f>CONVERT(IFERROR(VLOOKUP(C93,'[1]Fuels and emission rates'!A$2:E$6,3,FALSE),0)*[2]Generators!H93/1000, "lbm", "kg")</f>
        <v>347.31658489374001</v>
      </c>
      <c r="P93" s="2">
        <f>CONVERT(IFERROR(VLOOKUP(C93,'[1]Fuels and emission rates'!A$2:E$6,4,FALSE),0)*[2]Generators!G93, "lbm", "kg")</f>
        <v>21.8768915468873</v>
      </c>
      <c r="Q93" s="2">
        <f>CONVERT(IFERROR(VLOOKUP(C93,'[1]Fuels and emission rates'!A$2:E$6,4,FALSE),0)*[2]Generators!H93/1000, "lbm", "kg")</f>
        <v>0.23252551022546999</v>
      </c>
      <c r="R93" s="2">
        <f>CONVERT(IFERROR(VLOOKUP(C93,'[1]Fuels and emission rates'!A$2:E$6,5,FALSE),0)*[2]Generators!G93, "lbm", "kg")</f>
        <v>0.16615360668522</v>
      </c>
      <c r="S93" s="2">
        <f>CONVERT(IFERROR(VLOOKUP(C93,'[1]Fuels and emission rates'!A$2:E$6,5,FALSE),0)*[2]Generators!H93/1000, "lbm", "kg")</f>
        <v>1.7660165333579999E-3</v>
      </c>
      <c r="T93">
        <v>0</v>
      </c>
      <c r="U93">
        <v>0</v>
      </c>
      <c r="V93">
        <v>1</v>
      </c>
    </row>
    <row r="94" spans="1:22" x14ac:dyDescent="0.2">
      <c r="A94">
        <v>93</v>
      </c>
      <c r="B94" t="s">
        <v>131</v>
      </c>
      <c r="C94" t="s">
        <v>86</v>
      </c>
      <c r="D94" t="s">
        <v>130</v>
      </c>
      <c r="E94">
        <v>24.88</v>
      </c>
      <c r="F94" s="1">
        <f>IFERROR(VLOOKUP(C94,'[1]Fuels and emission rates'!A$2:E$6,2,FALSE), 0)*[2]Generators!H94/1000+[2]Generators!Z94</f>
        <v>53.062830000000005</v>
      </c>
      <c r="G94" s="1">
        <f>IFERROR(VLOOKUP(C94,'[1]Fuels and emission rates'!A$2:E$6,2,FALSE), 0)*[2]Generators!G94</f>
        <v>387.12600000000003</v>
      </c>
      <c r="H94">
        <v>2.5</v>
      </c>
      <c r="I94">
        <v>2.5</v>
      </c>
      <c r="J94">
        <v>8</v>
      </c>
      <c r="K94">
        <v>8</v>
      </c>
      <c r="L94">
        <v>24.63</v>
      </c>
      <c r="M94">
        <v>2083.65</v>
      </c>
      <c r="N94" s="2">
        <f>CONVERT(IFERROR(VLOOKUP(C94,'[1]Fuels and emission rates'!A$2:E$6,3,FALSE),0)*[2]Generators!G94, "lbm", "kg")</f>
        <v>3837.1283666254003</v>
      </c>
      <c r="O94" s="2">
        <f>CONVERT(IFERROR(VLOOKUP(C94,'[1]Fuels and emission rates'!A$2:E$6,3,FALSE),0)*[2]Generators!H94/1000, "lbm", "kg")</f>
        <v>515.24514388200703</v>
      </c>
      <c r="P94" s="2">
        <f>CONVERT(IFERROR(VLOOKUP(C94,'[1]Fuels and emission rates'!A$2:E$6,4,FALSE),0)*[2]Generators!G94, "lbm", "kg")</f>
        <v>2.5689249234187002</v>
      </c>
      <c r="Q94" s="2">
        <f>CONVERT(IFERROR(VLOOKUP(C94,'[1]Fuels and emission rates'!A$2:E$6,4,FALSE),0)*[2]Generators!H94/1000, "lbm", "kg")</f>
        <v>0.3449522573447335</v>
      </c>
      <c r="R94" s="2">
        <f>CONVERT(IFERROR(VLOOKUP(C94,'[1]Fuels and emission rates'!A$2:E$6,5,FALSE),0)*[2]Generators!G94, "lbm", "kg")</f>
        <v>1.9510822203179998E-2</v>
      </c>
      <c r="S94" s="2">
        <f>CONVERT(IFERROR(VLOOKUP(C94,'[1]Fuels and emission rates'!A$2:E$6,5,FALSE),0)*[2]Generators!H94/1000, "lbm", "kg")</f>
        <v>2.6198905621119006E-3</v>
      </c>
      <c r="T94">
        <v>0</v>
      </c>
      <c r="U94">
        <v>0</v>
      </c>
      <c r="V94">
        <v>1</v>
      </c>
    </row>
    <row r="95" spans="1:22" x14ac:dyDescent="0.2">
      <c r="A95">
        <v>94</v>
      </c>
      <c r="B95" t="s">
        <v>132</v>
      </c>
      <c r="C95" t="s">
        <v>86</v>
      </c>
      <c r="D95" t="s">
        <v>133</v>
      </c>
      <c r="E95">
        <v>688.3</v>
      </c>
      <c r="F95" s="1">
        <f>IFERROR(VLOOKUP(C95,'[1]Fuels and emission rates'!A$2:E$6,2,FALSE), 0)*[2]Generators!H95/1000+[2]Generators!Z95</f>
        <v>29.693843999999999</v>
      </c>
      <c r="G95" s="1">
        <f>IFERROR(VLOOKUP(C95,'[1]Fuels and emission rates'!A$2:E$6,2,FALSE), 0)*[2]Generators!G95</f>
        <v>13711.572</v>
      </c>
      <c r="H95">
        <v>5.61</v>
      </c>
      <c r="I95">
        <v>5.62</v>
      </c>
      <c r="J95">
        <v>4</v>
      </c>
      <c r="K95">
        <v>8</v>
      </c>
      <c r="L95">
        <v>338.08</v>
      </c>
      <c r="M95">
        <v>57643.68</v>
      </c>
      <c r="N95" s="2">
        <f>CONVERT(IFERROR(VLOOKUP(C95,'[1]Fuels and emission rates'!A$2:E$6,3,FALSE),0)*[2]Generators!G95, "lbm", "kg")</f>
        <v>135906.81553867878</v>
      </c>
      <c r="O95" s="2">
        <f>CONVERT(IFERROR(VLOOKUP(C95,'[1]Fuels and emission rates'!A$2:E$6,3,FALSE),0)*[2]Generators!H95/1000, "lbm", "kg")</f>
        <v>283.61565095238763</v>
      </c>
      <c r="P95" s="2">
        <f>CONVERT(IFERROR(VLOOKUP(C95,'[1]Fuels and emission rates'!A$2:E$6,4,FALSE),0)*[2]Generators!G95, "lbm", "kg")</f>
        <v>90.988461250471403</v>
      </c>
      <c r="Q95" s="2">
        <f>CONVERT(IFERROR(VLOOKUP(C95,'[1]Fuels and emission rates'!A$2:E$6,4,FALSE),0)*[2]Generators!H95/1000, "lbm", "kg")</f>
        <v>0.18987827479015781</v>
      </c>
      <c r="R95" s="2">
        <f>CONVERT(IFERROR(VLOOKUP(C95,'[1]Fuels and emission rates'!A$2:E$6,5,FALSE),0)*[2]Generators!G95, "lbm", "kg")</f>
        <v>0.69105160443395997</v>
      </c>
      <c r="S95" s="2">
        <f>CONVERT(IFERROR(VLOOKUP(C95,'[1]Fuels and emission rates'!A$2:E$6,5,FALSE),0)*[2]Generators!H95/1000, "lbm", "kg")</f>
        <v>1.44211347941892E-3</v>
      </c>
      <c r="T95">
        <v>0</v>
      </c>
      <c r="U95">
        <v>0</v>
      </c>
      <c r="V95">
        <v>1</v>
      </c>
    </row>
    <row r="96" spans="1:22" x14ac:dyDescent="0.2">
      <c r="A96">
        <v>95</v>
      </c>
      <c r="B96" t="s">
        <v>134</v>
      </c>
      <c r="C96" t="s">
        <v>86</v>
      </c>
      <c r="D96" t="s">
        <v>128</v>
      </c>
      <c r="E96">
        <v>595</v>
      </c>
      <c r="F96" s="1">
        <f>IFERROR(VLOOKUP(C96,'[1]Fuels and emission rates'!A$2:E$6,2,FALSE), 0)*[2]Generators!H96/1000+[2]Generators!Z96</f>
        <v>30.281634000000004</v>
      </c>
      <c r="G96" s="1">
        <f>IFERROR(VLOOKUP(C96,'[1]Fuels and emission rates'!A$2:E$6,2,FALSE), 0)*[2]Generators!G96</f>
        <v>12346.452000000001</v>
      </c>
      <c r="H96">
        <v>3.69</v>
      </c>
      <c r="I96">
        <v>3.68</v>
      </c>
      <c r="J96">
        <v>4</v>
      </c>
      <c r="K96">
        <v>8</v>
      </c>
      <c r="L96">
        <v>298.29000000000002</v>
      </c>
      <c r="M96">
        <v>49830</v>
      </c>
      <c r="N96" s="2">
        <f>CONVERT(IFERROR(VLOOKUP(C96,'[1]Fuels and emission rates'!A$2:E$6,3,FALSE),0)*[2]Generators!G96, "lbm", "kg")</f>
        <v>122375.97370463083</v>
      </c>
      <c r="O96" s="2">
        <f>CONVERT(IFERROR(VLOOKUP(C96,'[1]Fuels and emission rates'!A$2:E$6,3,FALSE),0)*[2]Generators!H96/1000, "lbm", "kg")</f>
        <v>289.44172743037859</v>
      </c>
      <c r="P96" s="2">
        <f>CONVERT(IFERROR(VLOOKUP(C96,'[1]Fuels and emission rates'!A$2:E$6,4,FALSE),0)*[2]Generators!G96, "lbm", "kg")</f>
        <v>81.929677310727413</v>
      </c>
      <c r="Q96" s="2">
        <f>CONVERT(IFERROR(VLOOKUP(C96,'[1]Fuels and emission rates'!A$2:E$6,4,FALSE),0)*[2]Generators!H96/1000, "lbm", "kg")</f>
        <v>0.19377878361864331</v>
      </c>
      <c r="R96" s="2">
        <f>CONVERT(IFERROR(VLOOKUP(C96,'[1]Fuels and emission rates'!A$2:E$6,5,FALSE),0)*[2]Generators!G96, "lbm", "kg")</f>
        <v>0.62225071375236007</v>
      </c>
      <c r="S96" s="2">
        <f>CONVERT(IFERROR(VLOOKUP(C96,'[1]Fuels and emission rates'!A$2:E$6,5,FALSE),0)*[2]Generators!H96/1000, "lbm", "kg")</f>
        <v>1.4717375971036199E-3</v>
      </c>
      <c r="T96">
        <v>0</v>
      </c>
      <c r="U96">
        <v>0</v>
      </c>
      <c r="V96">
        <v>1</v>
      </c>
    </row>
    <row r="97" spans="1:22" x14ac:dyDescent="0.2">
      <c r="A97">
        <v>96</v>
      </c>
      <c r="B97" t="s">
        <v>135</v>
      </c>
      <c r="C97" t="s">
        <v>86</v>
      </c>
      <c r="D97" t="s">
        <v>133</v>
      </c>
      <c r="E97">
        <v>668</v>
      </c>
      <c r="F97" s="1">
        <f>IFERROR(VLOOKUP(C97,'[1]Fuels and emission rates'!A$2:E$6,2,FALSE), 0)*[2]Generators!H97/1000+[2]Generators!Z97</f>
        <v>30.303558000000002</v>
      </c>
      <c r="G97" s="1">
        <f>IFERROR(VLOOKUP(C97,'[1]Fuels and emission rates'!A$2:E$6,2,FALSE), 0)*[2]Generators!G97</f>
        <v>15218.334000000001</v>
      </c>
      <c r="H97">
        <v>2.5</v>
      </c>
      <c r="I97">
        <v>2.5</v>
      </c>
      <c r="J97">
        <v>4</v>
      </c>
      <c r="K97">
        <v>8</v>
      </c>
      <c r="L97">
        <v>367.4</v>
      </c>
      <c r="M97">
        <v>55943.6</v>
      </c>
      <c r="N97" s="2">
        <f>CONVERT(IFERROR(VLOOKUP(C97,'[1]Fuels and emission rates'!A$2:E$6,3,FALSE),0)*[2]Generators!G97, "lbm", "kg")</f>
        <v>150841.58926080863</v>
      </c>
      <c r="O97" s="2">
        <f>CONVERT(IFERROR(VLOOKUP(C97,'[1]Fuels and emission rates'!A$2:E$6,3,FALSE),0)*[2]Generators!H97/1000, "lbm", "kg")</f>
        <v>289.65903446299819</v>
      </c>
      <c r="P97" s="2">
        <f>CONVERT(IFERROR(VLOOKUP(C97,'[1]Fuels and emission rates'!A$2:E$6,4,FALSE),0)*[2]Generators!G97, "lbm", "kg")</f>
        <v>100.9871656915583</v>
      </c>
      <c r="Q97" s="2">
        <f>CONVERT(IFERROR(VLOOKUP(C97,'[1]Fuels and emission rates'!A$2:E$6,4,FALSE),0)*[2]Generators!H97/1000, "lbm", "kg")</f>
        <v>0.19392426883539712</v>
      </c>
      <c r="R97" s="2">
        <f>CONVERT(IFERROR(VLOOKUP(C97,'[1]Fuels and emission rates'!A$2:E$6,5,FALSE),0)*[2]Generators!G97, "lbm", "kg")</f>
        <v>0.76699113183461998</v>
      </c>
      <c r="S97" s="2">
        <f>CONVERT(IFERROR(VLOOKUP(C97,'[1]Fuels and emission rates'!A$2:E$6,5,FALSE),0)*[2]Generators!H97/1000, "lbm", "kg")</f>
        <v>1.4728425481169401E-3</v>
      </c>
      <c r="T97">
        <v>0</v>
      </c>
      <c r="U97">
        <v>0</v>
      </c>
      <c r="V97">
        <v>1</v>
      </c>
    </row>
    <row r="98" spans="1:22" x14ac:dyDescent="0.2">
      <c r="A98">
        <v>97</v>
      </c>
      <c r="B98" t="s">
        <v>136</v>
      </c>
      <c r="C98" t="s">
        <v>86</v>
      </c>
      <c r="D98" t="s">
        <v>137</v>
      </c>
      <c r="E98">
        <v>636</v>
      </c>
      <c r="F98" s="1">
        <f>IFERROR(VLOOKUP(C98,'[1]Fuels and emission rates'!A$2:E$6,2,FALSE), 0)*[2]Generators!H98/1000+[2]Generators!Z98</f>
        <v>29.141261999999998</v>
      </c>
      <c r="G98" s="1">
        <f>IFERROR(VLOOKUP(C98,'[1]Fuels and emission rates'!A$2:E$6,2,FALSE), 0)*[2]Generators!G98</f>
        <v>12103.505999999999</v>
      </c>
      <c r="H98">
        <v>6.69</v>
      </c>
      <c r="I98">
        <v>6.68</v>
      </c>
      <c r="J98">
        <v>4</v>
      </c>
      <c r="K98">
        <v>8</v>
      </c>
      <c r="L98">
        <v>298.19</v>
      </c>
      <c r="M98">
        <v>53263.66</v>
      </c>
      <c r="N98" s="2">
        <f>CONVERT(IFERROR(VLOOKUP(C98,'[1]Fuels and emission rates'!A$2:E$6,3,FALSE),0)*[2]Generators!G98, "lbm", "kg")</f>
        <v>119967.93345892739</v>
      </c>
      <c r="O98" s="2">
        <f>CONVERT(IFERROR(VLOOKUP(C98,'[1]Fuels and emission rates'!A$2:E$6,3,FALSE),0)*[2]Generators!H98/1000, "lbm", "kg")</f>
        <v>278.13855030017982</v>
      </c>
      <c r="P98" s="2">
        <f>CONVERT(IFERROR(VLOOKUP(C98,'[1]Fuels and emission rates'!A$2:E$6,4,FALSE),0)*[2]Generators!G98, "lbm", "kg")</f>
        <v>80.3175147733497</v>
      </c>
      <c r="Q98" s="2">
        <f>CONVERT(IFERROR(VLOOKUP(C98,'[1]Fuels and emission rates'!A$2:E$6,4,FALSE),0)*[2]Generators!H98/1000, "lbm", "kg")</f>
        <v>0.18621140231961192</v>
      </c>
      <c r="R98" s="2">
        <f>CONVERT(IFERROR(VLOOKUP(C98,'[1]Fuels and emission rates'!A$2:E$6,5,FALSE),0)*[2]Generators!G98, "lbm", "kg")</f>
        <v>0.61000644131657999</v>
      </c>
      <c r="S98" s="2">
        <f>CONVERT(IFERROR(VLOOKUP(C98,'[1]Fuels and emission rates'!A$2:E$6,5,FALSE),0)*[2]Generators!H98/1000, "lbm", "kg")</f>
        <v>1.41426381508566E-3</v>
      </c>
      <c r="T98">
        <v>0</v>
      </c>
      <c r="U98">
        <v>0</v>
      </c>
      <c r="V98">
        <v>1</v>
      </c>
    </row>
    <row r="99" spans="1:22" x14ac:dyDescent="0.2">
      <c r="A99">
        <v>98</v>
      </c>
      <c r="B99" t="s">
        <v>138</v>
      </c>
      <c r="C99" t="s">
        <v>86</v>
      </c>
      <c r="D99" t="s">
        <v>105</v>
      </c>
      <c r="E99">
        <v>98.2</v>
      </c>
      <c r="F99" s="1">
        <f>IFERROR(VLOOKUP(C99,'[1]Fuels and emission rates'!A$2:E$6,2,FALSE), 0)*[2]Generators!H99/1000+[2]Generators!Z99</f>
        <v>31.031046000000003</v>
      </c>
      <c r="G99" s="1">
        <f>IFERROR(VLOOKUP(C99,'[1]Fuels and emission rates'!A$2:E$6,2,FALSE), 0)*[2]Generators!G99</f>
        <v>1812.4560000000001</v>
      </c>
      <c r="H99">
        <v>2.5</v>
      </c>
      <c r="I99">
        <v>2.5</v>
      </c>
      <c r="J99">
        <v>4</v>
      </c>
      <c r="K99">
        <v>8</v>
      </c>
      <c r="L99">
        <v>42.69</v>
      </c>
      <c r="M99">
        <v>8224.0400000000009</v>
      </c>
      <c r="N99" s="2">
        <f>CONVERT(IFERROR(VLOOKUP(C99,'[1]Fuels and emission rates'!A$2:E$6,3,FALSE),0)*[2]Generators!G99, "lbm", "kg")</f>
        <v>17964.761681882399</v>
      </c>
      <c r="O99" s="2">
        <f>CONVERT(IFERROR(VLOOKUP(C99,'[1]Fuels and emission rates'!A$2:E$6,3,FALSE),0)*[2]Generators!H99/1000, "lbm", "kg")</f>
        <v>296.86977422519345</v>
      </c>
      <c r="P99" s="2">
        <f>CONVERT(IFERROR(VLOOKUP(C99,'[1]Fuels and emission rates'!A$2:E$6,4,FALSE),0)*[2]Generators!G99, "lbm", "kg")</f>
        <v>12.027255702277202</v>
      </c>
      <c r="Q99" s="2">
        <f>CONVERT(IFERROR(VLOOKUP(C99,'[1]Fuels and emission rates'!A$2:E$6,4,FALSE),0)*[2]Generators!H99/1000, "lbm", "kg")</f>
        <v>0.19875179799822271</v>
      </c>
      <c r="R99" s="2">
        <f>CONVERT(IFERROR(VLOOKUP(C99,'[1]Fuels and emission rates'!A$2:E$6,5,FALSE),0)*[2]Generators!G99, "lbm", "kg")</f>
        <v>9.1346245840079984E-2</v>
      </c>
      <c r="S99" s="2">
        <f>CONVERT(IFERROR(VLOOKUP(C99,'[1]Fuels and emission rates'!A$2:E$6,5,FALSE),0)*[2]Generators!H99/1000, "lbm", "kg")</f>
        <v>1.50950732656878E-3</v>
      </c>
      <c r="T99">
        <v>0</v>
      </c>
      <c r="U99">
        <v>0</v>
      </c>
      <c r="V99">
        <v>1</v>
      </c>
    </row>
    <row r="100" spans="1:22" x14ac:dyDescent="0.2">
      <c r="A100">
        <v>99</v>
      </c>
      <c r="B100" t="s">
        <v>139</v>
      </c>
      <c r="C100" t="s">
        <v>86</v>
      </c>
      <c r="D100" t="s">
        <v>140</v>
      </c>
      <c r="E100">
        <v>247</v>
      </c>
      <c r="F100" s="1">
        <f>IFERROR(VLOOKUP(C100,'[1]Fuels and emission rates'!A$2:E$6,2,FALSE), 0)*[2]Generators!H100/1000+[2]Generators!Z100</f>
        <v>36.120600000000003</v>
      </c>
      <c r="G100" s="1">
        <f>IFERROR(VLOOKUP(C100,'[1]Fuels and emission rates'!A$2:E$6,2,FALSE), 0)*[2]Generators!G100</f>
        <v>11513.394000000002</v>
      </c>
      <c r="H100">
        <v>2.02</v>
      </c>
      <c r="I100">
        <v>2.0299999999999998</v>
      </c>
      <c r="J100">
        <v>4</v>
      </c>
      <c r="K100">
        <v>8</v>
      </c>
      <c r="L100">
        <v>244.53</v>
      </c>
      <c r="M100">
        <v>20685.73</v>
      </c>
      <c r="N100" s="2">
        <f>CONVERT(IFERROR(VLOOKUP(C100,'[1]Fuels and emission rates'!A$2:E$6,3,FALSE),0)*[2]Generators!G100, "lbm", "kg")</f>
        <v>114118.84170408262</v>
      </c>
      <c r="O100" s="2">
        <f>CONVERT(IFERROR(VLOOKUP(C100,'[1]Fuels and emission rates'!A$2:E$6,3,FALSE),0)*[2]Generators!H100/1000, "lbm", "kg")</f>
        <v>347.31658489374001</v>
      </c>
      <c r="P100" s="2">
        <f>CONVERT(IFERROR(VLOOKUP(C100,'[1]Fuels and emission rates'!A$2:E$6,4,FALSE),0)*[2]Generators!G100, "lbm", "kg")</f>
        <v>76.401597412055295</v>
      </c>
      <c r="Q100" s="2">
        <f>CONVERT(IFERROR(VLOOKUP(C100,'[1]Fuels and emission rates'!A$2:E$6,4,FALSE),0)*[2]Generators!H100/1000, "lbm", "kg")</f>
        <v>0.23252551022546999</v>
      </c>
      <c r="R100" s="2">
        <f>CONVERT(IFERROR(VLOOKUP(C100,'[1]Fuels and emission rates'!A$2:E$6,5,FALSE),0)*[2]Generators!G100, "lbm", "kg")</f>
        <v>0.58026529680042005</v>
      </c>
      <c r="S100" s="2">
        <f>CONVERT(IFERROR(VLOOKUP(C100,'[1]Fuels and emission rates'!A$2:E$6,5,FALSE),0)*[2]Generators!H100/1000, "lbm", "kg")</f>
        <v>1.7660165333579999E-3</v>
      </c>
      <c r="T100">
        <v>0</v>
      </c>
      <c r="U100">
        <v>0</v>
      </c>
      <c r="V100">
        <v>1</v>
      </c>
    </row>
    <row r="101" spans="1:22" x14ac:dyDescent="0.2">
      <c r="A101">
        <v>100</v>
      </c>
      <c r="B101" t="s">
        <v>141</v>
      </c>
      <c r="C101" t="s">
        <v>86</v>
      </c>
      <c r="D101" t="s">
        <v>96</v>
      </c>
      <c r="E101">
        <v>751.1</v>
      </c>
      <c r="F101" s="1">
        <f>IFERROR(VLOOKUP(C101,'[1]Fuels and emission rates'!A$2:E$6,2,FALSE), 0)*[2]Generators!H101/1000+[2]Generators!Z101</f>
        <v>31.5339156</v>
      </c>
      <c r="G101" s="1">
        <f>IFERROR(VLOOKUP(C101,'[1]Fuels and emission rates'!A$2:E$6,2,FALSE), 0)*[2]Generators!G101</f>
        <v>5243.616</v>
      </c>
      <c r="H101">
        <v>1.8560000000000001</v>
      </c>
      <c r="I101">
        <v>1.85</v>
      </c>
      <c r="J101">
        <v>4</v>
      </c>
      <c r="K101">
        <v>8</v>
      </c>
      <c r="L101">
        <v>412.5</v>
      </c>
      <c r="M101">
        <v>62810.93</v>
      </c>
      <c r="N101" s="2">
        <f>CONVERT(IFERROR(VLOOKUP(C101,'[1]Fuels and emission rates'!A$2:E$6,3,FALSE),0)*[2]Generators!G101, "lbm", "kg")</f>
        <v>51973.847525846402</v>
      </c>
      <c r="O101" s="2">
        <f>CONVERT(IFERROR(VLOOKUP(C101,'[1]Fuels and emission rates'!A$2:E$6,3,FALSE),0)*[2]Generators!H101/1000, "lbm", "kg")</f>
        <v>301.85413385713122</v>
      </c>
      <c r="P101" s="2">
        <f>CONVERT(IFERROR(VLOOKUP(C101,'[1]Fuels and emission rates'!A$2:E$6,4,FALSE),0)*[2]Generators!G101, "lbm", "kg")</f>
        <v>34.796050462219206</v>
      </c>
      <c r="Q101" s="2">
        <f>CONVERT(IFERROR(VLOOKUP(C101,'[1]Fuels and emission rates'!A$2:E$6,4,FALSE),0)*[2]Generators!H101/1000, "lbm", "kg")</f>
        <v>0.2020887845314692</v>
      </c>
      <c r="R101" s="2">
        <f>CONVERT(IFERROR(VLOOKUP(C101,'[1]Fuels and emission rates'!A$2:E$6,5,FALSE),0)*[2]Generators!G101, "lbm", "kg")</f>
        <v>0.26427380097887998</v>
      </c>
      <c r="S101" s="2">
        <f>CONVERT(IFERROR(VLOOKUP(C101,'[1]Fuels and emission rates'!A$2:E$6,5,FALSE),0)*[2]Generators!H101/1000, "lbm", "kg")</f>
        <v>1.5348515280871077E-3</v>
      </c>
      <c r="T101">
        <v>0</v>
      </c>
      <c r="U101">
        <v>0</v>
      </c>
      <c r="V101">
        <v>1</v>
      </c>
    </row>
    <row r="102" spans="1:22" x14ac:dyDescent="0.2">
      <c r="A102">
        <v>101</v>
      </c>
      <c r="B102" t="s">
        <v>142</v>
      </c>
      <c r="C102" t="s">
        <v>86</v>
      </c>
      <c r="D102" t="s">
        <v>143</v>
      </c>
      <c r="E102">
        <v>25.4</v>
      </c>
      <c r="F102" s="1">
        <f>IFERROR(VLOOKUP(C102,'[1]Fuels and emission rates'!A$2:E$6,2,FALSE), 0)*[2]Generators!H102/1000+[2]Generators!Z102</f>
        <v>49.18384600000001</v>
      </c>
      <c r="G102" s="1">
        <f>IFERROR(VLOOKUP(C102,'[1]Fuels and emission rates'!A$2:E$6,2,FALSE), 0)*[2]Generators!G102</f>
        <v>718.74</v>
      </c>
      <c r="H102">
        <v>2.67</v>
      </c>
      <c r="I102">
        <v>2.67</v>
      </c>
      <c r="J102">
        <v>2</v>
      </c>
      <c r="K102">
        <v>2</v>
      </c>
      <c r="L102">
        <v>11.43</v>
      </c>
      <c r="M102">
        <v>861.65</v>
      </c>
      <c r="N102" s="2">
        <f>CONVERT(IFERROR(VLOOKUP(C102,'[1]Fuels and emission rates'!A$2:E$6,3,FALSE),0)*[2]Generators!G102, "lbm", "kg")</f>
        <v>7124.0310447460006</v>
      </c>
      <c r="O102" s="2">
        <f>CONVERT(IFERROR(VLOOKUP(C102,'[1]Fuels and emission rates'!A$2:E$6,3,FALSE),0)*[2]Generators!H102/1000, "lbm", "kg")</f>
        <v>480.56379785831342</v>
      </c>
      <c r="P102" s="2">
        <f>CONVERT(IFERROR(VLOOKUP(C102,'[1]Fuels and emission rates'!A$2:E$6,4,FALSE),0)*[2]Generators!G102, "lbm", "kg")</f>
        <v>4.769478411313</v>
      </c>
      <c r="Q102" s="2">
        <f>CONVERT(IFERROR(VLOOKUP(C102,'[1]Fuels and emission rates'!A$2:E$6,4,FALSE),0)*[2]Generators!H102/1000, "lbm", "kg")</f>
        <v>0.32173339009158269</v>
      </c>
      <c r="R102" s="2">
        <f>CONVERT(IFERROR(VLOOKUP(C102,'[1]Fuels and emission rates'!A$2:E$6,5,FALSE),0)*[2]Generators!G102, "lbm", "kg")</f>
        <v>3.6223886668199999E-2</v>
      </c>
      <c r="S102" s="2">
        <f>CONVERT(IFERROR(VLOOKUP(C102,'[1]Fuels and emission rates'!A$2:E$6,5,FALSE),0)*[2]Generators!H102/1000, "lbm", "kg")</f>
        <v>2.4435447348727796E-3</v>
      </c>
      <c r="T102">
        <v>0</v>
      </c>
      <c r="U102">
        <v>0</v>
      </c>
      <c r="V102">
        <v>1</v>
      </c>
    </row>
    <row r="103" spans="1:22" x14ac:dyDescent="0.2">
      <c r="A103">
        <v>102</v>
      </c>
      <c r="B103" t="s">
        <v>144</v>
      </c>
      <c r="C103" t="s">
        <v>86</v>
      </c>
      <c r="D103" t="s">
        <v>140</v>
      </c>
      <c r="E103">
        <v>25.4</v>
      </c>
      <c r="F103" s="1">
        <f>IFERROR(VLOOKUP(C103,'[1]Fuels and emission rates'!A$2:E$6,2,FALSE), 0)*[2]Generators!H103/1000+[2]Generators!Z103</f>
        <v>49.132222000000006</v>
      </c>
      <c r="G103" s="1">
        <f>IFERROR(VLOOKUP(C103,'[1]Fuels and emission rates'!A$2:E$6,2,FALSE), 0)*[2]Generators!G103</f>
        <v>717.98400000000004</v>
      </c>
      <c r="H103">
        <v>2.67</v>
      </c>
      <c r="I103">
        <v>2.67</v>
      </c>
      <c r="J103">
        <v>2</v>
      </c>
      <c r="K103">
        <v>2</v>
      </c>
      <c r="L103">
        <v>11.43</v>
      </c>
      <c r="M103">
        <v>861.65</v>
      </c>
      <c r="N103" s="2">
        <f>CONVERT(IFERROR(VLOOKUP(C103,'[1]Fuels and emission rates'!A$2:E$6,3,FALSE),0)*[2]Generators!G103, "lbm", "kg")</f>
        <v>7116.5376987936006</v>
      </c>
      <c r="O103" s="2">
        <f>CONVERT(IFERROR(VLOOKUP(C103,'[1]Fuels and emission rates'!A$2:E$6,3,FALSE),0)*[2]Generators!H103/1000, "lbm", "kg")</f>
        <v>480.05210937756385</v>
      </c>
      <c r="P103" s="2">
        <f>CONVERT(IFERROR(VLOOKUP(C103,'[1]Fuels and emission rates'!A$2:E$6,4,FALSE),0)*[2]Generators!G103, "lbm", "kg")</f>
        <v>4.7644616797008004</v>
      </c>
      <c r="Q103" s="2">
        <f>CONVERT(IFERROR(VLOOKUP(C103,'[1]Fuels and emission rates'!A$2:E$6,4,FALSE),0)*[2]Generators!H103/1000, "lbm", "kg")</f>
        <v>0.32139081899006389</v>
      </c>
      <c r="R103" s="2">
        <f>CONVERT(IFERROR(VLOOKUP(C103,'[1]Fuels and emission rates'!A$2:E$6,5,FALSE),0)*[2]Generators!G103, "lbm", "kg")</f>
        <v>3.618578490912E-2</v>
      </c>
      <c r="S103" s="2">
        <f>CONVERT(IFERROR(VLOOKUP(C103,'[1]Fuels and emission rates'!A$2:E$6,5,FALSE),0)*[2]Generators!H103/1000, "lbm", "kg")</f>
        <v>2.4409429290384596E-3</v>
      </c>
      <c r="T103">
        <v>0</v>
      </c>
      <c r="U103">
        <v>0</v>
      </c>
      <c r="V103">
        <v>0</v>
      </c>
    </row>
    <row r="104" spans="1:22" x14ac:dyDescent="0.2">
      <c r="A104">
        <v>103</v>
      </c>
      <c r="B104" t="s">
        <v>145</v>
      </c>
      <c r="C104" t="s">
        <v>86</v>
      </c>
      <c r="D104" t="s">
        <v>123</v>
      </c>
      <c r="E104">
        <v>24.75</v>
      </c>
      <c r="F104" s="1">
        <f>IFERROR(VLOOKUP(C104,'[1]Fuels and emission rates'!A$2:E$6,2,FALSE), 0)*[2]Generators!H104/1000+[2]Generators!Z104</f>
        <v>49.18384600000001</v>
      </c>
      <c r="G104" s="1">
        <f>IFERROR(VLOOKUP(C104,'[1]Fuels and emission rates'!A$2:E$6,2,FALSE), 0)*[2]Generators!G104</f>
        <v>700.38</v>
      </c>
      <c r="H104">
        <v>2.67</v>
      </c>
      <c r="I104">
        <v>2.67</v>
      </c>
      <c r="J104">
        <v>2</v>
      </c>
      <c r="K104">
        <v>2</v>
      </c>
      <c r="L104">
        <v>11.14</v>
      </c>
      <c r="M104">
        <v>839.6</v>
      </c>
      <c r="N104" s="2">
        <f>CONVERT(IFERROR(VLOOKUP(C104,'[1]Fuels and emission rates'!A$2:E$6,3,FALSE),0)*[2]Generators!G104, "lbm", "kg")</f>
        <v>6942.0497859020006</v>
      </c>
      <c r="O104" s="2">
        <f>CONVERT(IFERROR(VLOOKUP(C104,'[1]Fuels and emission rates'!A$2:E$6,3,FALSE),0)*[2]Generators!H104/1000, "lbm", "kg")</f>
        <v>480.56379785831342</v>
      </c>
      <c r="P104" s="2">
        <f>CONVERT(IFERROR(VLOOKUP(C104,'[1]Fuels and emission rates'!A$2:E$6,4,FALSE),0)*[2]Generators!G104, "lbm", "kg")</f>
        <v>4.6476435007310002</v>
      </c>
      <c r="Q104" s="2">
        <f>CONVERT(IFERROR(VLOOKUP(C104,'[1]Fuels and emission rates'!A$2:E$6,4,FALSE),0)*[2]Generators!H104/1000, "lbm", "kg")</f>
        <v>0.32173339009158269</v>
      </c>
      <c r="R104" s="2">
        <f>CONVERT(IFERROR(VLOOKUP(C104,'[1]Fuels and emission rates'!A$2:E$6,5,FALSE),0)*[2]Generators!G104, "lbm", "kg")</f>
        <v>3.5298558233399994E-2</v>
      </c>
      <c r="S104" s="2">
        <f>CONVERT(IFERROR(VLOOKUP(C104,'[1]Fuels and emission rates'!A$2:E$6,5,FALSE),0)*[2]Generators!H104/1000, "lbm", "kg")</f>
        <v>2.4435447348727796E-3</v>
      </c>
      <c r="T104">
        <v>0</v>
      </c>
      <c r="U104">
        <v>0</v>
      </c>
      <c r="V104">
        <v>0</v>
      </c>
    </row>
    <row r="105" spans="1:22" x14ac:dyDescent="0.2">
      <c r="A105">
        <v>104</v>
      </c>
      <c r="B105" t="s">
        <v>146</v>
      </c>
      <c r="C105" t="s">
        <v>86</v>
      </c>
      <c r="D105" t="s">
        <v>123</v>
      </c>
      <c r="E105">
        <v>24.75</v>
      </c>
      <c r="F105" s="1">
        <f>IFERROR(VLOOKUP(C105,'[1]Fuels and emission rates'!A$2:E$6,2,FALSE), 0)*[2]Generators!H105/1000+[2]Generators!Z105</f>
        <v>49.18384600000001</v>
      </c>
      <c r="G105" s="1">
        <f>IFERROR(VLOOKUP(C105,'[1]Fuels and emission rates'!A$2:E$6,2,FALSE), 0)*[2]Generators!G105</f>
        <v>700.38</v>
      </c>
      <c r="H105">
        <v>2.67</v>
      </c>
      <c r="I105">
        <v>2.67</v>
      </c>
      <c r="J105">
        <v>2</v>
      </c>
      <c r="K105">
        <v>2</v>
      </c>
      <c r="L105">
        <v>11.14</v>
      </c>
      <c r="M105">
        <v>839.6</v>
      </c>
      <c r="N105" s="2">
        <f>CONVERT(IFERROR(VLOOKUP(C105,'[1]Fuels and emission rates'!A$2:E$6,3,FALSE),0)*[2]Generators!G105, "lbm", "kg")</f>
        <v>6942.0497859020006</v>
      </c>
      <c r="O105" s="2">
        <f>CONVERT(IFERROR(VLOOKUP(C105,'[1]Fuels and emission rates'!A$2:E$6,3,FALSE),0)*[2]Generators!H105/1000, "lbm", "kg")</f>
        <v>480.56379785831342</v>
      </c>
      <c r="P105" s="2">
        <f>CONVERT(IFERROR(VLOOKUP(C105,'[1]Fuels and emission rates'!A$2:E$6,4,FALSE),0)*[2]Generators!G105, "lbm", "kg")</f>
        <v>4.6476435007310002</v>
      </c>
      <c r="Q105" s="2">
        <f>CONVERT(IFERROR(VLOOKUP(C105,'[1]Fuels and emission rates'!A$2:E$6,4,FALSE),0)*[2]Generators!H105/1000, "lbm", "kg")</f>
        <v>0.32173339009158269</v>
      </c>
      <c r="R105" s="2">
        <f>CONVERT(IFERROR(VLOOKUP(C105,'[1]Fuels and emission rates'!A$2:E$6,5,FALSE),0)*[2]Generators!G105, "lbm", "kg")</f>
        <v>3.5298558233399994E-2</v>
      </c>
      <c r="S105" s="2">
        <f>CONVERT(IFERROR(VLOOKUP(C105,'[1]Fuels and emission rates'!A$2:E$6,5,FALSE),0)*[2]Generators!H105/1000, "lbm", "kg")</f>
        <v>2.4435447348727796E-3</v>
      </c>
      <c r="T105">
        <v>0</v>
      </c>
      <c r="U105">
        <v>0</v>
      </c>
      <c r="V105">
        <v>0</v>
      </c>
    </row>
    <row r="106" spans="1:22" x14ac:dyDescent="0.2">
      <c r="A106">
        <v>105</v>
      </c>
      <c r="B106" t="s">
        <v>147</v>
      </c>
      <c r="C106" t="s">
        <v>86</v>
      </c>
      <c r="D106" t="s">
        <v>123</v>
      </c>
      <c r="E106">
        <v>49.9</v>
      </c>
      <c r="F106" s="1">
        <f>IFERROR(VLOOKUP(C106,'[1]Fuels and emission rates'!A$2:E$6,2,FALSE), 0)*[2]Generators!H106/1000+[2]Generators!Z106</f>
        <v>55.665951999999997</v>
      </c>
      <c r="G106" s="1">
        <f>IFERROR(VLOOKUP(C106,'[1]Fuels and emission rates'!A$2:E$6,2,FALSE), 0)*[2]Generators!G106</f>
        <v>1372.95</v>
      </c>
      <c r="H106">
        <v>1.33</v>
      </c>
      <c r="I106">
        <v>1.33</v>
      </c>
      <c r="J106">
        <v>2</v>
      </c>
      <c r="K106">
        <v>2</v>
      </c>
      <c r="L106">
        <v>14.97</v>
      </c>
      <c r="M106">
        <v>1692.77</v>
      </c>
      <c r="N106" s="2">
        <f>CONVERT(IFERROR(VLOOKUP(C106,'[1]Fuels and emission rates'!A$2:E$6,3,FALSE),0)*[2]Generators!G106, "lbm", "kg")</f>
        <v>13608.451488555002</v>
      </c>
      <c r="O106" s="2">
        <f>CONVERT(IFERROR(VLOOKUP(C106,'[1]Fuels and emission rates'!A$2:E$6,3,FALSE),0)*[2]Generators!H106/1000, "lbm", "kg")</f>
        <v>544.81335177118081</v>
      </c>
      <c r="P106" s="2">
        <f>CONVERT(IFERROR(VLOOKUP(C106,'[1]Fuels and emission rates'!A$2:E$6,4,FALSE),0)*[2]Generators!G106, "lbm", "kg")</f>
        <v>9.1107429457275018</v>
      </c>
      <c r="Q106" s="2">
        <f>CONVERT(IFERROR(VLOOKUP(C106,'[1]Fuels and emission rates'!A$2:E$6,4,FALSE),0)*[2]Generators!H106/1000, "lbm", "kg")</f>
        <v>0.36474792194850236</v>
      </c>
      <c r="R106" s="2">
        <f>CONVERT(IFERROR(VLOOKUP(C106,'[1]Fuels and emission rates'!A$2:E$6,5,FALSE),0)*[2]Generators!G106, "lbm", "kg")</f>
        <v>6.9195516043499994E-2</v>
      </c>
      <c r="S106" s="2">
        <f>CONVERT(IFERROR(VLOOKUP(C106,'[1]Fuels and emission rates'!A$2:E$6,5,FALSE),0)*[2]Generators!H106/1000, "lbm", "kg")</f>
        <v>2.7702373818873595E-3</v>
      </c>
      <c r="T106">
        <v>0</v>
      </c>
      <c r="U106">
        <v>0</v>
      </c>
      <c r="V106">
        <v>1</v>
      </c>
    </row>
    <row r="107" spans="1:22" x14ac:dyDescent="0.2">
      <c r="A107">
        <v>106</v>
      </c>
      <c r="B107" t="s">
        <v>148</v>
      </c>
      <c r="C107" t="s">
        <v>86</v>
      </c>
      <c r="D107" t="s">
        <v>143</v>
      </c>
      <c r="E107">
        <v>49.9</v>
      </c>
      <c r="F107" s="1">
        <f>IFERROR(VLOOKUP(C107,'[1]Fuels and emission rates'!A$2:E$6,2,FALSE), 0)*[2]Generators!H107/1000+[2]Generators!Z107</f>
        <v>55.665951999999997</v>
      </c>
      <c r="G107" s="1">
        <f>IFERROR(VLOOKUP(C107,'[1]Fuels and emission rates'!A$2:E$6,2,FALSE), 0)*[2]Generators!G107</f>
        <v>1372.95</v>
      </c>
      <c r="H107">
        <v>1.33</v>
      </c>
      <c r="I107">
        <v>1.33</v>
      </c>
      <c r="J107">
        <v>2</v>
      </c>
      <c r="K107">
        <v>2</v>
      </c>
      <c r="L107">
        <v>14.97</v>
      </c>
      <c r="M107">
        <v>1692.77</v>
      </c>
      <c r="N107" s="2">
        <f>CONVERT(IFERROR(VLOOKUP(C107,'[1]Fuels and emission rates'!A$2:E$6,3,FALSE),0)*[2]Generators!G107, "lbm", "kg")</f>
        <v>13608.451488555002</v>
      </c>
      <c r="O107" s="2">
        <f>CONVERT(IFERROR(VLOOKUP(C107,'[1]Fuels and emission rates'!A$2:E$6,3,FALSE),0)*[2]Generators!H107/1000, "lbm", "kg")</f>
        <v>544.81335177118081</v>
      </c>
      <c r="P107" s="2">
        <f>CONVERT(IFERROR(VLOOKUP(C107,'[1]Fuels and emission rates'!A$2:E$6,4,FALSE),0)*[2]Generators!G107, "lbm", "kg")</f>
        <v>9.1107429457275018</v>
      </c>
      <c r="Q107" s="2">
        <f>CONVERT(IFERROR(VLOOKUP(C107,'[1]Fuels and emission rates'!A$2:E$6,4,FALSE),0)*[2]Generators!H107/1000, "lbm", "kg")</f>
        <v>0.36474792194850236</v>
      </c>
      <c r="R107" s="2">
        <f>CONVERT(IFERROR(VLOOKUP(C107,'[1]Fuels and emission rates'!A$2:E$6,5,FALSE),0)*[2]Generators!G107, "lbm", "kg")</f>
        <v>6.9195516043499994E-2</v>
      </c>
      <c r="S107" s="2">
        <f>CONVERT(IFERROR(VLOOKUP(C107,'[1]Fuels and emission rates'!A$2:E$6,5,FALSE),0)*[2]Generators!H107/1000, "lbm", "kg")</f>
        <v>2.7702373818873595E-3</v>
      </c>
      <c r="T107">
        <v>0</v>
      </c>
      <c r="U107">
        <v>0</v>
      </c>
      <c r="V107">
        <v>1</v>
      </c>
    </row>
    <row r="108" spans="1:22" x14ac:dyDescent="0.2">
      <c r="A108">
        <v>107</v>
      </c>
      <c r="B108" t="s">
        <v>149</v>
      </c>
      <c r="C108" t="s">
        <v>86</v>
      </c>
      <c r="D108" t="s">
        <v>143</v>
      </c>
      <c r="E108">
        <v>49.9</v>
      </c>
      <c r="F108" s="1">
        <f>IFERROR(VLOOKUP(C108,'[1]Fuels and emission rates'!A$2:E$6,2,FALSE), 0)*[2]Generators!H108/1000+[2]Generators!Z108</f>
        <v>55.665951999999997</v>
      </c>
      <c r="G108" s="1">
        <f>IFERROR(VLOOKUP(C108,'[1]Fuels and emission rates'!A$2:E$6,2,FALSE), 0)*[2]Generators!G108</f>
        <v>1372.95</v>
      </c>
      <c r="H108">
        <v>1.33</v>
      </c>
      <c r="I108">
        <v>1.33</v>
      </c>
      <c r="J108">
        <v>2</v>
      </c>
      <c r="K108">
        <v>2</v>
      </c>
      <c r="L108">
        <v>14.97</v>
      </c>
      <c r="M108">
        <v>1692.77</v>
      </c>
      <c r="N108" s="2">
        <f>CONVERT(IFERROR(VLOOKUP(C108,'[1]Fuels and emission rates'!A$2:E$6,3,FALSE),0)*[2]Generators!G108, "lbm", "kg")</f>
        <v>13608.451488555002</v>
      </c>
      <c r="O108" s="2">
        <f>CONVERT(IFERROR(VLOOKUP(C108,'[1]Fuels and emission rates'!A$2:E$6,3,FALSE),0)*[2]Generators!H108/1000, "lbm", "kg")</f>
        <v>544.81335177118081</v>
      </c>
      <c r="P108" s="2">
        <f>CONVERT(IFERROR(VLOOKUP(C108,'[1]Fuels and emission rates'!A$2:E$6,4,FALSE),0)*[2]Generators!G108, "lbm", "kg")</f>
        <v>9.1107429457275018</v>
      </c>
      <c r="Q108" s="2">
        <f>CONVERT(IFERROR(VLOOKUP(C108,'[1]Fuels and emission rates'!A$2:E$6,4,FALSE),0)*[2]Generators!H108/1000, "lbm", "kg")</f>
        <v>0.36474792194850236</v>
      </c>
      <c r="R108" s="2">
        <f>CONVERT(IFERROR(VLOOKUP(C108,'[1]Fuels and emission rates'!A$2:E$6,5,FALSE),0)*[2]Generators!G108, "lbm", "kg")</f>
        <v>6.9195516043499994E-2</v>
      </c>
      <c r="S108" s="2">
        <f>CONVERT(IFERROR(VLOOKUP(C108,'[1]Fuels and emission rates'!A$2:E$6,5,FALSE),0)*[2]Generators!H108/1000, "lbm", "kg")</f>
        <v>2.7702373818873595E-3</v>
      </c>
      <c r="T108">
        <v>0</v>
      </c>
      <c r="U108">
        <v>0</v>
      </c>
      <c r="V108">
        <v>1</v>
      </c>
    </row>
    <row r="109" spans="1:22" x14ac:dyDescent="0.2">
      <c r="A109">
        <v>108</v>
      </c>
      <c r="B109" t="s">
        <v>150</v>
      </c>
      <c r="C109" t="s">
        <v>86</v>
      </c>
      <c r="D109" t="s">
        <v>151</v>
      </c>
      <c r="E109">
        <v>50</v>
      </c>
      <c r="F109" s="1">
        <f>IFERROR(VLOOKUP(C109,'[1]Fuels and emission rates'!A$2:E$6,2,FALSE), 0)*[2]Generators!H109/1000+[2]Generators!Z109</f>
        <v>54.557332000000002</v>
      </c>
      <c r="G109" s="1">
        <f>IFERROR(VLOOKUP(C109,'[1]Fuels and emission rates'!A$2:E$6,2,FALSE), 0)*[2]Generators!G109</f>
        <v>1312.0920000000001</v>
      </c>
      <c r="H109">
        <v>1.67</v>
      </c>
      <c r="I109">
        <v>1.67</v>
      </c>
      <c r="J109">
        <v>2</v>
      </c>
      <c r="K109">
        <v>2</v>
      </c>
      <c r="L109">
        <v>15</v>
      </c>
      <c r="M109">
        <v>1696.16</v>
      </c>
      <c r="N109" s="2">
        <f>CONVERT(IFERROR(VLOOKUP(C109,'[1]Fuels and emission rates'!A$2:E$6,3,FALSE),0)*[2]Generators!G109, "lbm", "kg")</f>
        <v>13005.237139386802</v>
      </c>
      <c r="O109" s="2">
        <f>CONVERT(IFERROR(VLOOKUP(C109,'[1]Fuels and emission rates'!A$2:E$6,3,FALSE),0)*[2]Generators!H109/1000, "lbm", "kg")</f>
        <v>533.82489517098281</v>
      </c>
      <c r="P109" s="2">
        <f>CONVERT(IFERROR(VLOOKUP(C109,'[1]Fuels and emission rates'!A$2:E$6,4,FALSE),0)*[2]Generators!G109, "lbm", "kg")</f>
        <v>8.7068960509453994</v>
      </c>
      <c r="Q109" s="2">
        <f>CONVERT(IFERROR(VLOOKUP(C109,'[1]Fuels and emission rates'!A$2:E$6,4,FALSE),0)*[2]Generators!H109/1000, "lbm", "kg")</f>
        <v>0.35739124337718342</v>
      </c>
      <c r="R109" s="2">
        <f>CONVERT(IFERROR(VLOOKUP(C109,'[1]Fuels and emission rates'!A$2:E$6,5,FALSE),0)*[2]Generators!G109, "lbm", "kg")</f>
        <v>6.6128324437560004E-2</v>
      </c>
      <c r="S109" s="2">
        <f>CONVERT(IFERROR(VLOOKUP(C109,'[1]Fuels and emission rates'!A$2:E$6,5,FALSE),0)*[2]Generators!H109/1000, "lbm", "kg")</f>
        <v>2.7143638737507597E-3</v>
      </c>
      <c r="T109">
        <v>0</v>
      </c>
      <c r="U109">
        <v>0</v>
      </c>
      <c r="V109">
        <v>1</v>
      </c>
    </row>
    <row r="110" spans="1:22" x14ac:dyDescent="0.2">
      <c r="A110">
        <v>109</v>
      </c>
      <c r="B110" t="s">
        <v>152</v>
      </c>
      <c r="C110" t="s">
        <v>86</v>
      </c>
      <c r="D110" t="s">
        <v>151</v>
      </c>
      <c r="E110">
        <v>50</v>
      </c>
      <c r="F110" s="1">
        <f>IFERROR(VLOOKUP(C110,'[1]Fuels and emission rates'!A$2:E$6,2,FALSE), 0)*[2]Generators!H110/1000+[2]Generators!Z110</f>
        <v>48.070204000000011</v>
      </c>
      <c r="G110" s="1">
        <f>IFERROR(VLOOKUP(C110,'[1]Fuels and emission rates'!A$2:E$6,2,FALSE), 0)*[2]Generators!G110</f>
        <v>1382.4</v>
      </c>
      <c r="H110">
        <v>1.97</v>
      </c>
      <c r="I110">
        <v>1.97</v>
      </c>
      <c r="J110">
        <v>1</v>
      </c>
      <c r="K110">
        <v>1</v>
      </c>
      <c r="L110">
        <v>25</v>
      </c>
      <c r="M110">
        <v>1696.16</v>
      </c>
      <c r="N110" s="2">
        <f>CONVERT(IFERROR(VLOOKUP(C110,'[1]Fuels and emission rates'!A$2:E$6,3,FALSE),0)*[2]Generators!G110, "lbm", "kg")</f>
        <v>13702.118312960001</v>
      </c>
      <c r="O110" s="2">
        <f>CONVERT(IFERROR(VLOOKUP(C110,'[1]Fuels and emission rates'!A$2:E$6,3,FALSE),0)*[2]Generators!H110/1000, "lbm", "kg")</f>
        <v>469.52556403143166</v>
      </c>
      <c r="P110" s="2">
        <f>CONVERT(IFERROR(VLOOKUP(C110,'[1]Fuels and emission rates'!A$2:E$6,4,FALSE),0)*[2]Generators!G110, "lbm", "kg")</f>
        <v>9.1734520908800015</v>
      </c>
      <c r="Q110" s="2">
        <f>CONVERT(IFERROR(VLOOKUP(C110,'[1]Fuels and emission rates'!A$2:E$6,4,FALSE),0)*[2]Generators!H110/1000, "lbm", "kg")</f>
        <v>0.31434338608883983</v>
      </c>
      <c r="R110" s="2">
        <f>CONVERT(IFERROR(VLOOKUP(C110,'[1]Fuels and emission rates'!A$2:E$6,5,FALSE),0)*[2]Generators!G110, "lbm", "kg")</f>
        <v>6.9671788031999998E-2</v>
      </c>
      <c r="S110" s="2">
        <f>CONVERT(IFERROR(VLOOKUP(C110,'[1]Fuels and emission rates'!A$2:E$6,5,FALSE),0)*[2]Generators!H110/1000, "lbm", "kg")</f>
        <v>2.3874181221937205E-3</v>
      </c>
      <c r="T110">
        <v>0</v>
      </c>
      <c r="U110">
        <v>0</v>
      </c>
      <c r="V110">
        <v>1</v>
      </c>
    </row>
    <row r="111" spans="1:22" x14ac:dyDescent="0.2">
      <c r="A111">
        <v>110</v>
      </c>
      <c r="B111" t="s">
        <v>153</v>
      </c>
      <c r="C111" t="s">
        <v>86</v>
      </c>
      <c r="D111" t="s">
        <v>151</v>
      </c>
      <c r="E111">
        <v>50</v>
      </c>
      <c r="F111" s="1">
        <f>IFERROR(VLOOKUP(C111,'[1]Fuels and emission rates'!A$2:E$6,2,FALSE), 0)*[2]Generators!H111/1000+[2]Generators!Z111</f>
        <v>48.070204000000011</v>
      </c>
      <c r="G111" s="1">
        <f>IFERROR(VLOOKUP(C111,'[1]Fuels and emission rates'!A$2:E$6,2,FALSE), 0)*[2]Generators!G111</f>
        <v>1382.4</v>
      </c>
      <c r="H111">
        <v>1.97</v>
      </c>
      <c r="I111">
        <v>1.97</v>
      </c>
      <c r="J111">
        <v>1</v>
      </c>
      <c r="K111">
        <v>1</v>
      </c>
      <c r="L111">
        <v>25</v>
      </c>
      <c r="M111">
        <v>1696.16</v>
      </c>
      <c r="N111" s="2">
        <f>CONVERT(IFERROR(VLOOKUP(C111,'[1]Fuels and emission rates'!A$2:E$6,3,FALSE),0)*[2]Generators!G111, "lbm", "kg")</f>
        <v>13702.118312960001</v>
      </c>
      <c r="O111" s="2">
        <f>CONVERT(IFERROR(VLOOKUP(C111,'[1]Fuels and emission rates'!A$2:E$6,3,FALSE),0)*[2]Generators!H111/1000, "lbm", "kg")</f>
        <v>469.52556403143166</v>
      </c>
      <c r="P111" s="2">
        <f>CONVERT(IFERROR(VLOOKUP(C111,'[1]Fuels and emission rates'!A$2:E$6,4,FALSE),0)*[2]Generators!G111, "lbm", "kg")</f>
        <v>9.1734520908800015</v>
      </c>
      <c r="Q111" s="2">
        <f>CONVERT(IFERROR(VLOOKUP(C111,'[1]Fuels and emission rates'!A$2:E$6,4,FALSE),0)*[2]Generators!H111/1000, "lbm", "kg")</f>
        <v>0.31434338608883983</v>
      </c>
      <c r="R111" s="2">
        <f>CONVERT(IFERROR(VLOOKUP(C111,'[1]Fuels and emission rates'!A$2:E$6,5,FALSE),0)*[2]Generators!G111, "lbm", "kg")</f>
        <v>6.9671788031999998E-2</v>
      </c>
      <c r="S111" s="2">
        <f>CONVERT(IFERROR(VLOOKUP(C111,'[1]Fuels and emission rates'!A$2:E$6,5,FALSE),0)*[2]Generators!H111/1000, "lbm", "kg")</f>
        <v>2.3874181221937205E-3</v>
      </c>
      <c r="T111">
        <v>0</v>
      </c>
      <c r="U111">
        <v>0</v>
      </c>
      <c r="V111">
        <v>1</v>
      </c>
    </row>
    <row r="112" spans="1:22" x14ac:dyDescent="0.2">
      <c r="A112">
        <v>111</v>
      </c>
      <c r="B112" t="s">
        <v>154</v>
      </c>
      <c r="C112" t="s">
        <v>86</v>
      </c>
      <c r="D112" t="s">
        <v>118</v>
      </c>
      <c r="E112">
        <v>50</v>
      </c>
      <c r="F112" s="1">
        <f>IFERROR(VLOOKUP(C112,'[1]Fuels and emission rates'!A$2:E$6,2,FALSE), 0)*[2]Generators!H112/1000+[2]Generators!Z112</f>
        <v>48.070204000000011</v>
      </c>
      <c r="G112" s="1">
        <f>IFERROR(VLOOKUP(C112,'[1]Fuels and emission rates'!A$2:E$6,2,FALSE), 0)*[2]Generators!G112</f>
        <v>1382.4</v>
      </c>
      <c r="H112">
        <v>1.97</v>
      </c>
      <c r="I112">
        <v>1.97</v>
      </c>
      <c r="J112">
        <v>1</v>
      </c>
      <c r="K112">
        <v>1</v>
      </c>
      <c r="L112">
        <v>25</v>
      </c>
      <c r="M112">
        <v>1696.16</v>
      </c>
      <c r="N112" s="2">
        <f>CONVERT(IFERROR(VLOOKUP(C112,'[1]Fuels and emission rates'!A$2:E$6,3,FALSE),0)*[2]Generators!G112, "lbm", "kg")</f>
        <v>13702.118312960001</v>
      </c>
      <c r="O112" s="2">
        <f>CONVERT(IFERROR(VLOOKUP(C112,'[1]Fuels and emission rates'!A$2:E$6,3,FALSE),0)*[2]Generators!H112/1000, "lbm", "kg")</f>
        <v>469.52556403143166</v>
      </c>
      <c r="P112" s="2">
        <f>CONVERT(IFERROR(VLOOKUP(C112,'[1]Fuels and emission rates'!A$2:E$6,4,FALSE),0)*[2]Generators!G112, "lbm", "kg")</f>
        <v>9.1734520908800015</v>
      </c>
      <c r="Q112" s="2">
        <f>CONVERT(IFERROR(VLOOKUP(C112,'[1]Fuels and emission rates'!A$2:E$6,4,FALSE),0)*[2]Generators!H112/1000, "lbm", "kg")</f>
        <v>0.31434338608883983</v>
      </c>
      <c r="R112" s="2">
        <f>CONVERT(IFERROR(VLOOKUP(C112,'[1]Fuels and emission rates'!A$2:E$6,5,FALSE),0)*[2]Generators!G112, "lbm", "kg")</f>
        <v>6.9671788031999998E-2</v>
      </c>
      <c r="S112" s="2">
        <f>CONVERT(IFERROR(VLOOKUP(C112,'[1]Fuels and emission rates'!A$2:E$6,5,FALSE),0)*[2]Generators!H112/1000, "lbm", "kg")</f>
        <v>2.3874181221937205E-3</v>
      </c>
      <c r="T112">
        <v>0</v>
      </c>
      <c r="U112">
        <v>0</v>
      </c>
      <c r="V112">
        <v>1</v>
      </c>
    </row>
    <row r="113" spans="1:22" x14ac:dyDescent="0.2">
      <c r="A113">
        <v>112</v>
      </c>
      <c r="B113" t="s">
        <v>155</v>
      </c>
      <c r="C113" t="s">
        <v>86</v>
      </c>
      <c r="D113" t="s">
        <v>118</v>
      </c>
      <c r="E113">
        <v>50</v>
      </c>
      <c r="F113" s="1">
        <f>IFERROR(VLOOKUP(C113,'[1]Fuels and emission rates'!A$2:E$6,2,FALSE), 0)*[2]Generators!H113/1000+[2]Generators!Z113</f>
        <v>48.070204000000011</v>
      </c>
      <c r="G113" s="1">
        <f>IFERROR(VLOOKUP(C113,'[1]Fuels and emission rates'!A$2:E$6,2,FALSE), 0)*[2]Generators!G113</f>
        <v>1382.4</v>
      </c>
      <c r="H113">
        <v>1.97</v>
      </c>
      <c r="I113">
        <v>1.97</v>
      </c>
      <c r="J113">
        <v>1</v>
      </c>
      <c r="K113">
        <v>1</v>
      </c>
      <c r="L113">
        <v>25</v>
      </c>
      <c r="M113">
        <v>1696.16</v>
      </c>
      <c r="N113" s="2">
        <f>CONVERT(IFERROR(VLOOKUP(C113,'[1]Fuels and emission rates'!A$2:E$6,3,FALSE),0)*[2]Generators!G113, "lbm", "kg")</f>
        <v>13702.118312960001</v>
      </c>
      <c r="O113" s="2">
        <f>CONVERT(IFERROR(VLOOKUP(C113,'[1]Fuels and emission rates'!A$2:E$6,3,FALSE),0)*[2]Generators!H113/1000, "lbm", "kg")</f>
        <v>469.52556403143166</v>
      </c>
      <c r="P113" s="2">
        <f>CONVERT(IFERROR(VLOOKUP(C113,'[1]Fuels and emission rates'!A$2:E$6,4,FALSE),0)*[2]Generators!G113, "lbm", "kg")</f>
        <v>9.1734520908800015</v>
      </c>
      <c r="Q113" s="2">
        <f>CONVERT(IFERROR(VLOOKUP(C113,'[1]Fuels and emission rates'!A$2:E$6,4,FALSE),0)*[2]Generators!H113/1000, "lbm", "kg")</f>
        <v>0.31434338608883983</v>
      </c>
      <c r="R113" s="2">
        <f>CONVERT(IFERROR(VLOOKUP(C113,'[1]Fuels and emission rates'!A$2:E$6,5,FALSE),0)*[2]Generators!G113, "lbm", "kg")</f>
        <v>6.9671788031999998E-2</v>
      </c>
      <c r="S113" s="2">
        <f>CONVERT(IFERROR(VLOOKUP(C113,'[1]Fuels and emission rates'!A$2:E$6,5,FALSE),0)*[2]Generators!H113/1000, "lbm", "kg")</f>
        <v>2.3874181221937205E-3</v>
      </c>
      <c r="T113">
        <v>0</v>
      </c>
      <c r="U113">
        <v>0</v>
      </c>
      <c r="V113">
        <v>1</v>
      </c>
    </row>
    <row r="114" spans="1:22" x14ac:dyDescent="0.2">
      <c r="A114">
        <v>113</v>
      </c>
      <c r="B114" t="s">
        <v>156</v>
      </c>
      <c r="C114" t="s">
        <v>86</v>
      </c>
      <c r="D114" t="s">
        <v>143</v>
      </c>
      <c r="E114">
        <v>21.6</v>
      </c>
      <c r="F114" s="1">
        <f>IFERROR(VLOOKUP(C114,'[1]Fuels and emission rates'!A$2:E$6,2,FALSE), 0)*[2]Generators!H114/1000+[2]Generators!Z114</f>
        <v>54.557332000000002</v>
      </c>
      <c r="G114" s="1">
        <f>IFERROR(VLOOKUP(C114,'[1]Fuels and emission rates'!A$2:E$6,2,FALSE), 0)*[2]Generators!G114</f>
        <v>566.83800000000008</v>
      </c>
      <c r="H114">
        <v>0.67</v>
      </c>
      <c r="I114">
        <v>0.67</v>
      </c>
      <c r="J114">
        <v>1</v>
      </c>
      <c r="K114">
        <v>1</v>
      </c>
      <c r="L114">
        <v>21.3</v>
      </c>
      <c r="M114">
        <v>732.74</v>
      </c>
      <c r="N114" s="2">
        <f>CONVERT(IFERROR(VLOOKUP(C114,'[1]Fuels and emission rates'!A$2:E$6,3,FALSE),0)*[2]Generators!G114, "lbm", "kg")</f>
        <v>5618.4037473101998</v>
      </c>
      <c r="O114" s="2">
        <f>CONVERT(IFERROR(VLOOKUP(C114,'[1]Fuels and emission rates'!A$2:E$6,3,FALSE),0)*[2]Generators!H114/1000, "lbm", "kg")</f>
        <v>533.82489517098281</v>
      </c>
      <c r="P114" s="2">
        <f>CONVERT(IFERROR(VLOOKUP(C114,'[1]Fuels and emission rates'!A$2:E$6,4,FALSE),0)*[2]Generators!G114, "lbm", "kg")</f>
        <v>3.7614736952331005</v>
      </c>
      <c r="Q114" s="2">
        <f>CONVERT(IFERROR(VLOOKUP(C114,'[1]Fuels and emission rates'!A$2:E$6,4,FALSE),0)*[2]Generators!H114/1000, "lbm", "kg")</f>
        <v>0.35739124337718342</v>
      </c>
      <c r="R114" s="2">
        <f>CONVERT(IFERROR(VLOOKUP(C114,'[1]Fuels and emission rates'!A$2:E$6,5,FALSE),0)*[2]Generators!G114, "lbm", "kg")</f>
        <v>2.8568154647339999E-2</v>
      </c>
      <c r="S114" s="2">
        <f>CONVERT(IFERROR(VLOOKUP(C114,'[1]Fuels and emission rates'!A$2:E$6,5,FALSE),0)*[2]Generators!H114/1000, "lbm", "kg")</f>
        <v>2.7143638737507597E-3</v>
      </c>
      <c r="T114">
        <v>0</v>
      </c>
      <c r="U114">
        <v>0</v>
      </c>
      <c r="V114">
        <v>1</v>
      </c>
    </row>
    <row r="115" spans="1:22" x14ac:dyDescent="0.2">
      <c r="A115">
        <v>114</v>
      </c>
      <c r="B115" t="s">
        <v>157</v>
      </c>
      <c r="C115" t="s">
        <v>86</v>
      </c>
      <c r="D115" t="s">
        <v>143</v>
      </c>
      <c r="E115">
        <v>21.6</v>
      </c>
      <c r="F115" s="1">
        <f>IFERROR(VLOOKUP(C115,'[1]Fuels and emission rates'!A$2:E$6,2,FALSE), 0)*[2]Generators!H115/1000+[2]Generators!Z115</f>
        <v>54.557332000000002</v>
      </c>
      <c r="G115" s="1">
        <f>IFERROR(VLOOKUP(C115,'[1]Fuels and emission rates'!A$2:E$6,2,FALSE), 0)*[2]Generators!G115</f>
        <v>566.83800000000008</v>
      </c>
      <c r="H115">
        <v>0.67</v>
      </c>
      <c r="I115">
        <v>0.67</v>
      </c>
      <c r="J115">
        <v>1</v>
      </c>
      <c r="K115">
        <v>1</v>
      </c>
      <c r="L115">
        <v>21.3</v>
      </c>
      <c r="M115">
        <v>732.74</v>
      </c>
      <c r="N115" s="2">
        <f>CONVERT(IFERROR(VLOOKUP(C115,'[1]Fuels and emission rates'!A$2:E$6,3,FALSE),0)*[2]Generators!G115, "lbm", "kg")</f>
        <v>5618.4037473101998</v>
      </c>
      <c r="O115" s="2">
        <f>CONVERT(IFERROR(VLOOKUP(C115,'[1]Fuels and emission rates'!A$2:E$6,3,FALSE),0)*[2]Generators!H115/1000, "lbm", "kg")</f>
        <v>533.82489517098281</v>
      </c>
      <c r="P115" s="2">
        <f>CONVERT(IFERROR(VLOOKUP(C115,'[1]Fuels and emission rates'!A$2:E$6,4,FALSE),0)*[2]Generators!G115, "lbm", "kg")</f>
        <v>3.7614736952331005</v>
      </c>
      <c r="Q115" s="2">
        <f>CONVERT(IFERROR(VLOOKUP(C115,'[1]Fuels and emission rates'!A$2:E$6,4,FALSE),0)*[2]Generators!H115/1000, "lbm", "kg")</f>
        <v>0.35739124337718342</v>
      </c>
      <c r="R115" s="2">
        <f>CONVERT(IFERROR(VLOOKUP(C115,'[1]Fuels and emission rates'!A$2:E$6,5,FALSE),0)*[2]Generators!G115, "lbm", "kg")</f>
        <v>2.8568154647339999E-2</v>
      </c>
      <c r="S115" s="2">
        <f>CONVERT(IFERROR(VLOOKUP(C115,'[1]Fuels and emission rates'!A$2:E$6,5,FALSE),0)*[2]Generators!H115/1000, "lbm", "kg")</f>
        <v>2.7143638737507597E-3</v>
      </c>
      <c r="T115">
        <v>0</v>
      </c>
      <c r="U115">
        <v>0</v>
      </c>
      <c r="V115">
        <v>1</v>
      </c>
    </row>
    <row r="116" spans="1:22" x14ac:dyDescent="0.2">
      <c r="A116">
        <v>115</v>
      </c>
      <c r="B116" t="s">
        <v>158</v>
      </c>
      <c r="C116" t="s">
        <v>86</v>
      </c>
      <c r="D116" t="s">
        <v>109</v>
      </c>
      <c r="E116">
        <v>21.6</v>
      </c>
      <c r="F116" s="1">
        <f>IFERROR(VLOOKUP(C116,'[1]Fuels and emission rates'!A$2:E$6,2,FALSE), 0)*[2]Generators!H116/1000+[2]Generators!Z116</f>
        <v>54.557332000000002</v>
      </c>
      <c r="G116" s="1">
        <f>IFERROR(VLOOKUP(C116,'[1]Fuels and emission rates'!A$2:E$6,2,FALSE), 0)*[2]Generators!G116</f>
        <v>566.83800000000008</v>
      </c>
      <c r="H116">
        <v>0.67</v>
      </c>
      <c r="I116">
        <v>0.67</v>
      </c>
      <c r="J116">
        <v>1</v>
      </c>
      <c r="K116">
        <v>1</v>
      </c>
      <c r="L116">
        <v>21.3</v>
      </c>
      <c r="M116">
        <v>732.74</v>
      </c>
      <c r="N116" s="2">
        <f>CONVERT(IFERROR(VLOOKUP(C116,'[1]Fuels and emission rates'!A$2:E$6,3,FALSE),0)*[2]Generators!G116, "lbm", "kg")</f>
        <v>5618.4037473101998</v>
      </c>
      <c r="O116" s="2">
        <f>CONVERT(IFERROR(VLOOKUP(C116,'[1]Fuels and emission rates'!A$2:E$6,3,FALSE),0)*[2]Generators!H116/1000, "lbm", "kg")</f>
        <v>533.82489517098281</v>
      </c>
      <c r="P116" s="2">
        <f>CONVERT(IFERROR(VLOOKUP(C116,'[1]Fuels and emission rates'!A$2:E$6,4,FALSE),0)*[2]Generators!G116, "lbm", "kg")</f>
        <v>3.7614736952331005</v>
      </c>
      <c r="Q116" s="2">
        <f>CONVERT(IFERROR(VLOOKUP(C116,'[1]Fuels and emission rates'!A$2:E$6,4,FALSE),0)*[2]Generators!H116/1000, "lbm", "kg")</f>
        <v>0.35739124337718342</v>
      </c>
      <c r="R116" s="2">
        <f>CONVERT(IFERROR(VLOOKUP(C116,'[1]Fuels and emission rates'!A$2:E$6,5,FALSE),0)*[2]Generators!G116, "lbm", "kg")</f>
        <v>2.8568154647339999E-2</v>
      </c>
      <c r="S116" s="2">
        <f>CONVERT(IFERROR(VLOOKUP(C116,'[1]Fuels and emission rates'!A$2:E$6,5,FALSE),0)*[2]Generators!H116/1000, "lbm", "kg")</f>
        <v>2.7143638737507597E-3</v>
      </c>
      <c r="T116">
        <v>0</v>
      </c>
      <c r="U116">
        <v>0</v>
      </c>
      <c r="V116">
        <v>1</v>
      </c>
    </row>
    <row r="117" spans="1:22" x14ac:dyDescent="0.2">
      <c r="A117">
        <v>116</v>
      </c>
      <c r="B117" t="s">
        <v>159</v>
      </c>
      <c r="C117" t="s">
        <v>86</v>
      </c>
      <c r="D117" t="s">
        <v>109</v>
      </c>
      <c r="E117">
        <v>49.9</v>
      </c>
      <c r="F117" s="1">
        <f>IFERROR(VLOOKUP(C117,'[1]Fuels and emission rates'!A$2:E$6,2,FALSE), 0)*[2]Generators!H117/1000+[2]Generators!Z117</f>
        <v>49.18384600000001</v>
      </c>
      <c r="G117" s="1">
        <f>IFERROR(VLOOKUP(C117,'[1]Fuels and emission rates'!A$2:E$6,2,FALSE), 0)*[2]Generators!G117</f>
        <v>1412.046</v>
      </c>
      <c r="H117">
        <v>1.33</v>
      </c>
      <c r="I117">
        <v>1.33</v>
      </c>
      <c r="J117">
        <v>2</v>
      </c>
      <c r="K117">
        <v>2</v>
      </c>
      <c r="L117">
        <v>22.45</v>
      </c>
      <c r="M117">
        <v>1692.77</v>
      </c>
      <c r="N117" s="2">
        <f>CONVERT(IFERROR(VLOOKUP(C117,'[1]Fuels and emission rates'!A$2:E$6,3,FALSE),0)*[2]Generators!G117, "lbm", "kg")</f>
        <v>13995.9645220934</v>
      </c>
      <c r="O117" s="2">
        <f>CONVERT(IFERROR(VLOOKUP(C117,'[1]Fuels and emission rates'!A$2:E$6,3,FALSE),0)*[2]Generators!H117/1000, "lbm", "kg")</f>
        <v>480.56379785831342</v>
      </c>
      <c r="P117" s="2">
        <f>CONVERT(IFERROR(VLOOKUP(C117,'[1]Fuels and emission rates'!A$2:E$6,4,FALSE),0)*[2]Generators!G117, "lbm", "kg")</f>
        <v>9.3701796376727025</v>
      </c>
      <c r="Q117" s="2">
        <f>CONVERT(IFERROR(VLOOKUP(C117,'[1]Fuels and emission rates'!A$2:E$6,4,FALSE),0)*[2]Generators!H117/1000, "lbm", "kg")</f>
        <v>0.32173339009158269</v>
      </c>
      <c r="R117" s="2">
        <f>CONVERT(IFERROR(VLOOKUP(C117,'[1]Fuels and emission rates'!A$2:E$6,5,FALSE),0)*[2]Generators!G117, "lbm", "kg")</f>
        <v>7.1165921298779994E-2</v>
      </c>
      <c r="S117" s="2">
        <f>CONVERT(IFERROR(VLOOKUP(C117,'[1]Fuels and emission rates'!A$2:E$6,5,FALSE),0)*[2]Generators!H117/1000, "lbm", "kg")</f>
        <v>2.4435447348727796E-3</v>
      </c>
      <c r="T117">
        <v>0</v>
      </c>
      <c r="U117">
        <v>0</v>
      </c>
      <c r="V117">
        <v>1</v>
      </c>
    </row>
    <row r="118" spans="1:22" x14ac:dyDescent="0.2">
      <c r="A118">
        <v>117</v>
      </c>
      <c r="B118" t="s">
        <v>160</v>
      </c>
      <c r="C118" t="s">
        <v>86</v>
      </c>
      <c r="D118" t="s">
        <v>123</v>
      </c>
      <c r="E118">
        <v>6.9</v>
      </c>
      <c r="F118" s="1">
        <f>IFERROR(VLOOKUP(C118,'[1]Fuels and emission rates'!A$2:E$6,2,FALSE), 0)*[2]Generators!H118/1000+[2]Generators!Z118</f>
        <v>42.019666000000008</v>
      </c>
      <c r="G118" s="1">
        <f>IFERROR(VLOOKUP(C118,'[1]Fuels and emission rates'!A$2:E$6,2,FALSE), 0)*[2]Generators!G118</f>
        <v>93.581999999999994</v>
      </c>
      <c r="H118">
        <v>1</v>
      </c>
      <c r="I118">
        <v>1</v>
      </c>
      <c r="J118">
        <v>1</v>
      </c>
      <c r="K118">
        <v>1</v>
      </c>
      <c r="L118">
        <v>3.11</v>
      </c>
      <c r="M118">
        <v>234.07</v>
      </c>
      <c r="N118" s="2">
        <f>CONVERT(IFERROR(VLOOKUP(C118,'[1]Fuels and emission rates'!A$2:E$6,3,FALSE),0)*[2]Generators!G118, "lbm", "kg")</f>
        <v>927.56918110779998</v>
      </c>
      <c r="O118" s="2">
        <f>CONVERT(IFERROR(VLOOKUP(C118,'[1]Fuels and emission rates'!A$2:E$6,3,FALSE),0)*[2]Generators!H118/1000, "lbm", "kg")</f>
        <v>409.55364017939138</v>
      </c>
      <c r="P118" s="2">
        <f>CONVERT(IFERROR(VLOOKUP(C118,'[1]Fuels and emission rates'!A$2:E$6,4,FALSE),0)*[2]Generators!G118, "lbm", "kg")</f>
        <v>0.62099970599589993</v>
      </c>
      <c r="Q118" s="2">
        <f>CONVERT(IFERROR(VLOOKUP(C118,'[1]Fuels and emission rates'!A$2:E$6,4,FALSE),0)*[2]Generators!H118/1000, "lbm", "kg")</f>
        <v>0.27419269130654167</v>
      </c>
      <c r="R118" s="2">
        <f>CONVERT(IFERROR(VLOOKUP(C118,'[1]Fuels and emission rates'!A$2:E$6,5,FALSE),0)*[2]Generators!G118, "lbm", "kg")</f>
        <v>4.7164534632599987E-3</v>
      </c>
      <c r="S118" s="2">
        <f>CONVERT(IFERROR(VLOOKUP(C118,'[1]Fuels and emission rates'!A$2:E$6,5,FALSE),0)*[2]Generators!H118/1000, "lbm", "kg")</f>
        <v>2.0824761365053801E-3</v>
      </c>
      <c r="T118">
        <v>0</v>
      </c>
      <c r="U118">
        <v>0</v>
      </c>
      <c r="V118">
        <v>0</v>
      </c>
    </row>
    <row r="119" spans="1:22" x14ac:dyDescent="0.2">
      <c r="A119">
        <v>118</v>
      </c>
      <c r="B119" t="s">
        <v>161</v>
      </c>
      <c r="C119" t="s">
        <v>86</v>
      </c>
      <c r="D119" t="s">
        <v>123</v>
      </c>
      <c r="E119">
        <v>3.9</v>
      </c>
      <c r="F119" s="1">
        <f>IFERROR(VLOOKUP(C119,'[1]Fuels and emission rates'!A$2:E$6,2,FALSE), 0)*[2]Generators!H119/1000+[2]Generators!Z119</f>
        <v>42.019666000000008</v>
      </c>
      <c r="G119" s="1">
        <f>IFERROR(VLOOKUP(C119,'[1]Fuels and emission rates'!A$2:E$6,2,FALSE), 0)*[2]Generators!G119</f>
        <v>52.866</v>
      </c>
      <c r="H119">
        <v>1</v>
      </c>
      <c r="I119">
        <v>1</v>
      </c>
      <c r="J119">
        <v>1</v>
      </c>
      <c r="K119">
        <v>1</v>
      </c>
      <c r="L119">
        <v>1.75</v>
      </c>
      <c r="M119">
        <v>132.30000000000001</v>
      </c>
      <c r="N119" s="2">
        <f>CONVERT(IFERROR(VLOOKUP(C119,'[1]Fuels and emission rates'!A$2:E$6,3,FALSE),0)*[2]Generators!G119, "lbm", "kg")</f>
        <v>523.99897767139998</v>
      </c>
      <c r="O119" s="2">
        <f>CONVERT(IFERROR(VLOOKUP(C119,'[1]Fuels and emission rates'!A$2:E$6,3,FALSE),0)*[2]Generators!H119/1000, "lbm", "kg")</f>
        <v>409.55364017939138</v>
      </c>
      <c r="P119" s="2">
        <f>CONVERT(IFERROR(VLOOKUP(C119,'[1]Fuels and emission rates'!A$2:E$6,4,FALSE),0)*[2]Generators!G119, "lbm", "kg")</f>
        <v>0.35081287488169999</v>
      </c>
      <c r="Q119" s="2">
        <f>CONVERT(IFERROR(VLOOKUP(C119,'[1]Fuels and emission rates'!A$2:E$6,4,FALSE),0)*[2]Generators!H119/1000, "lbm", "kg")</f>
        <v>0.27419269130654167</v>
      </c>
      <c r="R119" s="2">
        <f>CONVERT(IFERROR(VLOOKUP(C119,'[1]Fuels and emission rates'!A$2:E$6,5,FALSE),0)*[2]Generators!G119, "lbm", "kg")</f>
        <v>2.6644015813799995E-3</v>
      </c>
      <c r="S119" s="2">
        <f>CONVERT(IFERROR(VLOOKUP(C119,'[1]Fuels and emission rates'!A$2:E$6,5,FALSE),0)*[2]Generators!H119/1000, "lbm", "kg")</f>
        <v>2.0824761365053801E-3</v>
      </c>
      <c r="T119">
        <v>0</v>
      </c>
      <c r="U119">
        <v>0</v>
      </c>
      <c r="V119">
        <v>0</v>
      </c>
    </row>
    <row r="120" spans="1:22" x14ac:dyDescent="0.2">
      <c r="A120">
        <v>119</v>
      </c>
      <c r="B120" t="s">
        <v>162</v>
      </c>
      <c r="C120" t="s">
        <v>86</v>
      </c>
      <c r="D120" t="s">
        <v>140</v>
      </c>
      <c r="E120">
        <v>3.9</v>
      </c>
      <c r="F120" s="1">
        <f>IFERROR(VLOOKUP(C120,'[1]Fuels and emission rates'!A$2:E$6,2,FALSE), 0)*[2]Generators!H120/1000+[2]Generators!Z120</f>
        <v>42.019666000000008</v>
      </c>
      <c r="G120" s="1">
        <f>IFERROR(VLOOKUP(C120,'[1]Fuels and emission rates'!A$2:E$6,2,FALSE), 0)*[2]Generators!G120</f>
        <v>52.866</v>
      </c>
      <c r="H120">
        <v>1</v>
      </c>
      <c r="I120">
        <v>1</v>
      </c>
      <c r="J120">
        <v>1</v>
      </c>
      <c r="K120">
        <v>1</v>
      </c>
      <c r="L120">
        <v>1.75</v>
      </c>
      <c r="M120">
        <v>132.30000000000001</v>
      </c>
      <c r="N120" s="2">
        <f>CONVERT(IFERROR(VLOOKUP(C120,'[1]Fuels and emission rates'!A$2:E$6,3,FALSE),0)*[2]Generators!G120, "lbm", "kg")</f>
        <v>523.99897767139998</v>
      </c>
      <c r="O120" s="2">
        <f>CONVERT(IFERROR(VLOOKUP(C120,'[1]Fuels and emission rates'!A$2:E$6,3,FALSE),0)*[2]Generators!H120/1000, "lbm", "kg")</f>
        <v>409.55364017939138</v>
      </c>
      <c r="P120" s="2">
        <f>CONVERT(IFERROR(VLOOKUP(C120,'[1]Fuels and emission rates'!A$2:E$6,4,FALSE),0)*[2]Generators!G120, "lbm", "kg")</f>
        <v>0.35081287488169999</v>
      </c>
      <c r="Q120" s="2">
        <f>CONVERT(IFERROR(VLOOKUP(C120,'[1]Fuels and emission rates'!A$2:E$6,4,FALSE),0)*[2]Generators!H120/1000, "lbm", "kg")</f>
        <v>0.27419269130654167</v>
      </c>
      <c r="R120" s="2">
        <f>CONVERT(IFERROR(VLOOKUP(C120,'[1]Fuels and emission rates'!A$2:E$6,5,FALSE),0)*[2]Generators!G120, "lbm", "kg")</f>
        <v>2.6644015813799995E-3</v>
      </c>
      <c r="S120" s="2">
        <f>CONVERT(IFERROR(VLOOKUP(C120,'[1]Fuels and emission rates'!A$2:E$6,5,FALSE),0)*[2]Generators!H120/1000, "lbm", "kg")</f>
        <v>2.0824761365053801E-3</v>
      </c>
      <c r="T120">
        <v>0</v>
      </c>
      <c r="U120">
        <v>0</v>
      </c>
      <c r="V120">
        <v>0</v>
      </c>
    </row>
    <row r="121" spans="1:22" x14ac:dyDescent="0.2">
      <c r="A121">
        <v>120</v>
      </c>
      <c r="B121" t="s">
        <v>163</v>
      </c>
      <c r="C121" t="s">
        <v>86</v>
      </c>
      <c r="D121" t="s">
        <v>109</v>
      </c>
      <c r="E121">
        <v>6.9</v>
      </c>
      <c r="F121" s="1">
        <f>IFERROR(VLOOKUP(C121,'[1]Fuels and emission rates'!A$2:E$6,2,FALSE), 0)*[2]Generators!H121/1000+[2]Generators!Z121</f>
        <v>42.019666000000008</v>
      </c>
      <c r="G121" s="1">
        <f>IFERROR(VLOOKUP(C121,'[1]Fuels and emission rates'!A$2:E$6,2,FALSE), 0)*[2]Generators!G121</f>
        <v>93.581999999999994</v>
      </c>
      <c r="H121">
        <v>1</v>
      </c>
      <c r="I121">
        <v>1</v>
      </c>
      <c r="J121">
        <v>1</v>
      </c>
      <c r="K121">
        <v>1</v>
      </c>
      <c r="L121">
        <v>3.11</v>
      </c>
      <c r="M121">
        <v>234.07</v>
      </c>
      <c r="N121" s="2">
        <f>CONVERT(IFERROR(VLOOKUP(C121,'[1]Fuels and emission rates'!A$2:E$6,3,FALSE),0)*[2]Generators!G121, "lbm", "kg")</f>
        <v>927.56918110779998</v>
      </c>
      <c r="O121" s="2">
        <f>CONVERT(IFERROR(VLOOKUP(C121,'[1]Fuels and emission rates'!A$2:E$6,3,FALSE),0)*[2]Generators!H121/1000, "lbm", "kg")</f>
        <v>409.55364017939138</v>
      </c>
      <c r="P121" s="2">
        <f>CONVERT(IFERROR(VLOOKUP(C121,'[1]Fuels and emission rates'!A$2:E$6,4,FALSE),0)*[2]Generators!G121, "lbm", "kg")</f>
        <v>0.62099970599589993</v>
      </c>
      <c r="Q121" s="2">
        <f>CONVERT(IFERROR(VLOOKUP(C121,'[1]Fuels and emission rates'!A$2:E$6,4,FALSE),0)*[2]Generators!H121/1000, "lbm", "kg")</f>
        <v>0.27419269130654167</v>
      </c>
      <c r="R121" s="2">
        <f>CONVERT(IFERROR(VLOOKUP(C121,'[1]Fuels and emission rates'!A$2:E$6,5,FALSE),0)*[2]Generators!G121, "lbm", "kg")</f>
        <v>4.7164534632599987E-3</v>
      </c>
      <c r="S121" s="2">
        <f>CONVERT(IFERROR(VLOOKUP(C121,'[1]Fuels and emission rates'!A$2:E$6,5,FALSE),0)*[2]Generators!H121/1000, "lbm", "kg")</f>
        <v>2.0824761365053801E-3</v>
      </c>
      <c r="T121">
        <v>0</v>
      </c>
      <c r="U121">
        <v>0</v>
      </c>
      <c r="V121">
        <v>0</v>
      </c>
    </row>
    <row r="122" spans="1:22" x14ac:dyDescent="0.2">
      <c r="A122">
        <v>121</v>
      </c>
      <c r="B122" t="s">
        <v>164</v>
      </c>
      <c r="C122" t="s">
        <v>86</v>
      </c>
      <c r="D122" t="s">
        <v>165</v>
      </c>
      <c r="E122">
        <v>100</v>
      </c>
      <c r="F122" s="1">
        <f>IFERROR(VLOOKUP(C122,'[1]Fuels and emission rates'!A$2:E$6,2,FALSE), 0)*[2]Generators!H122/1000+[2]Generators!Z122</f>
        <v>30.989184023000004</v>
      </c>
      <c r="G122" s="1">
        <f>IFERROR(VLOOKUP(C122,'[1]Fuels and emission rates'!A$2:E$6,2,FALSE), 0)*[2]Generators!G122</f>
        <v>3251.8260000000005</v>
      </c>
      <c r="H122">
        <v>6.266666667</v>
      </c>
      <c r="I122">
        <v>6.266666667</v>
      </c>
      <c r="J122">
        <v>1</v>
      </c>
      <c r="K122">
        <v>1</v>
      </c>
      <c r="L122">
        <v>20</v>
      </c>
      <c r="M122">
        <v>3392.320068</v>
      </c>
      <c r="N122" s="2">
        <f>CONVERT(IFERROR(VLOOKUP(C122,'[1]Fuels and emission rates'!A$2:E$6,3,FALSE),0)*[2]Generators!G122, "lbm", "kg")</f>
        <v>32231.557136255407</v>
      </c>
      <c r="O122" s="2">
        <f>CONVERT(IFERROR(VLOOKUP(C122,'[1]Fuels and emission rates'!A$2:E$6,3,FALSE),0)*[2]Generators!H122/1000, "lbm", "kg")</f>
        <v>300.22465225588223</v>
      </c>
      <c r="P122" s="2">
        <f>CONVERT(IFERROR(VLOOKUP(C122,'[1]Fuels and emission rates'!A$2:E$6,4,FALSE),0)*[2]Generators!G122, "lbm", "kg")</f>
        <v>21.578754353933704</v>
      </c>
      <c r="Q122" s="2">
        <f>CONVERT(IFERROR(VLOOKUP(C122,'[1]Fuels and emission rates'!A$2:E$6,4,FALSE),0)*[2]Generators!H122/1000, "lbm", "kg")</f>
        <v>0.20099786040859913</v>
      </c>
      <c r="R122" s="2">
        <f>CONVERT(IFERROR(VLOOKUP(C122,'[1]Fuels and emission rates'!A$2:E$6,5,FALSE),0)*[2]Generators!G122, "lbm", "kg")</f>
        <v>0.16388927357418001</v>
      </c>
      <c r="S122" s="2">
        <f>CONVERT(IFERROR(VLOOKUP(C122,'[1]Fuels and emission rates'!A$2:E$6,5,FALSE),0)*[2]Generators!H122/1000, "lbm", "kg")</f>
        <v>1.5265660284197401E-3</v>
      </c>
      <c r="T122">
        <v>0</v>
      </c>
      <c r="U122">
        <v>0</v>
      </c>
      <c r="V122">
        <v>0</v>
      </c>
    </row>
    <row r="123" spans="1:22" x14ac:dyDescent="0.2">
      <c r="A123">
        <v>122</v>
      </c>
      <c r="B123" t="s">
        <v>166</v>
      </c>
      <c r="C123" t="s">
        <v>86</v>
      </c>
      <c r="D123" t="s">
        <v>167</v>
      </c>
      <c r="E123">
        <v>100</v>
      </c>
      <c r="F123" s="1">
        <f>IFERROR(VLOOKUP(C123,'[1]Fuels and emission rates'!A$2:E$6,2,FALSE), 0)*[2]Generators!H123/1000+[2]Generators!Z123</f>
        <v>30.989518000000004</v>
      </c>
      <c r="G123" s="1">
        <f>IFERROR(VLOOKUP(C123,'[1]Fuels and emission rates'!A$2:E$6,2,FALSE), 0)*[2]Generators!G123</f>
        <v>3251.8260000000005</v>
      </c>
      <c r="H123">
        <v>6.27</v>
      </c>
      <c r="I123">
        <v>6.27</v>
      </c>
      <c r="J123">
        <v>1</v>
      </c>
      <c r="K123">
        <v>1</v>
      </c>
      <c r="L123">
        <v>20</v>
      </c>
      <c r="M123">
        <v>3392.32</v>
      </c>
      <c r="N123" s="2">
        <f>CONVERT(IFERROR(VLOOKUP(C123,'[1]Fuels and emission rates'!A$2:E$6,3,FALSE),0)*[2]Generators!G123, "lbm", "kg")</f>
        <v>32231.557136255407</v>
      </c>
      <c r="O123" s="2">
        <f>CONVERT(IFERROR(VLOOKUP(C123,'[1]Fuels and emission rates'!A$2:E$6,3,FALSE),0)*[2]Generators!H123/1000, "lbm", "kg")</f>
        <v>300.22465225588223</v>
      </c>
      <c r="P123" s="2">
        <f>CONVERT(IFERROR(VLOOKUP(C123,'[1]Fuels and emission rates'!A$2:E$6,4,FALSE),0)*[2]Generators!G123, "lbm", "kg")</f>
        <v>21.578754353933704</v>
      </c>
      <c r="Q123" s="2">
        <f>CONVERT(IFERROR(VLOOKUP(C123,'[1]Fuels and emission rates'!A$2:E$6,4,FALSE),0)*[2]Generators!H123/1000, "lbm", "kg")</f>
        <v>0.20099786040859913</v>
      </c>
      <c r="R123" s="2">
        <f>CONVERT(IFERROR(VLOOKUP(C123,'[1]Fuels and emission rates'!A$2:E$6,5,FALSE),0)*[2]Generators!G123, "lbm", "kg")</f>
        <v>0.16388927357418001</v>
      </c>
      <c r="S123" s="2">
        <f>CONVERT(IFERROR(VLOOKUP(C123,'[1]Fuels and emission rates'!A$2:E$6,5,FALSE),0)*[2]Generators!H123/1000, "lbm", "kg")</f>
        <v>1.5265660284197401E-3</v>
      </c>
      <c r="T123">
        <v>0</v>
      </c>
      <c r="U123">
        <v>0</v>
      </c>
      <c r="V123">
        <v>0</v>
      </c>
    </row>
    <row r="124" spans="1:22" x14ac:dyDescent="0.2">
      <c r="A124">
        <v>123</v>
      </c>
      <c r="B124" t="s">
        <v>168</v>
      </c>
      <c r="C124" t="s">
        <v>86</v>
      </c>
      <c r="D124" t="s">
        <v>167</v>
      </c>
      <c r="E124">
        <v>100</v>
      </c>
      <c r="F124" s="1">
        <f>IFERROR(VLOOKUP(C124,'[1]Fuels and emission rates'!A$2:E$6,2,FALSE), 0)*[2]Generators!H124/1000+[2]Generators!Z124</f>
        <v>30.989518000000004</v>
      </c>
      <c r="G124" s="1">
        <f>IFERROR(VLOOKUP(C124,'[1]Fuels and emission rates'!A$2:E$6,2,FALSE), 0)*[2]Generators!G124</f>
        <v>3251.8260000000005</v>
      </c>
      <c r="H124">
        <v>6.27</v>
      </c>
      <c r="I124">
        <v>6.27</v>
      </c>
      <c r="J124">
        <v>1</v>
      </c>
      <c r="K124">
        <v>1</v>
      </c>
      <c r="L124">
        <v>20</v>
      </c>
      <c r="M124">
        <v>3392.32</v>
      </c>
      <c r="N124" s="2">
        <f>CONVERT(IFERROR(VLOOKUP(C124,'[1]Fuels and emission rates'!A$2:E$6,3,FALSE),0)*[2]Generators!G124, "lbm", "kg")</f>
        <v>32231.557136255407</v>
      </c>
      <c r="O124" s="2">
        <f>CONVERT(IFERROR(VLOOKUP(C124,'[1]Fuels and emission rates'!A$2:E$6,3,FALSE),0)*[2]Generators!H124/1000, "lbm", "kg")</f>
        <v>300.22465225588223</v>
      </c>
      <c r="P124" s="2">
        <f>CONVERT(IFERROR(VLOOKUP(C124,'[1]Fuels and emission rates'!A$2:E$6,4,FALSE),0)*[2]Generators!G124, "lbm", "kg")</f>
        <v>21.578754353933704</v>
      </c>
      <c r="Q124" s="2">
        <f>CONVERT(IFERROR(VLOOKUP(C124,'[1]Fuels and emission rates'!A$2:E$6,4,FALSE),0)*[2]Generators!H124/1000, "lbm", "kg")</f>
        <v>0.20099786040859913</v>
      </c>
      <c r="R124" s="2">
        <f>CONVERT(IFERROR(VLOOKUP(C124,'[1]Fuels and emission rates'!A$2:E$6,5,FALSE),0)*[2]Generators!G124, "lbm", "kg")</f>
        <v>0.16388927357418001</v>
      </c>
      <c r="S124" s="2">
        <f>CONVERT(IFERROR(VLOOKUP(C124,'[1]Fuels and emission rates'!A$2:E$6,5,FALSE),0)*[2]Generators!H124/1000, "lbm", "kg")</f>
        <v>1.5265660284197401E-3</v>
      </c>
      <c r="T124">
        <v>0</v>
      </c>
      <c r="U124">
        <v>0</v>
      </c>
      <c r="V124">
        <v>0</v>
      </c>
    </row>
    <row r="125" spans="1:22" x14ac:dyDescent="0.2">
      <c r="A125">
        <v>124</v>
      </c>
      <c r="B125" t="s">
        <v>169</v>
      </c>
      <c r="C125" t="s">
        <v>86</v>
      </c>
      <c r="D125" t="s">
        <v>125</v>
      </c>
      <c r="E125">
        <v>100</v>
      </c>
      <c r="F125" s="1">
        <f>IFERROR(VLOOKUP(C125,'[1]Fuels and emission rates'!A$2:E$6,2,FALSE), 0)*[2]Generators!H125/1000+[2]Generators!Z125</f>
        <v>30.989518000000004</v>
      </c>
      <c r="G125" s="1">
        <f>IFERROR(VLOOKUP(C125,'[1]Fuels and emission rates'!A$2:E$6,2,FALSE), 0)*[2]Generators!G125</f>
        <v>3251.8260000000005</v>
      </c>
      <c r="H125">
        <v>6.27</v>
      </c>
      <c r="I125">
        <v>6.27</v>
      </c>
      <c r="J125">
        <v>1</v>
      </c>
      <c r="K125">
        <v>1</v>
      </c>
      <c r="L125">
        <v>20</v>
      </c>
      <c r="M125">
        <v>3392.32</v>
      </c>
      <c r="N125" s="2">
        <f>CONVERT(IFERROR(VLOOKUP(C125,'[1]Fuels and emission rates'!A$2:E$6,3,FALSE),0)*[2]Generators!G125, "lbm", "kg")</f>
        <v>32231.557136255407</v>
      </c>
      <c r="O125" s="2">
        <f>CONVERT(IFERROR(VLOOKUP(C125,'[1]Fuels and emission rates'!A$2:E$6,3,FALSE),0)*[2]Generators!H125/1000, "lbm", "kg")</f>
        <v>300.22465225588223</v>
      </c>
      <c r="P125" s="2">
        <f>CONVERT(IFERROR(VLOOKUP(C125,'[1]Fuels and emission rates'!A$2:E$6,4,FALSE),0)*[2]Generators!G125, "lbm", "kg")</f>
        <v>21.578754353933704</v>
      </c>
      <c r="Q125" s="2">
        <f>CONVERT(IFERROR(VLOOKUP(C125,'[1]Fuels and emission rates'!A$2:E$6,4,FALSE),0)*[2]Generators!H125/1000, "lbm", "kg")</f>
        <v>0.20099786040859913</v>
      </c>
      <c r="R125" s="2">
        <f>CONVERT(IFERROR(VLOOKUP(C125,'[1]Fuels and emission rates'!A$2:E$6,5,FALSE),0)*[2]Generators!G125, "lbm", "kg")</f>
        <v>0.16388927357418001</v>
      </c>
      <c r="S125" s="2">
        <f>CONVERT(IFERROR(VLOOKUP(C125,'[1]Fuels and emission rates'!A$2:E$6,5,FALSE),0)*[2]Generators!H125/1000, "lbm", "kg")</f>
        <v>1.5265660284197401E-3</v>
      </c>
      <c r="T125">
        <v>0</v>
      </c>
      <c r="U125">
        <v>0</v>
      </c>
      <c r="V125">
        <v>0</v>
      </c>
    </row>
    <row r="126" spans="1:22" x14ac:dyDescent="0.2">
      <c r="A126">
        <v>125</v>
      </c>
      <c r="B126" t="s">
        <v>170</v>
      </c>
      <c r="C126" t="s">
        <v>86</v>
      </c>
      <c r="D126" t="s">
        <v>125</v>
      </c>
      <c r="E126">
        <v>100</v>
      </c>
      <c r="F126" s="1">
        <f>IFERROR(VLOOKUP(C126,'[1]Fuels and emission rates'!A$2:E$6,2,FALSE), 0)*[2]Generators!H126/1000+[2]Generators!Z126</f>
        <v>30.989518000000004</v>
      </c>
      <c r="G126" s="1">
        <f>IFERROR(VLOOKUP(C126,'[1]Fuels and emission rates'!A$2:E$6,2,FALSE), 0)*[2]Generators!G126</f>
        <v>3251.8260000000005</v>
      </c>
      <c r="H126">
        <v>6.27</v>
      </c>
      <c r="I126">
        <v>6.27</v>
      </c>
      <c r="J126">
        <v>1</v>
      </c>
      <c r="K126">
        <v>1</v>
      </c>
      <c r="L126">
        <v>20</v>
      </c>
      <c r="M126">
        <v>3392.32</v>
      </c>
      <c r="N126" s="2">
        <f>CONVERT(IFERROR(VLOOKUP(C126,'[1]Fuels and emission rates'!A$2:E$6,3,FALSE),0)*[2]Generators!G126, "lbm", "kg")</f>
        <v>32231.557136255407</v>
      </c>
      <c r="O126" s="2">
        <f>CONVERT(IFERROR(VLOOKUP(C126,'[1]Fuels and emission rates'!A$2:E$6,3,FALSE),0)*[2]Generators!H126/1000, "lbm", "kg")</f>
        <v>300.22465225588223</v>
      </c>
      <c r="P126" s="2">
        <f>CONVERT(IFERROR(VLOOKUP(C126,'[1]Fuels and emission rates'!A$2:E$6,4,FALSE),0)*[2]Generators!G126, "lbm", "kg")</f>
        <v>21.578754353933704</v>
      </c>
      <c r="Q126" s="2">
        <f>CONVERT(IFERROR(VLOOKUP(C126,'[1]Fuels and emission rates'!A$2:E$6,4,FALSE),0)*[2]Generators!H126/1000, "lbm", "kg")</f>
        <v>0.20099786040859913</v>
      </c>
      <c r="R126" s="2">
        <f>CONVERT(IFERROR(VLOOKUP(C126,'[1]Fuels and emission rates'!A$2:E$6,5,FALSE),0)*[2]Generators!G126, "lbm", "kg")</f>
        <v>0.16388927357418001</v>
      </c>
      <c r="S126" s="2">
        <f>CONVERT(IFERROR(VLOOKUP(C126,'[1]Fuels and emission rates'!A$2:E$6,5,FALSE),0)*[2]Generators!H126/1000, "lbm", "kg")</f>
        <v>1.5265660284197401E-3</v>
      </c>
      <c r="T126">
        <v>0</v>
      </c>
      <c r="U126">
        <v>0</v>
      </c>
      <c r="V126">
        <v>0</v>
      </c>
    </row>
    <row r="127" spans="1:22" x14ac:dyDescent="0.2">
      <c r="A127">
        <v>126</v>
      </c>
      <c r="B127" t="s">
        <v>171</v>
      </c>
      <c r="C127" t="s">
        <v>86</v>
      </c>
      <c r="D127" t="s">
        <v>125</v>
      </c>
      <c r="E127">
        <v>100</v>
      </c>
      <c r="F127" s="1">
        <f>IFERROR(VLOOKUP(C127,'[1]Fuels and emission rates'!A$2:E$6,2,FALSE), 0)*[2]Generators!H127/1000+[2]Generators!Z127</f>
        <v>30.989518000000004</v>
      </c>
      <c r="G127" s="1">
        <f>IFERROR(VLOOKUP(C127,'[1]Fuels and emission rates'!A$2:E$6,2,FALSE), 0)*[2]Generators!G127</f>
        <v>3251.8260000000005</v>
      </c>
      <c r="H127">
        <v>6.27</v>
      </c>
      <c r="I127">
        <v>6.27</v>
      </c>
      <c r="J127">
        <v>1</v>
      </c>
      <c r="K127">
        <v>1</v>
      </c>
      <c r="L127">
        <v>20</v>
      </c>
      <c r="M127">
        <v>3392.32</v>
      </c>
      <c r="N127" s="2">
        <f>CONVERT(IFERROR(VLOOKUP(C127,'[1]Fuels and emission rates'!A$2:E$6,3,FALSE),0)*[2]Generators!G127, "lbm", "kg")</f>
        <v>32231.557136255407</v>
      </c>
      <c r="O127" s="2">
        <f>CONVERT(IFERROR(VLOOKUP(C127,'[1]Fuels and emission rates'!A$2:E$6,3,FALSE),0)*[2]Generators!H127/1000, "lbm", "kg")</f>
        <v>300.22465225588223</v>
      </c>
      <c r="P127" s="2">
        <f>CONVERT(IFERROR(VLOOKUP(C127,'[1]Fuels and emission rates'!A$2:E$6,4,FALSE),0)*[2]Generators!G127, "lbm", "kg")</f>
        <v>21.578754353933704</v>
      </c>
      <c r="Q127" s="2">
        <f>CONVERT(IFERROR(VLOOKUP(C127,'[1]Fuels and emission rates'!A$2:E$6,4,FALSE),0)*[2]Generators!H127/1000, "lbm", "kg")</f>
        <v>0.20099786040859913</v>
      </c>
      <c r="R127" s="2">
        <f>CONVERT(IFERROR(VLOOKUP(C127,'[1]Fuels and emission rates'!A$2:E$6,5,FALSE),0)*[2]Generators!G127, "lbm", "kg")</f>
        <v>0.16388927357418001</v>
      </c>
      <c r="S127" s="2">
        <f>CONVERT(IFERROR(VLOOKUP(C127,'[1]Fuels and emission rates'!A$2:E$6,5,FALSE),0)*[2]Generators!H127/1000, "lbm", "kg")</f>
        <v>1.5265660284197401E-3</v>
      </c>
      <c r="T127">
        <v>0</v>
      </c>
      <c r="U127">
        <v>0</v>
      </c>
      <c r="V127">
        <v>0</v>
      </c>
    </row>
    <row r="128" spans="1:22" x14ac:dyDescent="0.2">
      <c r="A128">
        <v>127</v>
      </c>
      <c r="B128" t="s">
        <v>172</v>
      </c>
      <c r="C128" t="s">
        <v>86</v>
      </c>
      <c r="D128" t="s">
        <v>96</v>
      </c>
      <c r="E128">
        <v>1.05</v>
      </c>
      <c r="F128" s="1">
        <f>IFERROR(VLOOKUP(C128,'[1]Fuels and emission rates'!A$2:E$6,2,FALSE), 0)*[2]Generators!H128/1000+[2]Generators!Z128</f>
        <v>42.019666000000008</v>
      </c>
      <c r="G128" s="1">
        <f>IFERROR(VLOOKUP(C128,'[1]Fuels and emission rates'!A$2:E$6,2,FALSE), 0)*[2]Generators!G128</f>
        <v>14.256000000000002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35.619999999999997</v>
      </c>
      <c r="N128" s="2">
        <f>CONVERT(IFERROR(VLOOKUP(C128,'[1]Fuels and emission rates'!A$2:E$6,3,FALSE),0)*[2]Generators!G128, "lbm", "kg")</f>
        <v>141.30309510240002</v>
      </c>
      <c r="O128" s="2">
        <f>CONVERT(IFERROR(VLOOKUP(C128,'[1]Fuels and emission rates'!A$2:E$6,3,FALSE),0)*[2]Generators!H128/1000, "lbm", "kg")</f>
        <v>409.55364017939138</v>
      </c>
      <c r="P128" s="2">
        <f>CONVERT(IFERROR(VLOOKUP(C128,'[1]Fuels and emission rates'!A$2:E$6,4,FALSE),0)*[2]Generators!G128, "lbm", "kg")</f>
        <v>9.4601224687200017E-2</v>
      </c>
      <c r="Q128" s="2">
        <f>CONVERT(IFERROR(VLOOKUP(C128,'[1]Fuels and emission rates'!A$2:E$6,4,FALSE),0)*[2]Generators!H128/1000, "lbm", "kg")</f>
        <v>0.27419269130654167</v>
      </c>
      <c r="R128" s="2">
        <f>CONVERT(IFERROR(VLOOKUP(C128,'[1]Fuels and emission rates'!A$2:E$6,5,FALSE),0)*[2]Generators!G128, "lbm", "kg")</f>
        <v>7.1849031407999998E-4</v>
      </c>
      <c r="S128" s="2">
        <f>CONVERT(IFERROR(VLOOKUP(C128,'[1]Fuels and emission rates'!A$2:E$6,5,FALSE),0)*[2]Generators!H128/1000, "lbm", "kg")</f>
        <v>2.0824761365053801E-3</v>
      </c>
      <c r="T128">
        <v>0</v>
      </c>
      <c r="U128">
        <v>0</v>
      </c>
      <c r="V128">
        <v>0</v>
      </c>
    </row>
    <row r="129" spans="1:22" x14ac:dyDescent="0.2">
      <c r="A129">
        <v>128</v>
      </c>
      <c r="B129" t="s">
        <v>173</v>
      </c>
      <c r="C129" t="s">
        <v>86</v>
      </c>
      <c r="D129" t="s">
        <v>125</v>
      </c>
      <c r="E129">
        <v>44.02</v>
      </c>
      <c r="F129" s="1">
        <f>IFERROR(VLOOKUP(C129,'[1]Fuels and emission rates'!A$2:E$6,2,FALSE), 0)*[2]Generators!H129/1000+[2]Generators!Z129</f>
        <v>57.198040000000013</v>
      </c>
      <c r="G129" s="1">
        <f>IFERROR(VLOOKUP(C129,'[1]Fuels and emission rates'!A$2:E$6,2,FALSE), 0)*[2]Generators!G129</f>
        <v>1244.9159999999999</v>
      </c>
      <c r="H129">
        <v>2.67</v>
      </c>
      <c r="I129">
        <v>2.67</v>
      </c>
      <c r="J129">
        <v>2</v>
      </c>
      <c r="K129">
        <v>2</v>
      </c>
      <c r="L129">
        <v>13.21</v>
      </c>
      <c r="M129">
        <v>1493.3</v>
      </c>
      <c r="N129" s="2">
        <f>CONVERT(IFERROR(VLOOKUP(C129,'[1]Fuels and emission rates'!A$2:E$6,3,FALSE),0)*[2]Generators!G129, "lbm", "kg")</f>
        <v>12339.3998276164</v>
      </c>
      <c r="O129" s="2">
        <f>CONVERT(IFERROR(VLOOKUP(C129,'[1]Fuels and emission rates'!A$2:E$6,3,FALSE),0)*[2]Generators!H129/1000, "lbm", "kg")</f>
        <v>559.99915258271608</v>
      </c>
      <c r="P129" s="2">
        <f>CONVERT(IFERROR(VLOOKUP(C129,'[1]Fuels and emission rates'!A$2:E$6,4,FALSE),0)*[2]Generators!G129, "lbm", "kg")</f>
        <v>8.2611236134042016</v>
      </c>
      <c r="Q129" s="2">
        <f>CONVERT(IFERROR(VLOOKUP(C129,'[1]Fuels and emission rates'!A$2:E$6,4,FALSE),0)*[2]Generators!H129/1000, "lbm", "kg")</f>
        <v>0.37491468689859808</v>
      </c>
      <c r="R129" s="2">
        <f>CONVERT(IFERROR(VLOOKUP(C129,'[1]Fuels and emission rates'!A$2:E$6,5,FALSE),0)*[2]Generators!G129, "lbm", "kg")</f>
        <v>6.2742710987879993E-2</v>
      </c>
      <c r="S129" s="2">
        <f>CONVERT(IFERROR(VLOOKUP(C129,'[1]Fuels and emission rates'!A$2:E$6,5,FALSE),0)*[2]Generators!H129/1000, "lbm", "kg")</f>
        <v>2.8474533182172002E-3</v>
      </c>
      <c r="T129">
        <v>0</v>
      </c>
      <c r="U129">
        <v>0</v>
      </c>
      <c r="V129">
        <v>0</v>
      </c>
    </row>
    <row r="130" spans="1:22" x14ac:dyDescent="0.2">
      <c r="A130">
        <v>129</v>
      </c>
      <c r="B130" t="s">
        <v>174</v>
      </c>
      <c r="C130" t="s">
        <v>86</v>
      </c>
      <c r="D130" t="s">
        <v>96</v>
      </c>
      <c r="E130">
        <v>0.6</v>
      </c>
      <c r="F130" s="1">
        <f>IFERROR(VLOOKUP(C130,'[1]Fuels and emission rates'!A$2:E$6,2,FALSE), 0)*[2]Generators!H130/1000+[2]Generators!Z130</f>
        <v>42.019666000000008</v>
      </c>
      <c r="G130" s="1">
        <f>IFERROR(VLOOKUP(C130,'[1]Fuels and emission rates'!A$2:E$6,2,FALSE), 0)*[2]Generators!G130</f>
        <v>8.1539999999999999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20.350000000000001</v>
      </c>
      <c r="N130" s="2">
        <f>CONVERT(IFERROR(VLOOKUP(C130,'[1]Fuels and emission rates'!A$2:E$6,3,FALSE),0)*[2]Generators!G130, "lbm", "kg")</f>
        <v>80.821088486600019</v>
      </c>
      <c r="O130" s="2">
        <f>CONVERT(IFERROR(VLOOKUP(C130,'[1]Fuels and emission rates'!A$2:E$6,3,FALSE),0)*[2]Generators!H130/1000, "lbm", "kg")</f>
        <v>409.55364017939138</v>
      </c>
      <c r="P130" s="2">
        <f>CONVERT(IFERROR(VLOOKUP(C130,'[1]Fuels and emission rates'!A$2:E$6,4,FALSE),0)*[2]Generators!G130, "lbm", "kg")</f>
        <v>5.4109033817300006E-2</v>
      </c>
      <c r="Q130" s="2">
        <f>CONVERT(IFERROR(VLOOKUP(C130,'[1]Fuels and emission rates'!A$2:E$6,4,FALSE),0)*[2]Generators!H130/1000, "lbm", "kg")</f>
        <v>0.27419269130654167</v>
      </c>
      <c r="R130" s="2">
        <f>CONVERT(IFERROR(VLOOKUP(C130,'[1]Fuels and emission rates'!A$2:E$6,5,FALSE),0)*[2]Generators!G130, "lbm", "kg")</f>
        <v>4.1095468721999998E-4</v>
      </c>
      <c r="S130" s="2">
        <f>CONVERT(IFERROR(VLOOKUP(C130,'[1]Fuels and emission rates'!A$2:E$6,5,FALSE),0)*[2]Generators!H130/1000, "lbm", "kg")</f>
        <v>2.0824761365053801E-3</v>
      </c>
      <c r="T130">
        <v>0</v>
      </c>
      <c r="U130">
        <v>0</v>
      </c>
      <c r="V130">
        <v>0</v>
      </c>
    </row>
    <row r="131" spans="1:22" x14ac:dyDescent="0.2">
      <c r="A131">
        <v>130</v>
      </c>
      <c r="B131" t="s">
        <v>175</v>
      </c>
      <c r="C131" t="s">
        <v>86</v>
      </c>
      <c r="D131" t="s">
        <v>130</v>
      </c>
      <c r="E131">
        <v>18</v>
      </c>
      <c r="F131" s="1">
        <f>IFERROR(VLOOKUP(C131,'[1]Fuels and emission rates'!A$2:E$6,2,FALSE), 0)*[2]Generators!H131/1000+[2]Generators!Z131</f>
        <v>56.923720000000003</v>
      </c>
      <c r="G131" s="1">
        <f>IFERROR(VLOOKUP(C131,'[1]Fuels and emission rates'!A$2:E$6,2,FALSE), 0)*[2]Generators!G131</f>
        <v>451.49400000000003</v>
      </c>
      <c r="H131">
        <v>2.67</v>
      </c>
      <c r="I131">
        <v>2.67</v>
      </c>
      <c r="J131">
        <v>2</v>
      </c>
      <c r="K131">
        <v>2</v>
      </c>
      <c r="L131">
        <v>5.4</v>
      </c>
      <c r="M131">
        <v>610.62</v>
      </c>
      <c r="N131" s="2">
        <f>CONVERT(IFERROR(VLOOKUP(C131,'[1]Fuels and emission rates'!A$2:E$6,3,FALSE),0)*[2]Generators!G131, "lbm", "kg")</f>
        <v>4475.1332505726004</v>
      </c>
      <c r="O131" s="2">
        <f>CONVERT(IFERROR(VLOOKUP(C131,'[1]Fuels and emission rates'!A$2:E$6,3,FALSE),0)*[2]Generators!H131/1000, "lbm", "kg")</f>
        <v>557.28013847998795</v>
      </c>
      <c r="P131" s="2">
        <f>CONVERT(IFERROR(VLOOKUP(C131,'[1]Fuels and emission rates'!A$2:E$6,4,FALSE),0)*[2]Generators!G131, "lbm", "kg")</f>
        <v>2.9960637864003004</v>
      </c>
      <c r="Q131" s="2">
        <f>CONVERT(IFERROR(VLOOKUP(C131,'[1]Fuels and emission rates'!A$2:E$6,4,FALSE),0)*[2]Generators!H131/1000, "lbm", "kg")</f>
        <v>0.37309432999931397</v>
      </c>
      <c r="R131" s="2">
        <f>CONVERT(IFERROR(VLOOKUP(C131,'[1]Fuels and emission rates'!A$2:E$6,5,FALSE),0)*[2]Generators!G131, "lbm", "kg")</f>
        <v>2.2754914833420001E-2</v>
      </c>
      <c r="S131" s="2">
        <f>CONVERT(IFERROR(VLOOKUP(C131,'[1]Fuels and emission rates'!A$2:E$6,5,FALSE),0)*[2]Generators!H131/1000, "lbm", "kg")</f>
        <v>2.8336278227795997E-3</v>
      </c>
      <c r="T131">
        <v>0</v>
      </c>
      <c r="U131">
        <v>0</v>
      </c>
      <c r="V131">
        <v>0</v>
      </c>
    </row>
    <row r="132" spans="1:22" x14ac:dyDescent="0.2">
      <c r="A132">
        <v>131</v>
      </c>
      <c r="B132" t="s">
        <v>176</v>
      </c>
      <c r="C132" t="s">
        <v>86</v>
      </c>
      <c r="D132" t="s">
        <v>96</v>
      </c>
      <c r="E132">
        <v>1.54</v>
      </c>
      <c r="F132" s="1">
        <f>IFERROR(VLOOKUP(C132,'[1]Fuels and emission rates'!A$2:E$6,2,FALSE), 0)*[2]Generators!H132/1000+[2]Generators!Z132</f>
        <v>42.019666000000008</v>
      </c>
      <c r="G132" s="1">
        <f>IFERROR(VLOOKUP(C132,'[1]Fuels and emission rates'!A$2:E$6,2,FALSE), 0)*[2]Generators!G132</f>
        <v>20.898000000000003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52.24</v>
      </c>
      <c r="N132" s="2">
        <f>CONVERT(IFERROR(VLOOKUP(C132,'[1]Fuels and emission rates'!A$2:E$6,3,FALSE),0)*[2]Generators!G132, "lbm", "kg")</f>
        <v>207.1374916842</v>
      </c>
      <c r="O132" s="2">
        <f>CONVERT(IFERROR(VLOOKUP(C132,'[1]Fuels and emission rates'!A$2:E$6,3,FALSE),0)*[2]Generators!H132/1000, "lbm", "kg")</f>
        <v>409.55364017939138</v>
      </c>
      <c r="P132" s="2">
        <f>CONVERT(IFERROR(VLOOKUP(C132,'[1]Fuels and emission rates'!A$2:E$6,4,FALSE),0)*[2]Generators!G132, "lbm", "kg")</f>
        <v>0.13867679528010002</v>
      </c>
      <c r="Q132" s="2">
        <f>CONVERT(IFERROR(VLOOKUP(C132,'[1]Fuels and emission rates'!A$2:E$6,4,FALSE),0)*[2]Generators!H132/1000, "lbm", "kg")</f>
        <v>0.27419269130654167</v>
      </c>
      <c r="R132" s="2">
        <f>CONVERT(IFERROR(VLOOKUP(C132,'[1]Fuels and emission rates'!A$2:E$6,5,FALSE),0)*[2]Generators!G132, "lbm", "kg")</f>
        <v>1.0532414831399999E-3</v>
      </c>
      <c r="S132" s="2">
        <f>CONVERT(IFERROR(VLOOKUP(C132,'[1]Fuels and emission rates'!A$2:E$6,5,FALSE),0)*[2]Generators!H132/1000, "lbm", "kg")</f>
        <v>2.0824761365053801E-3</v>
      </c>
      <c r="T132">
        <v>0</v>
      </c>
      <c r="U132">
        <v>0</v>
      </c>
      <c r="V132">
        <v>0</v>
      </c>
    </row>
    <row r="133" spans="1:22" x14ac:dyDescent="0.2">
      <c r="A133">
        <v>132</v>
      </c>
      <c r="B133" t="s">
        <v>177</v>
      </c>
      <c r="C133" t="s">
        <v>86</v>
      </c>
      <c r="D133" t="s">
        <v>96</v>
      </c>
      <c r="E133">
        <v>1.6</v>
      </c>
      <c r="F133" s="1">
        <f>IFERROR(VLOOKUP(C133,'[1]Fuels and emission rates'!A$2:E$6,2,FALSE), 0)*[2]Generators!H133/1000+[2]Generators!Z133</f>
        <v>42.019666000000008</v>
      </c>
      <c r="G133" s="1">
        <f>IFERROR(VLOOKUP(C133,'[1]Fuels and emission rates'!A$2:E$6,2,FALSE), 0)*[2]Generators!G133</f>
        <v>21.707999999999998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54.28</v>
      </c>
      <c r="N133" s="2">
        <f>CONVERT(IFERROR(VLOOKUP(C133,'[1]Fuels and emission rates'!A$2:E$6,3,FALSE),0)*[2]Generators!G133, "lbm", "kg")</f>
        <v>215.16607663319999</v>
      </c>
      <c r="O133" s="2">
        <f>CONVERT(IFERROR(VLOOKUP(C133,'[1]Fuels and emission rates'!A$2:E$6,3,FALSE),0)*[2]Generators!H133/1000, "lbm", "kg")</f>
        <v>409.55364017939138</v>
      </c>
      <c r="P133" s="2">
        <f>CONVERT(IFERROR(VLOOKUP(C133,'[1]Fuels and emission rates'!A$2:E$6,4,FALSE),0)*[2]Generators!G133, "lbm", "kg")</f>
        <v>0.1440518648646</v>
      </c>
      <c r="Q133" s="2">
        <f>CONVERT(IFERROR(VLOOKUP(C133,'[1]Fuels and emission rates'!A$2:E$6,4,FALSE),0)*[2]Generators!H133/1000, "lbm", "kg")</f>
        <v>0.27419269130654167</v>
      </c>
      <c r="R133" s="2">
        <f>CONVERT(IFERROR(VLOOKUP(C133,'[1]Fuels and emission rates'!A$2:E$6,5,FALSE),0)*[2]Generators!G133, "lbm", "kg")</f>
        <v>1.0940647964399999E-3</v>
      </c>
      <c r="S133" s="2">
        <f>CONVERT(IFERROR(VLOOKUP(C133,'[1]Fuels and emission rates'!A$2:E$6,5,FALSE),0)*[2]Generators!H133/1000, "lbm", "kg")</f>
        <v>2.0824761365053801E-3</v>
      </c>
      <c r="T133">
        <v>0</v>
      </c>
      <c r="U133">
        <v>0</v>
      </c>
      <c r="V133">
        <v>0</v>
      </c>
    </row>
    <row r="134" spans="1:22" x14ac:dyDescent="0.2">
      <c r="A134">
        <v>133</v>
      </c>
      <c r="B134" t="s">
        <v>178</v>
      </c>
      <c r="C134" t="s">
        <v>86</v>
      </c>
      <c r="D134" t="s">
        <v>96</v>
      </c>
      <c r="E134">
        <v>1.3</v>
      </c>
      <c r="F134" s="1">
        <f>IFERROR(VLOOKUP(C134,'[1]Fuels and emission rates'!A$2:E$6,2,FALSE), 0)*[2]Generators!H134/1000+[2]Generators!Z134</f>
        <v>42.019666000000008</v>
      </c>
      <c r="G134" s="1">
        <f>IFERROR(VLOOKUP(C134,'[1]Fuels and emission rates'!A$2:E$6,2,FALSE), 0)*[2]Generators!G134</f>
        <v>17.603999999999999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44.1</v>
      </c>
      <c r="N134" s="2">
        <f>CONVERT(IFERROR(VLOOKUP(C134,'[1]Fuels and emission rates'!A$2:E$6,3,FALSE),0)*[2]Generators!G134, "lbm", "kg")</f>
        <v>174.48791289159999</v>
      </c>
      <c r="O134" s="2">
        <f>CONVERT(IFERROR(VLOOKUP(C134,'[1]Fuels and emission rates'!A$2:E$6,3,FALSE),0)*[2]Generators!H134/1000, "lbm", "kg")</f>
        <v>409.55364017939138</v>
      </c>
      <c r="P134" s="2">
        <f>CONVERT(IFERROR(VLOOKUP(C134,'[1]Fuels and emission rates'!A$2:E$6,4,FALSE),0)*[2]Generators!G134, "lbm", "kg")</f>
        <v>0.1168181789698</v>
      </c>
      <c r="Q134" s="2">
        <f>CONVERT(IFERROR(VLOOKUP(C134,'[1]Fuels and emission rates'!A$2:E$6,4,FALSE),0)*[2]Generators!H134/1000, "lbm", "kg")</f>
        <v>0.27419269130654167</v>
      </c>
      <c r="R134" s="2">
        <f>CONVERT(IFERROR(VLOOKUP(C134,'[1]Fuels and emission rates'!A$2:E$6,5,FALSE),0)*[2]Generators!G134, "lbm", "kg")</f>
        <v>8.8722667571999988E-4</v>
      </c>
      <c r="S134" s="2">
        <f>CONVERT(IFERROR(VLOOKUP(C134,'[1]Fuels and emission rates'!A$2:E$6,5,FALSE),0)*[2]Generators!H134/1000, "lbm", "kg")</f>
        <v>2.0824761365053801E-3</v>
      </c>
      <c r="T134">
        <v>0</v>
      </c>
      <c r="U134">
        <v>0</v>
      </c>
      <c r="V134">
        <v>0</v>
      </c>
    </row>
    <row r="135" spans="1:22" x14ac:dyDescent="0.2">
      <c r="A135">
        <v>134</v>
      </c>
      <c r="B135" t="s">
        <v>179</v>
      </c>
      <c r="C135" t="s">
        <v>86</v>
      </c>
      <c r="D135" t="s">
        <v>125</v>
      </c>
      <c r="E135">
        <v>100</v>
      </c>
      <c r="F135" s="1">
        <f>IFERROR(VLOOKUP(C135,'[1]Fuels and emission rates'!A$2:E$6,2,FALSE), 0)*[2]Generators!H135/1000+[2]Generators!Z135</f>
        <v>30.710562000000003</v>
      </c>
      <c r="G135" s="1">
        <f>IFERROR(VLOOKUP(C135,'[1]Fuels and emission rates'!A$2:E$6,2,FALSE), 0)*[2]Generators!G135</f>
        <v>2890.5120000000002</v>
      </c>
      <c r="H135">
        <v>5.33</v>
      </c>
      <c r="I135">
        <v>5.33</v>
      </c>
      <c r="J135">
        <v>1</v>
      </c>
      <c r="K135">
        <v>1</v>
      </c>
      <c r="L135">
        <v>45</v>
      </c>
      <c r="M135">
        <v>10919.03</v>
      </c>
      <c r="N135" s="2">
        <f>CONVERT(IFERROR(VLOOKUP(C135,'[1]Fuels and emission rates'!A$2:E$6,3,FALSE),0)*[2]Generators!G135, "lbm", "kg")</f>
        <v>28650.273010004799</v>
      </c>
      <c r="O135" s="2">
        <f>CONVERT(IFERROR(VLOOKUP(C135,'[1]Fuels and emission rates'!A$2:E$6,3,FALSE),0)*[2]Generators!H135/1000, "lbm", "kg")</f>
        <v>298.45087022114978</v>
      </c>
      <c r="P135" s="2">
        <f>CONVERT(IFERROR(VLOOKUP(C135,'[1]Fuels and emission rates'!A$2:E$6,4,FALSE),0)*[2]Generators!G135, "lbm", "kg")</f>
        <v>19.181114981274401</v>
      </c>
      <c r="Q135" s="2">
        <f>CONVERT(IFERROR(VLOOKUP(C135,'[1]Fuels and emission rates'!A$2:E$6,4,FALSE),0)*[2]Generators!H135/1000, "lbm", "kg")</f>
        <v>0.19981032836839691</v>
      </c>
      <c r="R135" s="2">
        <f>CONVERT(IFERROR(VLOOKUP(C135,'[1]Fuels and emission rates'!A$2:E$6,5,FALSE),0)*[2]Generators!G135, "lbm", "kg")</f>
        <v>0.14567935428815998</v>
      </c>
      <c r="S135" s="2">
        <f>CONVERT(IFERROR(VLOOKUP(C135,'[1]Fuels and emission rates'!A$2:E$6,5,FALSE),0)*[2]Generators!H135/1000, "lbm", "kg")</f>
        <v>1.5175467977346598E-3</v>
      </c>
      <c r="T135">
        <v>0</v>
      </c>
      <c r="U135">
        <v>0</v>
      </c>
      <c r="V135">
        <v>1</v>
      </c>
    </row>
    <row r="136" spans="1:22" x14ac:dyDescent="0.2">
      <c r="A136">
        <v>135</v>
      </c>
      <c r="B136" t="s">
        <v>180</v>
      </c>
      <c r="C136" t="s">
        <v>86</v>
      </c>
      <c r="D136" t="s">
        <v>125</v>
      </c>
      <c r="E136">
        <v>100</v>
      </c>
      <c r="F136" s="1">
        <f>IFERROR(VLOOKUP(C136,'[1]Fuels and emission rates'!A$2:E$6,2,FALSE), 0)*[2]Generators!H136/1000+[2]Generators!Z136</f>
        <v>30.710562000000003</v>
      </c>
      <c r="G136" s="1">
        <f>IFERROR(VLOOKUP(C136,'[1]Fuels and emission rates'!A$2:E$6,2,FALSE), 0)*[2]Generators!G136</f>
        <v>2890.5120000000002</v>
      </c>
      <c r="H136">
        <v>5.33</v>
      </c>
      <c r="I136">
        <v>5.33</v>
      </c>
      <c r="J136">
        <v>1</v>
      </c>
      <c r="K136">
        <v>1</v>
      </c>
      <c r="L136">
        <v>45</v>
      </c>
      <c r="M136">
        <v>10919.03</v>
      </c>
      <c r="N136" s="2">
        <f>CONVERT(IFERROR(VLOOKUP(C136,'[1]Fuels and emission rates'!A$2:E$6,3,FALSE),0)*[2]Generators!G136, "lbm", "kg")</f>
        <v>28650.273010004799</v>
      </c>
      <c r="O136" s="2">
        <f>CONVERT(IFERROR(VLOOKUP(C136,'[1]Fuels and emission rates'!A$2:E$6,3,FALSE),0)*[2]Generators!H136/1000, "lbm", "kg")</f>
        <v>298.45087022114978</v>
      </c>
      <c r="P136" s="2">
        <f>CONVERT(IFERROR(VLOOKUP(C136,'[1]Fuels and emission rates'!A$2:E$6,4,FALSE),0)*[2]Generators!G136, "lbm", "kg")</f>
        <v>19.181114981274401</v>
      </c>
      <c r="Q136" s="2">
        <f>CONVERT(IFERROR(VLOOKUP(C136,'[1]Fuels and emission rates'!A$2:E$6,4,FALSE),0)*[2]Generators!H136/1000, "lbm", "kg")</f>
        <v>0.19981032836839691</v>
      </c>
      <c r="R136" s="2">
        <f>CONVERT(IFERROR(VLOOKUP(C136,'[1]Fuels and emission rates'!A$2:E$6,5,FALSE),0)*[2]Generators!G136, "lbm", "kg")</f>
        <v>0.14567935428815998</v>
      </c>
      <c r="S136" s="2">
        <f>CONVERT(IFERROR(VLOOKUP(C136,'[1]Fuels and emission rates'!A$2:E$6,5,FALSE),0)*[2]Generators!H136/1000, "lbm", "kg")</f>
        <v>1.5175467977346598E-3</v>
      </c>
      <c r="T136">
        <v>0</v>
      </c>
      <c r="U136">
        <v>0</v>
      </c>
      <c r="V136">
        <v>1</v>
      </c>
    </row>
    <row r="137" spans="1:22" x14ac:dyDescent="0.2">
      <c r="A137">
        <v>136</v>
      </c>
      <c r="B137" t="s">
        <v>181</v>
      </c>
      <c r="C137" t="s">
        <v>86</v>
      </c>
      <c r="D137" t="s">
        <v>125</v>
      </c>
      <c r="E137">
        <v>100</v>
      </c>
      <c r="F137" s="1">
        <f>IFERROR(VLOOKUP(C137,'[1]Fuels and emission rates'!A$2:E$6,2,FALSE), 0)*[2]Generators!H137/1000+[2]Generators!Z137</f>
        <v>30.710562000000003</v>
      </c>
      <c r="G137" s="1">
        <f>IFERROR(VLOOKUP(C137,'[1]Fuels and emission rates'!A$2:E$6,2,FALSE), 0)*[2]Generators!G137</f>
        <v>2890.5120000000002</v>
      </c>
      <c r="H137">
        <v>5.33</v>
      </c>
      <c r="I137">
        <v>5.33</v>
      </c>
      <c r="J137">
        <v>1</v>
      </c>
      <c r="K137">
        <v>1</v>
      </c>
      <c r="L137">
        <v>45</v>
      </c>
      <c r="M137">
        <v>10919.03</v>
      </c>
      <c r="N137" s="2">
        <f>CONVERT(IFERROR(VLOOKUP(C137,'[1]Fuels and emission rates'!A$2:E$6,3,FALSE),0)*[2]Generators!G137, "lbm", "kg")</f>
        <v>28650.273010004799</v>
      </c>
      <c r="O137" s="2">
        <f>CONVERT(IFERROR(VLOOKUP(C137,'[1]Fuels and emission rates'!A$2:E$6,3,FALSE),0)*[2]Generators!H137/1000, "lbm", "kg")</f>
        <v>298.45087022114978</v>
      </c>
      <c r="P137" s="2">
        <f>CONVERT(IFERROR(VLOOKUP(C137,'[1]Fuels and emission rates'!A$2:E$6,4,FALSE),0)*[2]Generators!G137, "lbm", "kg")</f>
        <v>19.181114981274401</v>
      </c>
      <c r="Q137" s="2">
        <f>CONVERT(IFERROR(VLOOKUP(C137,'[1]Fuels and emission rates'!A$2:E$6,4,FALSE),0)*[2]Generators!H137/1000, "lbm", "kg")</f>
        <v>0.19981032836839691</v>
      </c>
      <c r="R137" s="2">
        <f>CONVERT(IFERROR(VLOOKUP(C137,'[1]Fuels and emission rates'!A$2:E$6,5,FALSE),0)*[2]Generators!G137, "lbm", "kg")</f>
        <v>0.14567935428815998</v>
      </c>
      <c r="S137" s="2">
        <f>CONVERT(IFERROR(VLOOKUP(C137,'[1]Fuels and emission rates'!A$2:E$6,5,FALSE),0)*[2]Generators!H137/1000, "lbm", "kg")</f>
        <v>1.5175467977346598E-3</v>
      </c>
      <c r="T137">
        <v>0</v>
      </c>
      <c r="U137">
        <v>0</v>
      </c>
      <c r="V137">
        <v>1</v>
      </c>
    </row>
    <row r="138" spans="1:22" x14ac:dyDescent="0.2">
      <c r="A138">
        <v>137</v>
      </c>
      <c r="B138" t="s">
        <v>182</v>
      </c>
      <c r="C138" t="s">
        <v>86</v>
      </c>
      <c r="D138" t="s">
        <v>96</v>
      </c>
      <c r="E138">
        <v>1.3</v>
      </c>
      <c r="F138" s="1">
        <f>IFERROR(VLOOKUP(C138,'[1]Fuels and emission rates'!A$2:E$6,2,FALSE), 0)*[2]Generators!H138/1000+[2]Generators!Z138</f>
        <v>42.019666000000008</v>
      </c>
      <c r="G138" s="1">
        <f>IFERROR(VLOOKUP(C138,'[1]Fuels and emission rates'!A$2:E$6,2,FALSE), 0)*[2]Generators!G138</f>
        <v>17.603999999999999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44.1</v>
      </c>
      <c r="N138" s="2">
        <f>CONVERT(IFERROR(VLOOKUP(C138,'[1]Fuels and emission rates'!A$2:E$6,3,FALSE),0)*[2]Generators!G138, "lbm", "kg")</f>
        <v>174.48791289159999</v>
      </c>
      <c r="O138" s="2">
        <f>CONVERT(IFERROR(VLOOKUP(C138,'[1]Fuels and emission rates'!A$2:E$6,3,FALSE),0)*[2]Generators!H138/1000, "lbm", "kg")</f>
        <v>409.55364017939138</v>
      </c>
      <c r="P138" s="2">
        <f>CONVERT(IFERROR(VLOOKUP(C138,'[1]Fuels and emission rates'!A$2:E$6,4,FALSE),0)*[2]Generators!G138, "lbm", "kg")</f>
        <v>0.1168181789698</v>
      </c>
      <c r="Q138" s="2">
        <f>CONVERT(IFERROR(VLOOKUP(C138,'[1]Fuels and emission rates'!A$2:E$6,4,FALSE),0)*[2]Generators!H138/1000, "lbm", "kg")</f>
        <v>0.27419269130654167</v>
      </c>
      <c r="R138" s="2">
        <f>CONVERT(IFERROR(VLOOKUP(C138,'[1]Fuels and emission rates'!A$2:E$6,5,FALSE),0)*[2]Generators!G138, "lbm", "kg")</f>
        <v>8.8722667571999988E-4</v>
      </c>
      <c r="S138" s="2">
        <f>CONVERT(IFERROR(VLOOKUP(C138,'[1]Fuels and emission rates'!A$2:E$6,5,FALSE),0)*[2]Generators!H138/1000, "lbm", "kg")</f>
        <v>2.0824761365053801E-3</v>
      </c>
      <c r="T138">
        <v>0</v>
      </c>
      <c r="U138">
        <v>0</v>
      </c>
      <c r="V138">
        <v>0</v>
      </c>
    </row>
    <row r="139" spans="1:22" x14ac:dyDescent="0.2">
      <c r="A139">
        <v>138</v>
      </c>
      <c r="B139" t="s">
        <v>183</v>
      </c>
      <c r="C139" t="s">
        <v>86</v>
      </c>
      <c r="D139" t="s">
        <v>130</v>
      </c>
      <c r="E139">
        <v>9.5</v>
      </c>
      <c r="F139" s="1">
        <f>IFERROR(VLOOKUP(C139,'[1]Fuels and emission rates'!A$2:E$6,2,FALSE), 0)*[2]Generators!H139/1000+[2]Generators!Z139</f>
        <v>42.019666000000008</v>
      </c>
      <c r="G139" s="1">
        <f>IFERROR(VLOOKUP(C139,'[1]Fuels and emission rates'!A$2:E$6,2,FALSE), 0)*[2]Generators!G139</f>
        <v>128.84399999999999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322.27</v>
      </c>
      <c r="N139" s="2">
        <f>CONVERT(IFERROR(VLOOKUP(C139,'[1]Fuels and emission rates'!A$2:E$6,3,FALSE),0)*[2]Generators!G139, "lbm", "kg")</f>
        <v>1277.0802458876001</v>
      </c>
      <c r="O139" s="2">
        <f>CONVERT(IFERROR(VLOOKUP(C139,'[1]Fuels and emission rates'!A$2:E$6,3,FALSE),0)*[2]Generators!H139/1000, "lbm", "kg")</f>
        <v>409.55364017939138</v>
      </c>
      <c r="P139" s="2">
        <f>CONVERT(IFERROR(VLOOKUP(C139,'[1]Fuels and emission rates'!A$2:E$6,4,FALSE),0)*[2]Generators!G139, "lbm", "kg")</f>
        <v>0.85499440190780007</v>
      </c>
      <c r="Q139" s="2">
        <f>CONVERT(IFERROR(VLOOKUP(C139,'[1]Fuels and emission rates'!A$2:E$6,4,FALSE),0)*[2]Generators!H139/1000, "lbm", "kg")</f>
        <v>0.27419269130654167</v>
      </c>
      <c r="R139" s="2">
        <f>CONVERT(IFERROR(VLOOKUP(C139,'[1]Fuels and emission rates'!A$2:E$6,5,FALSE),0)*[2]Generators!G139, "lbm", "kg")</f>
        <v>6.49362836892E-3</v>
      </c>
      <c r="S139" s="2">
        <f>CONVERT(IFERROR(VLOOKUP(C139,'[1]Fuels and emission rates'!A$2:E$6,5,FALSE),0)*[2]Generators!H139/1000, "lbm", "kg")</f>
        <v>2.0824761365053801E-3</v>
      </c>
      <c r="T139">
        <v>0</v>
      </c>
      <c r="U139">
        <v>0</v>
      </c>
      <c r="V139">
        <v>0</v>
      </c>
    </row>
    <row r="140" spans="1:22" x14ac:dyDescent="0.2">
      <c r="A140">
        <v>139</v>
      </c>
      <c r="B140" t="s">
        <v>184</v>
      </c>
      <c r="C140" t="s">
        <v>86</v>
      </c>
      <c r="D140" t="s">
        <v>94</v>
      </c>
      <c r="E140">
        <v>1.3</v>
      </c>
      <c r="F140" s="1">
        <f>IFERROR(VLOOKUP(C140,'[1]Fuels and emission rates'!A$2:E$6,2,FALSE), 0)*[2]Generators!H140/1000+[2]Generators!Z140</f>
        <v>42.019666000000008</v>
      </c>
      <c r="G140" s="1">
        <f>IFERROR(VLOOKUP(C140,'[1]Fuels and emission rates'!A$2:E$6,2,FALSE), 0)*[2]Generators!G140</f>
        <v>17.603999999999999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44.1</v>
      </c>
      <c r="N140" s="2">
        <f>CONVERT(IFERROR(VLOOKUP(C140,'[1]Fuels and emission rates'!A$2:E$6,3,FALSE),0)*[2]Generators!G140, "lbm", "kg")</f>
        <v>174.48791289159999</v>
      </c>
      <c r="O140" s="2">
        <f>CONVERT(IFERROR(VLOOKUP(C140,'[1]Fuels and emission rates'!A$2:E$6,3,FALSE),0)*[2]Generators!H140/1000, "lbm", "kg")</f>
        <v>409.55364017939138</v>
      </c>
      <c r="P140" s="2">
        <f>CONVERT(IFERROR(VLOOKUP(C140,'[1]Fuels and emission rates'!A$2:E$6,4,FALSE),0)*[2]Generators!G140, "lbm", "kg")</f>
        <v>0.1168181789698</v>
      </c>
      <c r="Q140" s="2">
        <f>CONVERT(IFERROR(VLOOKUP(C140,'[1]Fuels and emission rates'!A$2:E$6,4,FALSE),0)*[2]Generators!H140/1000, "lbm", "kg")</f>
        <v>0.27419269130654167</v>
      </c>
      <c r="R140" s="2">
        <f>CONVERT(IFERROR(VLOOKUP(C140,'[1]Fuels and emission rates'!A$2:E$6,5,FALSE),0)*[2]Generators!G140, "lbm", "kg")</f>
        <v>8.8722667571999988E-4</v>
      </c>
      <c r="S140" s="2">
        <f>CONVERT(IFERROR(VLOOKUP(C140,'[1]Fuels and emission rates'!A$2:E$6,5,FALSE),0)*[2]Generators!H140/1000, "lbm", "kg")</f>
        <v>2.0824761365053801E-3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B141" t="s">
        <v>185</v>
      </c>
      <c r="C141" t="s">
        <v>86</v>
      </c>
      <c r="D141" t="s">
        <v>94</v>
      </c>
      <c r="E141">
        <v>3.1</v>
      </c>
      <c r="F141" s="1">
        <f>IFERROR(VLOOKUP(C141,'[1]Fuels and emission rates'!A$2:E$6,2,FALSE), 0)*[2]Generators!H141/1000+[2]Generators!Z141</f>
        <v>42.019666000000008</v>
      </c>
      <c r="G141" s="1">
        <f>IFERROR(VLOOKUP(C141,'[1]Fuels and emission rates'!A$2:E$6,2,FALSE), 0)*[2]Generators!G141</f>
        <v>42.012000000000008</v>
      </c>
      <c r="H141">
        <v>1</v>
      </c>
      <c r="I141">
        <v>1</v>
      </c>
      <c r="J141">
        <v>1</v>
      </c>
      <c r="K141">
        <v>1</v>
      </c>
      <c r="L141">
        <v>0.93</v>
      </c>
      <c r="M141">
        <v>105.16</v>
      </c>
      <c r="N141" s="2">
        <f>CONVERT(IFERROR(VLOOKUP(C141,'[1]Fuels and emission rates'!A$2:E$6,3,FALSE),0)*[2]Generators!G141, "lbm", "kg")</f>
        <v>416.41593935480006</v>
      </c>
      <c r="O141" s="2">
        <f>CONVERT(IFERROR(VLOOKUP(C141,'[1]Fuels and emission rates'!A$2:E$6,3,FALSE),0)*[2]Generators!H141/1000, "lbm", "kg")</f>
        <v>409.55364017939138</v>
      </c>
      <c r="P141" s="2">
        <f>CONVERT(IFERROR(VLOOKUP(C141,'[1]Fuels and emission rates'!A$2:E$6,4,FALSE),0)*[2]Generators!G141, "lbm", "kg")</f>
        <v>0.27878694244940005</v>
      </c>
      <c r="Q141" s="2">
        <f>CONVERT(IFERROR(VLOOKUP(C141,'[1]Fuels and emission rates'!A$2:E$6,4,FALSE),0)*[2]Generators!H141/1000, "lbm", "kg")</f>
        <v>0.27419269130654167</v>
      </c>
      <c r="R141" s="2">
        <f>CONVERT(IFERROR(VLOOKUP(C141,'[1]Fuels and emission rates'!A$2:E$6,5,FALSE),0)*[2]Generators!G141, "lbm", "kg")</f>
        <v>2.1173691831599998E-3</v>
      </c>
      <c r="S141" s="2">
        <f>CONVERT(IFERROR(VLOOKUP(C141,'[1]Fuels and emission rates'!A$2:E$6,5,FALSE),0)*[2]Generators!H141/1000, "lbm", "kg")</f>
        <v>2.0824761365053801E-3</v>
      </c>
      <c r="T141">
        <v>0</v>
      </c>
      <c r="U141">
        <v>0</v>
      </c>
      <c r="V141">
        <v>0</v>
      </c>
    </row>
    <row r="142" spans="1:22" x14ac:dyDescent="0.2">
      <c r="A142">
        <v>141</v>
      </c>
      <c r="B142" t="s">
        <v>186</v>
      </c>
      <c r="C142" t="s">
        <v>86</v>
      </c>
      <c r="D142" t="s">
        <v>187</v>
      </c>
      <c r="E142">
        <v>54</v>
      </c>
      <c r="F142" s="1">
        <f>IFERROR(VLOOKUP(C142,'[1]Fuels and emission rates'!A$2:E$6,2,FALSE), 0)*[2]Generators!H142/1000+[2]Generators!Z142</f>
        <v>41.73362800000001</v>
      </c>
      <c r="G142" s="1">
        <f>IFERROR(VLOOKUP(C142,'[1]Fuels and emission rates'!A$2:E$6,2,FALSE), 0)*[2]Generators!G142</f>
        <v>942.19200000000001</v>
      </c>
      <c r="H142">
        <v>0.8</v>
      </c>
      <c r="I142">
        <v>0.8</v>
      </c>
      <c r="J142">
        <v>8</v>
      </c>
      <c r="K142">
        <v>8</v>
      </c>
      <c r="L142">
        <v>16.2</v>
      </c>
      <c r="M142">
        <v>1831.85</v>
      </c>
      <c r="N142" s="2">
        <f>CONVERT(IFERROR(VLOOKUP(C142,'[1]Fuels and emission rates'!A$2:E$6,3,FALSE),0)*[2]Generators!G142, "lbm", "kg")</f>
        <v>9338.8500126767995</v>
      </c>
      <c r="O142" s="2">
        <f>CONVERT(IFERROR(VLOOKUP(C142,'[1]Fuels and emission rates'!A$2:E$6,3,FALSE),0)*[2]Generators!H142/1000, "lbm", "kg")</f>
        <v>406.71847921440121</v>
      </c>
      <c r="P142" s="2">
        <f>CONVERT(IFERROR(VLOOKUP(C142,'[1]Fuels and emission rates'!A$2:E$6,4,FALSE),0)*[2]Generators!G142, "lbm", "kg")</f>
        <v>6.252280940690401</v>
      </c>
      <c r="Q142" s="2">
        <f>CONVERT(IFERROR(VLOOKUP(C142,'[1]Fuels and emission rates'!A$2:E$6,4,FALSE),0)*[2]Generators!H142/1000, "lbm", "kg")</f>
        <v>0.27229457506726862</v>
      </c>
      <c r="R142" s="2">
        <f>CONVERT(IFERROR(VLOOKUP(C142,'[1]Fuels and emission rates'!A$2:E$6,5,FALSE),0)*[2]Generators!G142, "lbm", "kg")</f>
        <v>4.7485678030559995E-2</v>
      </c>
      <c r="S142" s="2">
        <f>CONVERT(IFERROR(VLOOKUP(C142,'[1]Fuels and emission rates'!A$2:E$6,5,FALSE),0)*[2]Generators!H142/1000, "lbm", "kg")</f>
        <v>2.0680600638020396E-3</v>
      </c>
      <c r="T142">
        <v>0</v>
      </c>
      <c r="U142">
        <v>0</v>
      </c>
      <c r="V142">
        <v>1</v>
      </c>
    </row>
    <row r="143" spans="1:22" x14ac:dyDescent="0.2">
      <c r="A143">
        <v>142</v>
      </c>
      <c r="B143" t="s">
        <v>188</v>
      </c>
      <c r="C143" t="s">
        <v>86</v>
      </c>
      <c r="D143" t="s">
        <v>98</v>
      </c>
      <c r="E143">
        <v>82.4</v>
      </c>
      <c r="F143" s="1">
        <f>IFERROR(VLOOKUP(C143,'[1]Fuels and emission rates'!A$2:E$6,2,FALSE), 0)*[2]Generators!H143/1000+[2]Generators!Z143</f>
        <v>57.255010000000006</v>
      </c>
      <c r="G143" s="1">
        <f>IFERROR(VLOOKUP(C143,'[1]Fuels and emission rates'!A$2:E$6,2,FALSE), 0)*[2]Generators!G143</f>
        <v>1328.8320000000001</v>
      </c>
      <c r="H143">
        <v>1.33</v>
      </c>
      <c r="I143">
        <v>1.33</v>
      </c>
      <c r="J143">
        <v>2</v>
      </c>
      <c r="K143">
        <v>2</v>
      </c>
      <c r="L143">
        <v>19.78</v>
      </c>
      <c r="M143">
        <v>2795.27</v>
      </c>
      <c r="N143" s="2">
        <f>CONVERT(IFERROR(VLOOKUP(C143,'[1]Fuels and emission rates'!A$2:E$6,3,FALSE),0)*[2]Generators!G143, "lbm", "kg")</f>
        <v>13171.161228332801</v>
      </c>
      <c r="O143" s="2">
        <f>CONVERT(IFERROR(VLOOKUP(C143,'[1]Fuels and emission rates'!A$2:E$6,3,FALSE),0)*[2]Generators!H143/1000, "lbm", "kg")</f>
        <v>560.56382972412905</v>
      </c>
      <c r="P143" s="2">
        <f>CONVERT(IFERROR(VLOOKUP(C143,'[1]Fuels and emission rates'!A$2:E$6,4,FALSE),0)*[2]Generators!G143, "lbm", "kg")</f>
        <v>8.8179808223584004</v>
      </c>
      <c r="Q143" s="2">
        <f>CONVERT(IFERROR(VLOOKUP(C143,'[1]Fuels and emission rates'!A$2:E$6,4,FALSE),0)*[2]Generators!H143/1000, "lbm", "kg")</f>
        <v>0.37529273345937447</v>
      </c>
      <c r="R143" s="2">
        <f>CONVERT(IFERROR(VLOOKUP(C143,'[1]Fuels and emission rates'!A$2:E$6,5,FALSE),0)*[2]Generators!G143, "lbm", "kg")</f>
        <v>6.6972006245759996E-2</v>
      </c>
      <c r="S143" s="2">
        <f>CONVERT(IFERROR(VLOOKUP(C143,'[1]Fuels and emission rates'!A$2:E$6,5,FALSE),0)*[2]Generators!H143/1000, "lbm", "kg")</f>
        <v>2.8503245579192997E-3</v>
      </c>
      <c r="T143">
        <v>0</v>
      </c>
      <c r="U143">
        <v>0</v>
      </c>
      <c r="V143">
        <v>1</v>
      </c>
    </row>
    <row r="144" spans="1:22" x14ac:dyDescent="0.2">
      <c r="A144">
        <v>143</v>
      </c>
      <c r="B144" t="s">
        <v>189</v>
      </c>
      <c r="C144" t="s">
        <v>86</v>
      </c>
      <c r="D144" t="s">
        <v>190</v>
      </c>
      <c r="E144">
        <v>25</v>
      </c>
      <c r="F144" s="1">
        <f>IFERROR(VLOOKUP(C144,'[1]Fuels and emission rates'!A$2:E$6,2,FALSE), 0)*[2]Generators!H144/1000+[2]Generators!Z144</f>
        <v>50.651296000000002</v>
      </c>
      <c r="G144" s="1">
        <f>IFERROR(VLOOKUP(C144,'[1]Fuels and emission rates'!A$2:E$6,2,FALSE), 0)*[2]Generators!G144</f>
        <v>838.08</v>
      </c>
      <c r="H144">
        <v>3.47</v>
      </c>
      <c r="I144">
        <v>3.47</v>
      </c>
      <c r="J144">
        <v>1</v>
      </c>
      <c r="K144">
        <v>1</v>
      </c>
      <c r="L144">
        <v>7.5</v>
      </c>
      <c r="M144">
        <v>848.08</v>
      </c>
      <c r="N144" s="2">
        <f>CONVERT(IFERROR(VLOOKUP(C144,'[1]Fuels and emission rates'!A$2:E$6,3,FALSE),0)*[2]Generators!G144, "lbm", "kg")</f>
        <v>8306.9092272319995</v>
      </c>
      <c r="O144" s="2">
        <f>CONVERT(IFERROR(VLOOKUP(C144,'[1]Fuels and emission rates'!A$2:E$6,3,FALSE),0)*[2]Generators!H144/1000, "lbm", "kg")</f>
        <v>495.10891759091851</v>
      </c>
      <c r="P144" s="2">
        <f>CONVERT(IFERROR(VLOOKUP(C144,'[1]Fuels and emission rates'!A$2:E$6,4,FALSE),0)*[2]Generators!G144, "lbm", "kg")</f>
        <v>5.5614053300960009</v>
      </c>
      <c r="Q144" s="2">
        <f>CONVERT(IFERROR(VLOOKUP(C144,'[1]Fuels and emission rates'!A$2:E$6,4,FALSE),0)*[2]Generators!H144/1000, "lbm", "kg")</f>
        <v>0.3314712244888352</v>
      </c>
      <c r="R144" s="2">
        <f>CONVERT(IFERROR(VLOOKUP(C144,'[1]Fuels and emission rates'!A$2:E$6,5,FALSE),0)*[2]Generators!G144, "lbm", "kg")</f>
        <v>4.2238521494399987E-2</v>
      </c>
      <c r="S144" s="2">
        <f>CONVERT(IFERROR(VLOOKUP(C144,'[1]Fuels and emission rates'!A$2:E$6,5,FALSE),0)*[2]Generators!H144/1000, "lbm", "kg")</f>
        <v>2.5175029708012801E-3</v>
      </c>
      <c r="T144">
        <v>0</v>
      </c>
      <c r="U144">
        <v>0</v>
      </c>
      <c r="V144">
        <v>0</v>
      </c>
    </row>
    <row r="145" spans="1:22" x14ac:dyDescent="0.2">
      <c r="A145">
        <v>144</v>
      </c>
      <c r="B145" t="s">
        <v>191</v>
      </c>
      <c r="C145" t="s">
        <v>86</v>
      </c>
      <c r="D145" t="s">
        <v>192</v>
      </c>
      <c r="E145">
        <v>60.35</v>
      </c>
      <c r="F145" s="1">
        <f>IFERROR(VLOOKUP(C145,'[1]Fuels and emission rates'!A$2:E$6,2,FALSE), 0)*[2]Generators!H145/1000+[2]Generators!Z145</f>
        <v>49.18384600000001</v>
      </c>
      <c r="G145" s="1">
        <f>IFERROR(VLOOKUP(C145,'[1]Fuels and emission rates'!A$2:E$6,2,FALSE), 0)*[2]Generators!G145</f>
        <v>1707.8040000000001</v>
      </c>
      <c r="H145">
        <v>1.33</v>
      </c>
      <c r="I145">
        <v>1.33</v>
      </c>
      <c r="J145">
        <v>2</v>
      </c>
      <c r="K145">
        <v>2</v>
      </c>
      <c r="L145">
        <v>27.16</v>
      </c>
      <c r="M145">
        <v>2047.27</v>
      </c>
      <c r="N145" s="2">
        <f>CONVERT(IFERROR(VLOOKUP(C145,'[1]Fuels and emission rates'!A$2:E$6,3,FALSE),0)*[2]Generators!G145, "lbm", "kg")</f>
        <v>16927.4685064716</v>
      </c>
      <c r="O145" s="2">
        <f>CONVERT(IFERROR(VLOOKUP(C145,'[1]Fuels and emission rates'!A$2:E$6,3,FALSE),0)*[2]Generators!H145/1000, "lbm", "kg")</f>
        <v>480.56379785831342</v>
      </c>
      <c r="P145" s="2">
        <f>CONVERT(IFERROR(VLOOKUP(C145,'[1]Fuels and emission rates'!A$2:E$6,4,FALSE),0)*[2]Generators!G145, "lbm", "kg")</f>
        <v>11.3327967119598</v>
      </c>
      <c r="Q145" s="2">
        <f>CONVERT(IFERROR(VLOOKUP(C145,'[1]Fuels and emission rates'!A$2:E$6,4,FALSE),0)*[2]Generators!H145/1000, "lbm", "kg")</f>
        <v>0.32173339009158269</v>
      </c>
      <c r="R145" s="2">
        <f>CONVERT(IFERROR(VLOOKUP(C145,'[1]Fuels and emission rates'!A$2:E$6,5,FALSE),0)*[2]Generators!G145, "lbm", "kg")</f>
        <v>8.607187376172E-2</v>
      </c>
      <c r="S145" s="2">
        <f>CONVERT(IFERROR(VLOOKUP(C145,'[1]Fuels and emission rates'!A$2:E$6,5,FALSE),0)*[2]Generators!H145/1000, "lbm", "kg")</f>
        <v>2.4435447348727796E-3</v>
      </c>
      <c r="T145">
        <v>0</v>
      </c>
      <c r="U145">
        <v>0</v>
      </c>
      <c r="V145">
        <v>1</v>
      </c>
    </row>
    <row r="146" spans="1:22" x14ac:dyDescent="0.2">
      <c r="A146">
        <v>145</v>
      </c>
      <c r="B146" t="s">
        <v>193</v>
      </c>
      <c r="C146" t="s">
        <v>86</v>
      </c>
      <c r="D146" t="s">
        <v>192</v>
      </c>
      <c r="E146">
        <v>60.35</v>
      </c>
      <c r="F146" s="1">
        <f>IFERROR(VLOOKUP(C146,'[1]Fuels and emission rates'!A$2:E$6,2,FALSE), 0)*[2]Generators!H146/1000+[2]Generators!Z146</f>
        <v>49.18384600000001</v>
      </c>
      <c r="G146" s="1">
        <f>IFERROR(VLOOKUP(C146,'[1]Fuels and emission rates'!A$2:E$6,2,FALSE), 0)*[2]Generators!G146</f>
        <v>1707.8040000000001</v>
      </c>
      <c r="H146">
        <v>1.33</v>
      </c>
      <c r="I146">
        <v>1.33</v>
      </c>
      <c r="J146">
        <v>2</v>
      </c>
      <c r="K146">
        <v>2</v>
      </c>
      <c r="L146">
        <v>27.16</v>
      </c>
      <c r="M146">
        <v>2047.27</v>
      </c>
      <c r="N146" s="2">
        <f>CONVERT(IFERROR(VLOOKUP(C146,'[1]Fuels and emission rates'!A$2:E$6,3,FALSE),0)*[2]Generators!G146, "lbm", "kg")</f>
        <v>16927.4685064716</v>
      </c>
      <c r="O146" s="2">
        <f>CONVERT(IFERROR(VLOOKUP(C146,'[1]Fuels and emission rates'!A$2:E$6,3,FALSE),0)*[2]Generators!H146/1000, "lbm", "kg")</f>
        <v>480.56379785831342</v>
      </c>
      <c r="P146" s="2">
        <f>CONVERT(IFERROR(VLOOKUP(C146,'[1]Fuels and emission rates'!A$2:E$6,4,FALSE),0)*[2]Generators!G146, "lbm", "kg")</f>
        <v>11.3327967119598</v>
      </c>
      <c r="Q146" s="2">
        <f>CONVERT(IFERROR(VLOOKUP(C146,'[1]Fuels and emission rates'!A$2:E$6,4,FALSE),0)*[2]Generators!H146/1000, "lbm", "kg")</f>
        <v>0.32173339009158269</v>
      </c>
      <c r="R146" s="2">
        <f>CONVERT(IFERROR(VLOOKUP(C146,'[1]Fuels and emission rates'!A$2:E$6,5,FALSE),0)*[2]Generators!G146, "lbm", "kg")</f>
        <v>8.607187376172E-2</v>
      </c>
      <c r="S146" s="2">
        <f>CONVERT(IFERROR(VLOOKUP(C146,'[1]Fuels and emission rates'!A$2:E$6,5,FALSE),0)*[2]Generators!H146/1000, "lbm", "kg")</f>
        <v>2.4435447348727796E-3</v>
      </c>
      <c r="T146">
        <v>0</v>
      </c>
      <c r="U146">
        <v>0</v>
      </c>
      <c r="V146">
        <v>1</v>
      </c>
    </row>
    <row r="147" spans="1:22" x14ac:dyDescent="0.2">
      <c r="A147">
        <v>146</v>
      </c>
      <c r="B147" t="s">
        <v>194</v>
      </c>
      <c r="C147" t="s">
        <v>86</v>
      </c>
      <c r="D147" t="s">
        <v>115</v>
      </c>
      <c r="E147">
        <v>180</v>
      </c>
      <c r="F147" s="1">
        <f>IFERROR(VLOOKUP(C147,'[1]Fuels and emission rates'!A$2:E$6,2,FALSE), 0)*[2]Generators!H147/1000+[2]Generators!Z147</f>
        <v>30.643602000000005</v>
      </c>
      <c r="G147" s="1">
        <f>IFERROR(VLOOKUP(C147,'[1]Fuels and emission rates'!A$2:E$6,2,FALSE), 0)*[2]Generators!G147</f>
        <v>5853.2760000000007</v>
      </c>
      <c r="H147">
        <v>5.33</v>
      </c>
      <c r="I147">
        <v>5.33</v>
      </c>
      <c r="J147">
        <v>2</v>
      </c>
      <c r="K147">
        <v>2</v>
      </c>
      <c r="L147">
        <v>81</v>
      </c>
      <c r="M147">
        <v>19654.25</v>
      </c>
      <c r="N147" s="2">
        <f>CONVERT(IFERROR(VLOOKUP(C147,'[1]Fuels and emission rates'!A$2:E$6,3,FALSE),0)*[2]Generators!G147, "lbm", "kg")</f>
        <v>58016.695797460408</v>
      </c>
      <c r="O147" s="2">
        <f>CONVERT(IFERROR(VLOOKUP(C147,'[1]Fuels and emission rates'!A$2:E$6,3,FALSE),0)*[2]Generators!H147/1000, "lbm", "kg")</f>
        <v>297.78717386536579</v>
      </c>
      <c r="P147" s="2">
        <f>CONVERT(IFERROR(VLOOKUP(C147,'[1]Fuels and emission rates'!A$2:E$6,4,FALSE),0)*[2]Generators!G147, "lbm", "kg")</f>
        <v>38.841686169486209</v>
      </c>
      <c r="Q147" s="2">
        <f>CONVERT(IFERROR(VLOOKUP(C147,'[1]Fuels and emission rates'!A$2:E$6,4,FALSE),0)*[2]Generators!H147/1000, "lbm", "kg")</f>
        <v>0.19936598928274493</v>
      </c>
      <c r="R147" s="2">
        <f>CONVERT(IFERROR(VLOOKUP(C147,'[1]Fuels and emission rates'!A$2:E$6,5,FALSE),0)*[2]Generators!G147, "lbm", "kg")</f>
        <v>0.29500014812267999</v>
      </c>
      <c r="S147" s="2">
        <f>CONVERT(IFERROR(VLOOKUP(C147,'[1]Fuels and emission rates'!A$2:E$6,5,FALSE),0)*[2]Generators!H147/1000, "lbm", "kg")</f>
        <v>1.51417207050186E-3</v>
      </c>
      <c r="T147">
        <v>0</v>
      </c>
      <c r="U147">
        <v>0</v>
      </c>
      <c r="V147">
        <v>1</v>
      </c>
    </row>
    <row r="148" spans="1:22" x14ac:dyDescent="0.2">
      <c r="A148">
        <v>147</v>
      </c>
      <c r="B148" t="s">
        <v>195</v>
      </c>
      <c r="C148" t="s">
        <v>86</v>
      </c>
      <c r="D148" t="s">
        <v>115</v>
      </c>
      <c r="E148">
        <v>180</v>
      </c>
      <c r="F148" s="1">
        <f>IFERROR(VLOOKUP(C148,'[1]Fuels and emission rates'!A$2:E$6,2,FALSE), 0)*[2]Generators!H148/1000+[2]Generators!Z148</f>
        <v>30.643602000000005</v>
      </c>
      <c r="G148" s="1">
        <f>IFERROR(VLOOKUP(C148,'[1]Fuels and emission rates'!A$2:E$6,2,FALSE), 0)*[2]Generators!G148</f>
        <v>5853.2760000000007</v>
      </c>
      <c r="H148">
        <v>5.33</v>
      </c>
      <c r="I148">
        <v>5.33</v>
      </c>
      <c r="J148">
        <v>2</v>
      </c>
      <c r="K148">
        <v>2</v>
      </c>
      <c r="L148">
        <v>81</v>
      </c>
      <c r="M148">
        <v>19654.25</v>
      </c>
      <c r="N148" s="2">
        <f>CONVERT(IFERROR(VLOOKUP(C148,'[1]Fuels and emission rates'!A$2:E$6,3,FALSE),0)*[2]Generators!G148, "lbm", "kg")</f>
        <v>58016.695797460408</v>
      </c>
      <c r="O148" s="2">
        <f>CONVERT(IFERROR(VLOOKUP(C148,'[1]Fuels and emission rates'!A$2:E$6,3,FALSE),0)*[2]Generators!H148/1000, "lbm", "kg")</f>
        <v>297.78717386536579</v>
      </c>
      <c r="P148" s="2">
        <f>CONVERT(IFERROR(VLOOKUP(C148,'[1]Fuels and emission rates'!A$2:E$6,4,FALSE),0)*[2]Generators!G148, "lbm", "kg")</f>
        <v>38.841686169486209</v>
      </c>
      <c r="Q148" s="2">
        <f>CONVERT(IFERROR(VLOOKUP(C148,'[1]Fuels and emission rates'!A$2:E$6,4,FALSE),0)*[2]Generators!H148/1000, "lbm", "kg")</f>
        <v>0.19936598928274493</v>
      </c>
      <c r="R148" s="2">
        <f>CONVERT(IFERROR(VLOOKUP(C148,'[1]Fuels and emission rates'!A$2:E$6,5,FALSE),0)*[2]Generators!G148, "lbm", "kg")</f>
        <v>0.29500014812267999</v>
      </c>
      <c r="S148" s="2">
        <f>CONVERT(IFERROR(VLOOKUP(C148,'[1]Fuels and emission rates'!A$2:E$6,5,FALSE),0)*[2]Generators!H148/1000, "lbm", "kg")</f>
        <v>1.51417207050186E-3</v>
      </c>
      <c r="T148">
        <v>0</v>
      </c>
      <c r="U148">
        <v>0</v>
      </c>
      <c r="V148">
        <v>1</v>
      </c>
    </row>
    <row r="149" spans="1:22" x14ac:dyDescent="0.2">
      <c r="A149">
        <v>148</v>
      </c>
      <c r="B149" t="s">
        <v>196</v>
      </c>
      <c r="C149" t="s">
        <v>86</v>
      </c>
      <c r="D149" t="s">
        <v>115</v>
      </c>
      <c r="E149">
        <v>180</v>
      </c>
      <c r="F149" s="1">
        <f>IFERROR(VLOOKUP(C149,'[1]Fuels and emission rates'!A$2:E$6,2,FALSE), 0)*[2]Generators!H149/1000+[2]Generators!Z149</f>
        <v>30.643602000000005</v>
      </c>
      <c r="G149" s="1">
        <f>IFERROR(VLOOKUP(C149,'[1]Fuels and emission rates'!A$2:E$6,2,FALSE), 0)*[2]Generators!G149</f>
        <v>5853.2760000000007</v>
      </c>
      <c r="H149">
        <v>5.33</v>
      </c>
      <c r="I149">
        <v>5.33</v>
      </c>
      <c r="J149">
        <v>2</v>
      </c>
      <c r="K149">
        <v>2</v>
      </c>
      <c r="L149">
        <v>81</v>
      </c>
      <c r="M149">
        <v>19654.25</v>
      </c>
      <c r="N149" s="2">
        <f>CONVERT(IFERROR(VLOOKUP(C149,'[1]Fuels and emission rates'!A$2:E$6,3,FALSE),0)*[2]Generators!G149, "lbm", "kg")</f>
        <v>58016.695797460408</v>
      </c>
      <c r="O149" s="2">
        <f>CONVERT(IFERROR(VLOOKUP(C149,'[1]Fuels and emission rates'!A$2:E$6,3,FALSE),0)*[2]Generators!H149/1000, "lbm", "kg")</f>
        <v>297.78717386536579</v>
      </c>
      <c r="P149" s="2">
        <f>CONVERT(IFERROR(VLOOKUP(C149,'[1]Fuels and emission rates'!A$2:E$6,4,FALSE),0)*[2]Generators!G149, "lbm", "kg")</f>
        <v>38.841686169486209</v>
      </c>
      <c r="Q149" s="2">
        <f>CONVERT(IFERROR(VLOOKUP(C149,'[1]Fuels and emission rates'!A$2:E$6,4,FALSE),0)*[2]Generators!H149/1000, "lbm", "kg")</f>
        <v>0.19936598928274493</v>
      </c>
      <c r="R149" s="2">
        <f>CONVERT(IFERROR(VLOOKUP(C149,'[1]Fuels and emission rates'!A$2:E$6,5,FALSE),0)*[2]Generators!G149, "lbm", "kg")</f>
        <v>0.29500014812267999</v>
      </c>
      <c r="S149" s="2">
        <f>CONVERT(IFERROR(VLOOKUP(C149,'[1]Fuels and emission rates'!A$2:E$6,5,FALSE),0)*[2]Generators!H149/1000, "lbm", "kg")</f>
        <v>1.51417207050186E-3</v>
      </c>
      <c r="T149">
        <v>0</v>
      </c>
      <c r="U149">
        <v>0</v>
      </c>
      <c r="V149">
        <v>1</v>
      </c>
    </row>
    <row r="150" spans="1:22" x14ac:dyDescent="0.2">
      <c r="A150">
        <v>149</v>
      </c>
      <c r="B150" t="s">
        <v>197</v>
      </c>
      <c r="C150" t="s">
        <v>86</v>
      </c>
      <c r="D150" t="s">
        <v>115</v>
      </c>
      <c r="E150">
        <v>180</v>
      </c>
      <c r="F150" s="1">
        <f>IFERROR(VLOOKUP(C150,'[1]Fuels and emission rates'!A$2:E$6,2,FALSE), 0)*[2]Generators!H150/1000+[2]Generators!Z150</f>
        <v>30.643602000000005</v>
      </c>
      <c r="G150" s="1">
        <f>IFERROR(VLOOKUP(C150,'[1]Fuels and emission rates'!A$2:E$6,2,FALSE), 0)*[2]Generators!G150</f>
        <v>5853.2760000000007</v>
      </c>
      <c r="H150">
        <v>5.33</v>
      </c>
      <c r="I150">
        <v>5.33</v>
      </c>
      <c r="J150">
        <v>2</v>
      </c>
      <c r="K150">
        <v>2</v>
      </c>
      <c r="L150">
        <v>81</v>
      </c>
      <c r="M150">
        <v>19654.25</v>
      </c>
      <c r="N150" s="2">
        <f>CONVERT(IFERROR(VLOOKUP(C150,'[1]Fuels and emission rates'!A$2:E$6,3,FALSE),0)*[2]Generators!G150, "lbm", "kg")</f>
        <v>58016.695797460408</v>
      </c>
      <c r="O150" s="2">
        <f>CONVERT(IFERROR(VLOOKUP(C150,'[1]Fuels and emission rates'!A$2:E$6,3,FALSE),0)*[2]Generators!H150/1000, "lbm", "kg")</f>
        <v>297.78717386536579</v>
      </c>
      <c r="P150" s="2">
        <f>CONVERT(IFERROR(VLOOKUP(C150,'[1]Fuels and emission rates'!A$2:E$6,4,FALSE),0)*[2]Generators!G150, "lbm", "kg")</f>
        <v>38.841686169486209</v>
      </c>
      <c r="Q150" s="2">
        <f>CONVERT(IFERROR(VLOOKUP(C150,'[1]Fuels and emission rates'!A$2:E$6,4,FALSE),0)*[2]Generators!H150/1000, "lbm", "kg")</f>
        <v>0.19936598928274493</v>
      </c>
      <c r="R150" s="2">
        <f>CONVERT(IFERROR(VLOOKUP(C150,'[1]Fuels and emission rates'!A$2:E$6,5,FALSE),0)*[2]Generators!G150, "lbm", "kg")</f>
        <v>0.29500014812267999</v>
      </c>
      <c r="S150" s="2">
        <f>CONVERT(IFERROR(VLOOKUP(C150,'[1]Fuels and emission rates'!A$2:E$6,5,FALSE),0)*[2]Generators!H150/1000, "lbm", "kg")</f>
        <v>1.51417207050186E-3</v>
      </c>
      <c r="T150">
        <v>0</v>
      </c>
      <c r="U150">
        <v>0</v>
      </c>
      <c r="V150">
        <v>1</v>
      </c>
    </row>
    <row r="151" spans="1:22" x14ac:dyDescent="0.2">
      <c r="A151">
        <v>150</v>
      </c>
      <c r="B151" t="s">
        <v>198</v>
      </c>
      <c r="C151" t="s">
        <v>86</v>
      </c>
      <c r="D151" t="s">
        <v>199</v>
      </c>
      <c r="E151">
        <v>49.96</v>
      </c>
      <c r="F151" s="1">
        <f>IFERROR(VLOOKUP(C151,'[1]Fuels and emission rates'!A$2:E$6,2,FALSE), 0)*[2]Generators!H151/1000+[2]Generators!Z151</f>
        <v>48.874812000000006</v>
      </c>
      <c r="G151" s="1">
        <f>IFERROR(VLOOKUP(C151,'[1]Fuels and emission rates'!A$2:E$6,2,FALSE), 0)*[2]Generators!G151</f>
        <v>1407.672</v>
      </c>
      <c r="H151">
        <v>2.67</v>
      </c>
      <c r="I151">
        <v>2.67</v>
      </c>
      <c r="J151">
        <v>2</v>
      </c>
      <c r="K151">
        <v>2</v>
      </c>
      <c r="L151">
        <v>22.48</v>
      </c>
      <c r="M151">
        <v>5455.15</v>
      </c>
      <c r="N151" s="2">
        <f>CONVERT(IFERROR(VLOOKUP(C151,'[1]Fuels and emission rates'!A$2:E$6,3,FALSE),0)*[2]Generators!G151, "lbm", "kg")</f>
        <v>13952.610163368801</v>
      </c>
      <c r="O151" s="2">
        <f>CONVERT(IFERROR(VLOOKUP(C151,'[1]Fuels and emission rates'!A$2:E$6,3,FALSE),0)*[2]Generators!H151/1000, "lbm", "kg")</f>
        <v>478.49188770247491</v>
      </c>
      <c r="P151" s="2">
        <f>CONVERT(IFERROR(VLOOKUP(C151,'[1]Fuels and emission rates'!A$2:E$6,4,FALSE),0)*[2]Generators!G151, "lbm", "kg")</f>
        <v>9.341154261916401</v>
      </c>
      <c r="Q151" s="2">
        <f>CONVERT(IFERROR(VLOOKUP(C151,'[1]Fuels and emission rates'!A$2:E$6,4,FALSE),0)*[2]Generators!H151/1000, "lbm", "kg")</f>
        <v>0.32034626380080949</v>
      </c>
      <c r="R151" s="2">
        <f>CONVERT(IFERROR(VLOOKUP(C151,'[1]Fuels and emission rates'!A$2:E$6,5,FALSE),0)*[2]Generators!G151, "lbm", "kg")</f>
        <v>7.0945475406960001E-2</v>
      </c>
      <c r="S151" s="2">
        <f>CONVERT(IFERROR(VLOOKUP(C151,'[1]Fuels and emission rates'!A$2:E$6,5,FALSE),0)*[2]Generators!H151/1000, "lbm", "kg")</f>
        <v>2.4330095984871599E-3</v>
      </c>
      <c r="T151">
        <v>0</v>
      </c>
      <c r="U151">
        <v>0</v>
      </c>
      <c r="V151">
        <v>1</v>
      </c>
    </row>
    <row r="152" spans="1:22" x14ac:dyDescent="0.2">
      <c r="A152">
        <v>151</v>
      </c>
      <c r="B152" t="s">
        <v>200</v>
      </c>
      <c r="C152" t="s">
        <v>86</v>
      </c>
      <c r="D152" t="s">
        <v>165</v>
      </c>
      <c r="E152">
        <v>8.57</v>
      </c>
      <c r="F152" s="1">
        <f>IFERROR(VLOOKUP(C152,'[1]Fuels and emission rates'!A$2:E$6,2,FALSE), 0)*[2]Generators!H152/1000+[2]Generators!Z152</f>
        <v>30.823800000000006</v>
      </c>
      <c r="G152" s="1">
        <f>IFERROR(VLOOKUP(C152,'[1]Fuels and emission rates'!A$2:E$6,2,FALSE), 0)*[2]Generators!G152</f>
        <v>439.83000000000004</v>
      </c>
      <c r="H152">
        <v>0.47</v>
      </c>
      <c r="I152">
        <v>0.47</v>
      </c>
      <c r="J152">
        <v>8</v>
      </c>
      <c r="K152">
        <v>8</v>
      </c>
      <c r="L152">
        <v>8.48</v>
      </c>
      <c r="M152">
        <v>935.76</v>
      </c>
      <c r="N152" s="2">
        <f>CONVERT(IFERROR(VLOOKUP(C152,'[1]Fuels and emission rates'!A$2:E$6,3,FALSE),0)*[2]Generators!G152, "lbm", "kg")</f>
        <v>4359.5216273070009</v>
      </c>
      <c r="O152" s="2">
        <f>CONVERT(IFERROR(VLOOKUP(C152,'[1]Fuels and emission rates'!A$2:E$6,3,FALSE),0)*[2]Generators!H152/1000, "lbm", "kg")</f>
        <v>299.57326639702001</v>
      </c>
      <c r="P152" s="2">
        <f>CONVERT(IFERROR(VLOOKUP(C152,'[1]Fuels and emission rates'!A$2:E$6,4,FALSE),0)*[2]Generators!G152, "lbm", "kg")</f>
        <v>2.9186627843835002</v>
      </c>
      <c r="Q152" s="2">
        <f>CONVERT(IFERROR(VLOOKUP(C152,'[1]Fuels and emission rates'!A$2:E$6,4,FALSE),0)*[2]Generators!H152/1000, "lbm", "kg")</f>
        <v>0.20056176309631002</v>
      </c>
      <c r="R152" s="2">
        <f>CONVERT(IFERROR(VLOOKUP(C152,'[1]Fuels and emission rates'!A$2:E$6,5,FALSE),0)*[2]Generators!G152, "lbm", "kg")</f>
        <v>2.21670591219E-2</v>
      </c>
      <c r="S152" s="2">
        <f>CONVERT(IFERROR(VLOOKUP(C152,'[1]Fuels and emission rates'!A$2:E$6,5,FALSE),0)*[2]Generators!H152/1000, "lbm", "kg")</f>
        <v>1.523253896934E-3</v>
      </c>
      <c r="T152">
        <v>0</v>
      </c>
      <c r="U152">
        <v>0</v>
      </c>
      <c r="V152">
        <v>1</v>
      </c>
    </row>
    <row r="153" spans="1:22" x14ac:dyDescent="0.2">
      <c r="A153">
        <v>152</v>
      </c>
      <c r="B153" t="s">
        <v>201</v>
      </c>
      <c r="C153" t="s">
        <v>86</v>
      </c>
      <c r="D153" t="s">
        <v>165</v>
      </c>
      <c r="E153">
        <v>10.71</v>
      </c>
      <c r="F153" s="1">
        <f>IFERROR(VLOOKUP(C153,'[1]Fuels and emission rates'!A$2:E$6,2,FALSE), 0)*[2]Generators!H153/1000+[2]Generators!Z153</f>
        <v>30.823800000000006</v>
      </c>
      <c r="G153" s="1">
        <f>IFERROR(VLOOKUP(C153,'[1]Fuels and emission rates'!A$2:E$6,2,FALSE), 0)*[2]Generators!G153</f>
        <v>549.66600000000005</v>
      </c>
      <c r="H153">
        <v>0.47</v>
      </c>
      <c r="I153">
        <v>0.47</v>
      </c>
      <c r="J153">
        <v>8</v>
      </c>
      <c r="K153">
        <v>8</v>
      </c>
      <c r="L153">
        <v>10.6</v>
      </c>
      <c r="M153">
        <v>1169.43</v>
      </c>
      <c r="N153" s="2">
        <f>CONVERT(IFERROR(VLOOKUP(C153,'[1]Fuels and emission rates'!A$2:E$6,3,FALSE),0)*[2]Generators!G153, "lbm", "kg")</f>
        <v>5448.1977463914009</v>
      </c>
      <c r="O153" s="2">
        <f>CONVERT(IFERROR(VLOOKUP(C153,'[1]Fuels and emission rates'!A$2:E$6,3,FALSE),0)*[2]Generators!H153/1000, "lbm", "kg")</f>
        <v>299.57326639702001</v>
      </c>
      <c r="P153" s="2">
        <f>CONVERT(IFERROR(VLOOKUP(C153,'[1]Fuels and emission rates'!A$2:E$6,4,FALSE),0)*[2]Generators!G153, "lbm", "kg")</f>
        <v>3.6475222200417008</v>
      </c>
      <c r="Q153" s="2">
        <f>CONVERT(IFERROR(VLOOKUP(C153,'[1]Fuels and emission rates'!A$2:E$6,4,FALSE),0)*[2]Generators!H153/1000, "lbm", "kg")</f>
        <v>0.20056176309631002</v>
      </c>
      <c r="R153" s="2">
        <f>CONVERT(IFERROR(VLOOKUP(C153,'[1]Fuels and emission rates'!A$2:E$6,5,FALSE),0)*[2]Generators!G153, "lbm", "kg")</f>
        <v>2.7702700405380001E-2</v>
      </c>
      <c r="S153" s="2">
        <f>CONVERT(IFERROR(VLOOKUP(C153,'[1]Fuels and emission rates'!A$2:E$6,5,FALSE),0)*[2]Generators!H153/1000, "lbm", "kg")</f>
        <v>1.523253896934E-3</v>
      </c>
      <c r="T153">
        <v>0</v>
      </c>
      <c r="U153">
        <v>0</v>
      </c>
      <c r="V153">
        <v>1</v>
      </c>
    </row>
    <row r="154" spans="1:22" x14ac:dyDescent="0.2">
      <c r="A154">
        <v>153</v>
      </c>
      <c r="B154" t="s">
        <v>202</v>
      </c>
      <c r="C154" t="s">
        <v>86</v>
      </c>
      <c r="D154" t="s">
        <v>165</v>
      </c>
      <c r="E154">
        <v>10.71</v>
      </c>
      <c r="F154" s="1">
        <f>IFERROR(VLOOKUP(C154,'[1]Fuels and emission rates'!A$2:E$6,2,FALSE), 0)*[2]Generators!H154/1000+[2]Generators!Z154</f>
        <v>30.823800000000006</v>
      </c>
      <c r="G154" s="1">
        <f>IFERROR(VLOOKUP(C154,'[1]Fuels and emission rates'!A$2:E$6,2,FALSE), 0)*[2]Generators!G154</f>
        <v>549.66600000000005</v>
      </c>
      <c r="H154">
        <v>0.47</v>
      </c>
      <c r="I154">
        <v>0.47</v>
      </c>
      <c r="J154">
        <v>8</v>
      </c>
      <c r="K154">
        <v>8</v>
      </c>
      <c r="L154">
        <v>10.6</v>
      </c>
      <c r="M154">
        <v>1169.43</v>
      </c>
      <c r="N154" s="2">
        <f>CONVERT(IFERROR(VLOOKUP(C154,'[1]Fuels and emission rates'!A$2:E$6,3,FALSE),0)*[2]Generators!G154, "lbm", "kg")</f>
        <v>5448.1977463914009</v>
      </c>
      <c r="O154" s="2">
        <f>CONVERT(IFERROR(VLOOKUP(C154,'[1]Fuels and emission rates'!A$2:E$6,3,FALSE),0)*[2]Generators!H154/1000, "lbm", "kg")</f>
        <v>299.57326639702001</v>
      </c>
      <c r="P154" s="2">
        <f>CONVERT(IFERROR(VLOOKUP(C154,'[1]Fuels and emission rates'!A$2:E$6,4,FALSE),0)*[2]Generators!G154, "lbm", "kg")</f>
        <v>3.6475222200417008</v>
      </c>
      <c r="Q154" s="2">
        <f>CONVERT(IFERROR(VLOOKUP(C154,'[1]Fuels and emission rates'!A$2:E$6,4,FALSE),0)*[2]Generators!H154/1000, "lbm", "kg")</f>
        <v>0.20056176309631002</v>
      </c>
      <c r="R154" s="2">
        <f>CONVERT(IFERROR(VLOOKUP(C154,'[1]Fuels and emission rates'!A$2:E$6,5,FALSE),0)*[2]Generators!G154, "lbm", "kg")</f>
        <v>2.7702700405380001E-2</v>
      </c>
      <c r="S154" s="2">
        <f>CONVERT(IFERROR(VLOOKUP(C154,'[1]Fuels and emission rates'!A$2:E$6,5,FALSE),0)*[2]Generators!H154/1000, "lbm", "kg")</f>
        <v>1.523253896934E-3</v>
      </c>
      <c r="T154">
        <v>0</v>
      </c>
      <c r="U154">
        <v>0</v>
      </c>
      <c r="V154">
        <v>1</v>
      </c>
    </row>
    <row r="155" spans="1:22" x14ac:dyDescent="0.2">
      <c r="A155">
        <v>154</v>
      </c>
      <c r="B155" t="s">
        <v>203</v>
      </c>
      <c r="C155" t="s">
        <v>86</v>
      </c>
      <c r="D155" t="s">
        <v>199</v>
      </c>
      <c r="E155">
        <v>49.9</v>
      </c>
      <c r="F155" s="1">
        <f>IFERROR(VLOOKUP(C155,'[1]Fuels and emission rates'!A$2:E$6,2,FALSE), 0)*[2]Generators!H155/1000+[2]Generators!Z155</f>
        <v>50.623494000000008</v>
      </c>
      <c r="G155" s="1">
        <f>IFERROR(VLOOKUP(C155,'[1]Fuels and emission rates'!A$2:E$6,2,FALSE), 0)*[2]Generators!G155</f>
        <v>1418.6880000000003</v>
      </c>
      <c r="H155">
        <v>2.67</v>
      </c>
      <c r="I155">
        <v>2.67</v>
      </c>
      <c r="J155">
        <v>2</v>
      </c>
      <c r="K155">
        <v>2</v>
      </c>
      <c r="L155">
        <v>22.45</v>
      </c>
      <c r="M155">
        <v>5448.6</v>
      </c>
      <c r="N155" s="2">
        <f>CONVERT(IFERROR(VLOOKUP(C155,'[1]Fuels and emission rates'!A$2:E$6,3,FALSE),0)*[2]Generators!G155, "lbm", "kg")</f>
        <v>14061.798918675202</v>
      </c>
      <c r="O155" s="2">
        <f>CONVERT(IFERROR(VLOOKUP(C155,'[1]Fuels and emission rates'!A$2:E$6,3,FALSE),0)*[2]Generators!H155/1000, "lbm", "kg")</f>
        <v>495.82453212937264</v>
      </c>
      <c r="P155" s="2">
        <f>CONVERT(IFERROR(VLOOKUP(C155,'[1]Fuels and emission rates'!A$2:E$6,4,FALSE),0)*[2]Generators!G155, "lbm", "kg")</f>
        <v>9.4142552082656028</v>
      </c>
      <c r="Q155" s="2">
        <f>CONVERT(IFERROR(VLOOKUP(C155,'[1]Fuels and emission rates'!A$2:E$6,4,FALSE),0)*[2]Generators!H155/1000, "lbm", "kg")</f>
        <v>0.33195032235780031</v>
      </c>
      <c r="R155" s="2">
        <f>CONVERT(IFERROR(VLOOKUP(C155,'[1]Fuels and emission rates'!A$2:E$6,5,FALSE),0)*[2]Generators!G155, "lbm", "kg")</f>
        <v>7.1500672467840004E-2</v>
      </c>
      <c r="S155" s="2">
        <f>CONVERT(IFERROR(VLOOKUP(C155,'[1]Fuels and emission rates'!A$2:E$6,5,FALSE),0)*[2]Generators!H155/1000, "lbm", "kg")</f>
        <v>2.5211416887934201E-3</v>
      </c>
      <c r="T155">
        <v>0</v>
      </c>
      <c r="U155">
        <v>0</v>
      </c>
      <c r="V155">
        <v>1</v>
      </c>
    </row>
    <row r="156" spans="1:22" x14ac:dyDescent="0.2">
      <c r="A156">
        <v>155</v>
      </c>
      <c r="B156" t="s">
        <v>204</v>
      </c>
      <c r="C156" t="s">
        <v>86</v>
      </c>
      <c r="D156" t="s">
        <v>167</v>
      </c>
      <c r="E156">
        <v>15</v>
      </c>
      <c r="F156" s="1">
        <f>IFERROR(VLOOKUP(C156,'[1]Fuels and emission rates'!A$2:E$6,2,FALSE), 0)*[2]Generators!H156/1000+[2]Generators!Z156</f>
        <v>56.353434</v>
      </c>
      <c r="G156" s="1">
        <f>IFERROR(VLOOKUP(C156,'[1]Fuels and emission rates'!A$2:E$6,2,FALSE), 0)*[2]Generators!G156</f>
        <v>373.14</v>
      </c>
      <c r="H156">
        <v>2.67</v>
      </c>
      <c r="I156">
        <v>2.67</v>
      </c>
      <c r="J156">
        <v>2</v>
      </c>
      <c r="K156">
        <v>2</v>
      </c>
      <c r="L156">
        <v>4.5</v>
      </c>
      <c r="M156">
        <v>1637.85</v>
      </c>
      <c r="N156" s="2">
        <f>CONVERT(IFERROR(VLOOKUP(C156,'[1]Fuels and emission rates'!A$2:E$6,3,FALSE),0)*[2]Generators!G156, "lbm", "kg")</f>
        <v>3698.5014665059998</v>
      </c>
      <c r="O156" s="2">
        <f>CONVERT(IFERROR(VLOOKUP(C156,'[1]Fuels and emission rates'!A$2:E$6,3,FALSE),0)*[2]Generators!H156/1000, "lbm", "kg")</f>
        <v>552.61874205859851</v>
      </c>
      <c r="P156" s="2">
        <f>CONVERT(IFERROR(VLOOKUP(C156,'[1]Fuels and emission rates'!A$2:E$6,4,FALSE),0)*[2]Generators!G156, "lbm", "kg")</f>
        <v>2.4761153885930001</v>
      </c>
      <c r="Q156" s="2">
        <f>CONVERT(IFERROR(VLOOKUP(C156,'[1]Fuels and emission rates'!A$2:E$6,4,FALSE),0)*[2]Generators!H156/1000, "lbm", "kg")</f>
        <v>0.3699735645985533</v>
      </c>
      <c r="R156" s="2">
        <f>CONVERT(IFERROR(VLOOKUP(C156,'[1]Fuels and emission rates'!A$2:E$6,5,FALSE),0)*[2]Generators!G156, "lbm", "kg")</f>
        <v>1.8805939660199996E-2</v>
      </c>
      <c r="S156" s="2">
        <f>CONVERT(IFERROR(VLOOKUP(C156,'[1]Fuels and emission rates'!A$2:E$6,5,FALSE),0)*[2]Generators!H156/1000, "lbm", "kg")</f>
        <v>2.8099258070776196E-3</v>
      </c>
      <c r="T156">
        <v>0</v>
      </c>
      <c r="U156">
        <v>0</v>
      </c>
      <c r="V156">
        <v>0</v>
      </c>
    </row>
    <row r="157" spans="1:22" x14ac:dyDescent="0.2">
      <c r="A157">
        <v>156</v>
      </c>
      <c r="B157" t="s">
        <v>205</v>
      </c>
      <c r="C157" t="s">
        <v>86</v>
      </c>
      <c r="D157" t="s">
        <v>199</v>
      </c>
      <c r="E157">
        <v>46.9</v>
      </c>
      <c r="F157" s="1">
        <f>IFERROR(VLOOKUP(C157,'[1]Fuels and emission rates'!A$2:E$6,2,FALSE), 0)*[2]Generators!H157/1000+[2]Generators!Z157</f>
        <v>48.694074000000001</v>
      </c>
      <c r="G157" s="1">
        <f>IFERROR(VLOOKUP(C157,'[1]Fuels and emission rates'!A$2:E$6,2,FALSE), 0)*[2]Generators!G157</f>
        <v>1316.5200000000002</v>
      </c>
      <c r="H157">
        <v>2.67</v>
      </c>
      <c r="I157">
        <v>2.67</v>
      </c>
      <c r="J157">
        <v>2</v>
      </c>
      <c r="K157">
        <v>2</v>
      </c>
      <c r="L157">
        <v>21.1</v>
      </c>
      <c r="M157">
        <v>5121.0200000000004</v>
      </c>
      <c r="N157" s="2">
        <f>CONVERT(IFERROR(VLOOKUP(C157,'[1]Fuels and emission rates'!A$2:E$6,3,FALSE),0)*[2]Generators!G157, "lbm", "kg")</f>
        <v>13049.126737108001</v>
      </c>
      <c r="O157" s="2">
        <f>CONVERT(IFERROR(VLOOKUP(C157,'[1]Fuels and emission rates'!A$2:E$6,3,FALSE),0)*[2]Generators!H157/1000, "lbm", "kg")</f>
        <v>476.70044278085453</v>
      </c>
      <c r="P157" s="2">
        <f>CONVERT(IFERROR(VLOOKUP(C157,'[1]Fuels and emission rates'!A$2:E$6,4,FALSE),0)*[2]Generators!G157, "lbm", "kg")</f>
        <v>8.7362797646740002</v>
      </c>
      <c r="Q157" s="2">
        <f>CONVERT(IFERROR(VLOOKUP(C157,'[1]Fuels and emission rates'!A$2:E$6,4,FALSE),0)*[2]Generators!H157/1000, "lbm", "kg")</f>
        <v>0.31914690660752132</v>
      </c>
      <c r="R157" s="2">
        <f>CONVERT(IFERROR(VLOOKUP(C157,'[1]Fuels and emission rates'!A$2:E$6,5,FALSE),0)*[2]Generators!G157, "lbm", "kg")</f>
        <v>6.6351491883600011E-2</v>
      </c>
      <c r="S157" s="2">
        <f>CONVERT(IFERROR(VLOOKUP(C157,'[1]Fuels and emission rates'!A$2:E$6,5,FALSE),0)*[2]Generators!H157/1000, "lbm", "kg")</f>
        <v>2.4239005565128194E-3</v>
      </c>
      <c r="T157">
        <v>0</v>
      </c>
      <c r="U157">
        <v>0</v>
      </c>
      <c r="V157">
        <v>1</v>
      </c>
    </row>
    <row r="158" spans="1:22" x14ac:dyDescent="0.2">
      <c r="A158">
        <v>157</v>
      </c>
      <c r="B158" t="s">
        <v>206</v>
      </c>
      <c r="C158" t="s">
        <v>86</v>
      </c>
      <c r="D158" t="s">
        <v>199</v>
      </c>
      <c r="E158">
        <v>45</v>
      </c>
      <c r="F158" s="1">
        <f>IFERROR(VLOOKUP(C158,'[1]Fuels and emission rates'!A$2:E$6,2,FALSE), 0)*[2]Generators!H158/1000+[2]Generators!Z158</f>
        <v>49.083846000000008</v>
      </c>
      <c r="G158" s="1">
        <f>IFERROR(VLOOKUP(C158,'[1]Fuels and emission rates'!A$2:E$6,2,FALSE), 0)*[2]Generators!G158</f>
        <v>1273.4280000000001</v>
      </c>
      <c r="H158">
        <v>2.67</v>
      </c>
      <c r="I158">
        <v>2.67</v>
      </c>
      <c r="J158">
        <v>2</v>
      </c>
      <c r="K158">
        <v>2</v>
      </c>
      <c r="L158">
        <v>20.25</v>
      </c>
      <c r="M158">
        <v>4913.5600000000004</v>
      </c>
      <c r="N158" s="2">
        <f>CONVERT(IFERROR(VLOOKUP(C158,'[1]Fuels and emission rates'!A$2:E$6,3,FALSE),0)*[2]Generators!G158, "lbm", "kg")</f>
        <v>12622.006017821201</v>
      </c>
      <c r="O158" s="2">
        <f>CONVERT(IFERROR(VLOOKUP(C158,'[1]Fuels and emission rates'!A$2:E$6,3,FALSE),0)*[2]Generators!H158/1000, "lbm", "kg")</f>
        <v>480.56379785831342</v>
      </c>
      <c r="P158" s="2">
        <f>CONVERT(IFERROR(VLOOKUP(C158,'[1]Fuels and emission rates'!A$2:E$6,4,FALSE),0)*[2]Generators!G158, "lbm", "kg")</f>
        <v>8.4503260627786005</v>
      </c>
      <c r="Q158" s="2">
        <f>CONVERT(IFERROR(VLOOKUP(C158,'[1]Fuels and emission rates'!A$2:E$6,4,FALSE),0)*[2]Generators!H158/1000, "lbm", "kg")</f>
        <v>0.32173339009158269</v>
      </c>
      <c r="R158" s="2">
        <f>CONVERT(IFERROR(VLOOKUP(C158,'[1]Fuels and emission rates'!A$2:E$6,5,FALSE),0)*[2]Generators!G158, "lbm", "kg")</f>
        <v>6.4179691616039994E-2</v>
      </c>
      <c r="S158" s="2">
        <f>CONVERT(IFERROR(VLOOKUP(C158,'[1]Fuels and emission rates'!A$2:E$6,5,FALSE),0)*[2]Generators!H158/1000, "lbm", "kg")</f>
        <v>2.4435447348727796E-3</v>
      </c>
      <c r="T158">
        <v>0</v>
      </c>
      <c r="U158">
        <v>0</v>
      </c>
      <c r="V158">
        <v>1</v>
      </c>
    </row>
    <row r="159" spans="1:22" x14ac:dyDescent="0.2">
      <c r="A159">
        <v>158</v>
      </c>
      <c r="B159" t="s">
        <v>207</v>
      </c>
      <c r="C159" t="s">
        <v>86</v>
      </c>
      <c r="D159" t="s">
        <v>199</v>
      </c>
      <c r="E159">
        <v>45</v>
      </c>
      <c r="F159" s="1">
        <f>IFERROR(VLOOKUP(C159,'[1]Fuels and emission rates'!A$2:E$6,2,FALSE), 0)*[2]Generators!H159/1000+[2]Generators!Z159</f>
        <v>49.083846000000008</v>
      </c>
      <c r="G159" s="1">
        <f>IFERROR(VLOOKUP(C159,'[1]Fuels and emission rates'!A$2:E$6,2,FALSE), 0)*[2]Generators!G159</f>
        <v>1273.4280000000001</v>
      </c>
      <c r="H159">
        <v>2.67</v>
      </c>
      <c r="I159">
        <v>2.67</v>
      </c>
      <c r="J159">
        <v>2</v>
      </c>
      <c r="K159">
        <v>2</v>
      </c>
      <c r="L159">
        <v>20.25</v>
      </c>
      <c r="M159">
        <v>4913.5600000000004</v>
      </c>
      <c r="N159" s="2">
        <f>CONVERT(IFERROR(VLOOKUP(C159,'[1]Fuels and emission rates'!A$2:E$6,3,FALSE),0)*[2]Generators!G159, "lbm", "kg")</f>
        <v>12622.006017821201</v>
      </c>
      <c r="O159" s="2">
        <f>CONVERT(IFERROR(VLOOKUP(C159,'[1]Fuels and emission rates'!A$2:E$6,3,FALSE),0)*[2]Generators!H159/1000, "lbm", "kg")</f>
        <v>480.56379785831342</v>
      </c>
      <c r="P159" s="2">
        <f>CONVERT(IFERROR(VLOOKUP(C159,'[1]Fuels and emission rates'!A$2:E$6,4,FALSE),0)*[2]Generators!G159, "lbm", "kg")</f>
        <v>8.4503260627786005</v>
      </c>
      <c r="Q159" s="2">
        <f>CONVERT(IFERROR(VLOOKUP(C159,'[1]Fuels and emission rates'!A$2:E$6,4,FALSE),0)*[2]Generators!H159/1000, "lbm", "kg")</f>
        <v>0.32173339009158269</v>
      </c>
      <c r="R159" s="2">
        <f>CONVERT(IFERROR(VLOOKUP(C159,'[1]Fuels and emission rates'!A$2:E$6,5,FALSE),0)*[2]Generators!G159, "lbm", "kg")</f>
        <v>6.4179691616039994E-2</v>
      </c>
      <c r="S159" s="2">
        <f>CONVERT(IFERROR(VLOOKUP(C159,'[1]Fuels and emission rates'!A$2:E$6,5,FALSE),0)*[2]Generators!H159/1000, "lbm", "kg")</f>
        <v>2.4435447348727796E-3</v>
      </c>
      <c r="T159">
        <v>0</v>
      </c>
      <c r="U159">
        <v>0</v>
      </c>
      <c r="V159">
        <v>1</v>
      </c>
    </row>
    <row r="160" spans="1:22" x14ac:dyDescent="0.2">
      <c r="A160">
        <v>159</v>
      </c>
      <c r="B160" t="s">
        <v>208</v>
      </c>
      <c r="C160" t="s">
        <v>86</v>
      </c>
      <c r="D160" t="s">
        <v>199</v>
      </c>
      <c r="E160">
        <v>46.7</v>
      </c>
      <c r="F160" s="1">
        <f>IFERROR(VLOOKUP(C160,'[1]Fuels and emission rates'!A$2:E$6,2,FALSE), 0)*[2]Generators!H160/1000+[2]Generators!Z160</f>
        <v>49.018128000000004</v>
      </c>
      <c r="G160" s="1">
        <f>IFERROR(VLOOKUP(C160,'[1]Fuels and emission rates'!A$2:E$6,2,FALSE), 0)*[2]Generators!G160</f>
        <v>1319.7059999999999</v>
      </c>
      <c r="H160">
        <v>1.53</v>
      </c>
      <c r="I160">
        <v>1.53</v>
      </c>
      <c r="J160">
        <v>2</v>
      </c>
      <c r="K160">
        <v>2</v>
      </c>
      <c r="L160">
        <v>21.01</v>
      </c>
      <c r="M160">
        <v>5099.1899999999996</v>
      </c>
      <c r="N160" s="2">
        <f>CONVERT(IFERROR(VLOOKUP(C160,'[1]Fuels and emission rates'!A$2:E$6,3,FALSE),0)*[2]Generators!G160, "lbm", "kg")</f>
        <v>13080.705837907399</v>
      </c>
      <c r="O160" s="2">
        <f>CONVERT(IFERROR(VLOOKUP(C160,'[1]Fuels and emission rates'!A$2:E$6,3,FALSE),0)*[2]Generators!H160/1000, "lbm", "kg")</f>
        <v>479.91241199945125</v>
      </c>
      <c r="P160" s="2">
        <f>CONVERT(IFERROR(VLOOKUP(C160,'[1]Fuels and emission rates'!A$2:E$6,4,FALSE),0)*[2]Generators!G160, "lbm", "kg")</f>
        <v>8.7574217050397003</v>
      </c>
      <c r="Q160" s="2">
        <f>CONVERT(IFERROR(VLOOKUP(C160,'[1]Fuels and emission rates'!A$2:E$6,4,FALSE),0)*[2]Generators!H160/1000, "lbm", "kg")</f>
        <v>0.32129729277929364</v>
      </c>
      <c r="R160" s="2">
        <f>CONVERT(IFERROR(VLOOKUP(C160,'[1]Fuels and emission rates'!A$2:E$6,5,FALSE),0)*[2]Generators!G160, "lbm", "kg")</f>
        <v>6.6512063582579994E-2</v>
      </c>
      <c r="S160" s="2">
        <f>CONVERT(IFERROR(VLOOKUP(C160,'[1]Fuels and emission rates'!A$2:E$6,5,FALSE),0)*[2]Generators!H160/1000, "lbm", "kg")</f>
        <v>2.4402326033870401E-3</v>
      </c>
      <c r="T160">
        <v>0</v>
      </c>
      <c r="U160">
        <v>0</v>
      </c>
      <c r="V160">
        <v>1</v>
      </c>
    </row>
    <row r="161" spans="1:22" x14ac:dyDescent="0.2">
      <c r="A161">
        <v>160</v>
      </c>
      <c r="B161" t="s">
        <v>209</v>
      </c>
      <c r="C161" t="s">
        <v>86</v>
      </c>
      <c r="D161" t="s">
        <v>199</v>
      </c>
      <c r="E161">
        <v>49.5</v>
      </c>
      <c r="F161" s="1">
        <f>IFERROR(VLOOKUP(C161,'[1]Fuels and emission rates'!A$2:E$6,2,FALSE), 0)*[2]Generators!H161/1000+[2]Generators!Z161</f>
        <v>42.037224000000002</v>
      </c>
      <c r="G161" s="1">
        <f>IFERROR(VLOOKUP(C161,'[1]Fuels and emission rates'!A$2:E$6,2,FALSE), 0)*[2]Generators!G161</f>
        <v>3179.25</v>
      </c>
      <c r="H161">
        <v>2.67</v>
      </c>
      <c r="I161">
        <v>2.67</v>
      </c>
      <c r="J161">
        <v>2</v>
      </c>
      <c r="K161">
        <v>2</v>
      </c>
      <c r="L161">
        <v>22.27</v>
      </c>
      <c r="M161">
        <v>5404.92</v>
      </c>
      <c r="N161" s="2">
        <f>CONVERT(IFERROR(VLOOKUP(C161,'[1]Fuels and emission rates'!A$2:E$6,3,FALSE),0)*[2]Generators!G161, "lbm", "kg")</f>
        <v>31512.195924825002</v>
      </c>
      <c r="O161" s="2">
        <f>CONVERT(IFERROR(VLOOKUP(C161,'[1]Fuels and emission rates'!A$2:E$6,3,FALSE),0)*[2]Generators!H161/1000, "lbm", "kg")</f>
        <v>410.71885547498965</v>
      </c>
      <c r="P161" s="2">
        <f>CONVERT(IFERROR(VLOOKUP(C161,'[1]Fuels and emission rates'!A$2:E$6,4,FALSE),0)*[2]Generators!G161, "lbm", "kg")</f>
        <v>21.097148119162505</v>
      </c>
      <c r="Q161" s="2">
        <f>CONVERT(IFERROR(VLOOKUP(C161,'[1]Fuels and emission rates'!A$2:E$6,4,FALSE),0)*[2]Generators!H161/1000, "lbm", "kg")</f>
        <v>0.27497279307223882</v>
      </c>
      <c r="R161" s="2">
        <f>CONVERT(IFERROR(VLOOKUP(C161,'[1]Fuels and emission rates'!A$2:E$6,5,FALSE),0)*[2]Generators!G161, "lbm", "kg")</f>
        <v>0.1602315047025</v>
      </c>
      <c r="S161" s="2">
        <f>CONVERT(IFERROR(VLOOKUP(C161,'[1]Fuels and emission rates'!A$2:E$6,5,FALSE),0)*[2]Generators!H161/1000, "lbm", "kg")</f>
        <v>2.0884009600423198E-3</v>
      </c>
      <c r="T161">
        <v>0</v>
      </c>
      <c r="U161">
        <v>0</v>
      </c>
      <c r="V161">
        <v>1</v>
      </c>
    </row>
    <row r="162" spans="1:22" x14ac:dyDescent="0.2">
      <c r="A162">
        <v>161</v>
      </c>
      <c r="B162" t="s">
        <v>210</v>
      </c>
      <c r="C162" t="s">
        <v>86</v>
      </c>
      <c r="D162" t="s">
        <v>199</v>
      </c>
      <c r="E162">
        <v>44.02</v>
      </c>
      <c r="F162" s="1">
        <f>IFERROR(VLOOKUP(C162,'[1]Fuels and emission rates'!A$2:E$6,2,FALSE), 0)*[2]Generators!H162/1000+[2]Generators!Z162</f>
        <v>48.857531999999999</v>
      </c>
      <c r="G162" s="1">
        <f>IFERROR(VLOOKUP(C162,'[1]Fuels and emission rates'!A$2:E$6,2,FALSE), 0)*[2]Generators!G162</f>
        <v>1239.8400000000001</v>
      </c>
      <c r="H162">
        <v>2.67</v>
      </c>
      <c r="I162">
        <v>2.67</v>
      </c>
      <c r="J162">
        <v>2</v>
      </c>
      <c r="K162">
        <v>2</v>
      </c>
      <c r="L162">
        <v>19.809999999999999</v>
      </c>
      <c r="M162">
        <v>4806.5600000000004</v>
      </c>
      <c r="N162" s="2">
        <f>CONVERT(IFERROR(VLOOKUP(C162,'[1]Fuels and emission rates'!A$2:E$6,3,FALSE),0)*[2]Generators!G162, "lbm", "kg")</f>
        <v>12289.087361935999</v>
      </c>
      <c r="O162" s="2">
        <f>CONVERT(IFERROR(VLOOKUP(C162,'[1]Fuels and emission rates'!A$2:E$6,3,FALSE),0)*[2]Generators!H162/1000, "lbm", "kg")</f>
        <v>478.32061122356276</v>
      </c>
      <c r="P162" s="2">
        <f>CONVERT(IFERROR(VLOOKUP(C162,'[1]Fuels and emission rates'!A$2:E$6,4,FALSE),0)*[2]Generators!G162, "lbm", "kg")</f>
        <v>8.2274398440079999</v>
      </c>
      <c r="Q162" s="2">
        <f>CONVERT(IFERROR(VLOOKUP(C162,'[1]Fuels and emission rates'!A$2:E$6,4,FALSE),0)*[2]Generators!H162/1000, "lbm", "kg")</f>
        <v>0.32023159564967341</v>
      </c>
      <c r="R162" s="2">
        <f>CONVERT(IFERROR(VLOOKUP(C162,'[1]Fuels and emission rates'!A$2:E$6,5,FALSE),0)*[2]Generators!G162, "lbm", "kg")</f>
        <v>6.2486884891200002E-2</v>
      </c>
      <c r="S162" s="2">
        <f>CONVERT(IFERROR(VLOOKUP(C162,'[1]Fuels and emission rates'!A$2:E$6,5,FALSE),0)*[2]Generators!H162/1000, "lbm", "kg")</f>
        <v>2.4321387011367601E-3</v>
      </c>
      <c r="T162">
        <v>0</v>
      </c>
      <c r="U162">
        <v>0</v>
      </c>
      <c r="V162">
        <v>1</v>
      </c>
    </row>
    <row r="163" spans="1:22" x14ac:dyDescent="0.2">
      <c r="A163">
        <v>162</v>
      </c>
      <c r="B163" t="s">
        <v>211</v>
      </c>
      <c r="C163" t="s">
        <v>86</v>
      </c>
      <c r="D163" t="s">
        <v>199</v>
      </c>
      <c r="E163">
        <v>44.02</v>
      </c>
      <c r="F163" s="1">
        <f>IFERROR(VLOOKUP(C163,'[1]Fuels and emission rates'!A$2:E$6,2,FALSE), 0)*[2]Generators!H163/1000+[2]Generators!Z163</f>
        <v>48.857531999999999</v>
      </c>
      <c r="G163" s="1">
        <f>IFERROR(VLOOKUP(C163,'[1]Fuels and emission rates'!A$2:E$6,2,FALSE), 0)*[2]Generators!G163</f>
        <v>1239.8400000000001</v>
      </c>
      <c r="H163">
        <v>2.67</v>
      </c>
      <c r="I163">
        <v>2.67</v>
      </c>
      <c r="J163">
        <v>2</v>
      </c>
      <c r="K163">
        <v>2</v>
      </c>
      <c r="L163">
        <v>19.809999999999999</v>
      </c>
      <c r="M163">
        <v>4806.5600000000004</v>
      </c>
      <c r="N163" s="2">
        <f>CONVERT(IFERROR(VLOOKUP(C163,'[1]Fuels and emission rates'!A$2:E$6,3,FALSE),0)*[2]Generators!G163, "lbm", "kg")</f>
        <v>12289.087361935999</v>
      </c>
      <c r="O163" s="2">
        <f>CONVERT(IFERROR(VLOOKUP(C163,'[1]Fuels and emission rates'!A$2:E$6,3,FALSE),0)*[2]Generators!H163/1000, "lbm", "kg")</f>
        <v>478.32061122356276</v>
      </c>
      <c r="P163" s="2">
        <f>CONVERT(IFERROR(VLOOKUP(C163,'[1]Fuels and emission rates'!A$2:E$6,4,FALSE),0)*[2]Generators!G163, "lbm", "kg")</f>
        <v>8.2274398440079999</v>
      </c>
      <c r="Q163" s="2">
        <f>CONVERT(IFERROR(VLOOKUP(C163,'[1]Fuels and emission rates'!A$2:E$6,4,FALSE),0)*[2]Generators!H163/1000, "lbm", "kg")</f>
        <v>0.32023159564967341</v>
      </c>
      <c r="R163" s="2">
        <f>CONVERT(IFERROR(VLOOKUP(C163,'[1]Fuels and emission rates'!A$2:E$6,5,FALSE),0)*[2]Generators!G163, "lbm", "kg")</f>
        <v>6.2486884891200002E-2</v>
      </c>
      <c r="S163" s="2">
        <f>CONVERT(IFERROR(VLOOKUP(C163,'[1]Fuels and emission rates'!A$2:E$6,5,FALSE),0)*[2]Generators!H163/1000, "lbm", "kg")</f>
        <v>2.4321387011367601E-3</v>
      </c>
      <c r="T163">
        <v>0</v>
      </c>
      <c r="U163">
        <v>0</v>
      </c>
      <c r="V163">
        <v>1</v>
      </c>
    </row>
    <row r="164" spans="1:22" x14ac:dyDescent="0.2">
      <c r="A164">
        <v>163</v>
      </c>
      <c r="B164" t="s">
        <v>212</v>
      </c>
      <c r="C164" t="s">
        <v>86</v>
      </c>
      <c r="D164" t="s">
        <v>94</v>
      </c>
      <c r="E164">
        <v>50</v>
      </c>
      <c r="F164" s="1">
        <f>IFERROR(VLOOKUP(C164,'[1]Fuels and emission rates'!A$2:E$6,2,FALSE), 0)*[2]Generators!H164/1000+[2]Generators!Z164</f>
        <v>42.060714000000004</v>
      </c>
      <c r="G164" s="1">
        <f>IFERROR(VLOOKUP(C164,'[1]Fuels and emission rates'!A$2:E$6,2,FALSE), 0)*[2]Generators!G164</f>
        <v>3211.3800000000006</v>
      </c>
      <c r="H164">
        <v>5.33</v>
      </c>
      <c r="I164">
        <v>5.33</v>
      </c>
      <c r="J164">
        <v>2</v>
      </c>
      <c r="K164">
        <v>2</v>
      </c>
      <c r="L164">
        <v>22.5</v>
      </c>
      <c r="M164">
        <v>5459.52</v>
      </c>
      <c r="N164" s="2">
        <f>CONVERT(IFERROR(VLOOKUP(C164,'[1]Fuels and emission rates'!A$2:E$6,3,FALSE),0)*[2]Generators!G164, "lbm", "kg")</f>
        <v>31830.663127802003</v>
      </c>
      <c r="O164" s="2">
        <f>CONVERT(IFERROR(VLOOKUP(C164,'[1]Fuels and emission rates'!A$2:E$6,3,FALSE),0)*[2]Generators!H164/1000, "lbm", "kg")</f>
        <v>410.95168443851065</v>
      </c>
      <c r="P164" s="2">
        <f>CONVERT(IFERROR(VLOOKUP(C164,'[1]Fuels and emission rates'!A$2:E$6,4,FALSE),0)*[2]Generators!G164, "lbm", "kg")</f>
        <v>21.310359212681004</v>
      </c>
      <c r="Q164" s="2">
        <f>CONVERT(IFERROR(VLOOKUP(C164,'[1]Fuels and emission rates'!A$2:E$6,4,FALSE),0)*[2]Generators!H164/1000, "lbm", "kg")</f>
        <v>0.27512867009018932</v>
      </c>
      <c r="R164" s="2">
        <f>CONVERT(IFERROR(VLOOKUP(C164,'[1]Fuels and emission rates'!A$2:E$6,5,FALSE),0)*[2]Generators!G164, "lbm", "kg")</f>
        <v>0.16185082946340001</v>
      </c>
      <c r="S164" s="2">
        <f>CONVERT(IFERROR(VLOOKUP(C164,'[1]Fuels and emission rates'!A$2:E$6,5,FALSE),0)*[2]Generators!H164/1000, "lbm", "kg")</f>
        <v>2.0895848361280195E-3</v>
      </c>
      <c r="T164">
        <v>0</v>
      </c>
      <c r="U164">
        <v>0</v>
      </c>
      <c r="V164">
        <v>0</v>
      </c>
    </row>
    <row r="165" spans="1:22" x14ac:dyDescent="0.2">
      <c r="A165">
        <v>164</v>
      </c>
      <c r="B165" t="s">
        <v>213</v>
      </c>
      <c r="C165" t="s">
        <v>86</v>
      </c>
      <c r="D165" t="s">
        <v>94</v>
      </c>
      <c r="E165">
        <v>50</v>
      </c>
      <c r="F165" s="1">
        <f>IFERROR(VLOOKUP(C165,'[1]Fuels and emission rates'!A$2:E$6,2,FALSE), 0)*[2]Generators!H165/1000+[2]Generators!Z165</f>
        <v>42.060714000000004</v>
      </c>
      <c r="G165" s="1">
        <f>IFERROR(VLOOKUP(C165,'[1]Fuels and emission rates'!A$2:E$6,2,FALSE), 0)*[2]Generators!G165</f>
        <v>3211.3800000000006</v>
      </c>
      <c r="H165">
        <v>5.33</v>
      </c>
      <c r="I165">
        <v>5.33</v>
      </c>
      <c r="J165">
        <v>2</v>
      </c>
      <c r="K165">
        <v>2</v>
      </c>
      <c r="L165">
        <v>22.5</v>
      </c>
      <c r="M165">
        <v>5459.52</v>
      </c>
      <c r="N165" s="2">
        <f>CONVERT(IFERROR(VLOOKUP(C165,'[1]Fuels and emission rates'!A$2:E$6,3,FALSE),0)*[2]Generators!G165, "lbm", "kg")</f>
        <v>31830.663127802003</v>
      </c>
      <c r="O165" s="2">
        <f>CONVERT(IFERROR(VLOOKUP(C165,'[1]Fuels and emission rates'!A$2:E$6,3,FALSE),0)*[2]Generators!H165/1000, "lbm", "kg")</f>
        <v>410.95168443851065</v>
      </c>
      <c r="P165" s="2">
        <f>CONVERT(IFERROR(VLOOKUP(C165,'[1]Fuels and emission rates'!A$2:E$6,4,FALSE),0)*[2]Generators!G165, "lbm", "kg")</f>
        <v>21.310359212681004</v>
      </c>
      <c r="Q165" s="2">
        <f>CONVERT(IFERROR(VLOOKUP(C165,'[1]Fuels and emission rates'!A$2:E$6,4,FALSE),0)*[2]Generators!H165/1000, "lbm", "kg")</f>
        <v>0.27512867009018932</v>
      </c>
      <c r="R165" s="2">
        <f>CONVERT(IFERROR(VLOOKUP(C165,'[1]Fuels and emission rates'!A$2:E$6,5,FALSE),0)*[2]Generators!G165, "lbm", "kg")</f>
        <v>0.16185082946340001</v>
      </c>
      <c r="S165" s="2">
        <f>CONVERT(IFERROR(VLOOKUP(C165,'[1]Fuels and emission rates'!A$2:E$6,5,FALSE),0)*[2]Generators!H165/1000, "lbm", "kg")</f>
        <v>2.0895848361280195E-3</v>
      </c>
      <c r="T165">
        <v>0</v>
      </c>
      <c r="U165">
        <v>0</v>
      </c>
      <c r="V165">
        <v>0</v>
      </c>
    </row>
    <row r="166" spans="1:22" x14ac:dyDescent="0.2">
      <c r="A166">
        <v>165</v>
      </c>
      <c r="B166" t="s">
        <v>214</v>
      </c>
      <c r="C166" t="s">
        <v>86</v>
      </c>
      <c r="D166" t="s">
        <v>215</v>
      </c>
      <c r="E166">
        <v>42</v>
      </c>
      <c r="F166" s="1">
        <f>IFERROR(VLOOKUP(C166,'[1]Fuels and emission rates'!A$2:E$6,2,FALSE), 0)*[2]Generators!H166/1000+[2]Generators!Z166</f>
        <v>39.303906000000005</v>
      </c>
      <c r="G166" s="1">
        <f>IFERROR(VLOOKUP(C166,'[1]Fuels and emission rates'!A$2:E$6,2,FALSE), 0)*[2]Generators!G166</f>
        <v>921.61799999999994</v>
      </c>
      <c r="H166">
        <v>1.23</v>
      </c>
      <c r="I166">
        <v>1.23</v>
      </c>
      <c r="J166">
        <v>4</v>
      </c>
      <c r="K166">
        <v>8</v>
      </c>
      <c r="L166">
        <v>16.8</v>
      </c>
      <c r="M166">
        <v>4585.99</v>
      </c>
      <c r="N166" s="2">
        <f>CONVERT(IFERROR(VLOOKUP(C166,'[1]Fuels and emission rates'!A$2:E$6,3,FALSE),0)*[2]Generators!G166, "lbm", "kg")</f>
        <v>9134.9239549722006</v>
      </c>
      <c r="O166" s="2">
        <f>CONVERT(IFERROR(VLOOKUP(C166,'[1]Fuels and emission rates'!A$2:E$6,3,FALSE),0)*[2]Generators!H166/1000, "lbm", "kg")</f>
        <v>383.62666318408742</v>
      </c>
      <c r="P166" s="2">
        <f>CONVERT(IFERROR(VLOOKUP(C166,'[1]Fuels and emission rates'!A$2:E$6,4,FALSE),0)*[2]Generators!G166, "lbm", "kg")</f>
        <v>6.1157541732441008</v>
      </c>
      <c r="Q166" s="2">
        <f>CONVERT(IFERROR(VLOOKUP(C166,'[1]Fuels and emission rates'!A$2:E$6,4,FALSE),0)*[2]Generators!H166/1000, "lbm", "kg")</f>
        <v>0.25683479992832975</v>
      </c>
      <c r="R166" s="2">
        <f>CONVERT(IFERROR(VLOOKUP(C166,'[1]Fuels and emission rates'!A$2:E$6,5,FALSE),0)*[2]Generators!G166, "lbm", "kg")</f>
        <v>4.6448765872739994E-2</v>
      </c>
      <c r="S166" s="2">
        <f>CONVERT(IFERROR(VLOOKUP(C166,'[1]Fuels and emission rates'!A$2:E$6,5,FALSE),0)*[2]Generators!H166/1000, "lbm", "kg")</f>
        <v>1.9506440500885801E-3</v>
      </c>
      <c r="T166">
        <v>0</v>
      </c>
      <c r="U166">
        <v>0</v>
      </c>
      <c r="V166">
        <v>1</v>
      </c>
    </row>
    <row r="167" spans="1:22" x14ac:dyDescent="0.2">
      <c r="A167">
        <v>166</v>
      </c>
      <c r="B167" t="s">
        <v>216</v>
      </c>
      <c r="C167" t="s">
        <v>86</v>
      </c>
      <c r="D167" t="s">
        <v>105</v>
      </c>
      <c r="E167">
        <v>50.4</v>
      </c>
      <c r="F167" s="1">
        <f>IFERROR(VLOOKUP(C167,'[1]Fuels and emission rates'!A$2:E$6,2,FALSE), 0)*[2]Generators!H167/1000+[2]Generators!Z167</f>
        <v>57.226344000000005</v>
      </c>
      <c r="G167" s="1">
        <f>IFERROR(VLOOKUP(C167,'[1]Fuels and emission rates'!A$2:E$6,2,FALSE), 0)*[2]Generators!G167</f>
        <v>812.43</v>
      </c>
      <c r="H167">
        <v>1.33</v>
      </c>
      <c r="I167">
        <v>1.33</v>
      </c>
      <c r="J167">
        <v>1</v>
      </c>
      <c r="K167">
        <v>1</v>
      </c>
      <c r="L167">
        <v>21.91</v>
      </c>
      <c r="M167">
        <v>5503.19</v>
      </c>
      <c r="N167" s="2">
        <f>CONVERT(IFERROR(VLOOKUP(C167,'[1]Fuels and emission rates'!A$2:E$6,3,FALSE),0)*[2]Generators!G167, "lbm", "kg")</f>
        <v>8052.6707038469995</v>
      </c>
      <c r="O167" s="2">
        <f>CONVERT(IFERROR(VLOOKUP(C167,'[1]Fuels and emission rates'!A$2:E$6,3,FALSE),0)*[2]Generators!H167/1000, "lbm", "kg")</f>
        <v>561.27088043863773</v>
      </c>
      <c r="P167" s="2">
        <f>CONVERT(IFERROR(VLOOKUP(C167,'[1]Fuels and emission rates'!A$2:E$6,4,FALSE),0)*[2]Generators!G167, "lbm", "kg")</f>
        <v>5.3911947932534998</v>
      </c>
      <c r="Q167" s="2">
        <f>CONVERT(IFERROR(VLOOKUP(C167,'[1]Fuels and emission rates'!A$2:E$6,4,FALSE),0)*[2]Generators!H167/1000, "lbm", "kg")</f>
        <v>0.37576609792078286</v>
      </c>
      <c r="R167" s="2">
        <f>CONVERT(IFERROR(VLOOKUP(C167,'[1]Fuels and emission rates'!A$2:E$6,5,FALSE),0)*[2]Generators!G167, "lbm", "kg")</f>
        <v>4.0945783239899995E-2</v>
      </c>
      <c r="S167" s="2">
        <f>CONVERT(IFERROR(VLOOKUP(C167,'[1]Fuels and emission rates'!A$2:E$6,5,FALSE),0)*[2]Generators!H167/1000, "lbm", "kg")</f>
        <v>2.8539197310439202E-3</v>
      </c>
      <c r="T167">
        <v>0</v>
      </c>
      <c r="U167">
        <v>0</v>
      </c>
      <c r="V167">
        <v>1</v>
      </c>
    </row>
    <row r="168" spans="1:22" x14ac:dyDescent="0.2">
      <c r="A168">
        <v>167</v>
      </c>
      <c r="B168" t="s">
        <v>217</v>
      </c>
      <c r="C168" t="s">
        <v>218</v>
      </c>
      <c r="D168" t="s">
        <v>115</v>
      </c>
      <c r="E168">
        <v>74.5</v>
      </c>
      <c r="F168" s="1">
        <f>IFERROR(VLOOKUP(C168,'[1]Fuels and emission rates'!A$2:E$6,2,FALSE), 0)*[2]Generators!H168/1000+[2]Generators!Z168</f>
        <v>211.35517999999999</v>
      </c>
      <c r="G168" s="1">
        <f>IFERROR(VLOOKUP(C168,'[1]Fuels and emission rates'!A$2:E$6,2,FALSE), 0)*[2]Generators!G168</f>
        <v>7602.6299999999992</v>
      </c>
      <c r="H168">
        <v>1.83</v>
      </c>
      <c r="I168">
        <v>1.83</v>
      </c>
      <c r="J168">
        <v>2</v>
      </c>
      <c r="K168">
        <v>2</v>
      </c>
      <c r="L168">
        <v>22.35</v>
      </c>
      <c r="M168">
        <v>2369.3200000000002</v>
      </c>
      <c r="N168" s="2">
        <f>CONVERT(IFERROR(VLOOKUP(C168,'[1]Fuels and emission rates'!A$2:E$6,3,FALSE),0)*[2]Generators!G168, "lbm", "kg")</f>
        <v>20214.749027036411</v>
      </c>
      <c r="O168" s="2">
        <f>CONVERT(IFERROR(VLOOKUP(C168,'[1]Fuels and emission rates'!A$2:E$6,3,FALSE),0)*[2]Generators!H168/1000, "lbm", "kg")</f>
        <v>556.89698809786421</v>
      </c>
      <c r="P168" s="2">
        <f>CONVERT(IFERROR(VLOOKUP(C168,'[1]Fuels and emission rates'!A$2:E$6,4,FALSE),0)*[2]Generators!G168, "lbm", "kg")</f>
        <v>28.901672045153596</v>
      </c>
      <c r="Q168" s="2">
        <f>CONVERT(IFERROR(VLOOKUP(C168,'[1]Fuels and emission rates'!A$2:E$6,4,FALSE),0)*[2]Generators!H168/1000, "lbm", "kg")</f>
        <v>0.79621340296688958</v>
      </c>
      <c r="R168" s="2">
        <f>CONVERT(IFERROR(VLOOKUP(C168,'[1]Fuels and emission rates'!A$2:E$6,5,FALSE),0)*[2]Generators!G168, "lbm", "kg")</f>
        <v>0.95079932466726891</v>
      </c>
      <c r="S168" s="2">
        <f>CONVERT(IFERROR(VLOOKUP(C168,'[1]Fuels and emission rates'!A$2:E$6,5,FALSE),0)*[2]Generators!H168/1000, "lbm", "kg")</f>
        <v>2.6193611381694838E-2</v>
      </c>
      <c r="T168">
        <v>0</v>
      </c>
      <c r="U168">
        <v>0</v>
      </c>
      <c r="V168">
        <v>1</v>
      </c>
    </row>
    <row r="169" spans="1:22" x14ac:dyDescent="0.2">
      <c r="A169">
        <v>168</v>
      </c>
      <c r="B169" t="s">
        <v>219</v>
      </c>
      <c r="C169" t="s">
        <v>218</v>
      </c>
      <c r="D169" t="s">
        <v>118</v>
      </c>
      <c r="E169">
        <v>74.5</v>
      </c>
      <c r="F169" s="1">
        <f>IFERROR(VLOOKUP(C169,'[1]Fuels and emission rates'!A$2:E$6,2,FALSE), 0)*[2]Generators!H169/1000+[2]Generators!Z169</f>
        <v>211.35517999999999</v>
      </c>
      <c r="G169" s="1">
        <f>IFERROR(VLOOKUP(C169,'[1]Fuels and emission rates'!A$2:E$6,2,FALSE), 0)*[2]Generators!G169</f>
        <v>7602.6299999999992</v>
      </c>
      <c r="H169">
        <v>1.83</v>
      </c>
      <c r="I169">
        <v>1.83</v>
      </c>
      <c r="J169">
        <v>2</v>
      </c>
      <c r="K169">
        <v>2</v>
      </c>
      <c r="L169">
        <v>22.35</v>
      </c>
      <c r="M169">
        <v>2369.3200000000002</v>
      </c>
      <c r="N169" s="2">
        <f>CONVERT(IFERROR(VLOOKUP(C169,'[1]Fuels and emission rates'!A$2:E$6,3,FALSE),0)*[2]Generators!G169, "lbm", "kg")</f>
        <v>20214.749027036411</v>
      </c>
      <c r="O169" s="2">
        <f>CONVERT(IFERROR(VLOOKUP(C169,'[1]Fuels and emission rates'!A$2:E$6,3,FALSE),0)*[2]Generators!H169/1000, "lbm", "kg")</f>
        <v>556.89698809786421</v>
      </c>
      <c r="P169" s="2">
        <f>CONVERT(IFERROR(VLOOKUP(C169,'[1]Fuels and emission rates'!A$2:E$6,4,FALSE),0)*[2]Generators!G169, "lbm", "kg")</f>
        <v>28.901672045153596</v>
      </c>
      <c r="Q169" s="2">
        <f>CONVERT(IFERROR(VLOOKUP(C169,'[1]Fuels and emission rates'!A$2:E$6,4,FALSE),0)*[2]Generators!H169/1000, "lbm", "kg")</f>
        <v>0.79621340296688958</v>
      </c>
      <c r="R169" s="2">
        <f>CONVERT(IFERROR(VLOOKUP(C169,'[1]Fuels and emission rates'!A$2:E$6,5,FALSE),0)*[2]Generators!G169, "lbm", "kg")</f>
        <v>0.95079932466726891</v>
      </c>
      <c r="S169" s="2">
        <f>CONVERT(IFERROR(VLOOKUP(C169,'[1]Fuels and emission rates'!A$2:E$6,5,FALSE),0)*[2]Generators!H169/1000, "lbm", "kg")</f>
        <v>2.6193611381694838E-2</v>
      </c>
      <c r="T169">
        <v>0</v>
      </c>
      <c r="U169">
        <v>0</v>
      </c>
      <c r="V169">
        <v>1</v>
      </c>
    </row>
    <row r="170" spans="1:22" x14ac:dyDescent="0.2">
      <c r="A170">
        <v>169</v>
      </c>
      <c r="B170" t="s">
        <v>220</v>
      </c>
      <c r="C170" t="s">
        <v>218</v>
      </c>
      <c r="D170" t="s">
        <v>118</v>
      </c>
      <c r="E170">
        <v>74.5</v>
      </c>
      <c r="F170" s="1">
        <f>IFERROR(VLOOKUP(C170,'[1]Fuels and emission rates'!A$2:E$6,2,FALSE), 0)*[2]Generators!H170/1000+[2]Generators!Z170</f>
        <v>211.35517999999999</v>
      </c>
      <c r="G170" s="1">
        <f>IFERROR(VLOOKUP(C170,'[1]Fuels and emission rates'!A$2:E$6,2,FALSE), 0)*[2]Generators!G170</f>
        <v>7602.6299999999992</v>
      </c>
      <c r="H170">
        <v>1.83</v>
      </c>
      <c r="I170">
        <v>1.83</v>
      </c>
      <c r="J170">
        <v>2</v>
      </c>
      <c r="K170">
        <v>2</v>
      </c>
      <c r="L170">
        <v>22.35</v>
      </c>
      <c r="M170">
        <v>2369.3200000000002</v>
      </c>
      <c r="N170" s="2">
        <f>CONVERT(IFERROR(VLOOKUP(C170,'[1]Fuels and emission rates'!A$2:E$6,3,FALSE),0)*[2]Generators!G170, "lbm", "kg")</f>
        <v>20214.749027036411</v>
      </c>
      <c r="O170" s="2">
        <f>CONVERT(IFERROR(VLOOKUP(C170,'[1]Fuels and emission rates'!A$2:E$6,3,FALSE),0)*[2]Generators!H170/1000, "lbm", "kg")</f>
        <v>556.89698809786421</v>
      </c>
      <c r="P170" s="2">
        <f>CONVERT(IFERROR(VLOOKUP(C170,'[1]Fuels and emission rates'!A$2:E$6,4,FALSE),0)*[2]Generators!G170, "lbm", "kg")</f>
        <v>28.901672045153596</v>
      </c>
      <c r="Q170" s="2">
        <f>CONVERT(IFERROR(VLOOKUP(C170,'[1]Fuels and emission rates'!A$2:E$6,4,FALSE),0)*[2]Generators!H170/1000, "lbm", "kg")</f>
        <v>0.79621340296688958</v>
      </c>
      <c r="R170" s="2">
        <f>CONVERT(IFERROR(VLOOKUP(C170,'[1]Fuels and emission rates'!A$2:E$6,5,FALSE),0)*[2]Generators!G170, "lbm", "kg")</f>
        <v>0.95079932466726891</v>
      </c>
      <c r="S170" s="2">
        <f>CONVERT(IFERROR(VLOOKUP(C170,'[1]Fuels and emission rates'!A$2:E$6,5,FALSE),0)*[2]Generators!H170/1000, "lbm", "kg")</f>
        <v>2.6193611381694838E-2</v>
      </c>
      <c r="T170">
        <v>0</v>
      </c>
      <c r="U170">
        <v>0</v>
      </c>
      <c r="V170">
        <v>1</v>
      </c>
    </row>
    <row r="171" spans="1:22" x14ac:dyDescent="0.2">
      <c r="A171">
        <v>170</v>
      </c>
      <c r="B171" t="s">
        <v>221</v>
      </c>
      <c r="C171" t="s">
        <v>218</v>
      </c>
      <c r="D171" t="s">
        <v>222</v>
      </c>
      <c r="E171">
        <v>71.2</v>
      </c>
      <c r="F171" s="1">
        <f>IFERROR(VLOOKUP(C171,'[1]Fuels and emission rates'!A$2:E$6,2,FALSE), 0)*[2]Generators!H171/1000+[2]Generators!Z171</f>
        <v>220.55779999999999</v>
      </c>
      <c r="G171" s="1">
        <f>IFERROR(VLOOKUP(C171,'[1]Fuels and emission rates'!A$2:E$6,2,FALSE), 0)*[2]Generators!G171</f>
        <v>6945.54</v>
      </c>
      <c r="H171">
        <v>1.33</v>
      </c>
      <c r="I171">
        <v>1.33</v>
      </c>
      <c r="J171">
        <v>2</v>
      </c>
      <c r="K171">
        <v>2</v>
      </c>
      <c r="L171">
        <v>21.36</v>
      </c>
      <c r="M171">
        <v>2264.37</v>
      </c>
      <c r="N171" s="2">
        <f>CONVERT(IFERROR(VLOOKUP(C171,'[1]Fuels and emission rates'!A$2:E$6,3,FALSE),0)*[2]Generators!G171, "lbm", "kg")</f>
        <v>18467.602389862779</v>
      </c>
      <c r="O171" s="2">
        <f>CONVERT(IFERROR(VLOOKUP(C171,'[1]Fuels and emission rates'!A$2:E$6,3,FALSE),0)*[2]Generators!H171/1000, "lbm", "kg")</f>
        <v>581.36597497361458</v>
      </c>
      <c r="P171" s="2">
        <f>CONVERT(IFERROR(VLOOKUP(C171,'[1]Fuels and emission rates'!A$2:E$6,4,FALSE),0)*[2]Generators!G171, "lbm", "kg")</f>
        <v>26.403720719868801</v>
      </c>
      <c r="Q171" s="2">
        <f>CONVERT(IFERROR(VLOOKUP(C171,'[1]Fuels and emission rates'!A$2:E$6,4,FALSE),0)*[2]Generators!H171/1000, "lbm", "kg")</f>
        <v>0.83119749468201598</v>
      </c>
      <c r="R171" s="2">
        <f>CONVERT(IFERROR(VLOOKUP(C171,'[1]Fuels and emission rates'!A$2:E$6,5,FALSE),0)*[2]Generators!G171, "lbm", "kg")</f>
        <v>0.86862240322750217</v>
      </c>
      <c r="S171" s="2">
        <f>CONVERT(IFERROR(VLOOKUP(C171,'[1]Fuels and emission rates'!A$2:E$6,5,FALSE),0)*[2]Generators!H171/1000, "lbm", "kg")</f>
        <v>2.7344508489823137E-2</v>
      </c>
      <c r="T171">
        <v>0</v>
      </c>
      <c r="U171">
        <v>0</v>
      </c>
      <c r="V171">
        <v>1</v>
      </c>
    </row>
    <row r="172" spans="1:22" x14ac:dyDescent="0.2">
      <c r="A172">
        <v>171</v>
      </c>
      <c r="B172" t="s">
        <v>223</v>
      </c>
      <c r="C172" t="s">
        <v>218</v>
      </c>
      <c r="D172" t="s">
        <v>222</v>
      </c>
      <c r="E172">
        <v>71.2</v>
      </c>
      <c r="F172" s="1">
        <f>IFERROR(VLOOKUP(C172,'[1]Fuels and emission rates'!A$2:E$6,2,FALSE), 0)*[2]Generators!H172/1000+[2]Generators!Z172</f>
        <v>220.55779999999999</v>
      </c>
      <c r="G172" s="1">
        <f>IFERROR(VLOOKUP(C172,'[1]Fuels and emission rates'!A$2:E$6,2,FALSE), 0)*[2]Generators!G172</f>
        <v>6945.54</v>
      </c>
      <c r="H172">
        <v>1.33</v>
      </c>
      <c r="I172">
        <v>1.33</v>
      </c>
      <c r="J172">
        <v>2</v>
      </c>
      <c r="K172">
        <v>2</v>
      </c>
      <c r="L172">
        <v>21.36</v>
      </c>
      <c r="M172">
        <v>2264.37</v>
      </c>
      <c r="N172" s="2">
        <f>CONVERT(IFERROR(VLOOKUP(C172,'[1]Fuels and emission rates'!A$2:E$6,3,FALSE),0)*[2]Generators!G172, "lbm", "kg")</f>
        <v>18467.602389862779</v>
      </c>
      <c r="O172" s="2">
        <f>CONVERT(IFERROR(VLOOKUP(C172,'[1]Fuels and emission rates'!A$2:E$6,3,FALSE),0)*[2]Generators!H172/1000, "lbm", "kg")</f>
        <v>581.36597497361458</v>
      </c>
      <c r="P172" s="2">
        <f>CONVERT(IFERROR(VLOOKUP(C172,'[1]Fuels and emission rates'!A$2:E$6,4,FALSE),0)*[2]Generators!G172, "lbm", "kg")</f>
        <v>26.403720719868801</v>
      </c>
      <c r="Q172" s="2">
        <f>CONVERT(IFERROR(VLOOKUP(C172,'[1]Fuels and emission rates'!A$2:E$6,4,FALSE),0)*[2]Generators!H172/1000, "lbm", "kg")</f>
        <v>0.83119749468201598</v>
      </c>
      <c r="R172" s="2">
        <f>CONVERT(IFERROR(VLOOKUP(C172,'[1]Fuels and emission rates'!A$2:E$6,5,FALSE),0)*[2]Generators!G172, "lbm", "kg")</f>
        <v>0.86862240322750217</v>
      </c>
      <c r="S172" s="2">
        <f>CONVERT(IFERROR(VLOOKUP(C172,'[1]Fuels and emission rates'!A$2:E$6,5,FALSE),0)*[2]Generators!H172/1000, "lbm", "kg")</f>
        <v>2.7344508489823137E-2</v>
      </c>
      <c r="T172">
        <v>0</v>
      </c>
      <c r="U172">
        <v>0</v>
      </c>
      <c r="V172">
        <v>1</v>
      </c>
    </row>
    <row r="173" spans="1:22" x14ac:dyDescent="0.2">
      <c r="A173">
        <v>172</v>
      </c>
      <c r="B173" t="s">
        <v>224</v>
      </c>
      <c r="C173" t="s">
        <v>225</v>
      </c>
      <c r="D173" t="s">
        <v>192</v>
      </c>
      <c r="E173">
        <v>22</v>
      </c>
      <c r="F173" s="1">
        <f>IFERROR(VLOOKUP(C173,'[1]Fuels and emission rates'!A$2:E$6,2,FALSE), 0)*[2]Generators!H173/1000+[2]Generators!Z173</f>
        <v>2.92</v>
      </c>
      <c r="G173" s="1">
        <f>IFERROR(VLOOKUP(C173,'[1]Fuels and emission rates'!A$2:E$6,2,FALSE), 0)*[2]Generators!G173</f>
        <v>0</v>
      </c>
      <c r="H173">
        <v>7.0000000000000007E-2</v>
      </c>
      <c r="I173">
        <v>7.0000000000000007E-2</v>
      </c>
      <c r="J173">
        <v>6</v>
      </c>
      <c r="K173">
        <v>6</v>
      </c>
      <c r="L173">
        <v>11</v>
      </c>
      <c r="M173">
        <v>0</v>
      </c>
      <c r="N173" s="2">
        <f>CONVERT(IFERROR(VLOOKUP(C173,'[1]Fuels and emission rates'!A$2:E$6,3,FALSE),0)*[2]Generators!G173, "lbm", "kg")</f>
        <v>0</v>
      </c>
      <c r="O173" s="2">
        <f>CONVERT(IFERROR(VLOOKUP(C173,'[1]Fuels and emission rates'!A$2:E$6,3,FALSE),0)*[2]Generators!H173/1000, "lbm", "kg")</f>
        <v>0</v>
      </c>
      <c r="P173" s="2">
        <f>CONVERT(IFERROR(VLOOKUP(C173,'[1]Fuels and emission rates'!A$2:E$6,4,FALSE),0)*[2]Generators!G173, "lbm", "kg")</f>
        <v>3.6222629232313914</v>
      </c>
      <c r="Q173" s="2">
        <f>CONVERT(IFERROR(VLOOKUP(C173,'[1]Fuels and emission rates'!A$2:E$6,4,FALSE),0)*[2]Generators!H173/1000, "lbm", "kg")</f>
        <v>0.32929662938467191</v>
      </c>
      <c r="R173" s="2">
        <f>CONVERT(IFERROR(VLOOKUP(C173,'[1]Fuels and emission rates'!A$2:E$6,5,FALSE),0)*[2]Generators!G173, "lbm", "kg")</f>
        <v>0.11873501496618301</v>
      </c>
      <c r="S173" s="2">
        <f>CONVERT(IFERROR(VLOOKUP(C173,'[1]Fuels and emission rates'!A$2:E$6,5,FALSE),0)*[2]Generators!H173/1000, "lbm", "kg")</f>
        <v>1.0794092269653E-2</v>
      </c>
      <c r="T173">
        <v>0</v>
      </c>
      <c r="U173">
        <v>0</v>
      </c>
      <c r="V173">
        <v>1</v>
      </c>
    </row>
    <row r="174" spans="1:22" x14ac:dyDescent="0.2">
      <c r="A174">
        <v>173</v>
      </c>
      <c r="B174" t="s">
        <v>226</v>
      </c>
      <c r="C174" t="s">
        <v>227</v>
      </c>
      <c r="D174" t="s">
        <v>228</v>
      </c>
      <c r="E174">
        <v>75</v>
      </c>
      <c r="F174" s="1">
        <f>IFERROR(VLOOKUP(C174,'[1]Fuels and emission rates'!A$2:E$6,2,FALSE), 0)*[2]Generators!H174/1000+[2]Generators!Z174</f>
        <v>0</v>
      </c>
      <c r="G174" s="1">
        <f>IFERROR(VLOOKUP(C174,'[1]Fuels and emission rates'!A$2:E$6,2,FALSE), 0)*[2]Generators!G174</f>
        <v>0</v>
      </c>
      <c r="H174">
        <v>0.83</v>
      </c>
      <c r="I174">
        <v>0.83</v>
      </c>
      <c r="J174">
        <v>1</v>
      </c>
      <c r="K174">
        <v>1</v>
      </c>
      <c r="L174">
        <v>0</v>
      </c>
      <c r="M174">
        <v>0</v>
      </c>
      <c r="N174" s="2">
        <f>CONVERT(IFERROR(VLOOKUP(C174,'[1]Fuels and emission rates'!A$2:E$6,3,FALSE),0)*[2]Generators!G174, "lbm", "kg")</f>
        <v>0</v>
      </c>
      <c r="O174" s="2">
        <f>CONVERT(IFERROR(VLOOKUP(C174,'[1]Fuels and emission rates'!A$2:E$6,3,FALSE),0)*[2]Generators!H174/1000, "lbm", "kg")</f>
        <v>0</v>
      </c>
      <c r="P174" s="2">
        <f>CONVERT(IFERROR(VLOOKUP(C174,'[1]Fuels and emission rates'!A$2:E$6,4,FALSE),0)*[2]Generators!G174, "lbm", "kg")</f>
        <v>0</v>
      </c>
      <c r="Q174" s="2">
        <f>CONVERT(IFERROR(VLOOKUP(C174,'[1]Fuels and emission rates'!A$2:E$6,4,FALSE),0)*[2]Generators!H174/1000, "lbm", "kg")</f>
        <v>0</v>
      </c>
      <c r="R174" s="2">
        <f>CONVERT(IFERROR(VLOOKUP(C174,'[1]Fuels and emission rates'!A$2:E$6,5,FALSE),0)*[2]Generators!G174, "lbm", "kg")</f>
        <v>0</v>
      </c>
      <c r="S174" s="2">
        <f>CONVERT(IFERROR(VLOOKUP(C174,'[1]Fuels and emission rates'!A$2:E$6,5,FALSE),0)*[2]Generators!H174/1000, "lbm", "kg")</f>
        <v>0</v>
      </c>
      <c r="T174">
        <v>0</v>
      </c>
      <c r="U174">
        <v>0</v>
      </c>
      <c r="V174">
        <v>1</v>
      </c>
    </row>
    <row r="175" spans="1:22" x14ac:dyDescent="0.2">
      <c r="A175">
        <v>174</v>
      </c>
      <c r="B175" t="s">
        <v>229</v>
      </c>
      <c r="C175" t="s">
        <v>227</v>
      </c>
      <c r="D175" t="s">
        <v>228</v>
      </c>
      <c r="E175">
        <v>75</v>
      </c>
      <c r="F175" s="1">
        <f>IFERROR(VLOOKUP(C175,'[1]Fuels and emission rates'!A$2:E$6,2,FALSE), 0)*[2]Generators!H175/1000+[2]Generators!Z175</f>
        <v>0</v>
      </c>
      <c r="G175" s="1">
        <f>IFERROR(VLOOKUP(C175,'[1]Fuels and emission rates'!A$2:E$6,2,FALSE), 0)*[2]Generators!G175</f>
        <v>0</v>
      </c>
      <c r="H175">
        <v>0.83</v>
      </c>
      <c r="I175">
        <v>0.83</v>
      </c>
      <c r="J175">
        <v>1</v>
      </c>
      <c r="K175">
        <v>1</v>
      </c>
      <c r="L175">
        <v>0</v>
      </c>
      <c r="M175">
        <v>0</v>
      </c>
      <c r="N175" s="2">
        <f>CONVERT(IFERROR(VLOOKUP(C175,'[1]Fuels and emission rates'!A$2:E$6,3,FALSE),0)*[2]Generators!G175, "lbm", "kg")</f>
        <v>0</v>
      </c>
      <c r="O175" s="2">
        <f>CONVERT(IFERROR(VLOOKUP(C175,'[1]Fuels and emission rates'!A$2:E$6,3,FALSE),0)*[2]Generators!H175/1000, "lbm", "kg")</f>
        <v>0</v>
      </c>
      <c r="P175" s="2">
        <f>CONVERT(IFERROR(VLOOKUP(C175,'[1]Fuels and emission rates'!A$2:E$6,4,FALSE),0)*[2]Generators!G175, "lbm", "kg")</f>
        <v>0</v>
      </c>
      <c r="Q175" s="2">
        <f>CONVERT(IFERROR(VLOOKUP(C175,'[1]Fuels and emission rates'!A$2:E$6,4,FALSE),0)*[2]Generators!H175/1000, "lbm", "kg")</f>
        <v>0</v>
      </c>
      <c r="R175" s="2">
        <f>CONVERT(IFERROR(VLOOKUP(C175,'[1]Fuels and emission rates'!A$2:E$6,5,FALSE),0)*[2]Generators!G175, "lbm", "kg")</f>
        <v>0</v>
      </c>
      <c r="S175" s="2">
        <f>CONVERT(IFERROR(VLOOKUP(C175,'[1]Fuels and emission rates'!A$2:E$6,5,FALSE),0)*[2]Generators!H175/1000, "lbm", "kg")</f>
        <v>0</v>
      </c>
      <c r="T175">
        <v>0</v>
      </c>
      <c r="U175">
        <v>0</v>
      </c>
      <c r="V175">
        <v>1</v>
      </c>
    </row>
    <row r="176" spans="1:22" x14ac:dyDescent="0.2">
      <c r="A176">
        <v>175</v>
      </c>
      <c r="B176" t="s">
        <v>230</v>
      </c>
      <c r="C176" t="s">
        <v>227</v>
      </c>
      <c r="D176" t="s">
        <v>100</v>
      </c>
      <c r="E176">
        <v>77</v>
      </c>
      <c r="F176" s="1">
        <f>IFERROR(VLOOKUP(C176,'[1]Fuels and emission rates'!A$2:E$6,2,FALSE), 0)*[2]Generators!H176/1000+[2]Generators!Z176</f>
        <v>0</v>
      </c>
      <c r="G176" s="1">
        <f>IFERROR(VLOOKUP(C176,'[1]Fuels and emission rates'!A$2:E$6,2,FALSE), 0)*[2]Generators!G176</f>
        <v>0</v>
      </c>
      <c r="H176">
        <v>0.86</v>
      </c>
      <c r="I176">
        <v>0.86</v>
      </c>
      <c r="J176">
        <v>1</v>
      </c>
      <c r="K176">
        <v>1</v>
      </c>
      <c r="L176">
        <v>0</v>
      </c>
      <c r="M176">
        <v>0</v>
      </c>
      <c r="N176" s="2">
        <f>CONVERT(IFERROR(VLOOKUP(C176,'[1]Fuels and emission rates'!A$2:E$6,3,FALSE),0)*[2]Generators!G176, "lbm", "kg")</f>
        <v>0</v>
      </c>
      <c r="O176" s="2">
        <f>CONVERT(IFERROR(VLOOKUP(C176,'[1]Fuels and emission rates'!A$2:E$6,3,FALSE),0)*[2]Generators!H176/1000, "lbm", "kg")</f>
        <v>0</v>
      </c>
      <c r="P176" s="2">
        <f>CONVERT(IFERROR(VLOOKUP(C176,'[1]Fuels and emission rates'!A$2:E$6,4,FALSE),0)*[2]Generators!G176, "lbm", "kg")</f>
        <v>0</v>
      </c>
      <c r="Q176" s="2">
        <f>CONVERT(IFERROR(VLOOKUP(C176,'[1]Fuels and emission rates'!A$2:E$6,4,FALSE),0)*[2]Generators!H176/1000, "lbm", "kg")</f>
        <v>0</v>
      </c>
      <c r="R176" s="2">
        <f>CONVERT(IFERROR(VLOOKUP(C176,'[1]Fuels and emission rates'!A$2:E$6,5,FALSE),0)*[2]Generators!G176, "lbm", "kg")</f>
        <v>0</v>
      </c>
      <c r="S176" s="2">
        <f>CONVERT(IFERROR(VLOOKUP(C176,'[1]Fuels and emission rates'!A$2:E$6,5,FALSE),0)*[2]Generators!H176/1000, "lbm", "kg")</f>
        <v>0</v>
      </c>
      <c r="T176">
        <v>0</v>
      </c>
      <c r="U176">
        <v>0</v>
      </c>
      <c r="V176">
        <v>1</v>
      </c>
    </row>
    <row r="177" spans="1:22" x14ac:dyDescent="0.2">
      <c r="A177">
        <v>176</v>
      </c>
      <c r="B177" t="s">
        <v>231</v>
      </c>
      <c r="C177" t="s">
        <v>227</v>
      </c>
      <c r="D177" t="s">
        <v>232</v>
      </c>
      <c r="E177">
        <v>77</v>
      </c>
      <c r="F177" s="1">
        <f>IFERROR(VLOOKUP(C177,'[1]Fuels and emission rates'!A$2:E$6,2,FALSE), 0)*[2]Generators!H177/1000+[2]Generators!Z177</f>
        <v>0</v>
      </c>
      <c r="G177" s="1">
        <f>IFERROR(VLOOKUP(C177,'[1]Fuels and emission rates'!A$2:E$6,2,FALSE), 0)*[2]Generators!G177</f>
        <v>0</v>
      </c>
      <c r="H177">
        <v>0.86</v>
      </c>
      <c r="I177">
        <v>0.86</v>
      </c>
      <c r="J177">
        <v>1</v>
      </c>
      <c r="K177">
        <v>1</v>
      </c>
      <c r="L177">
        <v>0</v>
      </c>
      <c r="M177">
        <v>0</v>
      </c>
      <c r="N177" s="2">
        <f>CONVERT(IFERROR(VLOOKUP(C177,'[1]Fuels and emission rates'!A$2:E$6,3,FALSE),0)*[2]Generators!G177, "lbm", "kg")</f>
        <v>0</v>
      </c>
      <c r="O177" s="2">
        <f>CONVERT(IFERROR(VLOOKUP(C177,'[1]Fuels and emission rates'!A$2:E$6,3,FALSE),0)*[2]Generators!H177/1000, "lbm", "kg")</f>
        <v>0</v>
      </c>
      <c r="P177" s="2">
        <f>CONVERT(IFERROR(VLOOKUP(C177,'[1]Fuels and emission rates'!A$2:E$6,4,FALSE),0)*[2]Generators!G177, "lbm", "kg")</f>
        <v>0</v>
      </c>
      <c r="Q177" s="2">
        <f>CONVERT(IFERROR(VLOOKUP(C177,'[1]Fuels and emission rates'!A$2:E$6,4,FALSE),0)*[2]Generators!H177/1000, "lbm", "kg")</f>
        <v>0</v>
      </c>
      <c r="R177" s="2">
        <f>CONVERT(IFERROR(VLOOKUP(C177,'[1]Fuels and emission rates'!A$2:E$6,5,FALSE),0)*[2]Generators!G177, "lbm", "kg")</f>
        <v>0</v>
      </c>
      <c r="S177" s="2">
        <f>CONVERT(IFERROR(VLOOKUP(C177,'[1]Fuels and emission rates'!A$2:E$6,5,FALSE),0)*[2]Generators!H177/1000, "lbm", "kg")</f>
        <v>0</v>
      </c>
      <c r="T177">
        <v>0</v>
      </c>
      <c r="U177">
        <v>0</v>
      </c>
      <c r="V177">
        <v>1</v>
      </c>
    </row>
    <row r="178" spans="1:22" x14ac:dyDescent="0.2">
      <c r="A178">
        <v>177</v>
      </c>
      <c r="B178" t="s">
        <v>233</v>
      </c>
      <c r="C178" t="s">
        <v>227</v>
      </c>
      <c r="D178" t="s">
        <v>105</v>
      </c>
      <c r="E178">
        <v>82</v>
      </c>
      <c r="F178" s="1">
        <f>IFERROR(VLOOKUP(C178,'[1]Fuels and emission rates'!A$2:E$6,2,FALSE), 0)*[2]Generators!H178/1000+[2]Generators!Z178</f>
        <v>0</v>
      </c>
      <c r="G178" s="1">
        <f>IFERROR(VLOOKUP(C178,'[1]Fuels and emission rates'!A$2:E$6,2,FALSE), 0)*[2]Generators!G178</f>
        <v>0</v>
      </c>
      <c r="H178">
        <v>0.91</v>
      </c>
      <c r="I178">
        <v>0.91</v>
      </c>
      <c r="J178">
        <v>1</v>
      </c>
      <c r="K178">
        <v>1</v>
      </c>
      <c r="L178">
        <v>0</v>
      </c>
      <c r="M178">
        <v>0</v>
      </c>
      <c r="N178" s="2">
        <f>CONVERT(IFERROR(VLOOKUP(C178,'[1]Fuels and emission rates'!A$2:E$6,3,FALSE),0)*[2]Generators!G178, "lbm", "kg")</f>
        <v>0</v>
      </c>
      <c r="O178" s="2">
        <f>CONVERT(IFERROR(VLOOKUP(C178,'[1]Fuels and emission rates'!A$2:E$6,3,FALSE),0)*[2]Generators!H178/1000, "lbm", "kg")</f>
        <v>0</v>
      </c>
      <c r="P178" s="2">
        <f>CONVERT(IFERROR(VLOOKUP(C178,'[1]Fuels and emission rates'!A$2:E$6,4,FALSE),0)*[2]Generators!G178, "lbm", "kg")</f>
        <v>0</v>
      </c>
      <c r="Q178" s="2">
        <f>CONVERT(IFERROR(VLOOKUP(C178,'[1]Fuels and emission rates'!A$2:E$6,4,FALSE),0)*[2]Generators!H178/1000, "lbm", "kg")</f>
        <v>0</v>
      </c>
      <c r="R178" s="2">
        <f>CONVERT(IFERROR(VLOOKUP(C178,'[1]Fuels and emission rates'!A$2:E$6,5,FALSE),0)*[2]Generators!G178, "lbm", "kg")</f>
        <v>0</v>
      </c>
      <c r="S178" s="2">
        <f>CONVERT(IFERROR(VLOOKUP(C178,'[1]Fuels and emission rates'!A$2:E$6,5,FALSE),0)*[2]Generators!H178/1000, "lbm", "kg")</f>
        <v>0</v>
      </c>
      <c r="T178">
        <v>0</v>
      </c>
      <c r="U178">
        <v>0</v>
      </c>
      <c r="V178">
        <v>1</v>
      </c>
    </row>
    <row r="179" spans="1:22" x14ac:dyDescent="0.2">
      <c r="A179">
        <v>178</v>
      </c>
      <c r="B179" t="s">
        <v>234</v>
      </c>
      <c r="C179" t="s">
        <v>227</v>
      </c>
      <c r="D179" t="s">
        <v>235</v>
      </c>
      <c r="E179">
        <v>1225.31</v>
      </c>
      <c r="F179" s="1">
        <f>IFERROR(VLOOKUP(C179,'[1]Fuels and emission rates'!A$2:E$6,2,FALSE), 0)*[2]Generators!H179/1000+[2]Generators!Z179</f>
        <v>0</v>
      </c>
      <c r="G179" s="1">
        <f>IFERROR(VLOOKUP(C179,'[1]Fuels and emission rates'!A$2:E$6,2,FALSE), 0)*[2]Generators!G179</f>
        <v>0</v>
      </c>
      <c r="H179">
        <v>1.58</v>
      </c>
      <c r="I179">
        <v>1.58</v>
      </c>
      <c r="J179">
        <v>1</v>
      </c>
      <c r="K179">
        <v>1</v>
      </c>
      <c r="L179">
        <v>0</v>
      </c>
      <c r="M179">
        <v>0</v>
      </c>
      <c r="N179" s="2">
        <f>CONVERT(IFERROR(VLOOKUP(C179,'[1]Fuels and emission rates'!A$2:E$6,3,FALSE),0)*[2]Generators!G179, "lbm", "kg")</f>
        <v>0</v>
      </c>
      <c r="O179" s="2">
        <f>CONVERT(IFERROR(VLOOKUP(C179,'[1]Fuels and emission rates'!A$2:E$6,3,FALSE),0)*[2]Generators!H179/1000, "lbm", "kg")</f>
        <v>0</v>
      </c>
      <c r="P179" s="2">
        <f>CONVERT(IFERROR(VLOOKUP(C179,'[1]Fuels and emission rates'!A$2:E$6,4,FALSE),0)*[2]Generators!G179, "lbm", "kg")</f>
        <v>0</v>
      </c>
      <c r="Q179" s="2">
        <f>CONVERT(IFERROR(VLOOKUP(C179,'[1]Fuels and emission rates'!A$2:E$6,4,FALSE),0)*[2]Generators!H179/1000, "lbm", "kg")</f>
        <v>0</v>
      </c>
      <c r="R179" s="2">
        <f>CONVERT(IFERROR(VLOOKUP(C179,'[1]Fuels and emission rates'!A$2:E$6,5,FALSE),0)*[2]Generators!G179, "lbm", "kg")</f>
        <v>0</v>
      </c>
      <c r="S179" s="2">
        <f>CONVERT(IFERROR(VLOOKUP(C179,'[1]Fuels and emission rates'!A$2:E$6,5,FALSE),0)*[2]Generators!H179/1000, "lbm", "kg")</f>
        <v>0</v>
      </c>
      <c r="T179">
        <v>0</v>
      </c>
      <c r="U179">
        <v>0</v>
      </c>
      <c r="V179">
        <v>1</v>
      </c>
    </row>
    <row r="180" spans="1:22" x14ac:dyDescent="0.2">
      <c r="A180">
        <v>179</v>
      </c>
      <c r="B180" t="s">
        <v>236</v>
      </c>
      <c r="C180" t="s">
        <v>227</v>
      </c>
      <c r="D180" t="s">
        <v>235</v>
      </c>
      <c r="E180">
        <v>1225.31</v>
      </c>
      <c r="F180" s="1">
        <f>IFERROR(VLOOKUP(C180,'[1]Fuels and emission rates'!A$2:E$6,2,FALSE), 0)*[2]Generators!H180/1000+[2]Generators!Z180</f>
        <v>0</v>
      </c>
      <c r="G180" s="1">
        <f>IFERROR(VLOOKUP(C180,'[1]Fuels and emission rates'!A$2:E$6,2,FALSE), 0)*[2]Generators!G180</f>
        <v>0</v>
      </c>
      <c r="H180">
        <v>1.58</v>
      </c>
      <c r="I180">
        <v>1.58</v>
      </c>
      <c r="J180">
        <v>1</v>
      </c>
      <c r="K180">
        <v>1</v>
      </c>
      <c r="L180">
        <v>0</v>
      </c>
      <c r="M180">
        <v>0</v>
      </c>
      <c r="N180" s="2">
        <f>CONVERT(IFERROR(VLOOKUP(C180,'[1]Fuels and emission rates'!A$2:E$6,3,FALSE),0)*[2]Generators!G180, "lbm", "kg")</f>
        <v>0</v>
      </c>
      <c r="O180" s="2">
        <f>CONVERT(IFERROR(VLOOKUP(C180,'[1]Fuels and emission rates'!A$2:E$6,3,FALSE),0)*[2]Generators!H180/1000, "lbm", "kg")</f>
        <v>0</v>
      </c>
      <c r="P180" s="2">
        <f>CONVERT(IFERROR(VLOOKUP(C180,'[1]Fuels and emission rates'!A$2:E$6,4,FALSE),0)*[2]Generators!G180, "lbm", "kg")</f>
        <v>0</v>
      </c>
      <c r="Q180" s="2">
        <f>CONVERT(IFERROR(VLOOKUP(C180,'[1]Fuels and emission rates'!A$2:E$6,4,FALSE),0)*[2]Generators!H180/1000, "lbm", "kg")</f>
        <v>0</v>
      </c>
      <c r="R180" s="2">
        <f>CONVERT(IFERROR(VLOOKUP(C180,'[1]Fuels and emission rates'!A$2:E$6,5,FALSE),0)*[2]Generators!G180, "lbm", "kg")</f>
        <v>0</v>
      </c>
      <c r="S180" s="2">
        <f>CONVERT(IFERROR(VLOOKUP(C180,'[1]Fuels and emission rates'!A$2:E$6,5,FALSE),0)*[2]Generators!H180/1000, "lbm", "kg")</f>
        <v>0</v>
      </c>
      <c r="T180">
        <v>0</v>
      </c>
      <c r="U180">
        <v>0</v>
      </c>
      <c r="V180">
        <v>1</v>
      </c>
    </row>
    <row r="181" spans="1:22" x14ac:dyDescent="0.2">
      <c r="A181">
        <v>180</v>
      </c>
      <c r="B181" t="s">
        <v>237</v>
      </c>
      <c r="C181" t="s">
        <v>227</v>
      </c>
      <c r="D181" t="s">
        <v>238</v>
      </c>
      <c r="E181">
        <v>1225.31</v>
      </c>
      <c r="F181" s="1">
        <f>IFERROR(VLOOKUP(C181,'[1]Fuels and emission rates'!A$2:E$6,2,FALSE), 0)*[2]Generators!H181/1000+[2]Generators!Z181</f>
        <v>0</v>
      </c>
      <c r="G181" s="1">
        <f>IFERROR(VLOOKUP(C181,'[1]Fuels and emission rates'!A$2:E$6,2,FALSE), 0)*[2]Generators!G181</f>
        <v>0</v>
      </c>
      <c r="H181">
        <v>1.58</v>
      </c>
      <c r="I181">
        <v>1.58</v>
      </c>
      <c r="J181">
        <v>1</v>
      </c>
      <c r="K181">
        <v>1</v>
      </c>
      <c r="L181">
        <v>0</v>
      </c>
      <c r="M181">
        <v>0</v>
      </c>
      <c r="N181" s="2">
        <f>CONVERT(IFERROR(VLOOKUP(C181,'[1]Fuels and emission rates'!A$2:E$6,3,FALSE),0)*[2]Generators!G181, "lbm", "kg")</f>
        <v>0</v>
      </c>
      <c r="O181" s="2">
        <f>CONVERT(IFERROR(VLOOKUP(C181,'[1]Fuels and emission rates'!A$2:E$6,3,FALSE),0)*[2]Generators!H181/1000, "lbm", "kg")</f>
        <v>0</v>
      </c>
      <c r="P181" s="2">
        <f>CONVERT(IFERROR(VLOOKUP(C181,'[1]Fuels and emission rates'!A$2:E$6,4,FALSE),0)*[2]Generators!G181, "lbm", "kg")</f>
        <v>0</v>
      </c>
      <c r="Q181" s="2">
        <f>CONVERT(IFERROR(VLOOKUP(C181,'[1]Fuels and emission rates'!A$2:E$6,4,FALSE),0)*[2]Generators!H181/1000, "lbm", "kg")</f>
        <v>0</v>
      </c>
      <c r="R181" s="2">
        <f>CONVERT(IFERROR(VLOOKUP(C181,'[1]Fuels and emission rates'!A$2:E$6,5,FALSE),0)*[2]Generators!G181, "lbm", "kg")</f>
        <v>0</v>
      </c>
      <c r="S181" s="2">
        <f>CONVERT(IFERROR(VLOOKUP(C181,'[1]Fuels and emission rates'!A$2:E$6,5,FALSE),0)*[2]Generators!H181/1000, "lbm", "kg")</f>
        <v>0</v>
      </c>
      <c r="T181">
        <v>0</v>
      </c>
      <c r="U181">
        <v>0</v>
      </c>
      <c r="V181">
        <v>1</v>
      </c>
    </row>
    <row r="182" spans="1:22" x14ac:dyDescent="0.2">
      <c r="A182">
        <v>181</v>
      </c>
      <c r="B182" t="s">
        <v>239</v>
      </c>
      <c r="C182" t="s">
        <v>227</v>
      </c>
      <c r="D182" t="s">
        <v>238</v>
      </c>
      <c r="E182">
        <v>1225.31</v>
      </c>
      <c r="F182" s="1">
        <f>IFERROR(VLOOKUP(C182,'[1]Fuels and emission rates'!A$2:E$6,2,FALSE), 0)*[2]Generators!H182/1000+[2]Generators!Z182</f>
        <v>0</v>
      </c>
      <c r="G182" s="1">
        <f>IFERROR(VLOOKUP(C182,'[1]Fuels and emission rates'!A$2:E$6,2,FALSE), 0)*[2]Generators!G182</f>
        <v>0</v>
      </c>
      <c r="H182">
        <v>1.58</v>
      </c>
      <c r="I182">
        <v>1.58</v>
      </c>
      <c r="J182">
        <v>1</v>
      </c>
      <c r="K182">
        <v>1</v>
      </c>
      <c r="L182">
        <v>0</v>
      </c>
      <c r="M182">
        <v>0</v>
      </c>
      <c r="N182" s="2">
        <f>CONVERT(IFERROR(VLOOKUP(C182,'[1]Fuels and emission rates'!A$2:E$6,3,FALSE),0)*[2]Generators!G182, "lbm", "kg")</f>
        <v>0</v>
      </c>
      <c r="O182" s="2">
        <f>CONVERT(IFERROR(VLOOKUP(C182,'[1]Fuels and emission rates'!A$2:E$6,3,FALSE),0)*[2]Generators!H182/1000, "lbm", "kg")</f>
        <v>0</v>
      </c>
      <c r="P182" s="2">
        <f>CONVERT(IFERROR(VLOOKUP(C182,'[1]Fuels and emission rates'!A$2:E$6,4,FALSE),0)*[2]Generators!G182, "lbm", "kg")</f>
        <v>0</v>
      </c>
      <c r="Q182" s="2">
        <f>CONVERT(IFERROR(VLOOKUP(C182,'[1]Fuels and emission rates'!A$2:E$6,4,FALSE),0)*[2]Generators!H182/1000, "lbm", "kg")</f>
        <v>0</v>
      </c>
      <c r="R182" s="2">
        <f>CONVERT(IFERROR(VLOOKUP(C182,'[1]Fuels and emission rates'!A$2:E$6,5,FALSE),0)*[2]Generators!G182, "lbm", "kg")</f>
        <v>0</v>
      </c>
      <c r="S182" s="2">
        <f>CONVERT(IFERROR(VLOOKUP(C182,'[1]Fuels and emission rates'!A$2:E$6,5,FALSE),0)*[2]Generators!H182/1000, "lbm", "kg")</f>
        <v>0</v>
      </c>
      <c r="T182">
        <v>0</v>
      </c>
      <c r="U182">
        <v>0</v>
      </c>
      <c r="V182">
        <v>1</v>
      </c>
    </row>
    <row r="183" spans="1:22" x14ac:dyDescent="0.2">
      <c r="A183">
        <v>182</v>
      </c>
      <c r="B183" t="s">
        <v>240</v>
      </c>
      <c r="C183" t="s">
        <v>227</v>
      </c>
      <c r="D183" t="s">
        <v>190</v>
      </c>
      <c r="E183">
        <v>1225.31</v>
      </c>
      <c r="F183" s="1">
        <f>IFERROR(VLOOKUP(C183,'[1]Fuels and emission rates'!A$2:E$6,2,FALSE), 0)*[2]Generators!H183/1000+[2]Generators!Z183</f>
        <v>0</v>
      </c>
      <c r="G183" s="1">
        <f>IFERROR(VLOOKUP(C183,'[1]Fuels and emission rates'!A$2:E$6,2,FALSE), 0)*[2]Generators!G183</f>
        <v>0</v>
      </c>
      <c r="H183">
        <v>1.58</v>
      </c>
      <c r="I183">
        <v>1.58</v>
      </c>
      <c r="J183">
        <v>1</v>
      </c>
      <c r="K183">
        <v>1</v>
      </c>
      <c r="L183">
        <v>0</v>
      </c>
      <c r="M183">
        <v>0</v>
      </c>
      <c r="N183" s="2">
        <f>CONVERT(IFERROR(VLOOKUP(C183,'[1]Fuels and emission rates'!A$2:E$6,3,FALSE),0)*[2]Generators!G183, "lbm", "kg")</f>
        <v>0</v>
      </c>
      <c r="O183" s="2">
        <f>CONVERT(IFERROR(VLOOKUP(C183,'[1]Fuels and emission rates'!A$2:E$6,3,FALSE),0)*[2]Generators!H183/1000, "lbm", "kg")</f>
        <v>0</v>
      </c>
      <c r="P183" s="2">
        <f>CONVERT(IFERROR(VLOOKUP(C183,'[1]Fuels and emission rates'!A$2:E$6,4,FALSE),0)*[2]Generators!G183, "lbm", "kg")</f>
        <v>0</v>
      </c>
      <c r="Q183" s="2">
        <f>CONVERT(IFERROR(VLOOKUP(C183,'[1]Fuels and emission rates'!A$2:E$6,4,FALSE),0)*[2]Generators!H183/1000, "lbm", "kg")</f>
        <v>0</v>
      </c>
      <c r="R183" s="2">
        <f>CONVERT(IFERROR(VLOOKUP(C183,'[1]Fuels and emission rates'!A$2:E$6,5,FALSE),0)*[2]Generators!G183, "lbm", "kg")</f>
        <v>0</v>
      </c>
      <c r="S183" s="2">
        <f>CONVERT(IFERROR(VLOOKUP(C183,'[1]Fuels and emission rates'!A$2:E$6,5,FALSE),0)*[2]Generators!H183/1000, "lbm", "kg")</f>
        <v>0</v>
      </c>
      <c r="T183">
        <v>0</v>
      </c>
      <c r="U183">
        <v>0</v>
      </c>
      <c r="V183">
        <v>1</v>
      </c>
    </row>
    <row r="184" spans="1:22" x14ac:dyDescent="0.2">
      <c r="A184">
        <v>183</v>
      </c>
      <c r="B184" t="s">
        <v>241</v>
      </c>
      <c r="C184" t="s">
        <v>227</v>
      </c>
      <c r="D184" t="s">
        <v>232</v>
      </c>
      <c r="E184">
        <v>810.77</v>
      </c>
      <c r="F184" s="1">
        <f>IFERROR(VLOOKUP(C184,'[1]Fuels and emission rates'!A$2:E$6,2,FALSE), 0)*[2]Generators!H184/1000+[2]Generators!Z184</f>
        <v>0</v>
      </c>
      <c r="G184" s="1">
        <f>IFERROR(VLOOKUP(C184,'[1]Fuels and emission rates'!A$2:E$6,2,FALSE), 0)*[2]Generators!G184</f>
        <v>0</v>
      </c>
      <c r="H184">
        <v>0.78</v>
      </c>
      <c r="I184">
        <v>0.78</v>
      </c>
      <c r="J184">
        <v>1</v>
      </c>
      <c r="K184">
        <v>1</v>
      </c>
      <c r="L184">
        <v>0</v>
      </c>
      <c r="M184">
        <v>0</v>
      </c>
      <c r="N184" s="2">
        <f>CONVERT(IFERROR(VLOOKUP(C184,'[1]Fuels and emission rates'!A$2:E$6,3,FALSE),0)*[2]Generators!G184, "lbm", "kg")</f>
        <v>0</v>
      </c>
      <c r="O184" s="2">
        <f>CONVERT(IFERROR(VLOOKUP(C184,'[1]Fuels and emission rates'!A$2:E$6,3,FALSE),0)*[2]Generators!H184/1000, "lbm", "kg")</f>
        <v>0</v>
      </c>
      <c r="P184" s="2">
        <f>CONVERT(IFERROR(VLOOKUP(C184,'[1]Fuels and emission rates'!A$2:E$6,4,FALSE),0)*[2]Generators!G184, "lbm", "kg")</f>
        <v>0</v>
      </c>
      <c r="Q184" s="2">
        <f>CONVERT(IFERROR(VLOOKUP(C184,'[1]Fuels and emission rates'!A$2:E$6,4,FALSE),0)*[2]Generators!H184/1000, "lbm", "kg")</f>
        <v>0</v>
      </c>
      <c r="R184" s="2">
        <f>CONVERT(IFERROR(VLOOKUP(C184,'[1]Fuels and emission rates'!A$2:E$6,5,FALSE),0)*[2]Generators!G184, "lbm", "kg")</f>
        <v>0</v>
      </c>
      <c r="S184" s="2">
        <f>CONVERT(IFERROR(VLOOKUP(C184,'[1]Fuels and emission rates'!A$2:E$6,5,FALSE),0)*[2]Generators!H184/1000, "lbm", "kg")</f>
        <v>0</v>
      </c>
      <c r="T184">
        <v>0</v>
      </c>
      <c r="U184">
        <v>0</v>
      </c>
      <c r="V184">
        <v>1</v>
      </c>
    </row>
    <row r="185" spans="1:22" x14ac:dyDescent="0.2">
      <c r="A185">
        <v>184</v>
      </c>
      <c r="B185" t="s">
        <v>242</v>
      </c>
      <c r="C185" t="s">
        <v>227</v>
      </c>
      <c r="D185" t="s">
        <v>243</v>
      </c>
      <c r="E185">
        <v>810.78</v>
      </c>
      <c r="F185" s="1">
        <f>IFERROR(VLOOKUP(C185,'[1]Fuels and emission rates'!A$2:E$6,2,FALSE), 0)*[2]Generators!H185/1000+[2]Generators!Z185</f>
        <v>0</v>
      </c>
      <c r="G185" s="1">
        <f>IFERROR(VLOOKUP(C185,'[1]Fuels and emission rates'!A$2:E$6,2,FALSE), 0)*[2]Generators!G185</f>
        <v>0</v>
      </c>
      <c r="H185">
        <v>0.78</v>
      </c>
      <c r="I185">
        <v>0.78</v>
      </c>
      <c r="J185">
        <v>1</v>
      </c>
      <c r="K185">
        <v>1</v>
      </c>
      <c r="L185">
        <v>0</v>
      </c>
      <c r="M185">
        <v>0</v>
      </c>
      <c r="N185" s="2">
        <f>CONVERT(IFERROR(VLOOKUP(C185,'[1]Fuels and emission rates'!A$2:E$6,3,FALSE),0)*[2]Generators!G185, "lbm", "kg")</f>
        <v>0</v>
      </c>
      <c r="O185" s="2">
        <f>CONVERT(IFERROR(VLOOKUP(C185,'[1]Fuels and emission rates'!A$2:E$6,3,FALSE),0)*[2]Generators!H185/1000, "lbm", "kg")</f>
        <v>0</v>
      </c>
      <c r="P185" s="2">
        <f>CONVERT(IFERROR(VLOOKUP(C185,'[1]Fuels and emission rates'!A$2:E$6,4,FALSE),0)*[2]Generators!G185, "lbm", "kg")</f>
        <v>0</v>
      </c>
      <c r="Q185" s="2">
        <f>CONVERT(IFERROR(VLOOKUP(C185,'[1]Fuels and emission rates'!A$2:E$6,4,FALSE),0)*[2]Generators!H185/1000, "lbm", "kg")</f>
        <v>0</v>
      </c>
      <c r="R185" s="2">
        <f>CONVERT(IFERROR(VLOOKUP(C185,'[1]Fuels and emission rates'!A$2:E$6,5,FALSE),0)*[2]Generators!G185, "lbm", "kg")</f>
        <v>0</v>
      </c>
      <c r="S185" s="2">
        <f>CONVERT(IFERROR(VLOOKUP(C185,'[1]Fuels and emission rates'!A$2:E$6,5,FALSE),0)*[2]Generators!H185/1000, "lbm", "kg")</f>
        <v>0</v>
      </c>
      <c r="T185">
        <v>0</v>
      </c>
      <c r="U185">
        <v>0</v>
      </c>
      <c r="V185">
        <v>1</v>
      </c>
    </row>
    <row r="186" spans="1:22" x14ac:dyDescent="0.2">
      <c r="A186">
        <v>185</v>
      </c>
      <c r="B186" t="s">
        <v>244</v>
      </c>
      <c r="C186" t="s">
        <v>227</v>
      </c>
      <c r="D186" t="s">
        <v>235</v>
      </c>
      <c r="E186">
        <v>46.7</v>
      </c>
      <c r="F186" s="1">
        <f>IFERROR(VLOOKUP(C186,'[1]Fuels and emission rates'!A$2:E$6,2,FALSE), 0)*[2]Generators!H186/1000+[2]Generators!Z186</f>
        <v>0</v>
      </c>
      <c r="G186" s="1">
        <f>IFERROR(VLOOKUP(C186,'[1]Fuels and emission rates'!A$2:E$6,2,FALSE), 0)*[2]Generators!G186</f>
        <v>0</v>
      </c>
      <c r="H186">
        <v>0.52</v>
      </c>
      <c r="I186">
        <v>0.52</v>
      </c>
      <c r="J186">
        <v>1</v>
      </c>
      <c r="K186">
        <v>1</v>
      </c>
      <c r="L186">
        <v>0</v>
      </c>
      <c r="M186">
        <v>0</v>
      </c>
      <c r="N186" s="2">
        <f>CONVERT(IFERROR(VLOOKUP(C186,'[1]Fuels and emission rates'!A$2:E$6,3,FALSE),0)*[2]Generators!G186, "lbm", "kg")</f>
        <v>0</v>
      </c>
      <c r="O186" s="2">
        <f>CONVERT(IFERROR(VLOOKUP(C186,'[1]Fuels and emission rates'!A$2:E$6,3,FALSE),0)*[2]Generators!H186/1000, "lbm", "kg")</f>
        <v>0</v>
      </c>
      <c r="P186" s="2">
        <f>CONVERT(IFERROR(VLOOKUP(C186,'[1]Fuels and emission rates'!A$2:E$6,4,FALSE),0)*[2]Generators!G186, "lbm", "kg")</f>
        <v>0</v>
      </c>
      <c r="Q186" s="2">
        <f>CONVERT(IFERROR(VLOOKUP(C186,'[1]Fuels and emission rates'!A$2:E$6,4,FALSE),0)*[2]Generators!H186/1000, "lbm", "kg")</f>
        <v>0</v>
      </c>
      <c r="R186" s="2">
        <f>CONVERT(IFERROR(VLOOKUP(C186,'[1]Fuels and emission rates'!A$2:E$6,5,FALSE),0)*[2]Generators!G186, "lbm", "kg")</f>
        <v>0</v>
      </c>
      <c r="S186" s="2">
        <f>CONVERT(IFERROR(VLOOKUP(C186,'[1]Fuels and emission rates'!A$2:E$6,5,FALSE),0)*[2]Generators!H186/1000, "lbm", "kg")</f>
        <v>0</v>
      </c>
      <c r="T186">
        <v>0</v>
      </c>
      <c r="U186">
        <v>0</v>
      </c>
      <c r="V186">
        <v>1</v>
      </c>
    </row>
    <row r="187" spans="1:22" x14ac:dyDescent="0.2">
      <c r="A187">
        <v>186</v>
      </c>
      <c r="B187" t="s">
        <v>245</v>
      </c>
      <c r="C187" t="s">
        <v>227</v>
      </c>
      <c r="D187" t="s">
        <v>246</v>
      </c>
      <c r="E187">
        <v>110</v>
      </c>
      <c r="F187" s="1">
        <f>IFERROR(VLOOKUP(C187,'[1]Fuels and emission rates'!A$2:E$6,2,FALSE), 0)*[2]Generators!H187/1000+[2]Generators!Z187</f>
        <v>0</v>
      </c>
      <c r="G187" s="1">
        <f>IFERROR(VLOOKUP(C187,'[1]Fuels and emission rates'!A$2:E$6,2,FALSE), 0)*[2]Generators!G187</f>
        <v>0</v>
      </c>
      <c r="H187">
        <v>1.22</v>
      </c>
      <c r="I187">
        <v>1.22</v>
      </c>
      <c r="J187">
        <v>1</v>
      </c>
      <c r="K187">
        <v>1</v>
      </c>
      <c r="L187">
        <v>0</v>
      </c>
      <c r="M187">
        <v>0</v>
      </c>
      <c r="N187" s="2">
        <f>CONVERT(IFERROR(VLOOKUP(C187,'[1]Fuels and emission rates'!A$2:E$6,3,FALSE),0)*[2]Generators!G187, "lbm", "kg")</f>
        <v>0</v>
      </c>
      <c r="O187" s="2">
        <f>CONVERT(IFERROR(VLOOKUP(C187,'[1]Fuels and emission rates'!A$2:E$6,3,FALSE),0)*[2]Generators!H187/1000, "lbm", "kg")</f>
        <v>0</v>
      </c>
      <c r="P187" s="2">
        <f>CONVERT(IFERROR(VLOOKUP(C187,'[1]Fuels and emission rates'!A$2:E$6,4,FALSE),0)*[2]Generators!G187, "lbm", "kg")</f>
        <v>0</v>
      </c>
      <c r="Q187" s="2">
        <f>CONVERT(IFERROR(VLOOKUP(C187,'[1]Fuels and emission rates'!A$2:E$6,4,FALSE),0)*[2]Generators!H187/1000, "lbm", "kg")</f>
        <v>0</v>
      </c>
      <c r="R187" s="2">
        <f>CONVERT(IFERROR(VLOOKUP(C187,'[1]Fuels and emission rates'!A$2:E$6,5,FALSE),0)*[2]Generators!G187, "lbm", "kg")</f>
        <v>0</v>
      </c>
      <c r="S187" s="2">
        <f>CONVERT(IFERROR(VLOOKUP(C187,'[1]Fuels and emission rates'!A$2:E$6,5,FALSE),0)*[2]Generators!H187/1000, "lbm", "kg")</f>
        <v>0</v>
      </c>
      <c r="T187">
        <v>0</v>
      </c>
      <c r="U187">
        <v>0</v>
      </c>
      <c r="V187">
        <v>1</v>
      </c>
    </row>
    <row r="188" spans="1:22" x14ac:dyDescent="0.2">
      <c r="A188">
        <v>187</v>
      </c>
      <c r="B188" t="s">
        <v>247</v>
      </c>
      <c r="C188" t="s">
        <v>227</v>
      </c>
      <c r="D188" t="s">
        <v>248</v>
      </c>
      <c r="E188">
        <v>140</v>
      </c>
      <c r="F188" s="1">
        <f>IFERROR(VLOOKUP(C188,'[1]Fuels and emission rates'!A$2:E$6,2,FALSE), 0)*[2]Generators!H188/1000+[2]Generators!Z188</f>
        <v>0</v>
      </c>
      <c r="G188" s="1">
        <f>IFERROR(VLOOKUP(C188,'[1]Fuels and emission rates'!A$2:E$6,2,FALSE), 0)*[2]Generators!G188</f>
        <v>0</v>
      </c>
      <c r="H188">
        <v>1.56</v>
      </c>
      <c r="I188">
        <v>1.56</v>
      </c>
      <c r="J188">
        <v>1</v>
      </c>
      <c r="K188">
        <v>1</v>
      </c>
      <c r="L188">
        <v>0</v>
      </c>
      <c r="M188">
        <v>0</v>
      </c>
      <c r="N188" s="2">
        <f>CONVERT(IFERROR(VLOOKUP(C188,'[1]Fuels and emission rates'!A$2:E$6,3,FALSE),0)*[2]Generators!G188, "lbm", "kg")</f>
        <v>0</v>
      </c>
      <c r="O188" s="2">
        <f>CONVERT(IFERROR(VLOOKUP(C188,'[1]Fuels and emission rates'!A$2:E$6,3,FALSE),0)*[2]Generators!H188/1000, "lbm", "kg")</f>
        <v>0</v>
      </c>
      <c r="P188" s="2">
        <f>CONVERT(IFERROR(VLOOKUP(C188,'[1]Fuels and emission rates'!A$2:E$6,4,FALSE),0)*[2]Generators!G188, "lbm", "kg")</f>
        <v>0</v>
      </c>
      <c r="Q188" s="2">
        <f>CONVERT(IFERROR(VLOOKUP(C188,'[1]Fuels and emission rates'!A$2:E$6,4,FALSE),0)*[2]Generators!H188/1000, "lbm", "kg")</f>
        <v>0</v>
      </c>
      <c r="R188" s="2">
        <f>CONVERT(IFERROR(VLOOKUP(C188,'[1]Fuels and emission rates'!A$2:E$6,5,FALSE),0)*[2]Generators!G188, "lbm", "kg")</f>
        <v>0</v>
      </c>
      <c r="S188" s="2">
        <f>CONVERT(IFERROR(VLOOKUP(C188,'[1]Fuels and emission rates'!A$2:E$6,5,FALSE),0)*[2]Generators!H188/1000, "lbm", "kg")</f>
        <v>0</v>
      </c>
      <c r="T188">
        <v>0</v>
      </c>
      <c r="U188">
        <v>0</v>
      </c>
      <c r="V188">
        <v>1</v>
      </c>
    </row>
    <row r="189" spans="1:22" x14ac:dyDescent="0.2">
      <c r="A189">
        <v>188</v>
      </c>
      <c r="B189" t="s">
        <v>249</v>
      </c>
      <c r="C189" t="s">
        <v>227</v>
      </c>
      <c r="D189" t="s">
        <v>250</v>
      </c>
      <c r="E189">
        <v>0.8</v>
      </c>
      <c r="F189" s="1">
        <f>IFERROR(VLOOKUP(C189,'[1]Fuels and emission rates'!A$2:E$6,2,FALSE), 0)*[2]Generators!H189/1000+[2]Generators!Z189</f>
        <v>0</v>
      </c>
      <c r="G189" s="1">
        <f>IFERROR(VLOOKUP(C189,'[1]Fuels and emission rates'!A$2:E$6,2,FALSE), 0)*[2]Generators!G189</f>
        <v>0</v>
      </c>
      <c r="H189">
        <v>0.01</v>
      </c>
      <c r="I189">
        <v>0.01</v>
      </c>
      <c r="J189">
        <v>1</v>
      </c>
      <c r="K189">
        <v>1</v>
      </c>
      <c r="L189">
        <v>0</v>
      </c>
      <c r="M189">
        <v>0</v>
      </c>
      <c r="N189" s="2">
        <f>CONVERT(IFERROR(VLOOKUP(C189,'[1]Fuels and emission rates'!A$2:E$6,3,FALSE),0)*[2]Generators!G189, "lbm", "kg")</f>
        <v>0</v>
      </c>
      <c r="O189" s="2">
        <f>CONVERT(IFERROR(VLOOKUP(C189,'[1]Fuels and emission rates'!A$2:E$6,3,FALSE),0)*[2]Generators!H189/1000, "lbm", "kg")</f>
        <v>0</v>
      </c>
      <c r="P189" s="2">
        <f>CONVERT(IFERROR(VLOOKUP(C189,'[1]Fuels and emission rates'!A$2:E$6,4,FALSE),0)*[2]Generators!G189, "lbm", "kg")</f>
        <v>0</v>
      </c>
      <c r="Q189" s="2">
        <f>CONVERT(IFERROR(VLOOKUP(C189,'[1]Fuels and emission rates'!A$2:E$6,4,FALSE),0)*[2]Generators!H189/1000, "lbm", "kg")</f>
        <v>0</v>
      </c>
      <c r="R189" s="2">
        <f>CONVERT(IFERROR(VLOOKUP(C189,'[1]Fuels and emission rates'!A$2:E$6,5,FALSE),0)*[2]Generators!G189, "lbm", "kg")</f>
        <v>0</v>
      </c>
      <c r="S189" s="2">
        <f>CONVERT(IFERROR(VLOOKUP(C189,'[1]Fuels and emission rates'!A$2:E$6,5,FALSE),0)*[2]Generators!H189/1000, "lbm", "kg")</f>
        <v>0</v>
      </c>
      <c r="T189">
        <v>0</v>
      </c>
      <c r="U189">
        <v>0</v>
      </c>
      <c r="V189">
        <v>1</v>
      </c>
    </row>
    <row r="190" spans="1:22" x14ac:dyDescent="0.2">
      <c r="A190">
        <v>189</v>
      </c>
      <c r="B190" t="s">
        <v>251</v>
      </c>
      <c r="C190" t="s">
        <v>227</v>
      </c>
      <c r="D190" t="s">
        <v>94</v>
      </c>
      <c r="E190">
        <v>1.35</v>
      </c>
      <c r="F190" s="1">
        <f>IFERROR(VLOOKUP(C190,'[1]Fuels and emission rates'!A$2:E$6,2,FALSE), 0)*[2]Generators!H190/1000+[2]Generators!Z190</f>
        <v>0</v>
      </c>
      <c r="G190" s="1">
        <f>IFERROR(VLOOKUP(C190,'[1]Fuels and emission rates'!A$2:E$6,2,FALSE), 0)*[2]Generators!G190</f>
        <v>0</v>
      </c>
      <c r="H190">
        <v>0.02</v>
      </c>
      <c r="I190">
        <v>0.02</v>
      </c>
      <c r="J190">
        <v>1</v>
      </c>
      <c r="K190">
        <v>1</v>
      </c>
      <c r="L190">
        <v>0</v>
      </c>
      <c r="M190">
        <v>0</v>
      </c>
      <c r="N190" s="2">
        <f>CONVERT(IFERROR(VLOOKUP(C190,'[1]Fuels and emission rates'!A$2:E$6,3,FALSE),0)*[2]Generators!G190, "lbm", "kg")</f>
        <v>0</v>
      </c>
      <c r="O190" s="2">
        <f>CONVERT(IFERROR(VLOOKUP(C190,'[1]Fuels and emission rates'!A$2:E$6,3,FALSE),0)*[2]Generators!H190/1000, "lbm", "kg")</f>
        <v>0</v>
      </c>
      <c r="P190" s="2">
        <f>CONVERT(IFERROR(VLOOKUP(C190,'[1]Fuels and emission rates'!A$2:E$6,4,FALSE),0)*[2]Generators!G190, "lbm", "kg")</f>
        <v>0</v>
      </c>
      <c r="Q190" s="2">
        <f>CONVERT(IFERROR(VLOOKUP(C190,'[1]Fuels and emission rates'!A$2:E$6,4,FALSE),0)*[2]Generators!H190/1000, "lbm", "kg")</f>
        <v>0</v>
      </c>
      <c r="R190" s="2">
        <f>CONVERT(IFERROR(VLOOKUP(C190,'[1]Fuels and emission rates'!A$2:E$6,5,FALSE),0)*[2]Generators!G190, "lbm", "kg")</f>
        <v>0</v>
      </c>
      <c r="S190" s="2">
        <f>CONVERT(IFERROR(VLOOKUP(C190,'[1]Fuels and emission rates'!A$2:E$6,5,FALSE),0)*[2]Generators!H190/1000, "lbm", "kg")</f>
        <v>0</v>
      </c>
      <c r="T190">
        <v>0</v>
      </c>
      <c r="U190">
        <v>0</v>
      </c>
      <c r="V190">
        <v>1</v>
      </c>
    </row>
    <row r="191" spans="1:22" x14ac:dyDescent="0.2">
      <c r="A191">
        <v>190</v>
      </c>
      <c r="B191" t="s">
        <v>252</v>
      </c>
      <c r="C191" t="s">
        <v>227</v>
      </c>
      <c r="D191" t="s">
        <v>94</v>
      </c>
      <c r="E191">
        <v>4.6500000000000004</v>
      </c>
      <c r="F191" s="1">
        <f>IFERROR(VLOOKUP(C191,'[1]Fuels and emission rates'!A$2:E$6,2,FALSE), 0)*[2]Generators!H191/1000+[2]Generators!Z191</f>
        <v>0</v>
      </c>
      <c r="G191" s="1">
        <f>IFERROR(VLOOKUP(C191,'[1]Fuels and emission rates'!A$2:E$6,2,FALSE), 0)*[2]Generators!G191</f>
        <v>0</v>
      </c>
      <c r="H191">
        <v>0.05</v>
      </c>
      <c r="I191">
        <v>0.05</v>
      </c>
      <c r="J191">
        <v>1</v>
      </c>
      <c r="K191">
        <v>1</v>
      </c>
      <c r="L191">
        <v>0</v>
      </c>
      <c r="M191">
        <v>0</v>
      </c>
      <c r="N191" s="2">
        <f>CONVERT(IFERROR(VLOOKUP(C191,'[1]Fuels and emission rates'!A$2:E$6,3,FALSE),0)*[2]Generators!G191, "lbm", "kg")</f>
        <v>0</v>
      </c>
      <c r="O191" s="2">
        <f>CONVERT(IFERROR(VLOOKUP(C191,'[1]Fuels and emission rates'!A$2:E$6,3,FALSE),0)*[2]Generators!H191/1000, "lbm", "kg")</f>
        <v>0</v>
      </c>
      <c r="P191" s="2">
        <f>CONVERT(IFERROR(VLOOKUP(C191,'[1]Fuels and emission rates'!A$2:E$6,4,FALSE),0)*[2]Generators!G191, "lbm", "kg")</f>
        <v>0</v>
      </c>
      <c r="Q191" s="2">
        <f>CONVERT(IFERROR(VLOOKUP(C191,'[1]Fuels and emission rates'!A$2:E$6,4,FALSE),0)*[2]Generators!H191/1000, "lbm", "kg")</f>
        <v>0</v>
      </c>
      <c r="R191" s="2">
        <f>CONVERT(IFERROR(VLOOKUP(C191,'[1]Fuels and emission rates'!A$2:E$6,5,FALSE),0)*[2]Generators!G191, "lbm", "kg")</f>
        <v>0</v>
      </c>
      <c r="S191" s="2">
        <f>CONVERT(IFERROR(VLOOKUP(C191,'[1]Fuels and emission rates'!A$2:E$6,5,FALSE),0)*[2]Generators!H191/1000, "lbm", "kg")</f>
        <v>0</v>
      </c>
      <c r="T191">
        <v>0</v>
      </c>
      <c r="U191">
        <v>0</v>
      </c>
      <c r="V191">
        <v>1</v>
      </c>
    </row>
    <row r="192" spans="1:22" x14ac:dyDescent="0.2">
      <c r="A192">
        <v>191</v>
      </c>
      <c r="B192" t="s">
        <v>253</v>
      </c>
      <c r="C192" t="s">
        <v>227</v>
      </c>
      <c r="D192" t="s">
        <v>254</v>
      </c>
      <c r="E192">
        <v>648.44000000000005</v>
      </c>
      <c r="F192" s="1">
        <f>IFERROR(VLOOKUP(C192,'[1]Fuels and emission rates'!A$2:E$6,2,FALSE), 0)*[2]Generators!H192/1000+[2]Generators!Z192</f>
        <v>0</v>
      </c>
      <c r="G192" s="1">
        <f>IFERROR(VLOOKUP(C192,'[1]Fuels and emission rates'!A$2:E$6,2,FALSE), 0)*[2]Generators!G192</f>
        <v>0</v>
      </c>
      <c r="H192">
        <v>0.61</v>
      </c>
      <c r="I192">
        <v>0.61</v>
      </c>
      <c r="J192">
        <v>1</v>
      </c>
      <c r="K192">
        <v>1</v>
      </c>
      <c r="L192">
        <v>0</v>
      </c>
      <c r="M192">
        <v>0</v>
      </c>
      <c r="N192" s="2">
        <f>CONVERT(IFERROR(VLOOKUP(C192,'[1]Fuels and emission rates'!A$2:E$6,3,FALSE),0)*[2]Generators!G192, "lbm", "kg")</f>
        <v>0</v>
      </c>
      <c r="O192" s="2">
        <f>CONVERT(IFERROR(VLOOKUP(C192,'[1]Fuels and emission rates'!A$2:E$6,3,FALSE),0)*[2]Generators!H192/1000, "lbm", "kg")</f>
        <v>0</v>
      </c>
      <c r="P192" s="2">
        <f>CONVERT(IFERROR(VLOOKUP(C192,'[1]Fuels and emission rates'!A$2:E$6,4,FALSE),0)*[2]Generators!G192, "lbm", "kg")</f>
        <v>0</v>
      </c>
      <c r="Q192" s="2">
        <f>CONVERT(IFERROR(VLOOKUP(C192,'[1]Fuels and emission rates'!A$2:E$6,4,FALSE),0)*[2]Generators!H192/1000, "lbm", "kg")</f>
        <v>0</v>
      </c>
      <c r="R192" s="2">
        <f>CONVERT(IFERROR(VLOOKUP(C192,'[1]Fuels and emission rates'!A$2:E$6,5,FALSE),0)*[2]Generators!G192, "lbm", "kg")</f>
        <v>0</v>
      </c>
      <c r="S192" s="2">
        <f>CONVERT(IFERROR(VLOOKUP(C192,'[1]Fuels and emission rates'!A$2:E$6,5,FALSE),0)*[2]Generators!H192/1000, "lbm", "kg")</f>
        <v>0</v>
      </c>
      <c r="T192">
        <v>0</v>
      </c>
      <c r="U192">
        <v>0</v>
      </c>
      <c r="V192">
        <v>1</v>
      </c>
    </row>
    <row r="193" spans="1:22" x14ac:dyDescent="0.2">
      <c r="A193">
        <v>192</v>
      </c>
      <c r="B193" t="s">
        <v>255</v>
      </c>
      <c r="C193" t="s">
        <v>227</v>
      </c>
      <c r="D193" t="s">
        <v>243</v>
      </c>
      <c r="E193">
        <v>765.77</v>
      </c>
      <c r="F193" s="1">
        <f>IFERROR(VLOOKUP(C193,'[1]Fuels and emission rates'!A$2:E$6,2,FALSE), 0)*[2]Generators!H193/1000+[2]Generators!Z193</f>
        <v>0</v>
      </c>
      <c r="G193" s="1">
        <f>IFERROR(VLOOKUP(C193,'[1]Fuels and emission rates'!A$2:E$6,2,FALSE), 0)*[2]Generators!G193</f>
        <v>0</v>
      </c>
      <c r="H193">
        <v>0.8</v>
      </c>
      <c r="I193">
        <v>0.8</v>
      </c>
      <c r="J193">
        <v>1</v>
      </c>
      <c r="K193">
        <v>1</v>
      </c>
      <c r="L193">
        <v>0</v>
      </c>
      <c r="M193">
        <v>0</v>
      </c>
      <c r="N193" s="2">
        <f>CONVERT(IFERROR(VLOOKUP(C193,'[1]Fuels and emission rates'!A$2:E$6,3,FALSE),0)*[2]Generators!G193, "lbm", "kg")</f>
        <v>0</v>
      </c>
      <c r="O193" s="2">
        <f>CONVERT(IFERROR(VLOOKUP(C193,'[1]Fuels and emission rates'!A$2:E$6,3,FALSE),0)*[2]Generators!H193/1000, "lbm", "kg")</f>
        <v>0</v>
      </c>
      <c r="P193" s="2">
        <f>CONVERT(IFERROR(VLOOKUP(C193,'[1]Fuels and emission rates'!A$2:E$6,4,FALSE),0)*[2]Generators!G193, "lbm", "kg")</f>
        <v>0</v>
      </c>
      <c r="Q193" s="2">
        <f>CONVERT(IFERROR(VLOOKUP(C193,'[1]Fuels and emission rates'!A$2:E$6,4,FALSE),0)*[2]Generators!H193/1000, "lbm", "kg")</f>
        <v>0</v>
      </c>
      <c r="R193" s="2">
        <f>CONVERT(IFERROR(VLOOKUP(C193,'[1]Fuels and emission rates'!A$2:E$6,5,FALSE),0)*[2]Generators!G193, "lbm", "kg")</f>
        <v>0</v>
      </c>
      <c r="S193" s="2">
        <f>CONVERT(IFERROR(VLOOKUP(C193,'[1]Fuels and emission rates'!A$2:E$6,5,FALSE),0)*[2]Generators!H193/1000, "lbm", "kg")</f>
        <v>0</v>
      </c>
      <c r="T193">
        <v>0</v>
      </c>
      <c r="U193">
        <v>0</v>
      </c>
      <c r="V193">
        <v>1</v>
      </c>
    </row>
    <row r="194" spans="1:22" x14ac:dyDescent="0.2">
      <c r="A194">
        <v>193</v>
      </c>
      <c r="B194" t="s">
        <v>256</v>
      </c>
      <c r="C194" t="s">
        <v>227</v>
      </c>
      <c r="D194" t="s">
        <v>246</v>
      </c>
      <c r="E194">
        <v>765.77</v>
      </c>
      <c r="F194" s="1">
        <f>IFERROR(VLOOKUP(C194,'[1]Fuels and emission rates'!A$2:E$6,2,FALSE), 0)*[2]Generators!H194/1000+[2]Generators!Z194</f>
        <v>0</v>
      </c>
      <c r="G194" s="1">
        <f>IFERROR(VLOOKUP(C194,'[1]Fuels and emission rates'!A$2:E$6,2,FALSE), 0)*[2]Generators!G194</f>
        <v>0</v>
      </c>
      <c r="H194">
        <v>0.8</v>
      </c>
      <c r="I194">
        <v>0.8</v>
      </c>
      <c r="J194">
        <v>1</v>
      </c>
      <c r="K194">
        <v>1</v>
      </c>
      <c r="L194">
        <v>0</v>
      </c>
      <c r="M194">
        <v>0</v>
      </c>
      <c r="N194" s="2">
        <f>CONVERT(IFERROR(VLOOKUP(C194,'[1]Fuels and emission rates'!A$2:E$6,3,FALSE),0)*[2]Generators!G194, "lbm", "kg")</f>
        <v>0</v>
      </c>
      <c r="O194" s="2">
        <f>CONVERT(IFERROR(VLOOKUP(C194,'[1]Fuels and emission rates'!A$2:E$6,3,FALSE),0)*[2]Generators!H194/1000, "lbm", "kg")</f>
        <v>0</v>
      </c>
      <c r="P194" s="2">
        <f>CONVERT(IFERROR(VLOOKUP(C194,'[1]Fuels and emission rates'!A$2:E$6,4,FALSE),0)*[2]Generators!G194, "lbm", "kg")</f>
        <v>0</v>
      </c>
      <c r="Q194" s="2">
        <f>CONVERT(IFERROR(VLOOKUP(C194,'[1]Fuels and emission rates'!A$2:E$6,4,FALSE),0)*[2]Generators!H194/1000, "lbm", "kg")</f>
        <v>0</v>
      </c>
      <c r="R194" s="2">
        <f>CONVERT(IFERROR(VLOOKUP(C194,'[1]Fuels and emission rates'!A$2:E$6,5,FALSE),0)*[2]Generators!G194, "lbm", "kg")</f>
        <v>0</v>
      </c>
      <c r="S194" s="2">
        <f>CONVERT(IFERROR(VLOOKUP(C194,'[1]Fuels and emission rates'!A$2:E$6,5,FALSE),0)*[2]Generators!H194/1000, "lbm", "kg")</f>
        <v>0</v>
      </c>
      <c r="T194">
        <v>0</v>
      </c>
      <c r="U194">
        <v>0</v>
      </c>
      <c r="V194">
        <v>1</v>
      </c>
    </row>
    <row r="195" spans="1:22" x14ac:dyDescent="0.2">
      <c r="A195">
        <v>194</v>
      </c>
      <c r="B195" t="s">
        <v>257</v>
      </c>
      <c r="C195" t="s">
        <v>227</v>
      </c>
      <c r="D195" t="s">
        <v>246</v>
      </c>
      <c r="E195">
        <v>765.77</v>
      </c>
      <c r="F195" s="1">
        <f>IFERROR(VLOOKUP(C195,'[1]Fuels and emission rates'!A$2:E$6,2,FALSE), 0)*[2]Generators!H195/1000+[2]Generators!Z195</f>
        <v>0</v>
      </c>
      <c r="G195" s="1">
        <f>IFERROR(VLOOKUP(C195,'[1]Fuels and emission rates'!A$2:E$6,2,FALSE), 0)*[2]Generators!G195</f>
        <v>0</v>
      </c>
      <c r="H195">
        <v>0.8</v>
      </c>
      <c r="I195">
        <v>0.8</v>
      </c>
      <c r="J195">
        <v>1</v>
      </c>
      <c r="K195">
        <v>1</v>
      </c>
      <c r="L195">
        <v>0</v>
      </c>
      <c r="M195">
        <v>0</v>
      </c>
      <c r="N195" s="2">
        <f>CONVERT(IFERROR(VLOOKUP(C195,'[1]Fuels and emission rates'!A$2:E$6,3,FALSE),0)*[2]Generators!G195, "lbm", "kg")</f>
        <v>0</v>
      </c>
      <c r="O195" s="2">
        <f>CONVERT(IFERROR(VLOOKUP(C195,'[1]Fuels and emission rates'!A$2:E$6,3,FALSE),0)*[2]Generators!H195/1000, "lbm", "kg")</f>
        <v>0</v>
      </c>
      <c r="P195" s="2">
        <f>CONVERT(IFERROR(VLOOKUP(C195,'[1]Fuels and emission rates'!A$2:E$6,4,FALSE),0)*[2]Generators!G195, "lbm", "kg")</f>
        <v>0</v>
      </c>
      <c r="Q195" s="2">
        <f>CONVERT(IFERROR(VLOOKUP(C195,'[1]Fuels and emission rates'!A$2:E$6,4,FALSE),0)*[2]Generators!H195/1000, "lbm", "kg")</f>
        <v>0</v>
      </c>
      <c r="R195" s="2">
        <f>CONVERT(IFERROR(VLOOKUP(C195,'[1]Fuels and emission rates'!A$2:E$6,5,FALSE),0)*[2]Generators!G195, "lbm", "kg")</f>
        <v>0</v>
      </c>
      <c r="S195" s="2">
        <f>CONVERT(IFERROR(VLOOKUP(C195,'[1]Fuels and emission rates'!A$2:E$6,5,FALSE),0)*[2]Generators!H195/1000, "lbm", "kg")</f>
        <v>0</v>
      </c>
      <c r="T195">
        <v>0</v>
      </c>
      <c r="U195">
        <v>0</v>
      </c>
      <c r="V195">
        <v>1</v>
      </c>
    </row>
    <row r="196" spans="1:22" x14ac:dyDescent="0.2">
      <c r="A196">
        <v>195</v>
      </c>
      <c r="B196" t="s">
        <v>258</v>
      </c>
      <c r="C196" t="s">
        <v>227</v>
      </c>
      <c r="D196" t="s">
        <v>259</v>
      </c>
      <c r="E196">
        <v>742.63</v>
      </c>
      <c r="F196" s="1">
        <f>IFERROR(VLOOKUP(C196,'[1]Fuels and emission rates'!A$2:E$6,2,FALSE), 0)*[2]Generators!H196/1000+[2]Generators!Z196</f>
        <v>0</v>
      </c>
      <c r="G196" s="1">
        <f>IFERROR(VLOOKUP(C196,'[1]Fuels and emission rates'!A$2:E$6,2,FALSE), 0)*[2]Generators!G196</f>
        <v>0</v>
      </c>
      <c r="H196">
        <v>0.95</v>
      </c>
      <c r="I196">
        <v>0.95</v>
      </c>
      <c r="J196">
        <v>1</v>
      </c>
      <c r="K196">
        <v>1</v>
      </c>
      <c r="L196">
        <v>0</v>
      </c>
      <c r="M196">
        <v>0</v>
      </c>
      <c r="N196" s="2">
        <f>CONVERT(IFERROR(VLOOKUP(C196,'[1]Fuels and emission rates'!A$2:E$6,3,FALSE),0)*[2]Generators!G196, "lbm", "kg")</f>
        <v>0</v>
      </c>
      <c r="O196" s="2">
        <f>CONVERT(IFERROR(VLOOKUP(C196,'[1]Fuels and emission rates'!A$2:E$6,3,FALSE),0)*[2]Generators!H196/1000, "lbm", "kg")</f>
        <v>0</v>
      </c>
      <c r="P196" s="2">
        <f>CONVERT(IFERROR(VLOOKUP(C196,'[1]Fuels and emission rates'!A$2:E$6,4,FALSE),0)*[2]Generators!G196, "lbm", "kg")</f>
        <v>0</v>
      </c>
      <c r="Q196" s="2">
        <f>CONVERT(IFERROR(VLOOKUP(C196,'[1]Fuels and emission rates'!A$2:E$6,4,FALSE),0)*[2]Generators!H196/1000, "lbm", "kg")</f>
        <v>0</v>
      </c>
      <c r="R196" s="2">
        <f>CONVERT(IFERROR(VLOOKUP(C196,'[1]Fuels and emission rates'!A$2:E$6,5,FALSE),0)*[2]Generators!G196, "lbm", "kg")</f>
        <v>0</v>
      </c>
      <c r="S196" s="2">
        <f>CONVERT(IFERROR(VLOOKUP(C196,'[1]Fuels and emission rates'!A$2:E$6,5,FALSE),0)*[2]Generators!H196/1000, "lbm", "kg")</f>
        <v>0</v>
      </c>
      <c r="T196">
        <v>0</v>
      </c>
      <c r="U196">
        <v>0</v>
      </c>
      <c r="V196">
        <v>1</v>
      </c>
    </row>
    <row r="197" spans="1:22" x14ac:dyDescent="0.2">
      <c r="A197">
        <v>196</v>
      </c>
      <c r="B197" t="s">
        <v>260</v>
      </c>
      <c r="C197" t="s">
        <v>227</v>
      </c>
      <c r="D197" t="s">
        <v>259</v>
      </c>
      <c r="E197">
        <v>742.63</v>
      </c>
      <c r="F197" s="1">
        <f>IFERROR(VLOOKUP(C197,'[1]Fuels and emission rates'!A$2:E$6,2,FALSE), 0)*[2]Generators!H197/1000+[2]Generators!Z197</f>
        <v>0</v>
      </c>
      <c r="G197" s="1">
        <f>IFERROR(VLOOKUP(C197,'[1]Fuels and emission rates'!A$2:E$6,2,FALSE), 0)*[2]Generators!G197</f>
        <v>0</v>
      </c>
      <c r="H197">
        <v>0.95</v>
      </c>
      <c r="I197">
        <v>0.95</v>
      </c>
      <c r="J197">
        <v>1</v>
      </c>
      <c r="K197">
        <v>1</v>
      </c>
      <c r="L197">
        <v>0</v>
      </c>
      <c r="M197">
        <v>0</v>
      </c>
      <c r="N197" s="2">
        <f>CONVERT(IFERROR(VLOOKUP(C197,'[1]Fuels and emission rates'!A$2:E$6,3,FALSE),0)*[2]Generators!G197, "lbm", "kg")</f>
        <v>0</v>
      </c>
      <c r="O197" s="2">
        <f>CONVERT(IFERROR(VLOOKUP(C197,'[1]Fuels and emission rates'!A$2:E$6,3,FALSE),0)*[2]Generators!H197/1000, "lbm", "kg")</f>
        <v>0</v>
      </c>
      <c r="P197" s="2">
        <f>CONVERT(IFERROR(VLOOKUP(C197,'[1]Fuels and emission rates'!A$2:E$6,4,FALSE),0)*[2]Generators!G197, "lbm", "kg")</f>
        <v>0</v>
      </c>
      <c r="Q197" s="2">
        <f>CONVERT(IFERROR(VLOOKUP(C197,'[1]Fuels and emission rates'!A$2:E$6,4,FALSE),0)*[2]Generators!H197/1000, "lbm", "kg")</f>
        <v>0</v>
      </c>
      <c r="R197" s="2">
        <f>CONVERT(IFERROR(VLOOKUP(C197,'[1]Fuels and emission rates'!A$2:E$6,5,FALSE),0)*[2]Generators!G197, "lbm", "kg")</f>
        <v>0</v>
      </c>
      <c r="S197" s="2">
        <f>CONVERT(IFERROR(VLOOKUP(C197,'[1]Fuels and emission rates'!A$2:E$6,5,FALSE),0)*[2]Generators!H197/1000, "lbm", "kg")</f>
        <v>0</v>
      </c>
      <c r="T197">
        <v>0</v>
      </c>
      <c r="U197">
        <v>0</v>
      </c>
      <c r="V197">
        <v>1</v>
      </c>
    </row>
    <row r="198" spans="1:22" x14ac:dyDescent="0.2">
      <c r="A198">
        <v>197</v>
      </c>
      <c r="B198" t="s">
        <v>261</v>
      </c>
      <c r="C198" t="s">
        <v>227</v>
      </c>
      <c r="D198" t="s">
        <v>238</v>
      </c>
      <c r="E198">
        <v>286.45999999999998</v>
      </c>
      <c r="F198" s="1">
        <f>IFERROR(VLOOKUP(C198,'[1]Fuels and emission rates'!A$2:E$6,2,FALSE), 0)*[2]Generators!H198/1000+[2]Generators!Z198</f>
        <v>0</v>
      </c>
      <c r="G198" s="1">
        <f>IFERROR(VLOOKUP(C198,'[1]Fuels and emission rates'!A$2:E$6,2,FALSE), 0)*[2]Generators!G198</f>
        <v>0</v>
      </c>
      <c r="H198">
        <v>0.43</v>
      </c>
      <c r="I198">
        <v>0.43</v>
      </c>
      <c r="J198">
        <v>1</v>
      </c>
      <c r="K198">
        <v>1</v>
      </c>
      <c r="L198">
        <v>0</v>
      </c>
      <c r="M198">
        <v>0</v>
      </c>
      <c r="N198" s="2">
        <f>CONVERT(IFERROR(VLOOKUP(C198,'[1]Fuels and emission rates'!A$2:E$6,3,FALSE),0)*[2]Generators!G198, "lbm", "kg")</f>
        <v>0</v>
      </c>
      <c r="O198" s="2">
        <f>CONVERT(IFERROR(VLOOKUP(C198,'[1]Fuels and emission rates'!A$2:E$6,3,FALSE),0)*[2]Generators!H198/1000, "lbm", "kg")</f>
        <v>0</v>
      </c>
      <c r="P198" s="2">
        <f>CONVERT(IFERROR(VLOOKUP(C198,'[1]Fuels and emission rates'!A$2:E$6,4,FALSE),0)*[2]Generators!G198, "lbm", "kg")</f>
        <v>0</v>
      </c>
      <c r="Q198" s="2">
        <f>CONVERT(IFERROR(VLOOKUP(C198,'[1]Fuels and emission rates'!A$2:E$6,4,FALSE),0)*[2]Generators!H198/1000, "lbm", "kg")</f>
        <v>0</v>
      </c>
      <c r="R198" s="2">
        <f>CONVERT(IFERROR(VLOOKUP(C198,'[1]Fuels and emission rates'!A$2:E$6,5,FALSE),0)*[2]Generators!G198, "lbm", "kg")</f>
        <v>0</v>
      </c>
      <c r="S198" s="2">
        <f>CONVERT(IFERROR(VLOOKUP(C198,'[1]Fuels and emission rates'!A$2:E$6,5,FALSE),0)*[2]Generators!H198/1000, "lbm", "kg")</f>
        <v>0</v>
      </c>
      <c r="T198">
        <v>0</v>
      </c>
      <c r="U198">
        <v>0</v>
      </c>
      <c r="V198">
        <v>1</v>
      </c>
    </row>
    <row r="199" spans="1:22" x14ac:dyDescent="0.2">
      <c r="A199">
        <v>198</v>
      </c>
      <c r="B199" t="s">
        <v>262</v>
      </c>
      <c r="C199" t="s">
        <v>227</v>
      </c>
      <c r="D199" t="s">
        <v>254</v>
      </c>
      <c r="E199">
        <v>286.45999999999998</v>
      </c>
      <c r="F199" s="1">
        <f>IFERROR(VLOOKUP(C199,'[1]Fuels and emission rates'!A$2:E$6,2,FALSE), 0)*[2]Generators!H199/1000+[2]Generators!Z199</f>
        <v>0</v>
      </c>
      <c r="G199" s="1">
        <f>IFERROR(VLOOKUP(C199,'[1]Fuels and emission rates'!A$2:E$6,2,FALSE), 0)*[2]Generators!G199</f>
        <v>0</v>
      </c>
      <c r="H199">
        <v>0.43</v>
      </c>
      <c r="I199">
        <v>0.43</v>
      </c>
      <c r="J199">
        <v>1</v>
      </c>
      <c r="K199">
        <v>1</v>
      </c>
      <c r="L199">
        <v>0</v>
      </c>
      <c r="M199">
        <v>0</v>
      </c>
      <c r="N199" s="2">
        <f>CONVERT(IFERROR(VLOOKUP(C199,'[1]Fuels and emission rates'!A$2:E$6,3,FALSE),0)*[2]Generators!G199, "lbm", "kg")</f>
        <v>0</v>
      </c>
      <c r="O199" s="2">
        <f>CONVERT(IFERROR(VLOOKUP(C199,'[1]Fuels and emission rates'!A$2:E$6,3,FALSE),0)*[2]Generators!H199/1000, "lbm", "kg")</f>
        <v>0</v>
      </c>
      <c r="P199" s="2">
        <f>CONVERT(IFERROR(VLOOKUP(C199,'[1]Fuels and emission rates'!A$2:E$6,4,FALSE),0)*[2]Generators!G199, "lbm", "kg")</f>
        <v>0</v>
      </c>
      <c r="Q199" s="2">
        <f>CONVERT(IFERROR(VLOOKUP(C199,'[1]Fuels and emission rates'!A$2:E$6,4,FALSE),0)*[2]Generators!H199/1000, "lbm", "kg")</f>
        <v>0</v>
      </c>
      <c r="R199" s="2">
        <f>CONVERT(IFERROR(VLOOKUP(C199,'[1]Fuels and emission rates'!A$2:E$6,5,FALSE),0)*[2]Generators!G199, "lbm", "kg")</f>
        <v>0</v>
      </c>
      <c r="S199" s="2">
        <f>CONVERT(IFERROR(VLOOKUP(C199,'[1]Fuels and emission rates'!A$2:E$6,5,FALSE),0)*[2]Generators!H199/1000, "lbm", "kg")</f>
        <v>0</v>
      </c>
      <c r="T199">
        <v>0</v>
      </c>
      <c r="U199">
        <v>0</v>
      </c>
      <c r="V199">
        <v>1</v>
      </c>
    </row>
    <row r="200" spans="1:22" x14ac:dyDescent="0.2">
      <c r="A200">
        <v>199</v>
      </c>
      <c r="B200" t="s">
        <v>263</v>
      </c>
      <c r="C200" t="s">
        <v>227</v>
      </c>
      <c r="D200" t="s">
        <v>248</v>
      </c>
      <c r="E200">
        <v>286.45999999999998</v>
      </c>
      <c r="F200" s="1">
        <f>IFERROR(VLOOKUP(C200,'[1]Fuels and emission rates'!A$2:E$6,2,FALSE), 0)*[2]Generators!H200/1000+[2]Generators!Z200</f>
        <v>0</v>
      </c>
      <c r="G200" s="1">
        <f>IFERROR(VLOOKUP(C200,'[1]Fuels and emission rates'!A$2:E$6,2,FALSE), 0)*[2]Generators!G200</f>
        <v>0</v>
      </c>
      <c r="H200">
        <v>0.43</v>
      </c>
      <c r="I200">
        <v>0.43</v>
      </c>
      <c r="J200">
        <v>1</v>
      </c>
      <c r="K200">
        <v>1</v>
      </c>
      <c r="L200">
        <v>0</v>
      </c>
      <c r="M200">
        <v>0</v>
      </c>
      <c r="N200" s="2">
        <f>CONVERT(IFERROR(VLOOKUP(C200,'[1]Fuels and emission rates'!A$2:E$6,3,FALSE),0)*[2]Generators!G200, "lbm", "kg")</f>
        <v>0</v>
      </c>
      <c r="O200" s="2">
        <f>CONVERT(IFERROR(VLOOKUP(C200,'[1]Fuels and emission rates'!A$2:E$6,3,FALSE),0)*[2]Generators!H200/1000, "lbm", "kg")</f>
        <v>0</v>
      </c>
      <c r="P200" s="2">
        <f>CONVERT(IFERROR(VLOOKUP(C200,'[1]Fuels and emission rates'!A$2:E$6,4,FALSE),0)*[2]Generators!G200, "lbm", "kg")</f>
        <v>0</v>
      </c>
      <c r="Q200" s="2">
        <f>CONVERT(IFERROR(VLOOKUP(C200,'[1]Fuels and emission rates'!A$2:E$6,4,FALSE),0)*[2]Generators!H200/1000, "lbm", "kg")</f>
        <v>0</v>
      </c>
      <c r="R200" s="2">
        <f>CONVERT(IFERROR(VLOOKUP(C200,'[1]Fuels and emission rates'!A$2:E$6,5,FALSE),0)*[2]Generators!G200, "lbm", "kg")</f>
        <v>0</v>
      </c>
      <c r="S200" s="2">
        <f>CONVERT(IFERROR(VLOOKUP(C200,'[1]Fuels and emission rates'!A$2:E$6,5,FALSE),0)*[2]Generators!H200/1000, "lbm", "kg")</f>
        <v>0</v>
      </c>
      <c r="T200">
        <v>0</v>
      </c>
      <c r="U200">
        <v>0</v>
      </c>
      <c r="V200">
        <v>1</v>
      </c>
    </row>
    <row r="201" spans="1:22" x14ac:dyDescent="0.2">
      <c r="A201">
        <v>200</v>
      </c>
      <c r="B201" t="s">
        <v>264</v>
      </c>
      <c r="C201" t="s">
        <v>227</v>
      </c>
      <c r="D201" t="s">
        <v>248</v>
      </c>
      <c r="E201">
        <v>1116.06</v>
      </c>
      <c r="F201" s="1">
        <f>IFERROR(VLOOKUP(C201,'[1]Fuels and emission rates'!A$2:E$6,2,FALSE), 0)*[2]Generators!H201/1000+[2]Generators!Z201</f>
        <v>0</v>
      </c>
      <c r="G201" s="1">
        <f>IFERROR(VLOOKUP(C201,'[1]Fuels and emission rates'!A$2:E$6,2,FALSE), 0)*[2]Generators!G201</f>
        <v>0</v>
      </c>
      <c r="H201">
        <v>1.67</v>
      </c>
      <c r="I201">
        <v>1.67</v>
      </c>
      <c r="J201">
        <v>1</v>
      </c>
      <c r="K201">
        <v>1</v>
      </c>
      <c r="L201">
        <v>0</v>
      </c>
      <c r="M201">
        <v>0</v>
      </c>
      <c r="N201" s="2">
        <f>CONVERT(IFERROR(VLOOKUP(C201,'[1]Fuels and emission rates'!A$2:E$6,3,FALSE),0)*[2]Generators!G201, "lbm", "kg")</f>
        <v>0</v>
      </c>
      <c r="O201" s="2">
        <f>CONVERT(IFERROR(VLOOKUP(C201,'[1]Fuels and emission rates'!A$2:E$6,3,FALSE),0)*[2]Generators!H201/1000, "lbm", "kg")</f>
        <v>0</v>
      </c>
      <c r="P201" s="2">
        <f>CONVERT(IFERROR(VLOOKUP(C201,'[1]Fuels and emission rates'!A$2:E$6,4,FALSE),0)*[2]Generators!G201, "lbm", "kg")</f>
        <v>0</v>
      </c>
      <c r="Q201" s="2">
        <f>CONVERT(IFERROR(VLOOKUP(C201,'[1]Fuels and emission rates'!A$2:E$6,4,FALSE),0)*[2]Generators!H201/1000, "lbm", "kg")</f>
        <v>0</v>
      </c>
      <c r="R201" s="2">
        <f>CONVERT(IFERROR(VLOOKUP(C201,'[1]Fuels and emission rates'!A$2:E$6,5,FALSE),0)*[2]Generators!G201, "lbm", "kg")</f>
        <v>0</v>
      </c>
      <c r="S201" s="2">
        <f>CONVERT(IFERROR(VLOOKUP(C201,'[1]Fuels and emission rates'!A$2:E$6,5,FALSE),0)*[2]Generators!H201/1000, "lbm", "kg")</f>
        <v>0</v>
      </c>
      <c r="T201">
        <v>0</v>
      </c>
      <c r="U201">
        <v>0</v>
      </c>
      <c r="V201">
        <v>1</v>
      </c>
    </row>
    <row r="202" spans="1:22" x14ac:dyDescent="0.2">
      <c r="A202">
        <v>201</v>
      </c>
      <c r="B202" t="s">
        <v>265</v>
      </c>
      <c r="C202" t="s">
        <v>227</v>
      </c>
      <c r="D202" t="s">
        <v>248</v>
      </c>
      <c r="E202">
        <v>1116.06</v>
      </c>
      <c r="F202" s="1">
        <f>IFERROR(VLOOKUP(C202,'[1]Fuels and emission rates'!A$2:E$6,2,FALSE), 0)*[2]Generators!H202/1000+[2]Generators!Z202</f>
        <v>0</v>
      </c>
      <c r="G202" s="1">
        <f>IFERROR(VLOOKUP(C202,'[1]Fuels and emission rates'!A$2:E$6,2,FALSE), 0)*[2]Generators!G202</f>
        <v>0</v>
      </c>
      <c r="H202">
        <v>1.67</v>
      </c>
      <c r="I202">
        <v>1.67</v>
      </c>
      <c r="J202">
        <v>1</v>
      </c>
      <c r="K202">
        <v>1</v>
      </c>
      <c r="L202">
        <v>0</v>
      </c>
      <c r="M202">
        <v>0</v>
      </c>
      <c r="N202" s="2">
        <f>CONVERT(IFERROR(VLOOKUP(C202,'[1]Fuels and emission rates'!A$2:E$6,3,FALSE),0)*[2]Generators!G202, "lbm", "kg")</f>
        <v>0</v>
      </c>
      <c r="O202" s="2">
        <f>CONVERT(IFERROR(VLOOKUP(C202,'[1]Fuels and emission rates'!A$2:E$6,3,FALSE),0)*[2]Generators!H202/1000, "lbm", "kg")</f>
        <v>0</v>
      </c>
      <c r="P202" s="2">
        <f>CONVERT(IFERROR(VLOOKUP(C202,'[1]Fuels and emission rates'!A$2:E$6,4,FALSE),0)*[2]Generators!G202, "lbm", "kg")</f>
        <v>0</v>
      </c>
      <c r="Q202" s="2">
        <f>CONVERT(IFERROR(VLOOKUP(C202,'[1]Fuels and emission rates'!A$2:E$6,4,FALSE),0)*[2]Generators!H202/1000, "lbm", "kg")</f>
        <v>0</v>
      </c>
      <c r="R202" s="2">
        <f>CONVERT(IFERROR(VLOOKUP(C202,'[1]Fuels and emission rates'!A$2:E$6,5,FALSE),0)*[2]Generators!G202, "lbm", "kg")</f>
        <v>0</v>
      </c>
      <c r="S202" s="2">
        <f>CONVERT(IFERROR(VLOOKUP(C202,'[1]Fuels and emission rates'!A$2:E$6,5,FALSE),0)*[2]Generators!H202/1000, "lbm", "kg")</f>
        <v>0</v>
      </c>
      <c r="T202">
        <v>0</v>
      </c>
      <c r="U202">
        <v>0</v>
      </c>
      <c r="V202">
        <v>1</v>
      </c>
    </row>
    <row r="203" spans="1:22" x14ac:dyDescent="0.2">
      <c r="A203">
        <v>202</v>
      </c>
      <c r="B203" t="s">
        <v>266</v>
      </c>
      <c r="C203" t="s">
        <v>227</v>
      </c>
      <c r="D203" t="s">
        <v>75</v>
      </c>
      <c r="E203">
        <v>0.1</v>
      </c>
      <c r="F203" s="1">
        <f>IFERROR(VLOOKUP(C203,'[1]Fuels and emission rates'!A$2:E$6,2,FALSE), 0)*[2]Generators!H203/1000+[2]Generators!Z203</f>
        <v>0</v>
      </c>
      <c r="G203" s="1">
        <f>IFERROR(VLOOKUP(C203,'[1]Fuels and emission rates'!A$2:E$6,2,FALSE), 0)*[2]Generators!G203</f>
        <v>0</v>
      </c>
      <c r="H203">
        <v>0.1</v>
      </c>
      <c r="I203">
        <v>0.1</v>
      </c>
      <c r="J203">
        <v>1</v>
      </c>
      <c r="K203">
        <v>1</v>
      </c>
      <c r="L203">
        <v>0</v>
      </c>
      <c r="M203">
        <v>0</v>
      </c>
      <c r="N203" s="2">
        <f>CONVERT(IFERROR(VLOOKUP(C203,'[1]Fuels and emission rates'!A$2:E$6,3,FALSE),0)*[2]Generators!G203, "lbm", "kg")</f>
        <v>0</v>
      </c>
      <c r="O203" s="2">
        <f>CONVERT(IFERROR(VLOOKUP(C203,'[1]Fuels and emission rates'!A$2:E$6,3,FALSE),0)*[2]Generators!H203/1000, "lbm", "kg")</f>
        <v>0</v>
      </c>
      <c r="P203" s="2">
        <f>CONVERT(IFERROR(VLOOKUP(C203,'[1]Fuels and emission rates'!A$2:E$6,4,FALSE),0)*[2]Generators!G203, "lbm", "kg")</f>
        <v>0</v>
      </c>
      <c r="Q203" s="2">
        <f>CONVERT(IFERROR(VLOOKUP(C203,'[1]Fuels and emission rates'!A$2:E$6,4,FALSE),0)*[2]Generators!H203/1000, "lbm", "kg")</f>
        <v>0</v>
      </c>
      <c r="R203" s="2">
        <f>CONVERT(IFERROR(VLOOKUP(C203,'[1]Fuels and emission rates'!A$2:E$6,5,FALSE),0)*[2]Generators!G203, "lbm", "kg")</f>
        <v>0</v>
      </c>
      <c r="S203" s="2">
        <f>CONVERT(IFERROR(VLOOKUP(C203,'[1]Fuels and emission rates'!A$2:E$6,5,FALSE),0)*[2]Generators!H203/1000, "lbm", "kg")</f>
        <v>0</v>
      </c>
      <c r="T203">
        <v>0</v>
      </c>
      <c r="U203">
        <v>0</v>
      </c>
      <c r="V203">
        <v>1</v>
      </c>
    </row>
    <row r="204" spans="1:22" x14ac:dyDescent="0.2">
      <c r="A204">
        <v>203</v>
      </c>
      <c r="B204" t="s">
        <v>267</v>
      </c>
      <c r="C204" t="s">
        <v>227</v>
      </c>
      <c r="D204" t="s">
        <v>75</v>
      </c>
      <c r="E204">
        <v>0.4</v>
      </c>
      <c r="F204" s="1">
        <f>IFERROR(VLOOKUP(C204,'[1]Fuels and emission rates'!A$2:E$6,2,FALSE), 0)*[2]Generators!H204/1000+[2]Generators!Z204</f>
        <v>0</v>
      </c>
      <c r="G204" s="1">
        <f>IFERROR(VLOOKUP(C204,'[1]Fuels and emission rates'!A$2:E$6,2,FALSE), 0)*[2]Generators!G204</f>
        <v>0</v>
      </c>
      <c r="H204">
        <v>0.4</v>
      </c>
      <c r="I204">
        <v>0.4</v>
      </c>
      <c r="J204">
        <v>1</v>
      </c>
      <c r="K204">
        <v>1</v>
      </c>
      <c r="L204">
        <v>0</v>
      </c>
      <c r="M204">
        <v>0</v>
      </c>
      <c r="N204" s="2">
        <f>CONVERT(IFERROR(VLOOKUP(C204,'[1]Fuels and emission rates'!A$2:E$6,3,FALSE),0)*[2]Generators!G204, "lbm", "kg")</f>
        <v>0</v>
      </c>
      <c r="O204" s="2">
        <f>CONVERT(IFERROR(VLOOKUP(C204,'[1]Fuels and emission rates'!A$2:E$6,3,FALSE),0)*[2]Generators!H204/1000, "lbm", "kg")</f>
        <v>0</v>
      </c>
      <c r="P204" s="2">
        <f>CONVERT(IFERROR(VLOOKUP(C204,'[1]Fuels and emission rates'!A$2:E$6,4,FALSE),0)*[2]Generators!G204, "lbm", "kg")</f>
        <v>0</v>
      </c>
      <c r="Q204" s="2">
        <f>CONVERT(IFERROR(VLOOKUP(C204,'[1]Fuels and emission rates'!A$2:E$6,4,FALSE),0)*[2]Generators!H204/1000, "lbm", "kg")</f>
        <v>0</v>
      </c>
      <c r="R204" s="2">
        <f>CONVERT(IFERROR(VLOOKUP(C204,'[1]Fuels and emission rates'!A$2:E$6,5,FALSE),0)*[2]Generators!G204, "lbm", "kg")</f>
        <v>0</v>
      </c>
      <c r="S204" s="2">
        <f>CONVERT(IFERROR(VLOOKUP(C204,'[1]Fuels and emission rates'!A$2:E$6,5,FALSE),0)*[2]Generators!H204/1000, "lbm", "kg")</f>
        <v>0</v>
      </c>
      <c r="T204">
        <v>0</v>
      </c>
      <c r="U204">
        <v>0</v>
      </c>
      <c r="V204">
        <v>1</v>
      </c>
    </row>
    <row r="205" spans="1:22" x14ac:dyDescent="0.2">
      <c r="A205">
        <v>204</v>
      </c>
      <c r="B205" t="s">
        <v>268</v>
      </c>
      <c r="C205" t="s">
        <v>227</v>
      </c>
      <c r="D205" t="s">
        <v>75</v>
      </c>
      <c r="E205">
        <v>0.48</v>
      </c>
      <c r="F205" s="1">
        <f>IFERROR(VLOOKUP(C205,'[1]Fuels and emission rates'!A$2:E$6,2,FALSE), 0)*[2]Generators!H205/1000+[2]Generators!Z205</f>
        <v>0</v>
      </c>
      <c r="G205" s="1">
        <f>IFERROR(VLOOKUP(C205,'[1]Fuels and emission rates'!A$2:E$6,2,FALSE), 0)*[2]Generators!G205</f>
        <v>0</v>
      </c>
      <c r="H205">
        <v>0.01</v>
      </c>
      <c r="I205">
        <v>0.01</v>
      </c>
      <c r="J205">
        <v>1</v>
      </c>
      <c r="K205">
        <v>1</v>
      </c>
      <c r="L205">
        <v>0</v>
      </c>
      <c r="M205">
        <v>0</v>
      </c>
      <c r="N205" s="2">
        <f>CONVERT(IFERROR(VLOOKUP(C205,'[1]Fuels and emission rates'!A$2:E$6,3,FALSE),0)*[2]Generators!G205, "lbm", "kg")</f>
        <v>0</v>
      </c>
      <c r="O205" s="2">
        <f>CONVERT(IFERROR(VLOOKUP(C205,'[1]Fuels and emission rates'!A$2:E$6,3,FALSE),0)*[2]Generators!H205/1000, "lbm", "kg")</f>
        <v>0</v>
      </c>
      <c r="P205" s="2">
        <f>CONVERT(IFERROR(VLOOKUP(C205,'[1]Fuels and emission rates'!A$2:E$6,4,FALSE),0)*[2]Generators!G205, "lbm", "kg")</f>
        <v>0</v>
      </c>
      <c r="Q205" s="2">
        <f>CONVERT(IFERROR(VLOOKUP(C205,'[1]Fuels and emission rates'!A$2:E$6,4,FALSE),0)*[2]Generators!H205/1000, "lbm", "kg")</f>
        <v>0</v>
      </c>
      <c r="R205" s="2">
        <f>CONVERT(IFERROR(VLOOKUP(C205,'[1]Fuels and emission rates'!A$2:E$6,5,FALSE),0)*[2]Generators!G205, "lbm", "kg")</f>
        <v>0</v>
      </c>
      <c r="S205" s="2">
        <f>CONVERT(IFERROR(VLOOKUP(C205,'[1]Fuels and emission rates'!A$2:E$6,5,FALSE),0)*[2]Generators!H205/1000, "lbm", "kg")</f>
        <v>0</v>
      </c>
      <c r="T205">
        <v>0</v>
      </c>
      <c r="U205">
        <v>0</v>
      </c>
      <c r="V205">
        <v>1</v>
      </c>
    </row>
    <row r="206" spans="1:22" x14ac:dyDescent="0.2">
      <c r="A206">
        <v>205</v>
      </c>
      <c r="B206" t="s">
        <v>269</v>
      </c>
      <c r="C206" t="s">
        <v>227</v>
      </c>
      <c r="D206" t="s">
        <v>259</v>
      </c>
      <c r="E206">
        <v>1112.3900000000001</v>
      </c>
      <c r="F206" s="1">
        <f>IFERROR(VLOOKUP(C206,'[1]Fuels and emission rates'!A$2:E$6,2,FALSE), 0)*[2]Generators!H206/1000+[2]Generators!Z206</f>
        <v>0</v>
      </c>
      <c r="G206" s="1">
        <f>IFERROR(VLOOKUP(C206,'[1]Fuels and emission rates'!A$2:E$6,2,FALSE), 0)*[2]Generators!G206</f>
        <v>0</v>
      </c>
      <c r="H206">
        <v>1.06</v>
      </c>
      <c r="I206">
        <v>1.06</v>
      </c>
      <c r="J206">
        <v>1</v>
      </c>
      <c r="K206">
        <v>1</v>
      </c>
      <c r="L206">
        <v>0</v>
      </c>
      <c r="M206">
        <v>0</v>
      </c>
      <c r="N206" s="2">
        <f>CONVERT(IFERROR(VLOOKUP(C206,'[1]Fuels and emission rates'!A$2:E$6,3,FALSE),0)*[2]Generators!G206, "lbm", "kg")</f>
        <v>0</v>
      </c>
      <c r="O206" s="2">
        <f>CONVERT(IFERROR(VLOOKUP(C206,'[1]Fuels and emission rates'!A$2:E$6,3,FALSE),0)*[2]Generators!H206/1000, "lbm", "kg")</f>
        <v>0</v>
      </c>
      <c r="P206" s="2">
        <f>CONVERT(IFERROR(VLOOKUP(C206,'[1]Fuels and emission rates'!A$2:E$6,4,FALSE),0)*[2]Generators!G206, "lbm", "kg")</f>
        <v>0</v>
      </c>
      <c r="Q206" s="2">
        <f>CONVERT(IFERROR(VLOOKUP(C206,'[1]Fuels and emission rates'!A$2:E$6,4,FALSE),0)*[2]Generators!H206/1000, "lbm", "kg")</f>
        <v>0</v>
      </c>
      <c r="R206" s="2">
        <f>CONVERT(IFERROR(VLOOKUP(C206,'[1]Fuels and emission rates'!A$2:E$6,5,FALSE),0)*[2]Generators!G206, "lbm", "kg")</f>
        <v>0</v>
      </c>
      <c r="S206" s="2">
        <f>CONVERT(IFERROR(VLOOKUP(C206,'[1]Fuels and emission rates'!A$2:E$6,5,FALSE),0)*[2]Generators!H206/1000, "lbm", "kg")</f>
        <v>0</v>
      </c>
      <c r="T206">
        <v>0</v>
      </c>
      <c r="U206">
        <v>0</v>
      </c>
      <c r="V206">
        <v>1</v>
      </c>
    </row>
    <row r="207" spans="1:22" x14ac:dyDescent="0.2">
      <c r="A207">
        <v>206</v>
      </c>
      <c r="B207" t="s">
        <v>270</v>
      </c>
      <c r="C207" t="s">
        <v>227</v>
      </c>
      <c r="D207" t="s">
        <v>259</v>
      </c>
      <c r="E207">
        <v>1112.3900000000001</v>
      </c>
      <c r="F207" s="1">
        <f>IFERROR(VLOOKUP(C207,'[1]Fuels and emission rates'!A$2:E$6,2,FALSE), 0)*[2]Generators!H207/1000+[2]Generators!Z207</f>
        <v>0</v>
      </c>
      <c r="G207" s="1">
        <f>IFERROR(VLOOKUP(C207,'[1]Fuels and emission rates'!A$2:E$6,2,FALSE), 0)*[2]Generators!G207</f>
        <v>0</v>
      </c>
      <c r="H207">
        <v>1.06</v>
      </c>
      <c r="I207">
        <v>1.06</v>
      </c>
      <c r="J207">
        <v>1</v>
      </c>
      <c r="K207">
        <v>1</v>
      </c>
      <c r="L207">
        <v>0</v>
      </c>
      <c r="M207">
        <v>0</v>
      </c>
      <c r="N207" s="2">
        <f>CONVERT(IFERROR(VLOOKUP(C207,'[1]Fuels and emission rates'!A$2:E$6,3,FALSE),0)*[2]Generators!G207, "lbm", "kg")</f>
        <v>0</v>
      </c>
      <c r="O207" s="2">
        <f>CONVERT(IFERROR(VLOOKUP(C207,'[1]Fuels and emission rates'!A$2:E$6,3,FALSE),0)*[2]Generators!H207/1000, "lbm", "kg")</f>
        <v>0</v>
      </c>
      <c r="P207" s="2">
        <f>CONVERT(IFERROR(VLOOKUP(C207,'[1]Fuels and emission rates'!A$2:E$6,4,FALSE),0)*[2]Generators!G207, "lbm", "kg")</f>
        <v>0</v>
      </c>
      <c r="Q207" s="2">
        <f>CONVERT(IFERROR(VLOOKUP(C207,'[1]Fuels and emission rates'!A$2:E$6,4,FALSE),0)*[2]Generators!H207/1000, "lbm", "kg")</f>
        <v>0</v>
      </c>
      <c r="R207" s="2">
        <f>CONVERT(IFERROR(VLOOKUP(C207,'[1]Fuels and emission rates'!A$2:E$6,5,FALSE),0)*[2]Generators!G207, "lbm", "kg")</f>
        <v>0</v>
      </c>
      <c r="S207" s="2">
        <f>CONVERT(IFERROR(VLOOKUP(C207,'[1]Fuels and emission rates'!A$2:E$6,5,FALSE),0)*[2]Generators!H207/1000, "lbm", "kg")</f>
        <v>0</v>
      </c>
      <c r="T207">
        <v>0</v>
      </c>
      <c r="U207">
        <v>0</v>
      </c>
      <c r="V207">
        <v>1</v>
      </c>
    </row>
    <row r="208" spans="1:22" x14ac:dyDescent="0.2">
      <c r="A208">
        <v>207</v>
      </c>
      <c r="B208" t="s">
        <v>271</v>
      </c>
      <c r="C208" t="s">
        <v>227</v>
      </c>
      <c r="D208" t="s">
        <v>75</v>
      </c>
      <c r="E208">
        <v>0.24</v>
      </c>
      <c r="F208" s="1">
        <f>IFERROR(VLOOKUP(C208,'[1]Fuels and emission rates'!A$2:E$6,2,FALSE), 0)*[2]Generators!H208/1000+[2]Generators!Z208</f>
        <v>0</v>
      </c>
      <c r="G208" s="1">
        <f>IFERROR(VLOOKUP(C208,'[1]Fuels and emission rates'!A$2:E$6,2,FALSE), 0)*[2]Generators!G208</f>
        <v>0</v>
      </c>
      <c r="H208">
        <v>0.24</v>
      </c>
      <c r="I208">
        <v>0.24</v>
      </c>
      <c r="J208">
        <v>1</v>
      </c>
      <c r="K208">
        <v>1</v>
      </c>
      <c r="L208">
        <v>0</v>
      </c>
      <c r="M208">
        <v>0</v>
      </c>
      <c r="N208" s="2">
        <f>CONVERT(IFERROR(VLOOKUP(C208,'[1]Fuels and emission rates'!A$2:E$6,3,FALSE),0)*[2]Generators!G208, "lbm", "kg")</f>
        <v>0</v>
      </c>
      <c r="O208" s="2">
        <f>CONVERT(IFERROR(VLOOKUP(C208,'[1]Fuels and emission rates'!A$2:E$6,3,FALSE),0)*[2]Generators!H208/1000, "lbm", "kg")</f>
        <v>0</v>
      </c>
      <c r="P208" s="2">
        <f>CONVERT(IFERROR(VLOOKUP(C208,'[1]Fuels and emission rates'!A$2:E$6,4,FALSE),0)*[2]Generators!G208, "lbm", "kg")</f>
        <v>0</v>
      </c>
      <c r="Q208" s="2">
        <f>CONVERT(IFERROR(VLOOKUP(C208,'[1]Fuels and emission rates'!A$2:E$6,4,FALSE),0)*[2]Generators!H208/1000, "lbm", "kg")</f>
        <v>0</v>
      </c>
      <c r="R208" s="2">
        <f>CONVERT(IFERROR(VLOOKUP(C208,'[1]Fuels and emission rates'!A$2:E$6,5,FALSE),0)*[2]Generators!G208, "lbm", "kg")</f>
        <v>0</v>
      </c>
      <c r="S208" s="2">
        <f>CONVERT(IFERROR(VLOOKUP(C208,'[1]Fuels and emission rates'!A$2:E$6,5,FALSE),0)*[2]Generators!H208/1000, "lbm", "kg")</f>
        <v>0</v>
      </c>
      <c r="T208">
        <v>0</v>
      </c>
      <c r="U208">
        <v>0</v>
      </c>
      <c r="V208">
        <v>1</v>
      </c>
    </row>
    <row r="209" spans="1:22" x14ac:dyDescent="0.2">
      <c r="A209">
        <v>208</v>
      </c>
      <c r="B209" t="s">
        <v>272</v>
      </c>
      <c r="C209" t="s">
        <v>227</v>
      </c>
      <c r="D209" t="s">
        <v>75</v>
      </c>
      <c r="E209">
        <v>10.76</v>
      </c>
      <c r="F209" s="1">
        <f>IFERROR(VLOOKUP(C209,'[1]Fuels and emission rates'!A$2:E$6,2,FALSE), 0)*[2]Generators!H209/1000+[2]Generators!Z209</f>
        <v>0</v>
      </c>
      <c r="G209" s="1">
        <f>IFERROR(VLOOKUP(C209,'[1]Fuels and emission rates'!A$2:E$6,2,FALSE), 0)*[2]Generators!G209</f>
        <v>0</v>
      </c>
      <c r="H209">
        <v>0.02</v>
      </c>
      <c r="I209">
        <v>0.02</v>
      </c>
      <c r="J209">
        <v>1</v>
      </c>
      <c r="K209">
        <v>1</v>
      </c>
      <c r="L209">
        <v>0</v>
      </c>
      <c r="M209">
        <v>0</v>
      </c>
      <c r="N209" s="2">
        <f>CONVERT(IFERROR(VLOOKUP(C209,'[1]Fuels and emission rates'!A$2:E$6,3,FALSE),0)*[2]Generators!G209, "lbm", "kg")</f>
        <v>0</v>
      </c>
      <c r="O209" s="2">
        <f>CONVERT(IFERROR(VLOOKUP(C209,'[1]Fuels and emission rates'!A$2:E$6,3,FALSE),0)*[2]Generators!H209/1000, "lbm", "kg")</f>
        <v>0</v>
      </c>
      <c r="P209" s="2">
        <f>CONVERT(IFERROR(VLOOKUP(C209,'[1]Fuels and emission rates'!A$2:E$6,4,FALSE),0)*[2]Generators!G209, "lbm", "kg")</f>
        <v>0</v>
      </c>
      <c r="Q209" s="2">
        <f>CONVERT(IFERROR(VLOOKUP(C209,'[1]Fuels and emission rates'!A$2:E$6,4,FALSE),0)*[2]Generators!H209/1000, "lbm", "kg")</f>
        <v>0</v>
      </c>
      <c r="R209" s="2">
        <f>CONVERT(IFERROR(VLOOKUP(C209,'[1]Fuels and emission rates'!A$2:E$6,5,FALSE),0)*[2]Generators!G209, "lbm", "kg")</f>
        <v>0</v>
      </c>
      <c r="S209" s="2">
        <f>CONVERT(IFERROR(VLOOKUP(C209,'[1]Fuels and emission rates'!A$2:E$6,5,FALSE),0)*[2]Generators!H209/1000, "lbm", "kg")</f>
        <v>0</v>
      </c>
      <c r="T209">
        <v>0</v>
      </c>
      <c r="U209">
        <v>0</v>
      </c>
      <c r="V209">
        <v>1</v>
      </c>
    </row>
    <row r="210" spans="1:22" x14ac:dyDescent="0.2">
      <c r="A210">
        <v>209</v>
      </c>
      <c r="B210" t="s">
        <v>273</v>
      </c>
      <c r="C210" t="s">
        <v>227</v>
      </c>
      <c r="D210" t="s">
        <v>98</v>
      </c>
      <c r="E210">
        <v>47.1</v>
      </c>
      <c r="F210" s="1">
        <f>IFERROR(VLOOKUP(C210,'[1]Fuels and emission rates'!A$2:E$6,2,FALSE), 0)*[2]Generators!H210/1000+[2]Generators!Z210</f>
        <v>0</v>
      </c>
      <c r="G210" s="1">
        <f>IFERROR(VLOOKUP(C210,'[1]Fuels and emission rates'!A$2:E$6,2,FALSE), 0)*[2]Generators!G210</f>
        <v>0</v>
      </c>
      <c r="H210">
        <v>47.1</v>
      </c>
      <c r="I210">
        <v>47.1</v>
      </c>
      <c r="J210">
        <v>1</v>
      </c>
      <c r="K210">
        <v>1</v>
      </c>
      <c r="L210">
        <v>0</v>
      </c>
      <c r="M210">
        <v>0</v>
      </c>
      <c r="N210" s="2">
        <f>CONVERT(IFERROR(VLOOKUP(C210,'[1]Fuels and emission rates'!A$2:E$6,3,FALSE),0)*[2]Generators!G210, "lbm", "kg")</f>
        <v>0</v>
      </c>
      <c r="O210" s="2">
        <f>CONVERT(IFERROR(VLOOKUP(C210,'[1]Fuels and emission rates'!A$2:E$6,3,FALSE),0)*[2]Generators!H210/1000, "lbm", "kg")</f>
        <v>0</v>
      </c>
      <c r="P210" s="2">
        <f>CONVERT(IFERROR(VLOOKUP(C210,'[1]Fuels and emission rates'!A$2:E$6,4,FALSE),0)*[2]Generators!G210, "lbm", "kg")</f>
        <v>0</v>
      </c>
      <c r="Q210" s="2">
        <f>CONVERT(IFERROR(VLOOKUP(C210,'[1]Fuels and emission rates'!A$2:E$6,4,FALSE),0)*[2]Generators!H210/1000, "lbm", "kg")</f>
        <v>0</v>
      </c>
      <c r="R210" s="2">
        <f>CONVERT(IFERROR(VLOOKUP(C210,'[1]Fuels and emission rates'!A$2:E$6,5,FALSE),0)*[2]Generators!G210, "lbm", "kg")</f>
        <v>0</v>
      </c>
      <c r="S210" s="2">
        <f>CONVERT(IFERROR(VLOOKUP(C210,'[1]Fuels and emission rates'!A$2:E$6,5,FALSE),0)*[2]Generators!H210/1000, "lbm", "kg")</f>
        <v>0</v>
      </c>
      <c r="T210">
        <v>0</v>
      </c>
      <c r="U210">
        <v>0</v>
      </c>
      <c r="V210">
        <v>1</v>
      </c>
    </row>
    <row r="211" spans="1:22" x14ac:dyDescent="0.2">
      <c r="A211">
        <v>210</v>
      </c>
      <c r="B211" t="s">
        <v>274</v>
      </c>
      <c r="C211" t="s">
        <v>227</v>
      </c>
      <c r="D211" t="s">
        <v>75</v>
      </c>
      <c r="E211">
        <v>2.46</v>
      </c>
      <c r="F211" s="1">
        <f>IFERROR(VLOOKUP(C211,'[1]Fuels and emission rates'!A$2:E$6,2,FALSE), 0)*[2]Generators!H211/1000+[2]Generators!Z211</f>
        <v>0</v>
      </c>
      <c r="G211" s="1">
        <f>IFERROR(VLOOKUP(C211,'[1]Fuels and emission rates'!A$2:E$6,2,FALSE), 0)*[2]Generators!G211</f>
        <v>0</v>
      </c>
      <c r="H211">
        <v>2.46</v>
      </c>
      <c r="I211">
        <v>2.46</v>
      </c>
      <c r="J211">
        <v>1</v>
      </c>
      <c r="K211">
        <v>1</v>
      </c>
      <c r="L211">
        <v>0</v>
      </c>
      <c r="M211">
        <v>0</v>
      </c>
      <c r="N211" s="2">
        <f>CONVERT(IFERROR(VLOOKUP(C211,'[1]Fuels and emission rates'!A$2:E$6,3,FALSE),0)*[2]Generators!G211, "lbm", "kg")</f>
        <v>0</v>
      </c>
      <c r="O211" s="2">
        <f>CONVERT(IFERROR(VLOOKUP(C211,'[1]Fuels and emission rates'!A$2:E$6,3,FALSE),0)*[2]Generators!H211/1000, "lbm", "kg")</f>
        <v>0</v>
      </c>
      <c r="P211" s="2">
        <f>CONVERT(IFERROR(VLOOKUP(C211,'[1]Fuels and emission rates'!A$2:E$6,4,FALSE),0)*[2]Generators!G211, "lbm", "kg")</f>
        <v>0</v>
      </c>
      <c r="Q211" s="2">
        <f>CONVERT(IFERROR(VLOOKUP(C211,'[1]Fuels and emission rates'!A$2:E$6,4,FALSE),0)*[2]Generators!H211/1000, "lbm", "kg")</f>
        <v>0</v>
      </c>
      <c r="R211" s="2">
        <f>CONVERT(IFERROR(VLOOKUP(C211,'[1]Fuels and emission rates'!A$2:E$6,5,FALSE),0)*[2]Generators!G211, "lbm", "kg")</f>
        <v>0</v>
      </c>
      <c r="S211" s="2">
        <f>CONVERT(IFERROR(VLOOKUP(C211,'[1]Fuels and emission rates'!A$2:E$6,5,FALSE),0)*[2]Generators!H211/1000, "lbm", "kg")</f>
        <v>0</v>
      </c>
      <c r="T211">
        <v>0</v>
      </c>
      <c r="U211">
        <v>0</v>
      </c>
      <c r="V211">
        <v>1</v>
      </c>
    </row>
    <row r="212" spans="1:22" x14ac:dyDescent="0.2">
      <c r="A212">
        <v>211</v>
      </c>
      <c r="B212" t="s">
        <v>275</v>
      </c>
      <c r="C212" t="s">
        <v>227</v>
      </c>
      <c r="D212" t="s">
        <v>75</v>
      </c>
      <c r="E212">
        <v>2.46</v>
      </c>
      <c r="F212" s="1">
        <f>IFERROR(VLOOKUP(C212,'[1]Fuels and emission rates'!A$2:E$6,2,FALSE), 0)*[2]Generators!H212/1000+[2]Generators!Z212</f>
        <v>0</v>
      </c>
      <c r="G212" s="1">
        <f>IFERROR(VLOOKUP(C212,'[1]Fuels and emission rates'!A$2:E$6,2,FALSE), 0)*[2]Generators!G212</f>
        <v>0</v>
      </c>
      <c r="H212">
        <v>2.46</v>
      </c>
      <c r="I212">
        <v>2.46</v>
      </c>
      <c r="J212">
        <v>1</v>
      </c>
      <c r="K212">
        <v>1</v>
      </c>
      <c r="L212">
        <v>0</v>
      </c>
      <c r="M212">
        <v>0</v>
      </c>
      <c r="N212" s="2">
        <f>CONVERT(IFERROR(VLOOKUP(C212,'[1]Fuels and emission rates'!A$2:E$6,3,FALSE),0)*[2]Generators!G212, "lbm", "kg")</f>
        <v>0</v>
      </c>
      <c r="O212" s="2">
        <f>CONVERT(IFERROR(VLOOKUP(C212,'[1]Fuels and emission rates'!A$2:E$6,3,FALSE),0)*[2]Generators!H212/1000, "lbm", "kg")</f>
        <v>0</v>
      </c>
      <c r="P212" s="2">
        <f>CONVERT(IFERROR(VLOOKUP(C212,'[1]Fuels and emission rates'!A$2:E$6,4,FALSE),0)*[2]Generators!G212, "lbm", "kg")</f>
        <v>0</v>
      </c>
      <c r="Q212" s="2">
        <f>CONVERT(IFERROR(VLOOKUP(C212,'[1]Fuels and emission rates'!A$2:E$6,4,FALSE),0)*[2]Generators!H212/1000, "lbm", "kg")</f>
        <v>0</v>
      </c>
      <c r="R212" s="2">
        <f>CONVERT(IFERROR(VLOOKUP(C212,'[1]Fuels and emission rates'!A$2:E$6,5,FALSE),0)*[2]Generators!G212, "lbm", "kg")</f>
        <v>0</v>
      </c>
      <c r="S212" s="2">
        <f>CONVERT(IFERROR(VLOOKUP(C212,'[1]Fuels and emission rates'!A$2:E$6,5,FALSE),0)*[2]Generators!H212/1000, "lbm", "kg")</f>
        <v>0</v>
      </c>
      <c r="T212">
        <v>0</v>
      </c>
      <c r="U212">
        <v>0</v>
      </c>
      <c r="V212">
        <v>1</v>
      </c>
    </row>
    <row r="213" spans="1:22" x14ac:dyDescent="0.2">
      <c r="A213">
        <v>212</v>
      </c>
      <c r="B213" t="s">
        <v>276</v>
      </c>
      <c r="C213" t="s">
        <v>227</v>
      </c>
      <c r="D213" t="s">
        <v>137</v>
      </c>
      <c r="E213">
        <v>96.93</v>
      </c>
      <c r="F213" s="1">
        <f>IFERROR(VLOOKUP(C213,'[1]Fuels and emission rates'!A$2:E$6,2,FALSE), 0)*[2]Generators!H213/1000+[2]Generators!Z213</f>
        <v>0</v>
      </c>
      <c r="G213" s="1">
        <f>IFERROR(VLOOKUP(C213,'[1]Fuels and emission rates'!A$2:E$6,2,FALSE), 0)*[2]Generators!G213</f>
        <v>0</v>
      </c>
      <c r="H213">
        <v>96.93</v>
      </c>
      <c r="I213">
        <v>96.93</v>
      </c>
      <c r="J213">
        <v>1</v>
      </c>
      <c r="K213">
        <v>1</v>
      </c>
      <c r="L213">
        <v>0</v>
      </c>
      <c r="M213">
        <v>0</v>
      </c>
      <c r="N213" s="2">
        <f>CONVERT(IFERROR(VLOOKUP(C213,'[1]Fuels and emission rates'!A$2:E$6,3,FALSE),0)*[2]Generators!G213, "lbm", "kg")</f>
        <v>0</v>
      </c>
      <c r="O213" s="2">
        <f>CONVERT(IFERROR(VLOOKUP(C213,'[1]Fuels and emission rates'!A$2:E$6,3,FALSE),0)*[2]Generators!H213/1000, "lbm", "kg")</f>
        <v>0</v>
      </c>
      <c r="P213" s="2">
        <f>CONVERT(IFERROR(VLOOKUP(C213,'[1]Fuels and emission rates'!A$2:E$6,4,FALSE),0)*[2]Generators!G213, "lbm", "kg")</f>
        <v>0</v>
      </c>
      <c r="Q213" s="2">
        <f>CONVERT(IFERROR(VLOOKUP(C213,'[1]Fuels and emission rates'!A$2:E$6,4,FALSE),0)*[2]Generators!H213/1000, "lbm", "kg")</f>
        <v>0</v>
      </c>
      <c r="R213" s="2">
        <f>CONVERT(IFERROR(VLOOKUP(C213,'[1]Fuels and emission rates'!A$2:E$6,5,FALSE),0)*[2]Generators!G213, "lbm", "kg")</f>
        <v>0</v>
      </c>
      <c r="S213" s="2">
        <f>CONVERT(IFERROR(VLOOKUP(C213,'[1]Fuels and emission rates'!A$2:E$6,5,FALSE),0)*[2]Generators!H213/1000, "lbm", "kg")</f>
        <v>0</v>
      </c>
      <c r="T213">
        <v>0</v>
      </c>
      <c r="U213">
        <v>0</v>
      </c>
      <c r="V213">
        <v>1</v>
      </c>
    </row>
    <row r="214" spans="1:22" x14ac:dyDescent="0.2">
      <c r="A214">
        <v>213</v>
      </c>
      <c r="B214" t="s">
        <v>277</v>
      </c>
      <c r="C214" t="s">
        <v>227</v>
      </c>
      <c r="D214" t="s">
        <v>102</v>
      </c>
      <c r="E214">
        <v>96.26</v>
      </c>
      <c r="F214" s="1">
        <f>IFERROR(VLOOKUP(C214,'[1]Fuels and emission rates'!A$2:E$6,2,FALSE), 0)*[2]Generators!H214/1000+[2]Generators!Z214</f>
        <v>0</v>
      </c>
      <c r="G214" s="1">
        <f>IFERROR(VLOOKUP(C214,'[1]Fuels and emission rates'!A$2:E$6,2,FALSE), 0)*[2]Generators!G214</f>
        <v>0</v>
      </c>
      <c r="H214">
        <v>96.26</v>
      </c>
      <c r="I214">
        <v>96.26</v>
      </c>
      <c r="J214">
        <v>1</v>
      </c>
      <c r="K214">
        <v>1</v>
      </c>
      <c r="L214">
        <v>0</v>
      </c>
      <c r="M214">
        <v>0</v>
      </c>
      <c r="N214" s="2">
        <f>CONVERT(IFERROR(VLOOKUP(C214,'[1]Fuels and emission rates'!A$2:E$6,3,FALSE),0)*[2]Generators!G214, "lbm", "kg")</f>
        <v>0</v>
      </c>
      <c r="O214" s="2">
        <f>CONVERT(IFERROR(VLOOKUP(C214,'[1]Fuels and emission rates'!A$2:E$6,3,FALSE),0)*[2]Generators!H214/1000, "lbm", "kg")</f>
        <v>0</v>
      </c>
      <c r="P214" s="2">
        <f>CONVERT(IFERROR(VLOOKUP(C214,'[1]Fuels and emission rates'!A$2:E$6,4,FALSE),0)*[2]Generators!G214, "lbm", "kg")</f>
        <v>0</v>
      </c>
      <c r="Q214" s="2">
        <f>CONVERT(IFERROR(VLOOKUP(C214,'[1]Fuels and emission rates'!A$2:E$6,4,FALSE),0)*[2]Generators!H214/1000, "lbm", "kg")</f>
        <v>0</v>
      </c>
      <c r="R214" s="2">
        <f>CONVERT(IFERROR(VLOOKUP(C214,'[1]Fuels and emission rates'!A$2:E$6,5,FALSE),0)*[2]Generators!G214, "lbm", "kg")</f>
        <v>0</v>
      </c>
      <c r="S214" s="2">
        <f>CONVERT(IFERROR(VLOOKUP(C214,'[1]Fuels and emission rates'!A$2:E$6,5,FALSE),0)*[2]Generators!H214/1000, "lbm", "kg")</f>
        <v>0</v>
      </c>
      <c r="T214">
        <v>0</v>
      </c>
      <c r="U214">
        <v>0</v>
      </c>
      <c r="V214">
        <v>1</v>
      </c>
    </row>
    <row r="215" spans="1:22" x14ac:dyDescent="0.2">
      <c r="A215">
        <v>214</v>
      </c>
      <c r="B215" t="s">
        <v>278</v>
      </c>
      <c r="C215" t="s">
        <v>227</v>
      </c>
      <c r="D215" t="s">
        <v>215</v>
      </c>
      <c r="E215">
        <v>96.26</v>
      </c>
      <c r="F215" s="1">
        <f>IFERROR(VLOOKUP(C215,'[1]Fuels and emission rates'!A$2:E$6,2,FALSE), 0)*[2]Generators!H215/1000+[2]Generators!Z215</f>
        <v>0</v>
      </c>
      <c r="G215" s="1">
        <f>IFERROR(VLOOKUP(C215,'[1]Fuels and emission rates'!A$2:E$6,2,FALSE), 0)*[2]Generators!G215</f>
        <v>0</v>
      </c>
      <c r="H215">
        <v>96.26</v>
      </c>
      <c r="I215">
        <v>96.26</v>
      </c>
      <c r="J215">
        <v>1</v>
      </c>
      <c r="K215">
        <v>1</v>
      </c>
      <c r="L215">
        <v>0</v>
      </c>
      <c r="M215">
        <v>0</v>
      </c>
      <c r="N215" s="2">
        <f>CONVERT(IFERROR(VLOOKUP(C215,'[1]Fuels and emission rates'!A$2:E$6,3,FALSE),0)*[2]Generators!G215, "lbm", "kg")</f>
        <v>0</v>
      </c>
      <c r="O215" s="2">
        <f>CONVERT(IFERROR(VLOOKUP(C215,'[1]Fuels and emission rates'!A$2:E$6,3,FALSE),0)*[2]Generators!H215/1000, "lbm", "kg")</f>
        <v>0</v>
      </c>
      <c r="P215" s="2">
        <f>CONVERT(IFERROR(VLOOKUP(C215,'[1]Fuels and emission rates'!A$2:E$6,4,FALSE),0)*[2]Generators!G215, "lbm", "kg")</f>
        <v>0</v>
      </c>
      <c r="Q215" s="2">
        <f>CONVERT(IFERROR(VLOOKUP(C215,'[1]Fuels and emission rates'!A$2:E$6,4,FALSE),0)*[2]Generators!H215/1000, "lbm", "kg")</f>
        <v>0</v>
      </c>
      <c r="R215" s="2">
        <f>CONVERT(IFERROR(VLOOKUP(C215,'[1]Fuels and emission rates'!A$2:E$6,5,FALSE),0)*[2]Generators!G215, "lbm", "kg")</f>
        <v>0</v>
      </c>
      <c r="S215" s="2">
        <f>CONVERT(IFERROR(VLOOKUP(C215,'[1]Fuels and emission rates'!A$2:E$6,5,FALSE),0)*[2]Generators!H215/1000, "lbm", "kg")</f>
        <v>0</v>
      </c>
      <c r="T215">
        <v>0</v>
      </c>
      <c r="U215">
        <v>0</v>
      </c>
      <c r="V215">
        <v>1</v>
      </c>
    </row>
    <row r="216" spans="1:22" x14ac:dyDescent="0.2">
      <c r="A216">
        <v>215</v>
      </c>
      <c r="B216" t="s">
        <v>279</v>
      </c>
      <c r="C216" t="s">
        <v>227</v>
      </c>
      <c r="D216" t="s">
        <v>246</v>
      </c>
      <c r="E216">
        <v>111.93</v>
      </c>
      <c r="F216" s="1">
        <f>IFERROR(VLOOKUP(C216,'[1]Fuels and emission rates'!A$2:E$6,2,FALSE), 0)*[2]Generators!H216/1000+[2]Generators!Z216</f>
        <v>0</v>
      </c>
      <c r="G216" s="1">
        <f>IFERROR(VLOOKUP(C216,'[1]Fuels and emission rates'!A$2:E$6,2,FALSE), 0)*[2]Generators!G216</f>
        <v>0</v>
      </c>
      <c r="H216">
        <v>111.93</v>
      </c>
      <c r="I216">
        <v>111.93</v>
      </c>
      <c r="J216">
        <v>1</v>
      </c>
      <c r="K216">
        <v>1</v>
      </c>
      <c r="L216">
        <v>0</v>
      </c>
      <c r="M216">
        <v>0</v>
      </c>
      <c r="N216" s="2">
        <f>CONVERT(IFERROR(VLOOKUP(C216,'[1]Fuels and emission rates'!A$2:E$6,3,FALSE),0)*[2]Generators!G216, "lbm", "kg")</f>
        <v>0</v>
      </c>
      <c r="O216" s="2">
        <f>CONVERT(IFERROR(VLOOKUP(C216,'[1]Fuels and emission rates'!A$2:E$6,3,FALSE),0)*[2]Generators!H216/1000, "lbm", "kg")</f>
        <v>0</v>
      </c>
      <c r="P216" s="2">
        <f>CONVERT(IFERROR(VLOOKUP(C216,'[1]Fuels and emission rates'!A$2:E$6,4,FALSE),0)*[2]Generators!G216, "lbm", "kg")</f>
        <v>0</v>
      </c>
      <c r="Q216" s="2">
        <f>CONVERT(IFERROR(VLOOKUP(C216,'[1]Fuels and emission rates'!A$2:E$6,4,FALSE),0)*[2]Generators!H216/1000, "lbm", "kg")</f>
        <v>0</v>
      </c>
      <c r="R216" s="2">
        <f>CONVERT(IFERROR(VLOOKUP(C216,'[1]Fuels and emission rates'!A$2:E$6,5,FALSE),0)*[2]Generators!G216, "lbm", "kg")</f>
        <v>0</v>
      </c>
      <c r="S216" s="2">
        <f>CONVERT(IFERROR(VLOOKUP(C216,'[1]Fuels and emission rates'!A$2:E$6,5,FALSE),0)*[2]Generators!H216/1000, "lbm", "kg")</f>
        <v>0</v>
      </c>
      <c r="T216">
        <v>0</v>
      </c>
      <c r="U216">
        <v>0</v>
      </c>
      <c r="V216">
        <v>1</v>
      </c>
    </row>
    <row r="217" spans="1:22" x14ac:dyDescent="0.2">
      <c r="A217">
        <v>216</v>
      </c>
      <c r="B217" t="s">
        <v>280</v>
      </c>
      <c r="C217" t="s">
        <v>86</v>
      </c>
      <c r="D217" t="s">
        <v>94</v>
      </c>
      <c r="E217">
        <v>3.25</v>
      </c>
      <c r="F217" s="1">
        <f>IFERROR(VLOOKUP(C217,'[1]Fuels and emission rates'!A$2:E$6,2,FALSE), 0)*[2]Generators!H217/1000+[2]Generators!Z217</f>
        <v>44.640248</v>
      </c>
      <c r="G217" s="1">
        <f>IFERROR(VLOOKUP(C217,'[1]Fuels and emission rates'!A$2:E$6,2,FALSE), 0)*[2]Generators!G217</f>
        <v>49.247999999999998</v>
      </c>
      <c r="H217">
        <v>4.17</v>
      </c>
      <c r="I217">
        <v>4.17</v>
      </c>
      <c r="J217">
        <v>1</v>
      </c>
      <c r="K217">
        <v>1</v>
      </c>
      <c r="L217">
        <v>0</v>
      </c>
      <c r="M217">
        <v>34.450000000000003</v>
      </c>
      <c r="N217" s="2">
        <f>CONVERT(IFERROR(VLOOKUP(C217,'[1]Fuels and emission rates'!A$2:E$6,3,FALSE),0)*[2]Generators!G217, "lbm", "kg")</f>
        <v>488.13796489919997</v>
      </c>
      <c r="O217" s="2">
        <f>CONVERT(IFERROR(VLOOKUP(C217,'[1]Fuels and emission rates'!A$2:E$6,3,FALSE),0)*[2]Generators!H217/1000, "lbm", "kg")</f>
        <v>421.45360879079925</v>
      </c>
      <c r="P217" s="2">
        <f>CONVERT(IFERROR(VLOOKUP(C217,'[1]Fuels and emission rates'!A$2:E$6,4,FALSE),0)*[2]Generators!G217, "lbm", "kg")</f>
        <v>0.32680423073760001</v>
      </c>
      <c r="Q217" s="2">
        <f>CONVERT(IFERROR(VLOOKUP(C217,'[1]Fuels and emission rates'!A$2:E$6,4,FALSE),0)*[2]Generators!H217/1000, "lbm", "kg")</f>
        <v>0.28215961944468765</v>
      </c>
      <c r="R217" s="2">
        <f>CONVERT(IFERROR(VLOOKUP(C217,'[1]Fuels and emission rates'!A$2:E$6,5,FALSE),0)*[2]Generators!G217, "lbm", "kg")</f>
        <v>2.4820574486399999E-3</v>
      </c>
      <c r="S217" s="2">
        <f>CONVERT(IFERROR(VLOOKUP(C217,'[1]Fuels and emission rates'!A$2:E$6,5,FALSE),0)*[2]Generators!H217/1000, "lbm", "kg")</f>
        <v>2.1429844514786402E-3</v>
      </c>
      <c r="T217">
        <v>0</v>
      </c>
      <c r="U217">
        <v>0</v>
      </c>
      <c r="V217">
        <v>1</v>
      </c>
    </row>
    <row r="218" spans="1:22" x14ac:dyDescent="0.2">
      <c r="A218">
        <v>217</v>
      </c>
      <c r="B218" t="s">
        <v>281</v>
      </c>
      <c r="C218" t="s">
        <v>86</v>
      </c>
      <c r="D218" t="s">
        <v>228</v>
      </c>
      <c r="E218">
        <v>8.4</v>
      </c>
      <c r="F218" s="1">
        <f>IFERROR(VLOOKUP(C218,'[1]Fuels and emission rates'!A$2:E$6,2,FALSE), 0)*[2]Generators!H218/1000+[2]Generators!Z218</f>
        <v>44.693767999999999</v>
      </c>
      <c r="G218" s="1">
        <f>IFERROR(VLOOKUP(C218,'[1]Fuels and emission rates'!A$2:E$6,2,FALSE), 0)*[2]Generators!G218</f>
        <v>85.374000000000009</v>
      </c>
      <c r="H218">
        <v>1</v>
      </c>
      <c r="I218">
        <v>1</v>
      </c>
      <c r="J218">
        <v>3</v>
      </c>
      <c r="K218">
        <v>5</v>
      </c>
      <c r="L218">
        <v>1.68</v>
      </c>
      <c r="M218">
        <v>44.52</v>
      </c>
      <c r="N218" s="2">
        <f>CONVERT(IFERROR(VLOOKUP(C218,'[1]Fuels and emission rates'!A$2:E$6,3,FALSE),0)*[2]Generators!G218, "lbm", "kg")</f>
        <v>846.21285362460014</v>
      </c>
      <c r="O218" s="2">
        <f>CONVERT(IFERROR(VLOOKUP(C218,'[1]Fuels and emission rates'!A$2:E$6,3,FALSE),0)*[2]Generators!H218/1000, "lbm", "kg")</f>
        <v>424.06557509420725</v>
      </c>
      <c r="P218" s="2">
        <f>CONVERT(IFERROR(VLOOKUP(C218,'[1]Fuels and emission rates'!A$2:E$6,4,FALSE),0)*[2]Generators!G218, "lbm", "kg")</f>
        <v>0.5665323342063</v>
      </c>
      <c r="Q218" s="2">
        <f>CONVERT(IFERROR(VLOOKUP(C218,'[1]Fuels and emission rates'!A$2:E$6,4,FALSE),0)*[2]Generators!H218/1000, "lbm", "kg")</f>
        <v>0.28390830874951162</v>
      </c>
      <c r="R218" s="2">
        <f>CONVERT(IFERROR(VLOOKUP(C218,'[1]Fuels and emission rates'!A$2:E$6,5,FALSE),0)*[2]Generators!G218, "lbm", "kg")</f>
        <v>4.3027772218199997E-3</v>
      </c>
      <c r="S218" s="2">
        <f>CONVERT(IFERROR(VLOOKUP(C218,'[1]Fuels and emission rates'!A$2:E$6,5,FALSE),0)*[2]Generators!H218/1000, "lbm", "kg")</f>
        <v>2.1562656360722397E-3</v>
      </c>
      <c r="T218">
        <v>0</v>
      </c>
      <c r="U218">
        <v>0</v>
      </c>
      <c r="V218">
        <v>0</v>
      </c>
    </row>
    <row r="219" spans="1:22" x14ac:dyDescent="0.2">
      <c r="A219">
        <v>218</v>
      </c>
      <c r="B219" t="s">
        <v>282</v>
      </c>
      <c r="C219" t="s">
        <v>86</v>
      </c>
      <c r="D219" t="s">
        <v>137</v>
      </c>
      <c r="E219">
        <v>8.4</v>
      </c>
      <c r="F219" s="1">
        <f>IFERROR(VLOOKUP(C219,'[1]Fuels and emission rates'!A$2:E$6,2,FALSE), 0)*[2]Generators!H219/1000+[2]Generators!Z219</f>
        <v>44.693767999999999</v>
      </c>
      <c r="G219" s="1">
        <f>IFERROR(VLOOKUP(C219,'[1]Fuels and emission rates'!A$2:E$6,2,FALSE), 0)*[2]Generators!G219</f>
        <v>85.374000000000009</v>
      </c>
      <c r="H219">
        <v>1</v>
      </c>
      <c r="I219">
        <v>1</v>
      </c>
      <c r="J219">
        <v>3</v>
      </c>
      <c r="K219">
        <v>5</v>
      </c>
      <c r="L219">
        <v>1.68</v>
      </c>
      <c r="M219">
        <v>44.52</v>
      </c>
      <c r="N219" s="2">
        <f>CONVERT(IFERROR(VLOOKUP(C219,'[1]Fuels and emission rates'!A$2:E$6,3,FALSE),0)*[2]Generators!G219, "lbm", "kg")</f>
        <v>846.21285362460014</v>
      </c>
      <c r="O219" s="2">
        <f>CONVERT(IFERROR(VLOOKUP(C219,'[1]Fuels and emission rates'!A$2:E$6,3,FALSE),0)*[2]Generators!H219/1000, "lbm", "kg")</f>
        <v>424.06557509420725</v>
      </c>
      <c r="P219" s="2">
        <f>CONVERT(IFERROR(VLOOKUP(C219,'[1]Fuels and emission rates'!A$2:E$6,4,FALSE),0)*[2]Generators!G219, "lbm", "kg")</f>
        <v>0.5665323342063</v>
      </c>
      <c r="Q219" s="2">
        <f>CONVERT(IFERROR(VLOOKUP(C219,'[1]Fuels and emission rates'!A$2:E$6,4,FALSE),0)*[2]Generators!H219/1000, "lbm", "kg")</f>
        <v>0.28390830874951162</v>
      </c>
      <c r="R219" s="2">
        <f>CONVERT(IFERROR(VLOOKUP(C219,'[1]Fuels and emission rates'!A$2:E$6,5,FALSE),0)*[2]Generators!G219, "lbm", "kg")</f>
        <v>4.3027772218199997E-3</v>
      </c>
      <c r="S219" s="2">
        <f>CONVERT(IFERROR(VLOOKUP(C219,'[1]Fuels and emission rates'!A$2:E$6,5,FALSE),0)*[2]Generators!H219/1000, "lbm", "kg")</f>
        <v>2.1562656360722397E-3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B220" t="s">
        <v>283</v>
      </c>
      <c r="C220" t="s">
        <v>86</v>
      </c>
      <c r="D220" t="s">
        <v>137</v>
      </c>
      <c r="E220">
        <v>8.4</v>
      </c>
      <c r="F220" s="1">
        <f>IFERROR(VLOOKUP(C220,'[1]Fuels and emission rates'!A$2:E$6,2,FALSE), 0)*[2]Generators!H220/1000+[2]Generators!Z220</f>
        <v>44.693767999999999</v>
      </c>
      <c r="G220" s="1">
        <f>IFERROR(VLOOKUP(C220,'[1]Fuels and emission rates'!A$2:E$6,2,FALSE), 0)*[2]Generators!G220</f>
        <v>85.374000000000009</v>
      </c>
      <c r="H220">
        <v>1</v>
      </c>
      <c r="I220">
        <v>1</v>
      </c>
      <c r="J220">
        <v>3</v>
      </c>
      <c r="K220">
        <v>5</v>
      </c>
      <c r="L220">
        <v>1.68</v>
      </c>
      <c r="M220">
        <v>44.52</v>
      </c>
      <c r="N220" s="2">
        <f>CONVERT(IFERROR(VLOOKUP(C220,'[1]Fuels and emission rates'!A$2:E$6,3,FALSE),0)*[2]Generators!G220, "lbm", "kg")</f>
        <v>846.21285362460014</v>
      </c>
      <c r="O220" s="2">
        <f>CONVERT(IFERROR(VLOOKUP(C220,'[1]Fuels and emission rates'!A$2:E$6,3,FALSE),0)*[2]Generators!H220/1000, "lbm", "kg")</f>
        <v>424.06557509420725</v>
      </c>
      <c r="P220" s="2">
        <f>CONVERT(IFERROR(VLOOKUP(C220,'[1]Fuels and emission rates'!A$2:E$6,4,FALSE),0)*[2]Generators!G220, "lbm", "kg")</f>
        <v>0.5665323342063</v>
      </c>
      <c r="Q220" s="2">
        <f>CONVERT(IFERROR(VLOOKUP(C220,'[1]Fuels and emission rates'!A$2:E$6,4,FALSE),0)*[2]Generators!H220/1000, "lbm", "kg")</f>
        <v>0.28390830874951162</v>
      </c>
      <c r="R220" s="2">
        <f>CONVERT(IFERROR(VLOOKUP(C220,'[1]Fuels and emission rates'!A$2:E$6,5,FALSE),0)*[2]Generators!G220, "lbm", "kg")</f>
        <v>4.3027772218199997E-3</v>
      </c>
      <c r="S220" s="2">
        <f>CONVERT(IFERROR(VLOOKUP(C220,'[1]Fuels and emission rates'!A$2:E$6,5,FALSE),0)*[2]Generators!H220/1000, "lbm", "kg")</f>
        <v>2.1562656360722397E-3</v>
      </c>
      <c r="T220">
        <v>0</v>
      </c>
      <c r="U220">
        <v>0</v>
      </c>
      <c r="V220">
        <v>0</v>
      </c>
    </row>
    <row r="221" spans="1:22" x14ac:dyDescent="0.2">
      <c r="A221">
        <v>220</v>
      </c>
      <c r="B221" t="s">
        <v>284</v>
      </c>
      <c r="C221" t="s">
        <v>86</v>
      </c>
      <c r="D221" t="s">
        <v>243</v>
      </c>
      <c r="E221">
        <v>8.4</v>
      </c>
      <c r="F221" s="1">
        <f>IFERROR(VLOOKUP(C221,'[1]Fuels and emission rates'!A$2:E$6,2,FALSE), 0)*[2]Generators!H221/1000+[2]Generators!Z221</f>
        <v>44.693767999999999</v>
      </c>
      <c r="G221" s="1">
        <f>IFERROR(VLOOKUP(C221,'[1]Fuels and emission rates'!A$2:E$6,2,FALSE), 0)*[2]Generators!G221</f>
        <v>85.374000000000009</v>
      </c>
      <c r="H221">
        <v>1</v>
      </c>
      <c r="I221">
        <v>1</v>
      </c>
      <c r="J221">
        <v>3</v>
      </c>
      <c r="K221">
        <v>5</v>
      </c>
      <c r="L221">
        <v>1.68</v>
      </c>
      <c r="M221">
        <v>44.52</v>
      </c>
      <c r="N221" s="2">
        <f>CONVERT(IFERROR(VLOOKUP(C221,'[1]Fuels and emission rates'!A$2:E$6,3,FALSE),0)*[2]Generators!G221, "lbm", "kg")</f>
        <v>846.21285362460014</v>
      </c>
      <c r="O221" s="2">
        <f>CONVERT(IFERROR(VLOOKUP(C221,'[1]Fuels and emission rates'!A$2:E$6,3,FALSE),0)*[2]Generators!H221/1000, "lbm", "kg")</f>
        <v>424.06557509420725</v>
      </c>
      <c r="P221" s="2">
        <f>CONVERT(IFERROR(VLOOKUP(C221,'[1]Fuels and emission rates'!A$2:E$6,4,FALSE),0)*[2]Generators!G221, "lbm", "kg")</f>
        <v>0.5665323342063</v>
      </c>
      <c r="Q221" s="2">
        <f>CONVERT(IFERROR(VLOOKUP(C221,'[1]Fuels and emission rates'!A$2:E$6,4,FALSE),0)*[2]Generators!H221/1000, "lbm", "kg")</f>
        <v>0.28390830874951162</v>
      </c>
      <c r="R221" s="2">
        <f>CONVERT(IFERROR(VLOOKUP(C221,'[1]Fuels and emission rates'!A$2:E$6,5,FALSE),0)*[2]Generators!G221, "lbm", "kg")</f>
        <v>4.3027772218199997E-3</v>
      </c>
      <c r="S221" s="2">
        <f>CONVERT(IFERROR(VLOOKUP(C221,'[1]Fuels and emission rates'!A$2:E$6,5,FALSE),0)*[2]Generators!H221/1000, "lbm", "kg")</f>
        <v>2.1562656360722397E-3</v>
      </c>
      <c r="T221">
        <v>0</v>
      </c>
      <c r="U221">
        <v>0</v>
      </c>
      <c r="V221">
        <v>0</v>
      </c>
    </row>
    <row r="222" spans="1:22" x14ac:dyDescent="0.2">
      <c r="A222">
        <v>221</v>
      </c>
      <c r="B222" t="s">
        <v>285</v>
      </c>
      <c r="C222" t="s">
        <v>86</v>
      </c>
      <c r="D222" t="s">
        <v>243</v>
      </c>
      <c r="E222">
        <v>8.4</v>
      </c>
      <c r="F222" s="1">
        <f>IFERROR(VLOOKUP(C222,'[1]Fuels and emission rates'!A$2:E$6,2,FALSE), 0)*[2]Generators!H222/1000+[2]Generators!Z222</f>
        <v>44.693767999999999</v>
      </c>
      <c r="G222" s="1">
        <f>IFERROR(VLOOKUP(C222,'[1]Fuels and emission rates'!A$2:E$6,2,FALSE), 0)*[2]Generators!G222</f>
        <v>85.374000000000009</v>
      </c>
      <c r="H222">
        <v>1</v>
      </c>
      <c r="I222">
        <v>1</v>
      </c>
      <c r="J222">
        <v>3</v>
      </c>
      <c r="K222">
        <v>5</v>
      </c>
      <c r="L222">
        <v>1.68</v>
      </c>
      <c r="M222">
        <v>44.52</v>
      </c>
      <c r="N222" s="2">
        <f>CONVERT(IFERROR(VLOOKUP(C222,'[1]Fuels and emission rates'!A$2:E$6,3,FALSE),0)*[2]Generators!G222, "lbm", "kg")</f>
        <v>846.21285362460014</v>
      </c>
      <c r="O222" s="2">
        <f>CONVERT(IFERROR(VLOOKUP(C222,'[1]Fuels and emission rates'!A$2:E$6,3,FALSE),0)*[2]Generators!H222/1000, "lbm", "kg")</f>
        <v>424.06557509420725</v>
      </c>
      <c r="P222" s="2">
        <f>CONVERT(IFERROR(VLOOKUP(C222,'[1]Fuels and emission rates'!A$2:E$6,4,FALSE),0)*[2]Generators!G222, "lbm", "kg")</f>
        <v>0.5665323342063</v>
      </c>
      <c r="Q222" s="2">
        <f>CONVERT(IFERROR(VLOOKUP(C222,'[1]Fuels and emission rates'!A$2:E$6,4,FALSE),0)*[2]Generators!H222/1000, "lbm", "kg")</f>
        <v>0.28390830874951162</v>
      </c>
      <c r="R222" s="2">
        <f>CONVERT(IFERROR(VLOOKUP(C222,'[1]Fuels and emission rates'!A$2:E$6,5,FALSE),0)*[2]Generators!G222, "lbm", "kg")</f>
        <v>4.3027772218199997E-3</v>
      </c>
      <c r="S222" s="2">
        <f>CONVERT(IFERROR(VLOOKUP(C222,'[1]Fuels and emission rates'!A$2:E$6,5,FALSE),0)*[2]Generators!H222/1000, "lbm", "kg")</f>
        <v>2.1562656360722397E-3</v>
      </c>
      <c r="T222">
        <v>0</v>
      </c>
      <c r="U222">
        <v>0</v>
      </c>
      <c r="V222">
        <v>0</v>
      </c>
    </row>
    <row r="223" spans="1:22" x14ac:dyDescent="0.2">
      <c r="A223">
        <v>222</v>
      </c>
      <c r="B223" t="s">
        <v>286</v>
      </c>
      <c r="C223" t="s">
        <v>86</v>
      </c>
      <c r="D223" t="s">
        <v>75</v>
      </c>
      <c r="E223">
        <v>8.4</v>
      </c>
      <c r="F223" s="1">
        <f>IFERROR(VLOOKUP(C223,'[1]Fuels and emission rates'!A$2:E$6,2,FALSE), 0)*[2]Generators!H223/1000+[2]Generators!Z223</f>
        <v>44.693767999999999</v>
      </c>
      <c r="G223" s="1">
        <f>IFERROR(VLOOKUP(C223,'[1]Fuels and emission rates'!A$2:E$6,2,FALSE), 0)*[2]Generators!G223</f>
        <v>85.374000000000009</v>
      </c>
      <c r="H223">
        <v>1</v>
      </c>
      <c r="I223">
        <v>1</v>
      </c>
      <c r="J223">
        <v>3</v>
      </c>
      <c r="K223">
        <v>5</v>
      </c>
      <c r="L223">
        <v>1.68</v>
      </c>
      <c r="M223">
        <v>44.52</v>
      </c>
      <c r="N223" s="2">
        <f>CONVERT(IFERROR(VLOOKUP(C223,'[1]Fuels and emission rates'!A$2:E$6,3,FALSE),0)*[2]Generators!G223, "lbm", "kg")</f>
        <v>846.21285362460014</v>
      </c>
      <c r="O223" s="2">
        <f>CONVERT(IFERROR(VLOOKUP(C223,'[1]Fuels and emission rates'!A$2:E$6,3,FALSE),0)*[2]Generators!H223/1000, "lbm", "kg")</f>
        <v>424.06557509420725</v>
      </c>
      <c r="P223" s="2">
        <f>CONVERT(IFERROR(VLOOKUP(C223,'[1]Fuels and emission rates'!A$2:E$6,4,FALSE),0)*[2]Generators!G223, "lbm", "kg")</f>
        <v>0.5665323342063</v>
      </c>
      <c r="Q223" s="2">
        <f>CONVERT(IFERROR(VLOOKUP(C223,'[1]Fuels and emission rates'!A$2:E$6,4,FALSE),0)*[2]Generators!H223/1000, "lbm", "kg")</f>
        <v>0.28390830874951162</v>
      </c>
      <c r="R223" s="2">
        <f>CONVERT(IFERROR(VLOOKUP(C223,'[1]Fuels and emission rates'!A$2:E$6,5,FALSE),0)*[2]Generators!G223, "lbm", "kg")</f>
        <v>4.3027772218199997E-3</v>
      </c>
      <c r="S223" s="2">
        <f>CONVERT(IFERROR(VLOOKUP(C223,'[1]Fuels and emission rates'!A$2:E$6,5,FALSE),0)*[2]Generators!H223/1000, "lbm", "kg")</f>
        <v>2.1562656360722397E-3</v>
      </c>
      <c r="T223">
        <v>0</v>
      </c>
      <c r="U223">
        <v>0</v>
      </c>
      <c r="V223">
        <v>0</v>
      </c>
    </row>
    <row r="224" spans="1:22" x14ac:dyDescent="0.2">
      <c r="A224">
        <v>223</v>
      </c>
      <c r="B224" t="s">
        <v>287</v>
      </c>
      <c r="C224" t="s">
        <v>288</v>
      </c>
      <c r="D224" t="s">
        <v>250</v>
      </c>
      <c r="E224">
        <v>746.76</v>
      </c>
      <c r="F224" s="1">
        <f>IFERROR(VLOOKUP(C224,'[1]Fuels and emission rates'!A$2:E$6,2,FALSE), 0)*[2]Generators!H224/1000+[2]Generators!Z224</f>
        <v>0</v>
      </c>
      <c r="G224" s="1">
        <f>IFERROR(VLOOKUP(C224,'[1]Fuels and emission rates'!A$2:E$6,2,FALSE), 0)*[2]Generators!G224</f>
        <v>0</v>
      </c>
      <c r="H224">
        <v>746.76</v>
      </c>
      <c r="I224">
        <v>746.76</v>
      </c>
      <c r="J224">
        <v>0</v>
      </c>
      <c r="K224">
        <v>0</v>
      </c>
      <c r="L224">
        <v>0</v>
      </c>
      <c r="M224">
        <v>0</v>
      </c>
      <c r="N224" s="2">
        <f>CONVERT(IFERROR(VLOOKUP(C224,'[1]Fuels and emission rates'!A$2:E$6,3,FALSE),0)*[2]Generators!G224, "lbm", "kg")</f>
        <v>0</v>
      </c>
      <c r="O224" s="2">
        <f>CONVERT(IFERROR(VLOOKUP(C224,'[1]Fuels and emission rates'!A$2:E$6,3,FALSE),0)*[2]Generators!H224/1000, "lbm", "kg")</f>
        <v>0</v>
      </c>
      <c r="P224" s="2">
        <f>CONVERT(IFERROR(VLOOKUP(C224,'[1]Fuels and emission rates'!A$2:E$6,4,FALSE),0)*[2]Generators!G224, "lbm", "kg")</f>
        <v>0</v>
      </c>
      <c r="Q224" s="2">
        <f>CONVERT(IFERROR(VLOOKUP(C224,'[1]Fuels and emission rates'!A$2:E$6,4,FALSE),0)*[2]Generators!H224/1000, "lbm", "kg")</f>
        <v>0</v>
      </c>
      <c r="R224" s="2">
        <f>CONVERT(IFERROR(VLOOKUP(C224,'[1]Fuels and emission rates'!A$2:E$6,5,FALSE),0)*[2]Generators!G224, "lbm", "kg")</f>
        <v>0</v>
      </c>
      <c r="S224" s="2">
        <f>CONVERT(IFERROR(VLOOKUP(C224,'[1]Fuels and emission rates'!A$2:E$6,5,FALSE),0)*[2]Generators!H224/1000, "lbm", "kg")</f>
        <v>0</v>
      </c>
      <c r="T224">
        <v>1</v>
      </c>
      <c r="U224">
        <v>1</v>
      </c>
      <c r="V224">
        <v>1</v>
      </c>
    </row>
    <row r="225" spans="1:22" x14ac:dyDescent="0.2">
      <c r="A225">
        <v>224</v>
      </c>
      <c r="B225" t="s">
        <v>289</v>
      </c>
      <c r="C225" t="s">
        <v>288</v>
      </c>
      <c r="D225" t="s">
        <v>290</v>
      </c>
      <c r="E225">
        <v>369.26</v>
      </c>
      <c r="F225" s="1">
        <f>IFERROR(VLOOKUP(C225,'[1]Fuels and emission rates'!A$2:E$6,2,FALSE), 0)*[2]Generators!H225/1000+[2]Generators!Z225</f>
        <v>0</v>
      </c>
      <c r="G225" s="1">
        <f>IFERROR(VLOOKUP(C225,'[1]Fuels and emission rates'!A$2:E$6,2,FALSE), 0)*[2]Generators!G225</f>
        <v>0</v>
      </c>
      <c r="H225">
        <v>369.26</v>
      </c>
      <c r="I225">
        <v>369.26</v>
      </c>
      <c r="J225">
        <v>0</v>
      </c>
      <c r="K225">
        <v>0</v>
      </c>
      <c r="L225">
        <v>0</v>
      </c>
      <c r="M225">
        <v>0</v>
      </c>
      <c r="N225" s="2">
        <f>CONVERT(IFERROR(VLOOKUP(C225,'[1]Fuels and emission rates'!A$2:E$6,3,FALSE),0)*[2]Generators!G225, "lbm", "kg")</f>
        <v>0</v>
      </c>
      <c r="O225" s="2">
        <f>CONVERT(IFERROR(VLOOKUP(C225,'[1]Fuels and emission rates'!A$2:E$6,3,FALSE),0)*[2]Generators!H225/1000, "lbm", "kg")</f>
        <v>0</v>
      </c>
      <c r="P225" s="2">
        <f>CONVERT(IFERROR(VLOOKUP(C225,'[1]Fuels and emission rates'!A$2:E$6,4,FALSE),0)*[2]Generators!G225, "lbm", "kg")</f>
        <v>0</v>
      </c>
      <c r="Q225" s="2">
        <f>CONVERT(IFERROR(VLOOKUP(C225,'[1]Fuels and emission rates'!A$2:E$6,4,FALSE),0)*[2]Generators!H225/1000, "lbm", "kg")</f>
        <v>0</v>
      </c>
      <c r="R225" s="2">
        <f>CONVERT(IFERROR(VLOOKUP(C225,'[1]Fuels and emission rates'!A$2:E$6,5,FALSE),0)*[2]Generators!G225, "lbm", "kg")</f>
        <v>0</v>
      </c>
      <c r="S225" s="2">
        <f>CONVERT(IFERROR(VLOOKUP(C225,'[1]Fuels and emission rates'!A$2:E$6,5,FALSE),0)*[2]Generators!H225/1000, "lbm", "kg")</f>
        <v>0</v>
      </c>
      <c r="T225">
        <v>1</v>
      </c>
      <c r="U225">
        <v>1</v>
      </c>
      <c r="V225">
        <v>1</v>
      </c>
    </row>
    <row r="226" spans="1:22" x14ac:dyDescent="0.2">
      <c r="A226">
        <v>225</v>
      </c>
      <c r="B226" t="s">
        <v>291</v>
      </c>
      <c r="C226" t="s">
        <v>288</v>
      </c>
      <c r="D226" t="s">
        <v>222</v>
      </c>
      <c r="E226">
        <v>264.47000000000003</v>
      </c>
      <c r="F226" s="1">
        <f>IFERROR(VLOOKUP(C226,'[1]Fuels and emission rates'!A$2:E$6,2,FALSE), 0)*[2]Generators!H226/1000+[2]Generators!Z226</f>
        <v>0</v>
      </c>
      <c r="G226" s="1">
        <f>IFERROR(VLOOKUP(C226,'[1]Fuels and emission rates'!A$2:E$6,2,FALSE), 0)*[2]Generators!G226</f>
        <v>0</v>
      </c>
      <c r="H226">
        <v>264.47000000000003</v>
      </c>
      <c r="I226">
        <v>264.47000000000003</v>
      </c>
      <c r="J226">
        <v>0</v>
      </c>
      <c r="K226">
        <v>0</v>
      </c>
      <c r="L226">
        <v>0</v>
      </c>
      <c r="M226">
        <v>0</v>
      </c>
      <c r="N226" s="2">
        <f>CONVERT(IFERROR(VLOOKUP(C226,'[1]Fuels and emission rates'!A$2:E$6,3,FALSE),0)*[2]Generators!G226, "lbm", "kg")</f>
        <v>0</v>
      </c>
      <c r="O226" s="2">
        <f>CONVERT(IFERROR(VLOOKUP(C226,'[1]Fuels and emission rates'!A$2:E$6,3,FALSE),0)*[2]Generators!H226/1000, "lbm", "kg")</f>
        <v>0</v>
      </c>
      <c r="P226" s="2">
        <f>CONVERT(IFERROR(VLOOKUP(C226,'[1]Fuels and emission rates'!A$2:E$6,4,FALSE),0)*[2]Generators!G226, "lbm", "kg")</f>
        <v>0</v>
      </c>
      <c r="Q226" s="2">
        <f>CONVERT(IFERROR(VLOOKUP(C226,'[1]Fuels and emission rates'!A$2:E$6,4,FALSE),0)*[2]Generators!H226/1000, "lbm", "kg")</f>
        <v>0</v>
      </c>
      <c r="R226" s="2">
        <f>CONVERT(IFERROR(VLOOKUP(C226,'[1]Fuels and emission rates'!A$2:E$6,5,FALSE),0)*[2]Generators!G226, "lbm", "kg")</f>
        <v>0</v>
      </c>
      <c r="S226" s="2">
        <f>CONVERT(IFERROR(VLOOKUP(C226,'[1]Fuels and emission rates'!A$2:E$6,5,FALSE),0)*[2]Generators!H226/1000, "lbm", "kg")</f>
        <v>0</v>
      </c>
      <c r="T226">
        <v>1</v>
      </c>
      <c r="U226">
        <v>1</v>
      </c>
      <c r="V226">
        <v>1</v>
      </c>
    </row>
    <row r="227" spans="1:22" x14ac:dyDescent="0.2">
      <c r="A227">
        <v>226</v>
      </c>
      <c r="B227" t="s">
        <v>292</v>
      </c>
      <c r="C227" t="s">
        <v>288</v>
      </c>
      <c r="D227" t="s">
        <v>250</v>
      </c>
      <c r="E227">
        <v>4.8499999999999996</v>
      </c>
      <c r="F227" s="1">
        <f>IFERROR(VLOOKUP(C227,'[1]Fuels and emission rates'!A$2:E$6,2,FALSE), 0)*[2]Generators!H227/1000+[2]Generators!Z227</f>
        <v>0</v>
      </c>
      <c r="G227" s="1">
        <f>IFERROR(VLOOKUP(C227,'[1]Fuels and emission rates'!A$2:E$6,2,FALSE), 0)*[2]Generators!G227</f>
        <v>0</v>
      </c>
      <c r="H227">
        <v>4.8499999999999996</v>
      </c>
      <c r="I227">
        <v>4.8499999999999996</v>
      </c>
      <c r="J227">
        <v>0</v>
      </c>
      <c r="K227">
        <v>0</v>
      </c>
      <c r="L227">
        <v>0</v>
      </c>
      <c r="M227">
        <v>0</v>
      </c>
      <c r="N227" s="2">
        <f>CONVERT(IFERROR(VLOOKUP(C227,'[1]Fuels and emission rates'!A$2:E$6,3,FALSE),0)*[2]Generators!G227, "lbm", "kg")</f>
        <v>0</v>
      </c>
      <c r="O227" s="2">
        <f>CONVERT(IFERROR(VLOOKUP(C227,'[1]Fuels and emission rates'!A$2:E$6,3,FALSE),0)*[2]Generators!H227/1000, "lbm", "kg")</f>
        <v>0</v>
      </c>
      <c r="P227" s="2">
        <f>CONVERT(IFERROR(VLOOKUP(C227,'[1]Fuels and emission rates'!A$2:E$6,4,FALSE),0)*[2]Generators!G227, "lbm", "kg")</f>
        <v>0</v>
      </c>
      <c r="Q227" s="2">
        <f>CONVERT(IFERROR(VLOOKUP(C227,'[1]Fuels and emission rates'!A$2:E$6,4,FALSE),0)*[2]Generators!H227/1000, "lbm", "kg")</f>
        <v>0</v>
      </c>
      <c r="R227" s="2">
        <f>CONVERT(IFERROR(VLOOKUP(C227,'[1]Fuels and emission rates'!A$2:E$6,5,FALSE),0)*[2]Generators!G227, "lbm", "kg")</f>
        <v>0</v>
      </c>
      <c r="S227" s="2">
        <f>CONVERT(IFERROR(VLOOKUP(C227,'[1]Fuels and emission rates'!A$2:E$6,5,FALSE),0)*[2]Generators!H227/1000, "lbm", "kg")</f>
        <v>0</v>
      </c>
      <c r="T227">
        <v>1</v>
      </c>
      <c r="U227">
        <v>1</v>
      </c>
      <c r="V227">
        <v>1</v>
      </c>
    </row>
    <row r="228" spans="1:22" x14ac:dyDescent="0.2">
      <c r="A228">
        <v>227</v>
      </c>
      <c r="B228" t="s">
        <v>293</v>
      </c>
      <c r="C228" t="s">
        <v>288</v>
      </c>
      <c r="D228" t="s">
        <v>140</v>
      </c>
      <c r="E228">
        <v>0.12</v>
      </c>
      <c r="F228" s="1">
        <f>IFERROR(VLOOKUP(C228,'[1]Fuels and emission rates'!A$2:E$6,2,FALSE), 0)*[2]Generators!H228/1000+[2]Generators!Z228</f>
        <v>0</v>
      </c>
      <c r="G228" s="1">
        <f>IFERROR(VLOOKUP(C228,'[1]Fuels and emission rates'!A$2:E$6,2,FALSE), 0)*[2]Generators!G228</f>
        <v>0</v>
      </c>
      <c r="H228">
        <v>0.12</v>
      </c>
      <c r="I228">
        <v>0.12</v>
      </c>
      <c r="J228">
        <v>0</v>
      </c>
      <c r="K228">
        <v>0</v>
      </c>
      <c r="L228">
        <v>0</v>
      </c>
      <c r="M228">
        <v>0</v>
      </c>
      <c r="N228" s="2">
        <f>CONVERT(IFERROR(VLOOKUP(C228,'[1]Fuels and emission rates'!A$2:E$6,3,FALSE),0)*[2]Generators!G228, "lbm", "kg")</f>
        <v>0</v>
      </c>
      <c r="O228" s="2">
        <f>CONVERT(IFERROR(VLOOKUP(C228,'[1]Fuels and emission rates'!A$2:E$6,3,FALSE),0)*[2]Generators!H228/1000, "lbm", "kg")</f>
        <v>0</v>
      </c>
      <c r="P228" s="2">
        <f>CONVERT(IFERROR(VLOOKUP(C228,'[1]Fuels and emission rates'!A$2:E$6,4,FALSE),0)*[2]Generators!G228, "lbm", "kg")</f>
        <v>0</v>
      </c>
      <c r="Q228" s="2">
        <f>CONVERT(IFERROR(VLOOKUP(C228,'[1]Fuels and emission rates'!A$2:E$6,4,FALSE),0)*[2]Generators!H228/1000, "lbm", "kg")</f>
        <v>0</v>
      </c>
      <c r="R228" s="2">
        <f>CONVERT(IFERROR(VLOOKUP(C228,'[1]Fuels and emission rates'!A$2:E$6,5,FALSE),0)*[2]Generators!G228, "lbm", "kg")</f>
        <v>0</v>
      </c>
      <c r="S228" s="2">
        <f>CONVERT(IFERROR(VLOOKUP(C228,'[1]Fuels and emission rates'!A$2:E$6,5,FALSE),0)*[2]Generators!H228/1000, "lbm", "kg")</f>
        <v>0</v>
      </c>
      <c r="T228">
        <v>1</v>
      </c>
      <c r="U228">
        <v>1</v>
      </c>
      <c r="V228">
        <v>1</v>
      </c>
    </row>
    <row r="229" spans="1:22" x14ac:dyDescent="0.2">
      <c r="A229">
        <v>228</v>
      </c>
      <c r="B229" t="s">
        <v>294</v>
      </c>
      <c r="C229" t="s">
        <v>288</v>
      </c>
      <c r="D229" t="s">
        <v>140</v>
      </c>
      <c r="E229">
        <v>6.33</v>
      </c>
      <c r="F229" s="1">
        <f>IFERROR(VLOOKUP(C229,'[1]Fuels and emission rates'!A$2:E$6,2,FALSE), 0)*[2]Generators!H229/1000+[2]Generators!Z229</f>
        <v>0</v>
      </c>
      <c r="G229" s="1">
        <f>IFERROR(VLOOKUP(C229,'[1]Fuels and emission rates'!A$2:E$6,2,FALSE), 0)*[2]Generators!G229</f>
        <v>0</v>
      </c>
      <c r="H229">
        <v>6.33</v>
      </c>
      <c r="I229">
        <v>6.33</v>
      </c>
      <c r="J229">
        <v>0</v>
      </c>
      <c r="K229">
        <v>0</v>
      </c>
      <c r="L229">
        <v>0</v>
      </c>
      <c r="M229">
        <v>0</v>
      </c>
      <c r="N229" s="2">
        <f>CONVERT(IFERROR(VLOOKUP(C229,'[1]Fuels and emission rates'!A$2:E$6,3,FALSE),0)*[2]Generators!G229, "lbm", "kg")</f>
        <v>0</v>
      </c>
      <c r="O229" s="2">
        <f>CONVERT(IFERROR(VLOOKUP(C229,'[1]Fuels and emission rates'!A$2:E$6,3,FALSE),0)*[2]Generators!H229/1000, "lbm", "kg")</f>
        <v>0</v>
      </c>
      <c r="P229" s="2">
        <f>CONVERT(IFERROR(VLOOKUP(C229,'[1]Fuels and emission rates'!A$2:E$6,4,FALSE),0)*[2]Generators!G229, "lbm", "kg")</f>
        <v>0</v>
      </c>
      <c r="Q229" s="2">
        <f>CONVERT(IFERROR(VLOOKUP(C229,'[1]Fuels and emission rates'!A$2:E$6,4,FALSE),0)*[2]Generators!H229/1000, "lbm", "kg")</f>
        <v>0</v>
      </c>
      <c r="R229" s="2">
        <f>CONVERT(IFERROR(VLOOKUP(C229,'[1]Fuels and emission rates'!A$2:E$6,5,FALSE),0)*[2]Generators!G229, "lbm", "kg")</f>
        <v>0</v>
      </c>
      <c r="S229" s="2">
        <f>CONVERT(IFERROR(VLOOKUP(C229,'[1]Fuels and emission rates'!A$2:E$6,5,FALSE),0)*[2]Generators!H229/1000, "lbm", "kg")</f>
        <v>0</v>
      </c>
      <c r="T229">
        <v>1</v>
      </c>
      <c r="U229">
        <v>1</v>
      </c>
      <c r="V229">
        <v>1</v>
      </c>
    </row>
    <row r="230" spans="1:22" x14ac:dyDescent="0.2">
      <c r="A230">
        <v>229</v>
      </c>
      <c r="B230" t="s">
        <v>295</v>
      </c>
      <c r="C230" t="s">
        <v>288</v>
      </c>
      <c r="D230" t="s">
        <v>140</v>
      </c>
      <c r="E230">
        <v>0.21</v>
      </c>
      <c r="F230" s="1">
        <f>IFERROR(VLOOKUP(C230,'[1]Fuels and emission rates'!A$2:E$6,2,FALSE), 0)*[2]Generators!H230/1000+[2]Generators!Z230</f>
        <v>0</v>
      </c>
      <c r="G230" s="1">
        <f>IFERROR(VLOOKUP(C230,'[1]Fuels and emission rates'!A$2:E$6,2,FALSE), 0)*[2]Generators!G230</f>
        <v>0</v>
      </c>
      <c r="H230">
        <v>0.21</v>
      </c>
      <c r="I230">
        <v>0.21</v>
      </c>
      <c r="J230">
        <v>0</v>
      </c>
      <c r="K230">
        <v>0</v>
      </c>
      <c r="L230">
        <v>0</v>
      </c>
      <c r="M230">
        <v>0</v>
      </c>
      <c r="N230" s="2">
        <f>CONVERT(IFERROR(VLOOKUP(C230,'[1]Fuels and emission rates'!A$2:E$6,3,FALSE),0)*[2]Generators!G230, "lbm", "kg")</f>
        <v>0</v>
      </c>
      <c r="O230" s="2">
        <f>CONVERT(IFERROR(VLOOKUP(C230,'[1]Fuels and emission rates'!A$2:E$6,3,FALSE),0)*[2]Generators!H230/1000, "lbm", "kg")</f>
        <v>0</v>
      </c>
      <c r="P230" s="2">
        <f>CONVERT(IFERROR(VLOOKUP(C230,'[1]Fuels and emission rates'!A$2:E$6,4,FALSE),0)*[2]Generators!G230, "lbm", "kg")</f>
        <v>0</v>
      </c>
      <c r="Q230" s="2">
        <f>CONVERT(IFERROR(VLOOKUP(C230,'[1]Fuels and emission rates'!A$2:E$6,4,FALSE),0)*[2]Generators!H230/1000, "lbm", "kg")</f>
        <v>0</v>
      </c>
      <c r="R230" s="2">
        <f>CONVERT(IFERROR(VLOOKUP(C230,'[1]Fuels and emission rates'!A$2:E$6,5,FALSE),0)*[2]Generators!G230, "lbm", "kg")</f>
        <v>0</v>
      </c>
      <c r="S230" s="2">
        <f>CONVERT(IFERROR(VLOOKUP(C230,'[1]Fuels and emission rates'!A$2:E$6,5,FALSE),0)*[2]Generators!H230/1000, "lbm", "kg")</f>
        <v>0</v>
      </c>
      <c r="T230">
        <v>1</v>
      </c>
      <c r="U230">
        <v>1</v>
      </c>
      <c r="V230">
        <v>1</v>
      </c>
    </row>
    <row r="231" spans="1:22" x14ac:dyDescent="0.2">
      <c r="A231">
        <v>230</v>
      </c>
      <c r="B231" t="s">
        <v>296</v>
      </c>
      <c r="C231" t="s">
        <v>288</v>
      </c>
      <c r="D231" t="s">
        <v>140</v>
      </c>
      <c r="E231">
        <v>2.5099999999999998</v>
      </c>
      <c r="F231" s="1">
        <f>IFERROR(VLOOKUP(C231,'[1]Fuels and emission rates'!A$2:E$6,2,FALSE), 0)*[2]Generators!H231/1000+[2]Generators!Z231</f>
        <v>0</v>
      </c>
      <c r="G231" s="1">
        <f>IFERROR(VLOOKUP(C231,'[1]Fuels and emission rates'!A$2:E$6,2,FALSE), 0)*[2]Generators!G231</f>
        <v>0</v>
      </c>
      <c r="H231">
        <v>2.5099999999999998</v>
      </c>
      <c r="I231">
        <v>2.5099999999999998</v>
      </c>
      <c r="J231">
        <v>0</v>
      </c>
      <c r="K231">
        <v>0</v>
      </c>
      <c r="L231">
        <v>0</v>
      </c>
      <c r="M231">
        <v>0</v>
      </c>
      <c r="N231" s="2">
        <f>CONVERT(IFERROR(VLOOKUP(C231,'[1]Fuels and emission rates'!A$2:E$6,3,FALSE),0)*[2]Generators!G231, "lbm", "kg")</f>
        <v>0</v>
      </c>
      <c r="O231" s="2">
        <f>CONVERT(IFERROR(VLOOKUP(C231,'[1]Fuels and emission rates'!A$2:E$6,3,FALSE),0)*[2]Generators!H231/1000, "lbm", "kg")</f>
        <v>0</v>
      </c>
      <c r="P231" s="2">
        <f>CONVERT(IFERROR(VLOOKUP(C231,'[1]Fuels and emission rates'!A$2:E$6,4,FALSE),0)*[2]Generators!G231, "lbm", "kg")</f>
        <v>0</v>
      </c>
      <c r="Q231" s="2">
        <f>CONVERT(IFERROR(VLOOKUP(C231,'[1]Fuels and emission rates'!A$2:E$6,4,FALSE),0)*[2]Generators!H231/1000, "lbm", "kg")</f>
        <v>0</v>
      </c>
      <c r="R231" s="2">
        <f>CONVERT(IFERROR(VLOOKUP(C231,'[1]Fuels and emission rates'!A$2:E$6,5,FALSE),0)*[2]Generators!G231, "lbm", "kg")</f>
        <v>0</v>
      </c>
      <c r="S231" s="2">
        <f>CONVERT(IFERROR(VLOOKUP(C231,'[1]Fuels and emission rates'!A$2:E$6,5,FALSE),0)*[2]Generators!H231/1000, "lbm", "kg")</f>
        <v>0</v>
      </c>
      <c r="T231">
        <v>1</v>
      </c>
      <c r="U231">
        <v>1</v>
      </c>
      <c r="V231">
        <v>1</v>
      </c>
    </row>
    <row r="232" spans="1:22" x14ac:dyDescent="0.2">
      <c r="A232">
        <v>231</v>
      </c>
      <c r="B232" t="s">
        <v>297</v>
      </c>
      <c r="C232" t="s">
        <v>288</v>
      </c>
      <c r="D232" t="s">
        <v>140</v>
      </c>
      <c r="E232">
        <v>12.85</v>
      </c>
      <c r="F232" s="1">
        <f>IFERROR(VLOOKUP(C232,'[1]Fuels and emission rates'!A$2:E$6,2,FALSE), 0)*[2]Generators!H232/1000+[2]Generators!Z232</f>
        <v>0</v>
      </c>
      <c r="G232" s="1">
        <f>IFERROR(VLOOKUP(C232,'[1]Fuels and emission rates'!A$2:E$6,2,FALSE), 0)*[2]Generators!G232</f>
        <v>0</v>
      </c>
      <c r="H232">
        <v>12.85</v>
      </c>
      <c r="I232">
        <v>12.85</v>
      </c>
      <c r="J232">
        <v>0</v>
      </c>
      <c r="K232">
        <v>0</v>
      </c>
      <c r="L232">
        <v>0</v>
      </c>
      <c r="M232">
        <v>0</v>
      </c>
      <c r="N232" s="2">
        <f>CONVERT(IFERROR(VLOOKUP(C232,'[1]Fuels and emission rates'!A$2:E$6,3,FALSE),0)*[2]Generators!G232, "lbm", "kg")</f>
        <v>0</v>
      </c>
      <c r="O232" s="2">
        <f>CONVERT(IFERROR(VLOOKUP(C232,'[1]Fuels and emission rates'!A$2:E$6,3,FALSE),0)*[2]Generators!H232/1000, "lbm", "kg")</f>
        <v>0</v>
      </c>
      <c r="P232" s="2">
        <f>CONVERT(IFERROR(VLOOKUP(C232,'[1]Fuels and emission rates'!A$2:E$6,4,FALSE),0)*[2]Generators!G232, "lbm", "kg")</f>
        <v>0</v>
      </c>
      <c r="Q232" s="2">
        <f>CONVERT(IFERROR(VLOOKUP(C232,'[1]Fuels and emission rates'!A$2:E$6,4,FALSE),0)*[2]Generators!H232/1000, "lbm", "kg")</f>
        <v>0</v>
      </c>
      <c r="R232" s="2">
        <f>CONVERT(IFERROR(VLOOKUP(C232,'[1]Fuels and emission rates'!A$2:E$6,5,FALSE),0)*[2]Generators!G232, "lbm", "kg")</f>
        <v>0</v>
      </c>
      <c r="S232" s="2">
        <f>CONVERT(IFERROR(VLOOKUP(C232,'[1]Fuels and emission rates'!A$2:E$6,5,FALSE),0)*[2]Generators!H232/1000, "lbm", "kg")</f>
        <v>0</v>
      </c>
      <c r="T232">
        <v>1</v>
      </c>
      <c r="U232">
        <v>1</v>
      </c>
      <c r="V232">
        <v>1</v>
      </c>
    </row>
    <row r="233" spans="1:22" x14ac:dyDescent="0.2">
      <c r="A233">
        <v>232</v>
      </c>
      <c r="B233" t="s">
        <v>298</v>
      </c>
      <c r="C233" t="s">
        <v>288</v>
      </c>
      <c r="D233" t="s">
        <v>299</v>
      </c>
      <c r="E233">
        <v>9.7100000000000009</v>
      </c>
      <c r="F233" s="1">
        <f>IFERROR(VLOOKUP(C233,'[1]Fuels and emission rates'!A$2:E$6,2,FALSE), 0)*[2]Generators!H233/1000+[2]Generators!Z233</f>
        <v>0</v>
      </c>
      <c r="G233" s="1">
        <f>IFERROR(VLOOKUP(C233,'[1]Fuels and emission rates'!A$2:E$6,2,FALSE), 0)*[2]Generators!G233</f>
        <v>0</v>
      </c>
      <c r="H233">
        <v>9.7100000000000009</v>
      </c>
      <c r="I233">
        <v>9.7100000000000009</v>
      </c>
      <c r="J233">
        <v>0</v>
      </c>
      <c r="K233">
        <v>0</v>
      </c>
      <c r="L233">
        <v>0</v>
      </c>
      <c r="M233">
        <v>0</v>
      </c>
      <c r="N233" s="2">
        <f>CONVERT(IFERROR(VLOOKUP(C233,'[1]Fuels and emission rates'!A$2:E$6,3,FALSE),0)*[2]Generators!G233, "lbm", "kg")</f>
        <v>0</v>
      </c>
      <c r="O233" s="2">
        <f>CONVERT(IFERROR(VLOOKUP(C233,'[1]Fuels and emission rates'!A$2:E$6,3,FALSE),0)*[2]Generators!H233/1000, "lbm", "kg")</f>
        <v>0</v>
      </c>
      <c r="P233" s="2">
        <f>CONVERT(IFERROR(VLOOKUP(C233,'[1]Fuels and emission rates'!A$2:E$6,4,FALSE),0)*[2]Generators!G233, "lbm", "kg")</f>
        <v>0</v>
      </c>
      <c r="Q233" s="2">
        <f>CONVERT(IFERROR(VLOOKUP(C233,'[1]Fuels and emission rates'!A$2:E$6,4,FALSE),0)*[2]Generators!H233/1000, "lbm", "kg")</f>
        <v>0</v>
      </c>
      <c r="R233" s="2">
        <f>CONVERT(IFERROR(VLOOKUP(C233,'[1]Fuels and emission rates'!A$2:E$6,5,FALSE),0)*[2]Generators!G233, "lbm", "kg")</f>
        <v>0</v>
      </c>
      <c r="S233" s="2">
        <f>CONVERT(IFERROR(VLOOKUP(C233,'[1]Fuels and emission rates'!A$2:E$6,5,FALSE),0)*[2]Generators!H233/1000, "lbm", "kg")</f>
        <v>0</v>
      </c>
      <c r="T233">
        <v>1</v>
      </c>
      <c r="U233">
        <v>1</v>
      </c>
      <c r="V233">
        <v>1</v>
      </c>
    </row>
    <row r="234" spans="1:22" x14ac:dyDescent="0.2">
      <c r="A234">
        <v>233</v>
      </c>
      <c r="B234" t="s">
        <v>300</v>
      </c>
      <c r="C234" t="s">
        <v>288</v>
      </c>
      <c r="D234" t="s">
        <v>299</v>
      </c>
      <c r="E234">
        <v>1.98</v>
      </c>
      <c r="F234" s="1">
        <f>IFERROR(VLOOKUP(C234,'[1]Fuels and emission rates'!A$2:E$6,2,FALSE), 0)*[2]Generators!H234/1000+[2]Generators!Z234</f>
        <v>0</v>
      </c>
      <c r="G234" s="1">
        <f>IFERROR(VLOOKUP(C234,'[1]Fuels and emission rates'!A$2:E$6,2,FALSE), 0)*[2]Generators!G234</f>
        <v>0</v>
      </c>
      <c r="H234">
        <v>1.98</v>
      </c>
      <c r="I234">
        <v>1.98</v>
      </c>
      <c r="J234">
        <v>0</v>
      </c>
      <c r="K234">
        <v>0</v>
      </c>
      <c r="L234">
        <v>0</v>
      </c>
      <c r="M234">
        <v>0</v>
      </c>
      <c r="N234" s="2">
        <f>CONVERT(IFERROR(VLOOKUP(C234,'[1]Fuels and emission rates'!A$2:E$6,3,FALSE),0)*[2]Generators!G234, "lbm", "kg")</f>
        <v>0</v>
      </c>
      <c r="O234" s="2">
        <f>CONVERT(IFERROR(VLOOKUP(C234,'[1]Fuels and emission rates'!A$2:E$6,3,FALSE),0)*[2]Generators!H234/1000, "lbm", "kg")</f>
        <v>0</v>
      </c>
      <c r="P234" s="2">
        <f>CONVERT(IFERROR(VLOOKUP(C234,'[1]Fuels and emission rates'!A$2:E$6,4,FALSE),0)*[2]Generators!G234, "lbm", "kg")</f>
        <v>0</v>
      </c>
      <c r="Q234" s="2">
        <f>CONVERT(IFERROR(VLOOKUP(C234,'[1]Fuels and emission rates'!A$2:E$6,4,FALSE),0)*[2]Generators!H234/1000, "lbm", "kg")</f>
        <v>0</v>
      </c>
      <c r="R234" s="2">
        <f>CONVERT(IFERROR(VLOOKUP(C234,'[1]Fuels and emission rates'!A$2:E$6,5,FALSE),0)*[2]Generators!G234, "lbm", "kg")</f>
        <v>0</v>
      </c>
      <c r="S234" s="2">
        <f>CONVERT(IFERROR(VLOOKUP(C234,'[1]Fuels and emission rates'!A$2:E$6,5,FALSE),0)*[2]Generators!H234/1000, "lbm", "kg")</f>
        <v>0</v>
      </c>
      <c r="T234">
        <v>1</v>
      </c>
      <c r="U234">
        <v>1</v>
      </c>
      <c r="V234">
        <v>1</v>
      </c>
    </row>
    <row r="235" spans="1:22" x14ac:dyDescent="0.2">
      <c r="A235">
        <v>234</v>
      </c>
      <c r="B235" t="s">
        <v>301</v>
      </c>
      <c r="C235" t="s">
        <v>288</v>
      </c>
      <c r="D235" t="s">
        <v>299</v>
      </c>
      <c r="E235">
        <v>1.54</v>
      </c>
      <c r="F235" s="1">
        <f>IFERROR(VLOOKUP(C235,'[1]Fuels and emission rates'!A$2:E$6,2,FALSE), 0)*[2]Generators!H235/1000+[2]Generators!Z235</f>
        <v>0</v>
      </c>
      <c r="G235" s="1">
        <f>IFERROR(VLOOKUP(C235,'[1]Fuels and emission rates'!A$2:E$6,2,FALSE), 0)*[2]Generators!G235</f>
        <v>0</v>
      </c>
      <c r="H235">
        <v>1.54</v>
      </c>
      <c r="I235">
        <v>1.54</v>
      </c>
      <c r="J235">
        <v>0</v>
      </c>
      <c r="K235">
        <v>0</v>
      </c>
      <c r="L235">
        <v>0</v>
      </c>
      <c r="M235">
        <v>0</v>
      </c>
      <c r="N235" s="2">
        <f>CONVERT(IFERROR(VLOOKUP(C235,'[1]Fuels and emission rates'!A$2:E$6,3,FALSE),0)*[2]Generators!G235, "lbm", "kg")</f>
        <v>0</v>
      </c>
      <c r="O235" s="2">
        <f>CONVERT(IFERROR(VLOOKUP(C235,'[1]Fuels and emission rates'!A$2:E$6,3,FALSE),0)*[2]Generators!H235/1000, "lbm", "kg")</f>
        <v>0</v>
      </c>
      <c r="P235" s="2">
        <f>CONVERT(IFERROR(VLOOKUP(C235,'[1]Fuels and emission rates'!A$2:E$6,4,FALSE),0)*[2]Generators!G235, "lbm", "kg")</f>
        <v>0</v>
      </c>
      <c r="Q235" s="2">
        <f>CONVERT(IFERROR(VLOOKUP(C235,'[1]Fuels and emission rates'!A$2:E$6,4,FALSE),0)*[2]Generators!H235/1000, "lbm", "kg")</f>
        <v>0</v>
      </c>
      <c r="R235" s="2">
        <f>CONVERT(IFERROR(VLOOKUP(C235,'[1]Fuels and emission rates'!A$2:E$6,5,FALSE),0)*[2]Generators!G235, "lbm", "kg")</f>
        <v>0</v>
      </c>
      <c r="S235" s="2">
        <f>CONVERT(IFERROR(VLOOKUP(C235,'[1]Fuels and emission rates'!A$2:E$6,5,FALSE),0)*[2]Generators!H235/1000, "lbm", "kg")</f>
        <v>0</v>
      </c>
      <c r="T235">
        <v>1</v>
      </c>
      <c r="U235">
        <v>1</v>
      </c>
      <c r="V235">
        <v>1</v>
      </c>
    </row>
    <row r="236" spans="1:22" x14ac:dyDescent="0.2">
      <c r="A236">
        <v>235</v>
      </c>
      <c r="B236" t="s">
        <v>302</v>
      </c>
      <c r="C236" t="s">
        <v>288</v>
      </c>
      <c r="D236" t="s">
        <v>299</v>
      </c>
      <c r="E236">
        <v>0.26</v>
      </c>
      <c r="F236" s="1">
        <f>IFERROR(VLOOKUP(C236,'[1]Fuels and emission rates'!A$2:E$6,2,FALSE), 0)*[2]Generators!H236/1000+[2]Generators!Z236</f>
        <v>0</v>
      </c>
      <c r="G236" s="1">
        <f>IFERROR(VLOOKUP(C236,'[1]Fuels and emission rates'!A$2:E$6,2,FALSE), 0)*[2]Generators!G236</f>
        <v>0</v>
      </c>
      <c r="H236">
        <v>0.26</v>
      </c>
      <c r="I236">
        <v>0.26</v>
      </c>
      <c r="J236">
        <v>0</v>
      </c>
      <c r="K236">
        <v>0</v>
      </c>
      <c r="L236">
        <v>0</v>
      </c>
      <c r="M236">
        <v>0</v>
      </c>
      <c r="N236" s="2">
        <f>CONVERT(IFERROR(VLOOKUP(C236,'[1]Fuels and emission rates'!A$2:E$6,3,FALSE),0)*[2]Generators!G236, "lbm", "kg")</f>
        <v>0</v>
      </c>
      <c r="O236" s="2">
        <f>CONVERT(IFERROR(VLOOKUP(C236,'[1]Fuels and emission rates'!A$2:E$6,3,FALSE),0)*[2]Generators!H236/1000, "lbm", "kg")</f>
        <v>0</v>
      </c>
      <c r="P236" s="2">
        <f>CONVERT(IFERROR(VLOOKUP(C236,'[1]Fuels and emission rates'!A$2:E$6,4,FALSE),0)*[2]Generators!G236, "lbm", "kg")</f>
        <v>0</v>
      </c>
      <c r="Q236" s="2">
        <f>CONVERT(IFERROR(VLOOKUP(C236,'[1]Fuels and emission rates'!A$2:E$6,4,FALSE),0)*[2]Generators!H236/1000, "lbm", "kg")</f>
        <v>0</v>
      </c>
      <c r="R236" s="2">
        <f>CONVERT(IFERROR(VLOOKUP(C236,'[1]Fuels and emission rates'!A$2:E$6,5,FALSE),0)*[2]Generators!G236, "lbm", "kg")</f>
        <v>0</v>
      </c>
      <c r="S236" s="2">
        <f>CONVERT(IFERROR(VLOOKUP(C236,'[1]Fuels and emission rates'!A$2:E$6,5,FALSE),0)*[2]Generators!H236/1000, "lbm", "kg")</f>
        <v>0</v>
      </c>
      <c r="T236">
        <v>1</v>
      </c>
      <c r="U236">
        <v>1</v>
      </c>
      <c r="V236">
        <v>1</v>
      </c>
    </row>
    <row r="237" spans="1:22" x14ac:dyDescent="0.2">
      <c r="A237">
        <v>236</v>
      </c>
      <c r="B237" t="s">
        <v>303</v>
      </c>
      <c r="C237" t="s">
        <v>288</v>
      </c>
      <c r="D237" t="s">
        <v>299</v>
      </c>
      <c r="E237">
        <v>11.71</v>
      </c>
      <c r="F237" s="1">
        <f>IFERROR(VLOOKUP(C237,'[1]Fuels and emission rates'!A$2:E$6,2,FALSE), 0)*[2]Generators!H237/1000+[2]Generators!Z237</f>
        <v>0</v>
      </c>
      <c r="G237" s="1">
        <f>IFERROR(VLOOKUP(C237,'[1]Fuels and emission rates'!A$2:E$6,2,FALSE), 0)*[2]Generators!G237</f>
        <v>0</v>
      </c>
      <c r="H237">
        <v>11.71</v>
      </c>
      <c r="I237">
        <v>11.71</v>
      </c>
      <c r="J237">
        <v>0</v>
      </c>
      <c r="K237">
        <v>0</v>
      </c>
      <c r="L237">
        <v>0</v>
      </c>
      <c r="M237">
        <v>0</v>
      </c>
      <c r="N237" s="2">
        <f>CONVERT(IFERROR(VLOOKUP(C237,'[1]Fuels and emission rates'!A$2:E$6,3,FALSE),0)*[2]Generators!G237, "lbm", "kg")</f>
        <v>0</v>
      </c>
      <c r="O237" s="2">
        <f>CONVERT(IFERROR(VLOOKUP(C237,'[1]Fuels and emission rates'!A$2:E$6,3,FALSE),0)*[2]Generators!H237/1000, "lbm", "kg")</f>
        <v>0</v>
      </c>
      <c r="P237" s="2">
        <f>CONVERT(IFERROR(VLOOKUP(C237,'[1]Fuels and emission rates'!A$2:E$6,4,FALSE),0)*[2]Generators!G237, "lbm", "kg")</f>
        <v>0</v>
      </c>
      <c r="Q237" s="2">
        <f>CONVERT(IFERROR(VLOOKUP(C237,'[1]Fuels and emission rates'!A$2:E$6,4,FALSE),0)*[2]Generators!H237/1000, "lbm", "kg")</f>
        <v>0</v>
      </c>
      <c r="R237" s="2">
        <f>CONVERT(IFERROR(VLOOKUP(C237,'[1]Fuels and emission rates'!A$2:E$6,5,FALSE),0)*[2]Generators!G237, "lbm", "kg")</f>
        <v>0</v>
      </c>
      <c r="S237" s="2">
        <f>CONVERT(IFERROR(VLOOKUP(C237,'[1]Fuels and emission rates'!A$2:E$6,5,FALSE),0)*[2]Generators!H237/1000, "lbm", "kg")</f>
        <v>0</v>
      </c>
      <c r="T237">
        <v>1</v>
      </c>
      <c r="U237">
        <v>1</v>
      </c>
      <c r="V237">
        <v>1</v>
      </c>
    </row>
    <row r="238" spans="1:22" x14ac:dyDescent="0.2">
      <c r="A238">
        <v>237</v>
      </c>
      <c r="B238" t="s">
        <v>304</v>
      </c>
      <c r="C238" t="s">
        <v>288</v>
      </c>
      <c r="D238" t="s">
        <v>299</v>
      </c>
      <c r="E238">
        <v>10.53</v>
      </c>
      <c r="F238" s="1">
        <f>IFERROR(VLOOKUP(C238,'[1]Fuels and emission rates'!A$2:E$6,2,FALSE), 0)*[2]Generators!H238/1000+[2]Generators!Z238</f>
        <v>0</v>
      </c>
      <c r="G238" s="1">
        <f>IFERROR(VLOOKUP(C238,'[1]Fuels and emission rates'!A$2:E$6,2,FALSE), 0)*[2]Generators!G238</f>
        <v>0</v>
      </c>
      <c r="H238">
        <v>10.53</v>
      </c>
      <c r="I238">
        <v>10.53</v>
      </c>
      <c r="J238">
        <v>0</v>
      </c>
      <c r="K238">
        <v>0</v>
      </c>
      <c r="L238">
        <v>0</v>
      </c>
      <c r="M238">
        <v>0</v>
      </c>
      <c r="N238" s="2">
        <f>CONVERT(IFERROR(VLOOKUP(C238,'[1]Fuels and emission rates'!A$2:E$6,3,FALSE),0)*[2]Generators!G238, "lbm", "kg")</f>
        <v>0</v>
      </c>
      <c r="O238" s="2">
        <f>CONVERT(IFERROR(VLOOKUP(C238,'[1]Fuels and emission rates'!A$2:E$6,3,FALSE),0)*[2]Generators!H238/1000, "lbm", "kg")</f>
        <v>0</v>
      </c>
      <c r="P238" s="2">
        <f>CONVERT(IFERROR(VLOOKUP(C238,'[1]Fuels and emission rates'!A$2:E$6,4,FALSE),0)*[2]Generators!G238, "lbm", "kg")</f>
        <v>0</v>
      </c>
      <c r="Q238" s="2">
        <f>CONVERT(IFERROR(VLOOKUP(C238,'[1]Fuels and emission rates'!A$2:E$6,4,FALSE),0)*[2]Generators!H238/1000, "lbm", "kg")</f>
        <v>0</v>
      </c>
      <c r="R238" s="2">
        <f>CONVERT(IFERROR(VLOOKUP(C238,'[1]Fuels and emission rates'!A$2:E$6,5,FALSE),0)*[2]Generators!G238, "lbm", "kg")</f>
        <v>0</v>
      </c>
      <c r="S238" s="2">
        <f>CONVERT(IFERROR(VLOOKUP(C238,'[1]Fuels and emission rates'!A$2:E$6,5,FALSE),0)*[2]Generators!H238/1000, "lbm", "kg")</f>
        <v>0</v>
      </c>
      <c r="T238">
        <v>1</v>
      </c>
      <c r="U238">
        <v>1</v>
      </c>
      <c r="V238">
        <v>1</v>
      </c>
    </row>
    <row r="239" spans="1:22" x14ac:dyDescent="0.2">
      <c r="A239">
        <v>238</v>
      </c>
      <c r="B239" t="s">
        <v>305</v>
      </c>
      <c r="C239" t="s">
        <v>288</v>
      </c>
      <c r="D239" t="s">
        <v>299</v>
      </c>
      <c r="E239">
        <v>6.6</v>
      </c>
      <c r="F239" s="1">
        <f>IFERROR(VLOOKUP(C239,'[1]Fuels and emission rates'!A$2:E$6,2,FALSE), 0)*[2]Generators!H239/1000+[2]Generators!Z239</f>
        <v>0</v>
      </c>
      <c r="G239" s="1">
        <f>IFERROR(VLOOKUP(C239,'[1]Fuels and emission rates'!A$2:E$6,2,FALSE), 0)*[2]Generators!G239</f>
        <v>0</v>
      </c>
      <c r="H239">
        <v>6.6</v>
      </c>
      <c r="I239">
        <v>6.6</v>
      </c>
      <c r="J239">
        <v>0</v>
      </c>
      <c r="K239">
        <v>0</v>
      </c>
      <c r="L239">
        <v>0</v>
      </c>
      <c r="M239">
        <v>0</v>
      </c>
      <c r="N239" s="2">
        <f>CONVERT(IFERROR(VLOOKUP(C239,'[1]Fuels and emission rates'!A$2:E$6,3,FALSE),0)*[2]Generators!G239, "lbm", "kg")</f>
        <v>0</v>
      </c>
      <c r="O239" s="2">
        <f>CONVERT(IFERROR(VLOOKUP(C239,'[1]Fuels and emission rates'!A$2:E$6,3,FALSE),0)*[2]Generators!H239/1000, "lbm", "kg")</f>
        <v>0</v>
      </c>
      <c r="P239" s="2">
        <f>CONVERT(IFERROR(VLOOKUP(C239,'[1]Fuels and emission rates'!A$2:E$6,4,FALSE),0)*[2]Generators!G239, "lbm", "kg")</f>
        <v>0</v>
      </c>
      <c r="Q239" s="2">
        <f>CONVERT(IFERROR(VLOOKUP(C239,'[1]Fuels and emission rates'!A$2:E$6,4,FALSE),0)*[2]Generators!H239/1000, "lbm", "kg")</f>
        <v>0</v>
      </c>
      <c r="R239" s="2">
        <f>CONVERT(IFERROR(VLOOKUP(C239,'[1]Fuels and emission rates'!A$2:E$6,5,FALSE),0)*[2]Generators!G239, "lbm", "kg")</f>
        <v>0</v>
      </c>
      <c r="S239" s="2">
        <f>CONVERT(IFERROR(VLOOKUP(C239,'[1]Fuels and emission rates'!A$2:E$6,5,FALSE),0)*[2]Generators!H239/1000, "lbm", "kg")</f>
        <v>0</v>
      </c>
      <c r="T239">
        <v>1</v>
      </c>
      <c r="U239">
        <v>1</v>
      </c>
      <c r="V239">
        <v>1</v>
      </c>
    </row>
    <row r="240" spans="1:22" x14ac:dyDescent="0.2">
      <c r="A240">
        <v>239</v>
      </c>
      <c r="B240" t="s">
        <v>306</v>
      </c>
      <c r="C240" t="s">
        <v>288</v>
      </c>
      <c r="D240" t="s">
        <v>299</v>
      </c>
      <c r="E240">
        <v>3.01</v>
      </c>
      <c r="F240" s="1">
        <f>IFERROR(VLOOKUP(C240,'[1]Fuels and emission rates'!A$2:E$6,2,FALSE), 0)*[2]Generators!H240/1000+[2]Generators!Z240</f>
        <v>0</v>
      </c>
      <c r="G240" s="1">
        <f>IFERROR(VLOOKUP(C240,'[1]Fuels and emission rates'!A$2:E$6,2,FALSE), 0)*[2]Generators!G240</f>
        <v>0</v>
      </c>
      <c r="H240">
        <v>3.01</v>
      </c>
      <c r="I240">
        <v>3.01</v>
      </c>
      <c r="J240">
        <v>0</v>
      </c>
      <c r="K240">
        <v>0</v>
      </c>
      <c r="L240">
        <v>0</v>
      </c>
      <c r="M240">
        <v>0</v>
      </c>
      <c r="N240" s="2">
        <f>CONVERT(IFERROR(VLOOKUP(C240,'[1]Fuels and emission rates'!A$2:E$6,3,FALSE),0)*[2]Generators!G240, "lbm", "kg")</f>
        <v>0</v>
      </c>
      <c r="O240" s="2">
        <f>CONVERT(IFERROR(VLOOKUP(C240,'[1]Fuels and emission rates'!A$2:E$6,3,FALSE),0)*[2]Generators!H240/1000, "lbm", "kg")</f>
        <v>0</v>
      </c>
      <c r="P240" s="2">
        <f>CONVERT(IFERROR(VLOOKUP(C240,'[1]Fuels and emission rates'!A$2:E$6,4,FALSE),0)*[2]Generators!G240, "lbm", "kg")</f>
        <v>0</v>
      </c>
      <c r="Q240" s="2">
        <f>CONVERT(IFERROR(VLOOKUP(C240,'[1]Fuels and emission rates'!A$2:E$6,4,FALSE),0)*[2]Generators!H240/1000, "lbm", "kg")</f>
        <v>0</v>
      </c>
      <c r="R240" s="2">
        <f>CONVERT(IFERROR(VLOOKUP(C240,'[1]Fuels and emission rates'!A$2:E$6,5,FALSE),0)*[2]Generators!G240, "lbm", "kg")</f>
        <v>0</v>
      </c>
      <c r="S240" s="2">
        <f>CONVERT(IFERROR(VLOOKUP(C240,'[1]Fuels and emission rates'!A$2:E$6,5,FALSE),0)*[2]Generators!H240/1000, "lbm", "kg")</f>
        <v>0</v>
      </c>
      <c r="T240">
        <v>1</v>
      </c>
      <c r="U240">
        <v>1</v>
      </c>
      <c r="V240">
        <v>1</v>
      </c>
    </row>
    <row r="241" spans="1:22" x14ac:dyDescent="0.2">
      <c r="A241">
        <v>240</v>
      </c>
      <c r="B241" t="s">
        <v>307</v>
      </c>
      <c r="C241" t="s">
        <v>288</v>
      </c>
      <c r="D241" t="s">
        <v>299</v>
      </c>
      <c r="E241">
        <v>12.35</v>
      </c>
      <c r="F241" s="1">
        <f>IFERROR(VLOOKUP(C241,'[1]Fuels and emission rates'!A$2:E$6,2,FALSE), 0)*[2]Generators!H241/1000+[2]Generators!Z241</f>
        <v>0</v>
      </c>
      <c r="G241" s="1">
        <f>IFERROR(VLOOKUP(C241,'[1]Fuels and emission rates'!A$2:E$6,2,FALSE), 0)*[2]Generators!G241</f>
        <v>0</v>
      </c>
      <c r="H241">
        <v>12.35</v>
      </c>
      <c r="I241">
        <v>12.35</v>
      </c>
      <c r="J241">
        <v>0</v>
      </c>
      <c r="K241">
        <v>0</v>
      </c>
      <c r="L241">
        <v>0</v>
      </c>
      <c r="M241">
        <v>0</v>
      </c>
      <c r="N241" s="2">
        <f>CONVERT(IFERROR(VLOOKUP(C241,'[1]Fuels and emission rates'!A$2:E$6,3,FALSE),0)*[2]Generators!G241, "lbm", "kg")</f>
        <v>0</v>
      </c>
      <c r="O241" s="2">
        <f>CONVERT(IFERROR(VLOOKUP(C241,'[1]Fuels and emission rates'!A$2:E$6,3,FALSE),0)*[2]Generators!H241/1000, "lbm", "kg")</f>
        <v>0</v>
      </c>
      <c r="P241" s="2">
        <f>CONVERT(IFERROR(VLOOKUP(C241,'[1]Fuels and emission rates'!A$2:E$6,4,FALSE),0)*[2]Generators!G241, "lbm", "kg")</f>
        <v>0</v>
      </c>
      <c r="Q241" s="2">
        <f>CONVERT(IFERROR(VLOOKUP(C241,'[1]Fuels and emission rates'!A$2:E$6,4,FALSE),0)*[2]Generators!H241/1000, "lbm", "kg")</f>
        <v>0</v>
      </c>
      <c r="R241" s="2">
        <f>CONVERT(IFERROR(VLOOKUP(C241,'[1]Fuels and emission rates'!A$2:E$6,5,FALSE),0)*[2]Generators!G241, "lbm", "kg")</f>
        <v>0</v>
      </c>
      <c r="S241" s="2">
        <f>CONVERT(IFERROR(VLOOKUP(C241,'[1]Fuels and emission rates'!A$2:E$6,5,FALSE),0)*[2]Generators!H241/1000, "lbm", "kg")</f>
        <v>0</v>
      </c>
      <c r="T241">
        <v>1</v>
      </c>
      <c r="U241">
        <v>1</v>
      </c>
      <c r="V241">
        <v>1</v>
      </c>
    </row>
    <row r="242" spans="1:22" x14ac:dyDescent="0.2">
      <c r="A242">
        <v>241</v>
      </c>
      <c r="B242" t="s">
        <v>308</v>
      </c>
      <c r="C242" t="s">
        <v>288</v>
      </c>
      <c r="D242" t="s">
        <v>299</v>
      </c>
      <c r="E242">
        <v>0.1</v>
      </c>
      <c r="F242" s="1">
        <f>IFERROR(VLOOKUP(C242,'[1]Fuels and emission rates'!A$2:E$6,2,FALSE), 0)*[2]Generators!H242/1000+[2]Generators!Z242</f>
        <v>0</v>
      </c>
      <c r="G242" s="1">
        <f>IFERROR(VLOOKUP(C242,'[1]Fuels and emission rates'!A$2:E$6,2,FALSE), 0)*[2]Generators!G242</f>
        <v>0</v>
      </c>
      <c r="H242">
        <v>0.1</v>
      </c>
      <c r="I242">
        <v>0.1</v>
      </c>
      <c r="J242">
        <v>0</v>
      </c>
      <c r="K242">
        <v>0</v>
      </c>
      <c r="L242">
        <v>0</v>
      </c>
      <c r="M242">
        <v>0</v>
      </c>
      <c r="N242" s="2">
        <f>CONVERT(IFERROR(VLOOKUP(C242,'[1]Fuels and emission rates'!A$2:E$6,3,FALSE),0)*[2]Generators!G242, "lbm", "kg")</f>
        <v>0</v>
      </c>
      <c r="O242" s="2">
        <f>CONVERT(IFERROR(VLOOKUP(C242,'[1]Fuels and emission rates'!A$2:E$6,3,FALSE),0)*[2]Generators!H242/1000, "lbm", "kg")</f>
        <v>0</v>
      </c>
      <c r="P242" s="2">
        <f>CONVERT(IFERROR(VLOOKUP(C242,'[1]Fuels and emission rates'!A$2:E$6,4,FALSE),0)*[2]Generators!G242, "lbm", "kg")</f>
        <v>0</v>
      </c>
      <c r="Q242" s="2">
        <f>CONVERT(IFERROR(VLOOKUP(C242,'[1]Fuels and emission rates'!A$2:E$6,4,FALSE),0)*[2]Generators!H242/1000, "lbm", "kg")</f>
        <v>0</v>
      </c>
      <c r="R242" s="2">
        <f>CONVERT(IFERROR(VLOOKUP(C242,'[1]Fuels and emission rates'!A$2:E$6,5,FALSE),0)*[2]Generators!G242, "lbm", "kg")</f>
        <v>0</v>
      </c>
      <c r="S242" s="2">
        <f>CONVERT(IFERROR(VLOOKUP(C242,'[1]Fuels and emission rates'!A$2:E$6,5,FALSE),0)*[2]Generators!H242/1000, "lbm", "kg")</f>
        <v>0</v>
      </c>
      <c r="T242">
        <v>1</v>
      </c>
      <c r="U242">
        <v>1</v>
      </c>
      <c r="V242">
        <v>1</v>
      </c>
    </row>
    <row r="243" spans="1:22" x14ac:dyDescent="0.2">
      <c r="A243">
        <v>242</v>
      </c>
      <c r="B243" t="s">
        <v>309</v>
      </c>
      <c r="C243" t="s">
        <v>288</v>
      </c>
      <c r="D243" t="s">
        <v>299</v>
      </c>
      <c r="E243">
        <v>10.08</v>
      </c>
      <c r="F243" s="1">
        <f>IFERROR(VLOOKUP(C243,'[1]Fuels and emission rates'!A$2:E$6,2,FALSE), 0)*[2]Generators!H243/1000+[2]Generators!Z243</f>
        <v>0</v>
      </c>
      <c r="G243" s="1">
        <f>IFERROR(VLOOKUP(C243,'[1]Fuels and emission rates'!A$2:E$6,2,FALSE), 0)*[2]Generators!G243</f>
        <v>0</v>
      </c>
      <c r="H243">
        <v>10.08</v>
      </c>
      <c r="I243">
        <v>10.08</v>
      </c>
      <c r="J243">
        <v>0</v>
      </c>
      <c r="K243">
        <v>0</v>
      </c>
      <c r="L243">
        <v>0</v>
      </c>
      <c r="M243">
        <v>0</v>
      </c>
      <c r="N243" s="2">
        <f>CONVERT(IFERROR(VLOOKUP(C243,'[1]Fuels and emission rates'!A$2:E$6,3,FALSE),0)*[2]Generators!G243, "lbm", "kg")</f>
        <v>0</v>
      </c>
      <c r="O243" s="2">
        <f>CONVERT(IFERROR(VLOOKUP(C243,'[1]Fuels and emission rates'!A$2:E$6,3,FALSE),0)*[2]Generators!H243/1000, "lbm", "kg")</f>
        <v>0</v>
      </c>
      <c r="P243" s="2">
        <f>CONVERT(IFERROR(VLOOKUP(C243,'[1]Fuels and emission rates'!A$2:E$6,4,FALSE),0)*[2]Generators!G243, "lbm", "kg")</f>
        <v>0</v>
      </c>
      <c r="Q243" s="2">
        <f>CONVERT(IFERROR(VLOOKUP(C243,'[1]Fuels and emission rates'!A$2:E$6,4,FALSE),0)*[2]Generators!H243/1000, "lbm", "kg")</f>
        <v>0</v>
      </c>
      <c r="R243" s="2">
        <f>CONVERT(IFERROR(VLOOKUP(C243,'[1]Fuels and emission rates'!A$2:E$6,5,FALSE),0)*[2]Generators!G243, "lbm", "kg")</f>
        <v>0</v>
      </c>
      <c r="S243" s="2">
        <f>CONVERT(IFERROR(VLOOKUP(C243,'[1]Fuels and emission rates'!A$2:E$6,5,FALSE),0)*[2]Generators!H243/1000, "lbm", "kg")</f>
        <v>0</v>
      </c>
      <c r="T243">
        <v>1</v>
      </c>
      <c r="U243">
        <v>1</v>
      </c>
      <c r="V243">
        <v>1</v>
      </c>
    </row>
    <row r="244" spans="1:22" x14ac:dyDescent="0.2">
      <c r="A244">
        <v>243</v>
      </c>
      <c r="B244" t="s">
        <v>310</v>
      </c>
      <c r="C244" t="s">
        <v>288</v>
      </c>
      <c r="D244" t="s">
        <v>299</v>
      </c>
      <c r="E244">
        <v>18.420000000000002</v>
      </c>
      <c r="F244" s="1">
        <f>IFERROR(VLOOKUP(C244,'[1]Fuels and emission rates'!A$2:E$6,2,FALSE), 0)*[2]Generators!H244/1000+[2]Generators!Z244</f>
        <v>0</v>
      </c>
      <c r="G244" s="1">
        <f>IFERROR(VLOOKUP(C244,'[1]Fuels and emission rates'!A$2:E$6,2,FALSE), 0)*[2]Generators!G244</f>
        <v>0</v>
      </c>
      <c r="H244">
        <v>18.420000000000002</v>
      </c>
      <c r="I244">
        <v>18.420000000000002</v>
      </c>
      <c r="J244">
        <v>0</v>
      </c>
      <c r="K244">
        <v>0</v>
      </c>
      <c r="L244">
        <v>0</v>
      </c>
      <c r="M244">
        <v>0</v>
      </c>
      <c r="N244" s="2">
        <f>CONVERT(IFERROR(VLOOKUP(C244,'[1]Fuels and emission rates'!A$2:E$6,3,FALSE),0)*[2]Generators!G244, "lbm", "kg")</f>
        <v>0</v>
      </c>
      <c r="O244" s="2">
        <f>CONVERT(IFERROR(VLOOKUP(C244,'[1]Fuels and emission rates'!A$2:E$6,3,FALSE),0)*[2]Generators!H244/1000, "lbm", "kg")</f>
        <v>0</v>
      </c>
      <c r="P244" s="2">
        <f>CONVERT(IFERROR(VLOOKUP(C244,'[1]Fuels and emission rates'!A$2:E$6,4,FALSE),0)*[2]Generators!G244, "lbm", "kg")</f>
        <v>0</v>
      </c>
      <c r="Q244" s="2">
        <f>CONVERT(IFERROR(VLOOKUP(C244,'[1]Fuels and emission rates'!A$2:E$6,4,FALSE),0)*[2]Generators!H244/1000, "lbm", "kg")</f>
        <v>0</v>
      </c>
      <c r="R244" s="2">
        <f>CONVERT(IFERROR(VLOOKUP(C244,'[1]Fuels and emission rates'!A$2:E$6,5,FALSE),0)*[2]Generators!G244, "lbm", "kg")</f>
        <v>0</v>
      </c>
      <c r="S244" s="2">
        <f>CONVERT(IFERROR(VLOOKUP(C244,'[1]Fuels and emission rates'!A$2:E$6,5,FALSE),0)*[2]Generators!H244/1000, "lbm", "kg")</f>
        <v>0</v>
      </c>
      <c r="T244">
        <v>1</v>
      </c>
      <c r="U244">
        <v>1</v>
      </c>
      <c r="V244">
        <v>1</v>
      </c>
    </row>
    <row r="245" spans="1:22" x14ac:dyDescent="0.2">
      <c r="A245">
        <v>244</v>
      </c>
      <c r="B245" t="s">
        <v>311</v>
      </c>
      <c r="C245" t="s">
        <v>288</v>
      </c>
      <c r="D245" t="s">
        <v>299</v>
      </c>
      <c r="E245">
        <v>8.98</v>
      </c>
      <c r="F245" s="1">
        <f>IFERROR(VLOOKUP(C245,'[1]Fuels and emission rates'!A$2:E$6,2,FALSE), 0)*[2]Generators!H245/1000+[2]Generators!Z245</f>
        <v>0</v>
      </c>
      <c r="G245" s="1">
        <f>IFERROR(VLOOKUP(C245,'[1]Fuels and emission rates'!A$2:E$6,2,FALSE), 0)*[2]Generators!G245</f>
        <v>0</v>
      </c>
      <c r="H245">
        <v>8.98</v>
      </c>
      <c r="I245">
        <v>8.98</v>
      </c>
      <c r="J245">
        <v>0</v>
      </c>
      <c r="K245">
        <v>0</v>
      </c>
      <c r="L245">
        <v>0</v>
      </c>
      <c r="M245">
        <v>0</v>
      </c>
      <c r="N245" s="2">
        <f>CONVERT(IFERROR(VLOOKUP(C245,'[1]Fuels and emission rates'!A$2:E$6,3,FALSE),0)*[2]Generators!G245, "lbm", "kg")</f>
        <v>0</v>
      </c>
      <c r="O245" s="2">
        <f>CONVERT(IFERROR(VLOOKUP(C245,'[1]Fuels and emission rates'!A$2:E$6,3,FALSE),0)*[2]Generators!H245/1000, "lbm", "kg")</f>
        <v>0</v>
      </c>
      <c r="P245" s="2">
        <f>CONVERT(IFERROR(VLOOKUP(C245,'[1]Fuels and emission rates'!A$2:E$6,4,FALSE),0)*[2]Generators!G245, "lbm", "kg")</f>
        <v>0</v>
      </c>
      <c r="Q245" s="2">
        <f>CONVERT(IFERROR(VLOOKUP(C245,'[1]Fuels and emission rates'!A$2:E$6,4,FALSE),0)*[2]Generators!H245/1000, "lbm", "kg")</f>
        <v>0</v>
      </c>
      <c r="R245" s="2">
        <f>CONVERT(IFERROR(VLOOKUP(C245,'[1]Fuels and emission rates'!A$2:E$6,5,FALSE),0)*[2]Generators!G245, "lbm", "kg")</f>
        <v>0</v>
      </c>
      <c r="S245" s="2">
        <f>CONVERT(IFERROR(VLOOKUP(C245,'[1]Fuels and emission rates'!A$2:E$6,5,FALSE),0)*[2]Generators!H245/1000, "lbm", "kg")</f>
        <v>0</v>
      </c>
      <c r="T245">
        <v>1</v>
      </c>
      <c r="U245">
        <v>1</v>
      </c>
      <c r="V245">
        <v>1</v>
      </c>
    </row>
    <row r="246" spans="1:22" x14ac:dyDescent="0.2">
      <c r="A246">
        <v>245</v>
      </c>
      <c r="B246" t="s">
        <v>312</v>
      </c>
      <c r="C246" t="s">
        <v>288</v>
      </c>
      <c r="D246" t="s">
        <v>299</v>
      </c>
      <c r="E246">
        <v>0.28999999999999998</v>
      </c>
      <c r="F246" s="1">
        <f>IFERROR(VLOOKUP(C246,'[1]Fuels and emission rates'!A$2:E$6,2,FALSE), 0)*[2]Generators!H246/1000+[2]Generators!Z246</f>
        <v>0</v>
      </c>
      <c r="G246" s="1">
        <f>IFERROR(VLOOKUP(C246,'[1]Fuels and emission rates'!A$2:E$6,2,FALSE), 0)*[2]Generators!G246</f>
        <v>0</v>
      </c>
      <c r="H246">
        <v>0.28999999999999998</v>
      </c>
      <c r="I246">
        <v>0.28999999999999998</v>
      </c>
      <c r="J246">
        <v>0</v>
      </c>
      <c r="K246">
        <v>0</v>
      </c>
      <c r="L246">
        <v>0</v>
      </c>
      <c r="M246">
        <v>0</v>
      </c>
      <c r="N246" s="2">
        <f>CONVERT(IFERROR(VLOOKUP(C246,'[1]Fuels and emission rates'!A$2:E$6,3,FALSE),0)*[2]Generators!G246, "lbm", "kg")</f>
        <v>0</v>
      </c>
      <c r="O246" s="2">
        <f>CONVERT(IFERROR(VLOOKUP(C246,'[1]Fuels and emission rates'!A$2:E$6,3,FALSE),0)*[2]Generators!H246/1000, "lbm", "kg")</f>
        <v>0</v>
      </c>
      <c r="P246" s="2">
        <f>CONVERT(IFERROR(VLOOKUP(C246,'[1]Fuels and emission rates'!A$2:E$6,4,FALSE),0)*[2]Generators!G246, "lbm", "kg")</f>
        <v>0</v>
      </c>
      <c r="Q246" s="2">
        <f>CONVERT(IFERROR(VLOOKUP(C246,'[1]Fuels and emission rates'!A$2:E$6,4,FALSE),0)*[2]Generators!H246/1000, "lbm", "kg")</f>
        <v>0</v>
      </c>
      <c r="R246" s="2">
        <f>CONVERT(IFERROR(VLOOKUP(C246,'[1]Fuels and emission rates'!A$2:E$6,5,FALSE),0)*[2]Generators!G246, "lbm", "kg")</f>
        <v>0</v>
      </c>
      <c r="S246" s="2">
        <f>CONVERT(IFERROR(VLOOKUP(C246,'[1]Fuels and emission rates'!A$2:E$6,5,FALSE),0)*[2]Generators!H246/1000, "lbm", "kg")</f>
        <v>0</v>
      </c>
      <c r="T246">
        <v>1</v>
      </c>
      <c r="U246">
        <v>1</v>
      </c>
      <c r="V246">
        <v>1</v>
      </c>
    </row>
    <row r="247" spans="1:22" x14ac:dyDescent="0.2">
      <c r="A247">
        <v>246</v>
      </c>
      <c r="B247" t="s">
        <v>313</v>
      </c>
      <c r="C247" t="s">
        <v>288</v>
      </c>
      <c r="D247" t="s">
        <v>299</v>
      </c>
      <c r="E247">
        <v>1.45</v>
      </c>
      <c r="F247" s="1">
        <f>IFERROR(VLOOKUP(C247,'[1]Fuels and emission rates'!A$2:E$6,2,FALSE), 0)*[2]Generators!H247/1000+[2]Generators!Z247</f>
        <v>0</v>
      </c>
      <c r="G247" s="1">
        <f>IFERROR(VLOOKUP(C247,'[1]Fuels and emission rates'!A$2:E$6,2,FALSE), 0)*[2]Generators!G247</f>
        <v>0</v>
      </c>
      <c r="H247">
        <v>1.45</v>
      </c>
      <c r="I247">
        <v>1.45</v>
      </c>
      <c r="J247">
        <v>0</v>
      </c>
      <c r="K247">
        <v>0</v>
      </c>
      <c r="L247">
        <v>0</v>
      </c>
      <c r="M247">
        <v>0</v>
      </c>
      <c r="N247" s="2">
        <f>CONVERT(IFERROR(VLOOKUP(C247,'[1]Fuels and emission rates'!A$2:E$6,3,FALSE),0)*[2]Generators!G247, "lbm", "kg")</f>
        <v>0</v>
      </c>
      <c r="O247" s="2">
        <f>CONVERT(IFERROR(VLOOKUP(C247,'[1]Fuels and emission rates'!A$2:E$6,3,FALSE),0)*[2]Generators!H247/1000, "lbm", "kg")</f>
        <v>0</v>
      </c>
      <c r="P247" s="2">
        <f>CONVERT(IFERROR(VLOOKUP(C247,'[1]Fuels and emission rates'!A$2:E$6,4,FALSE),0)*[2]Generators!G247, "lbm", "kg")</f>
        <v>0</v>
      </c>
      <c r="Q247" s="2">
        <f>CONVERT(IFERROR(VLOOKUP(C247,'[1]Fuels and emission rates'!A$2:E$6,4,FALSE),0)*[2]Generators!H247/1000, "lbm", "kg")</f>
        <v>0</v>
      </c>
      <c r="R247" s="2">
        <f>CONVERT(IFERROR(VLOOKUP(C247,'[1]Fuels and emission rates'!A$2:E$6,5,FALSE),0)*[2]Generators!G247, "lbm", "kg")</f>
        <v>0</v>
      </c>
      <c r="S247" s="2">
        <f>CONVERT(IFERROR(VLOOKUP(C247,'[1]Fuels and emission rates'!A$2:E$6,5,FALSE),0)*[2]Generators!H247/1000, "lbm", "kg")</f>
        <v>0</v>
      </c>
      <c r="T247">
        <v>1</v>
      </c>
      <c r="U247">
        <v>1</v>
      </c>
      <c r="V247">
        <v>1</v>
      </c>
    </row>
    <row r="248" spans="1:22" x14ac:dyDescent="0.2">
      <c r="A248">
        <v>247</v>
      </c>
      <c r="B248" t="s">
        <v>314</v>
      </c>
      <c r="C248" t="s">
        <v>288</v>
      </c>
      <c r="D248" t="s">
        <v>299</v>
      </c>
      <c r="E248">
        <v>1.94</v>
      </c>
      <c r="F248" s="1">
        <f>IFERROR(VLOOKUP(C248,'[1]Fuels and emission rates'!A$2:E$6,2,FALSE), 0)*[2]Generators!H248/1000+[2]Generators!Z248</f>
        <v>0</v>
      </c>
      <c r="G248" s="1">
        <f>IFERROR(VLOOKUP(C248,'[1]Fuels and emission rates'!A$2:E$6,2,FALSE), 0)*[2]Generators!G248</f>
        <v>0</v>
      </c>
      <c r="H248">
        <v>1.94</v>
      </c>
      <c r="I248">
        <v>1.94</v>
      </c>
      <c r="J248">
        <v>0</v>
      </c>
      <c r="K248">
        <v>0</v>
      </c>
      <c r="L248">
        <v>0</v>
      </c>
      <c r="M248">
        <v>0</v>
      </c>
      <c r="N248" s="2">
        <f>CONVERT(IFERROR(VLOOKUP(C248,'[1]Fuels and emission rates'!A$2:E$6,3,FALSE),0)*[2]Generators!G248, "lbm", "kg")</f>
        <v>0</v>
      </c>
      <c r="O248" s="2">
        <f>CONVERT(IFERROR(VLOOKUP(C248,'[1]Fuels and emission rates'!A$2:E$6,3,FALSE),0)*[2]Generators!H248/1000, "lbm", "kg")</f>
        <v>0</v>
      </c>
      <c r="P248" s="2">
        <f>CONVERT(IFERROR(VLOOKUP(C248,'[1]Fuels and emission rates'!A$2:E$6,4,FALSE),0)*[2]Generators!G248, "lbm", "kg")</f>
        <v>0</v>
      </c>
      <c r="Q248" s="2">
        <f>CONVERT(IFERROR(VLOOKUP(C248,'[1]Fuels and emission rates'!A$2:E$6,4,FALSE),0)*[2]Generators!H248/1000, "lbm", "kg")</f>
        <v>0</v>
      </c>
      <c r="R248" s="2">
        <f>CONVERT(IFERROR(VLOOKUP(C248,'[1]Fuels and emission rates'!A$2:E$6,5,FALSE),0)*[2]Generators!G248, "lbm", "kg")</f>
        <v>0</v>
      </c>
      <c r="S248" s="2">
        <f>CONVERT(IFERROR(VLOOKUP(C248,'[1]Fuels and emission rates'!A$2:E$6,5,FALSE),0)*[2]Generators!H248/1000, "lbm", "kg")</f>
        <v>0</v>
      </c>
      <c r="T248">
        <v>1</v>
      </c>
      <c r="U248">
        <v>1</v>
      </c>
      <c r="V248">
        <v>1</v>
      </c>
    </row>
    <row r="249" spans="1:22" x14ac:dyDescent="0.2">
      <c r="A249">
        <v>248</v>
      </c>
      <c r="B249" t="s">
        <v>315</v>
      </c>
      <c r="C249" t="s">
        <v>288</v>
      </c>
      <c r="D249" t="s">
        <v>299</v>
      </c>
      <c r="E249">
        <v>1.8</v>
      </c>
      <c r="F249" s="1">
        <f>IFERROR(VLOOKUP(C249,'[1]Fuels and emission rates'!A$2:E$6,2,FALSE), 0)*[2]Generators!H249/1000+[2]Generators!Z249</f>
        <v>0</v>
      </c>
      <c r="G249" s="1">
        <f>IFERROR(VLOOKUP(C249,'[1]Fuels and emission rates'!A$2:E$6,2,FALSE), 0)*[2]Generators!G249</f>
        <v>0</v>
      </c>
      <c r="H249">
        <v>1.8</v>
      </c>
      <c r="I249">
        <v>1.8</v>
      </c>
      <c r="J249">
        <v>0</v>
      </c>
      <c r="K249">
        <v>0</v>
      </c>
      <c r="L249">
        <v>0</v>
      </c>
      <c r="M249">
        <v>0</v>
      </c>
      <c r="N249" s="2">
        <f>CONVERT(IFERROR(VLOOKUP(C249,'[1]Fuels and emission rates'!A$2:E$6,3,FALSE),0)*[2]Generators!G249, "lbm", "kg")</f>
        <v>0</v>
      </c>
      <c r="O249" s="2">
        <f>CONVERT(IFERROR(VLOOKUP(C249,'[1]Fuels and emission rates'!A$2:E$6,3,FALSE),0)*[2]Generators!H249/1000, "lbm", "kg")</f>
        <v>0</v>
      </c>
      <c r="P249" s="2">
        <f>CONVERT(IFERROR(VLOOKUP(C249,'[1]Fuels and emission rates'!A$2:E$6,4,FALSE),0)*[2]Generators!G249, "lbm", "kg")</f>
        <v>0</v>
      </c>
      <c r="Q249" s="2">
        <f>CONVERT(IFERROR(VLOOKUP(C249,'[1]Fuels and emission rates'!A$2:E$6,4,FALSE),0)*[2]Generators!H249/1000, "lbm", "kg")</f>
        <v>0</v>
      </c>
      <c r="R249" s="2">
        <f>CONVERT(IFERROR(VLOOKUP(C249,'[1]Fuels and emission rates'!A$2:E$6,5,FALSE),0)*[2]Generators!G249, "lbm", "kg")</f>
        <v>0</v>
      </c>
      <c r="S249" s="2">
        <f>CONVERT(IFERROR(VLOOKUP(C249,'[1]Fuels and emission rates'!A$2:E$6,5,FALSE),0)*[2]Generators!H249/1000, "lbm", "kg")</f>
        <v>0</v>
      </c>
      <c r="T249">
        <v>1</v>
      </c>
      <c r="U249">
        <v>1</v>
      </c>
      <c r="V249">
        <v>1</v>
      </c>
    </row>
    <row r="250" spans="1:22" x14ac:dyDescent="0.2">
      <c r="A250">
        <v>249</v>
      </c>
      <c r="B250" t="s">
        <v>316</v>
      </c>
      <c r="C250" t="s">
        <v>288</v>
      </c>
      <c r="D250" t="s">
        <v>299</v>
      </c>
      <c r="E250">
        <v>1.1299999999999999</v>
      </c>
      <c r="F250" s="1">
        <f>IFERROR(VLOOKUP(C250,'[1]Fuels and emission rates'!A$2:E$6,2,FALSE), 0)*[2]Generators!H250/1000+[2]Generators!Z250</f>
        <v>0</v>
      </c>
      <c r="G250" s="1">
        <f>IFERROR(VLOOKUP(C250,'[1]Fuels and emission rates'!A$2:E$6,2,FALSE), 0)*[2]Generators!G250</f>
        <v>0</v>
      </c>
      <c r="H250">
        <v>1.1299999999999999</v>
      </c>
      <c r="I250">
        <v>1.1299999999999999</v>
      </c>
      <c r="J250">
        <v>0</v>
      </c>
      <c r="K250">
        <v>0</v>
      </c>
      <c r="L250">
        <v>0</v>
      </c>
      <c r="M250">
        <v>0</v>
      </c>
      <c r="N250" s="2">
        <f>CONVERT(IFERROR(VLOOKUP(C250,'[1]Fuels and emission rates'!A$2:E$6,3,FALSE),0)*[2]Generators!G250, "lbm", "kg")</f>
        <v>0</v>
      </c>
      <c r="O250" s="2">
        <f>CONVERT(IFERROR(VLOOKUP(C250,'[1]Fuels and emission rates'!A$2:E$6,3,FALSE),0)*[2]Generators!H250/1000, "lbm", "kg")</f>
        <v>0</v>
      </c>
      <c r="P250" s="2">
        <f>CONVERT(IFERROR(VLOOKUP(C250,'[1]Fuels and emission rates'!A$2:E$6,4,FALSE),0)*[2]Generators!G250, "lbm", "kg")</f>
        <v>0</v>
      </c>
      <c r="Q250" s="2">
        <f>CONVERT(IFERROR(VLOOKUP(C250,'[1]Fuels and emission rates'!A$2:E$6,4,FALSE),0)*[2]Generators!H250/1000, "lbm", "kg")</f>
        <v>0</v>
      </c>
      <c r="R250" s="2">
        <f>CONVERT(IFERROR(VLOOKUP(C250,'[1]Fuels and emission rates'!A$2:E$6,5,FALSE),0)*[2]Generators!G250, "lbm", "kg")</f>
        <v>0</v>
      </c>
      <c r="S250" s="2">
        <f>CONVERT(IFERROR(VLOOKUP(C250,'[1]Fuels and emission rates'!A$2:E$6,5,FALSE),0)*[2]Generators!H250/1000, "lbm", "kg")</f>
        <v>0</v>
      </c>
      <c r="T250">
        <v>1</v>
      </c>
      <c r="U250">
        <v>1</v>
      </c>
      <c r="V250">
        <v>1</v>
      </c>
    </row>
    <row r="251" spans="1:22" x14ac:dyDescent="0.2">
      <c r="A251">
        <v>250</v>
      </c>
      <c r="B251" t="s">
        <v>317</v>
      </c>
      <c r="C251" t="s">
        <v>288</v>
      </c>
      <c r="D251" t="s">
        <v>299</v>
      </c>
      <c r="E251">
        <v>8.0299999999999994</v>
      </c>
      <c r="F251" s="1">
        <f>IFERROR(VLOOKUP(C251,'[1]Fuels and emission rates'!A$2:E$6,2,FALSE), 0)*[2]Generators!H251/1000+[2]Generators!Z251</f>
        <v>0</v>
      </c>
      <c r="G251" s="1">
        <f>IFERROR(VLOOKUP(C251,'[1]Fuels and emission rates'!A$2:E$6,2,FALSE), 0)*[2]Generators!G251</f>
        <v>0</v>
      </c>
      <c r="H251">
        <v>8.0299999999999994</v>
      </c>
      <c r="I251">
        <v>8.0299999999999994</v>
      </c>
      <c r="J251">
        <v>0</v>
      </c>
      <c r="K251">
        <v>0</v>
      </c>
      <c r="L251">
        <v>0</v>
      </c>
      <c r="M251">
        <v>0</v>
      </c>
      <c r="N251" s="2">
        <f>CONVERT(IFERROR(VLOOKUP(C251,'[1]Fuels and emission rates'!A$2:E$6,3,FALSE),0)*[2]Generators!G251, "lbm", "kg")</f>
        <v>0</v>
      </c>
      <c r="O251" s="2">
        <f>CONVERT(IFERROR(VLOOKUP(C251,'[1]Fuels and emission rates'!A$2:E$6,3,FALSE),0)*[2]Generators!H251/1000, "lbm", "kg")</f>
        <v>0</v>
      </c>
      <c r="P251" s="2">
        <f>CONVERT(IFERROR(VLOOKUP(C251,'[1]Fuels and emission rates'!A$2:E$6,4,FALSE),0)*[2]Generators!G251, "lbm", "kg")</f>
        <v>0</v>
      </c>
      <c r="Q251" s="2">
        <f>CONVERT(IFERROR(VLOOKUP(C251,'[1]Fuels and emission rates'!A$2:E$6,4,FALSE),0)*[2]Generators!H251/1000, "lbm", "kg")</f>
        <v>0</v>
      </c>
      <c r="R251" s="2">
        <f>CONVERT(IFERROR(VLOOKUP(C251,'[1]Fuels and emission rates'!A$2:E$6,5,FALSE),0)*[2]Generators!G251, "lbm", "kg")</f>
        <v>0</v>
      </c>
      <c r="S251" s="2">
        <f>CONVERT(IFERROR(VLOOKUP(C251,'[1]Fuels and emission rates'!A$2:E$6,5,FALSE),0)*[2]Generators!H251/1000, "lbm", "kg")</f>
        <v>0</v>
      </c>
      <c r="T251">
        <v>1</v>
      </c>
      <c r="U251">
        <v>1</v>
      </c>
      <c r="V251">
        <v>1</v>
      </c>
    </row>
    <row r="252" spans="1:22" x14ac:dyDescent="0.2">
      <c r="A252">
        <v>251</v>
      </c>
      <c r="B252" t="s">
        <v>318</v>
      </c>
      <c r="C252" t="s">
        <v>288</v>
      </c>
      <c r="D252" t="s">
        <v>299</v>
      </c>
      <c r="E252">
        <v>8.6300000000000008</v>
      </c>
      <c r="F252" s="1">
        <f>IFERROR(VLOOKUP(C252,'[1]Fuels and emission rates'!A$2:E$6,2,FALSE), 0)*[2]Generators!H252/1000+[2]Generators!Z252</f>
        <v>0</v>
      </c>
      <c r="G252" s="1">
        <f>IFERROR(VLOOKUP(C252,'[1]Fuels and emission rates'!A$2:E$6,2,FALSE), 0)*[2]Generators!G252</f>
        <v>0</v>
      </c>
      <c r="H252">
        <v>8.6300000000000008</v>
      </c>
      <c r="I252">
        <v>8.6300000000000008</v>
      </c>
      <c r="J252">
        <v>0</v>
      </c>
      <c r="K252">
        <v>0</v>
      </c>
      <c r="L252">
        <v>0</v>
      </c>
      <c r="M252">
        <v>0</v>
      </c>
      <c r="N252" s="2">
        <f>CONVERT(IFERROR(VLOOKUP(C252,'[1]Fuels and emission rates'!A$2:E$6,3,FALSE),0)*[2]Generators!G252, "lbm", "kg")</f>
        <v>0</v>
      </c>
      <c r="O252" s="2">
        <f>CONVERT(IFERROR(VLOOKUP(C252,'[1]Fuels and emission rates'!A$2:E$6,3,FALSE),0)*[2]Generators!H252/1000, "lbm", "kg")</f>
        <v>0</v>
      </c>
      <c r="P252" s="2">
        <f>CONVERT(IFERROR(VLOOKUP(C252,'[1]Fuels and emission rates'!A$2:E$6,4,FALSE),0)*[2]Generators!G252, "lbm", "kg")</f>
        <v>0</v>
      </c>
      <c r="Q252" s="2">
        <f>CONVERT(IFERROR(VLOOKUP(C252,'[1]Fuels and emission rates'!A$2:E$6,4,FALSE),0)*[2]Generators!H252/1000, "lbm", "kg")</f>
        <v>0</v>
      </c>
      <c r="R252" s="2">
        <f>CONVERT(IFERROR(VLOOKUP(C252,'[1]Fuels and emission rates'!A$2:E$6,5,FALSE),0)*[2]Generators!G252, "lbm", "kg")</f>
        <v>0</v>
      </c>
      <c r="S252" s="2">
        <f>CONVERT(IFERROR(VLOOKUP(C252,'[1]Fuels and emission rates'!A$2:E$6,5,FALSE),0)*[2]Generators!H252/1000, "lbm", "kg")</f>
        <v>0</v>
      </c>
      <c r="T252">
        <v>1</v>
      </c>
      <c r="U252">
        <v>1</v>
      </c>
      <c r="V252">
        <v>1</v>
      </c>
    </row>
    <row r="253" spans="1:22" x14ac:dyDescent="0.2">
      <c r="A253">
        <v>252</v>
      </c>
      <c r="B253" t="s">
        <v>319</v>
      </c>
      <c r="C253" t="s">
        <v>288</v>
      </c>
      <c r="D253" t="s">
        <v>299</v>
      </c>
      <c r="E253">
        <v>4.5</v>
      </c>
      <c r="F253" s="1">
        <f>IFERROR(VLOOKUP(C253,'[1]Fuels and emission rates'!A$2:E$6,2,FALSE), 0)*[2]Generators!H253/1000+[2]Generators!Z253</f>
        <v>0</v>
      </c>
      <c r="G253" s="1">
        <f>IFERROR(VLOOKUP(C253,'[1]Fuels and emission rates'!A$2:E$6,2,FALSE), 0)*[2]Generators!G253</f>
        <v>0</v>
      </c>
      <c r="H253">
        <v>4.5</v>
      </c>
      <c r="I253">
        <v>4.5</v>
      </c>
      <c r="J253">
        <v>0</v>
      </c>
      <c r="K253">
        <v>0</v>
      </c>
      <c r="L253">
        <v>0</v>
      </c>
      <c r="M253">
        <v>0</v>
      </c>
      <c r="N253" s="2">
        <f>CONVERT(IFERROR(VLOOKUP(C253,'[1]Fuels and emission rates'!A$2:E$6,3,FALSE),0)*[2]Generators!G253, "lbm", "kg")</f>
        <v>0</v>
      </c>
      <c r="O253" s="2">
        <f>CONVERT(IFERROR(VLOOKUP(C253,'[1]Fuels and emission rates'!A$2:E$6,3,FALSE),0)*[2]Generators!H253/1000, "lbm", "kg")</f>
        <v>0</v>
      </c>
      <c r="P253" s="2">
        <f>CONVERT(IFERROR(VLOOKUP(C253,'[1]Fuels and emission rates'!A$2:E$6,4,FALSE),0)*[2]Generators!G253, "lbm", "kg")</f>
        <v>0</v>
      </c>
      <c r="Q253" s="2">
        <f>CONVERT(IFERROR(VLOOKUP(C253,'[1]Fuels and emission rates'!A$2:E$6,4,FALSE),0)*[2]Generators!H253/1000, "lbm", "kg")</f>
        <v>0</v>
      </c>
      <c r="R253" s="2">
        <f>CONVERT(IFERROR(VLOOKUP(C253,'[1]Fuels and emission rates'!A$2:E$6,5,FALSE),0)*[2]Generators!G253, "lbm", "kg")</f>
        <v>0</v>
      </c>
      <c r="S253" s="2">
        <f>CONVERT(IFERROR(VLOOKUP(C253,'[1]Fuels and emission rates'!A$2:E$6,5,FALSE),0)*[2]Generators!H253/1000, "lbm", "kg")</f>
        <v>0</v>
      </c>
      <c r="T253">
        <v>1</v>
      </c>
      <c r="U253">
        <v>1</v>
      </c>
      <c r="V253">
        <v>1</v>
      </c>
    </row>
    <row r="254" spans="1:22" x14ac:dyDescent="0.2">
      <c r="A254">
        <v>253</v>
      </c>
      <c r="B254" t="s">
        <v>320</v>
      </c>
      <c r="C254" t="s">
        <v>288</v>
      </c>
      <c r="D254" t="s">
        <v>321</v>
      </c>
      <c r="E254">
        <v>116.03</v>
      </c>
      <c r="F254" s="1">
        <f>IFERROR(VLOOKUP(C254,'[1]Fuels and emission rates'!A$2:E$6,2,FALSE), 0)*[2]Generators!H254/1000+[2]Generators!Z254</f>
        <v>0</v>
      </c>
      <c r="G254" s="1">
        <f>IFERROR(VLOOKUP(C254,'[1]Fuels and emission rates'!A$2:E$6,2,FALSE), 0)*[2]Generators!G254</f>
        <v>0</v>
      </c>
      <c r="H254">
        <v>116.03</v>
      </c>
      <c r="I254">
        <v>116.03</v>
      </c>
      <c r="J254">
        <v>0</v>
      </c>
      <c r="K254">
        <v>0</v>
      </c>
      <c r="L254">
        <v>0</v>
      </c>
      <c r="M254">
        <v>0</v>
      </c>
      <c r="N254" s="2">
        <f>CONVERT(IFERROR(VLOOKUP(C254,'[1]Fuels and emission rates'!A$2:E$6,3,FALSE),0)*[2]Generators!G254, "lbm", "kg")</f>
        <v>0</v>
      </c>
      <c r="O254" s="2">
        <f>CONVERT(IFERROR(VLOOKUP(C254,'[1]Fuels and emission rates'!A$2:E$6,3,FALSE),0)*[2]Generators!H254/1000, "lbm", "kg")</f>
        <v>0</v>
      </c>
      <c r="P254" s="2">
        <f>CONVERT(IFERROR(VLOOKUP(C254,'[1]Fuels and emission rates'!A$2:E$6,4,FALSE),0)*[2]Generators!G254, "lbm", "kg")</f>
        <v>0</v>
      </c>
      <c r="Q254" s="2">
        <f>CONVERT(IFERROR(VLOOKUP(C254,'[1]Fuels and emission rates'!A$2:E$6,4,FALSE),0)*[2]Generators!H254/1000, "lbm", "kg")</f>
        <v>0</v>
      </c>
      <c r="R254" s="2">
        <f>CONVERT(IFERROR(VLOOKUP(C254,'[1]Fuels and emission rates'!A$2:E$6,5,FALSE),0)*[2]Generators!G254, "lbm", "kg")</f>
        <v>0</v>
      </c>
      <c r="S254" s="2">
        <f>CONVERT(IFERROR(VLOOKUP(C254,'[1]Fuels and emission rates'!A$2:E$6,5,FALSE),0)*[2]Generators!H254/1000, "lbm", "kg")</f>
        <v>0</v>
      </c>
      <c r="T254">
        <v>1</v>
      </c>
      <c r="U254">
        <v>1</v>
      </c>
      <c r="V254">
        <v>1</v>
      </c>
    </row>
    <row r="255" spans="1:22" x14ac:dyDescent="0.2">
      <c r="A255">
        <v>254</v>
      </c>
      <c r="B255" t="s">
        <v>322</v>
      </c>
      <c r="C255" t="s">
        <v>288</v>
      </c>
      <c r="D255" t="s">
        <v>321</v>
      </c>
      <c r="E255">
        <v>173.97</v>
      </c>
      <c r="F255" s="1">
        <f>IFERROR(VLOOKUP(C255,'[1]Fuels and emission rates'!A$2:E$6,2,FALSE), 0)*[2]Generators!H255/1000+[2]Generators!Z255</f>
        <v>0</v>
      </c>
      <c r="G255" s="1">
        <f>IFERROR(VLOOKUP(C255,'[1]Fuels and emission rates'!A$2:E$6,2,FALSE), 0)*[2]Generators!G255</f>
        <v>0</v>
      </c>
      <c r="H255">
        <v>173.97</v>
      </c>
      <c r="I255">
        <v>173.97</v>
      </c>
      <c r="J255">
        <v>0</v>
      </c>
      <c r="K255">
        <v>0</v>
      </c>
      <c r="L255">
        <v>0</v>
      </c>
      <c r="M255">
        <v>0</v>
      </c>
      <c r="N255" s="2">
        <f>CONVERT(IFERROR(VLOOKUP(C255,'[1]Fuels and emission rates'!A$2:E$6,3,FALSE),0)*[2]Generators!G255, "lbm", "kg")</f>
        <v>0</v>
      </c>
      <c r="O255" s="2">
        <f>CONVERT(IFERROR(VLOOKUP(C255,'[1]Fuels and emission rates'!A$2:E$6,3,FALSE),0)*[2]Generators!H255/1000, "lbm", "kg")</f>
        <v>0</v>
      </c>
      <c r="P255" s="2">
        <f>CONVERT(IFERROR(VLOOKUP(C255,'[1]Fuels and emission rates'!A$2:E$6,4,FALSE),0)*[2]Generators!G255, "lbm", "kg")</f>
        <v>0</v>
      </c>
      <c r="Q255" s="2">
        <f>CONVERT(IFERROR(VLOOKUP(C255,'[1]Fuels and emission rates'!A$2:E$6,4,FALSE),0)*[2]Generators!H255/1000, "lbm", "kg")</f>
        <v>0</v>
      </c>
      <c r="R255" s="2">
        <f>CONVERT(IFERROR(VLOOKUP(C255,'[1]Fuels and emission rates'!A$2:E$6,5,FALSE),0)*[2]Generators!G255, "lbm", "kg")</f>
        <v>0</v>
      </c>
      <c r="S255" s="2">
        <f>CONVERT(IFERROR(VLOOKUP(C255,'[1]Fuels and emission rates'!A$2:E$6,5,FALSE),0)*[2]Generators!H255/1000, "lbm", "kg")</f>
        <v>0</v>
      </c>
      <c r="T255">
        <v>1</v>
      </c>
      <c r="U255">
        <v>1</v>
      </c>
      <c r="V255">
        <v>1</v>
      </c>
    </row>
    <row r="256" spans="1:22" x14ac:dyDescent="0.2">
      <c r="A256">
        <v>255</v>
      </c>
      <c r="B256" t="s">
        <v>323</v>
      </c>
      <c r="C256" t="s">
        <v>288</v>
      </c>
      <c r="D256" t="s">
        <v>321</v>
      </c>
      <c r="E256">
        <v>132</v>
      </c>
      <c r="F256" s="1">
        <f>IFERROR(VLOOKUP(C256,'[1]Fuels and emission rates'!A$2:E$6,2,FALSE), 0)*[2]Generators!H256/1000+[2]Generators!Z256</f>
        <v>0</v>
      </c>
      <c r="G256" s="1">
        <f>IFERROR(VLOOKUP(C256,'[1]Fuels and emission rates'!A$2:E$6,2,FALSE), 0)*[2]Generators!G256</f>
        <v>0</v>
      </c>
      <c r="H256">
        <v>132</v>
      </c>
      <c r="I256">
        <v>132</v>
      </c>
      <c r="J256">
        <v>0</v>
      </c>
      <c r="K256">
        <v>0</v>
      </c>
      <c r="L256">
        <v>0</v>
      </c>
      <c r="M256">
        <v>0</v>
      </c>
      <c r="N256" s="2">
        <f>CONVERT(IFERROR(VLOOKUP(C256,'[1]Fuels and emission rates'!A$2:E$6,3,FALSE),0)*[2]Generators!G256, "lbm", "kg")</f>
        <v>0</v>
      </c>
      <c r="O256" s="2">
        <f>CONVERT(IFERROR(VLOOKUP(C256,'[1]Fuels and emission rates'!A$2:E$6,3,FALSE),0)*[2]Generators!H256/1000, "lbm", "kg")</f>
        <v>0</v>
      </c>
      <c r="P256" s="2">
        <f>CONVERT(IFERROR(VLOOKUP(C256,'[1]Fuels and emission rates'!A$2:E$6,4,FALSE),0)*[2]Generators!G256, "lbm", "kg")</f>
        <v>0</v>
      </c>
      <c r="Q256" s="2">
        <f>CONVERT(IFERROR(VLOOKUP(C256,'[1]Fuels and emission rates'!A$2:E$6,4,FALSE),0)*[2]Generators!H256/1000, "lbm", "kg")</f>
        <v>0</v>
      </c>
      <c r="R256" s="2">
        <f>CONVERT(IFERROR(VLOOKUP(C256,'[1]Fuels and emission rates'!A$2:E$6,5,FALSE),0)*[2]Generators!G256, "lbm", "kg")</f>
        <v>0</v>
      </c>
      <c r="S256" s="2">
        <f>CONVERT(IFERROR(VLOOKUP(C256,'[1]Fuels and emission rates'!A$2:E$6,5,FALSE),0)*[2]Generators!H256/1000, "lbm", "kg")</f>
        <v>0</v>
      </c>
      <c r="T256">
        <v>1</v>
      </c>
      <c r="U256">
        <v>1</v>
      </c>
      <c r="V256">
        <v>1</v>
      </c>
    </row>
    <row r="257" spans="1:22" x14ac:dyDescent="0.2">
      <c r="A257">
        <v>256</v>
      </c>
      <c r="B257" t="s">
        <v>324</v>
      </c>
      <c r="C257" t="s">
        <v>288</v>
      </c>
      <c r="D257" t="s">
        <v>325</v>
      </c>
      <c r="E257">
        <v>125</v>
      </c>
      <c r="F257" s="1">
        <f>IFERROR(VLOOKUP(C257,'[1]Fuels and emission rates'!A$2:E$6,2,FALSE), 0)*[2]Generators!H257/1000+[2]Generators!Z257</f>
        <v>0</v>
      </c>
      <c r="G257" s="1">
        <f>IFERROR(VLOOKUP(C257,'[1]Fuels and emission rates'!A$2:E$6,2,FALSE), 0)*[2]Generators!G257</f>
        <v>0</v>
      </c>
      <c r="H257">
        <v>125</v>
      </c>
      <c r="I257">
        <v>125</v>
      </c>
      <c r="J257">
        <v>0</v>
      </c>
      <c r="K257">
        <v>0</v>
      </c>
      <c r="L257">
        <v>0</v>
      </c>
      <c r="M257">
        <v>0</v>
      </c>
      <c r="N257" s="2">
        <f>CONVERT(IFERROR(VLOOKUP(C257,'[1]Fuels and emission rates'!A$2:E$6,3,FALSE),0)*[2]Generators!G257, "lbm", "kg")</f>
        <v>0</v>
      </c>
      <c r="O257" s="2">
        <f>CONVERT(IFERROR(VLOOKUP(C257,'[1]Fuels and emission rates'!A$2:E$6,3,FALSE),0)*[2]Generators!H257/1000, "lbm", "kg")</f>
        <v>0</v>
      </c>
      <c r="P257" s="2">
        <f>CONVERT(IFERROR(VLOOKUP(C257,'[1]Fuels and emission rates'!A$2:E$6,4,FALSE),0)*[2]Generators!G257, "lbm", "kg")</f>
        <v>0</v>
      </c>
      <c r="Q257" s="2">
        <f>CONVERT(IFERROR(VLOOKUP(C257,'[1]Fuels and emission rates'!A$2:E$6,4,FALSE),0)*[2]Generators!H257/1000, "lbm", "kg")</f>
        <v>0</v>
      </c>
      <c r="R257" s="2">
        <f>CONVERT(IFERROR(VLOOKUP(C257,'[1]Fuels and emission rates'!A$2:E$6,5,FALSE),0)*[2]Generators!G257, "lbm", "kg")</f>
        <v>0</v>
      </c>
      <c r="S257" s="2">
        <f>CONVERT(IFERROR(VLOOKUP(C257,'[1]Fuels and emission rates'!A$2:E$6,5,FALSE),0)*[2]Generators!H257/1000, "lbm", "kg")</f>
        <v>0</v>
      </c>
      <c r="T257">
        <v>1</v>
      </c>
      <c r="U257">
        <v>1</v>
      </c>
      <c r="V257">
        <v>1</v>
      </c>
    </row>
    <row r="258" spans="1:22" x14ac:dyDescent="0.2">
      <c r="A258">
        <v>257</v>
      </c>
      <c r="B258" t="s">
        <v>326</v>
      </c>
      <c r="C258" t="s">
        <v>288</v>
      </c>
      <c r="D258" t="s">
        <v>321</v>
      </c>
      <c r="E258">
        <v>45</v>
      </c>
      <c r="F258" s="1">
        <f>IFERROR(VLOOKUP(C258,'[1]Fuels and emission rates'!A$2:E$6,2,FALSE), 0)*[2]Generators!H258/1000+[2]Generators!Z258</f>
        <v>0</v>
      </c>
      <c r="G258" s="1">
        <f>IFERROR(VLOOKUP(C258,'[1]Fuels and emission rates'!A$2:E$6,2,FALSE), 0)*[2]Generators!G258</f>
        <v>0</v>
      </c>
      <c r="H258">
        <v>45</v>
      </c>
      <c r="I258">
        <v>45</v>
      </c>
      <c r="J258">
        <v>0</v>
      </c>
      <c r="K258">
        <v>0</v>
      </c>
      <c r="L258">
        <v>0</v>
      </c>
      <c r="M258">
        <v>0</v>
      </c>
      <c r="N258" s="2">
        <f>CONVERT(IFERROR(VLOOKUP(C258,'[1]Fuels and emission rates'!A$2:E$6,3,FALSE),0)*[2]Generators!G258, "lbm", "kg")</f>
        <v>0</v>
      </c>
      <c r="O258" s="2">
        <f>CONVERT(IFERROR(VLOOKUP(C258,'[1]Fuels and emission rates'!A$2:E$6,3,FALSE),0)*[2]Generators!H258/1000, "lbm", "kg")</f>
        <v>0</v>
      </c>
      <c r="P258" s="2">
        <f>CONVERT(IFERROR(VLOOKUP(C258,'[1]Fuels and emission rates'!A$2:E$6,4,FALSE),0)*[2]Generators!G258, "lbm", "kg")</f>
        <v>0</v>
      </c>
      <c r="Q258" s="2">
        <f>CONVERT(IFERROR(VLOOKUP(C258,'[1]Fuels and emission rates'!A$2:E$6,4,FALSE),0)*[2]Generators!H258/1000, "lbm", "kg")</f>
        <v>0</v>
      </c>
      <c r="R258" s="2">
        <f>CONVERT(IFERROR(VLOOKUP(C258,'[1]Fuels and emission rates'!A$2:E$6,5,FALSE),0)*[2]Generators!G258, "lbm", "kg")</f>
        <v>0</v>
      </c>
      <c r="S258" s="2">
        <f>CONVERT(IFERROR(VLOOKUP(C258,'[1]Fuels and emission rates'!A$2:E$6,5,FALSE),0)*[2]Generators!H258/1000, "lbm", "kg")</f>
        <v>0</v>
      </c>
      <c r="T258">
        <v>1</v>
      </c>
      <c r="U258">
        <v>1</v>
      </c>
      <c r="V258">
        <v>1</v>
      </c>
    </row>
    <row r="259" spans="1:22" x14ac:dyDescent="0.2">
      <c r="A259">
        <v>258</v>
      </c>
      <c r="B259" t="s">
        <v>327</v>
      </c>
      <c r="C259" t="s">
        <v>288</v>
      </c>
      <c r="D259" t="s">
        <v>325</v>
      </c>
      <c r="E259">
        <v>128.9</v>
      </c>
      <c r="F259" s="1">
        <f>IFERROR(VLOOKUP(C259,'[1]Fuels and emission rates'!A$2:E$6,2,FALSE), 0)*[2]Generators!H259/1000+[2]Generators!Z259</f>
        <v>0</v>
      </c>
      <c r="G259" s="1">
        <f>IFERROR(VLOOKUP(C259,'[1]Fuels and emission rates'!A$2:E$6,2,FALSE), 0)*[2]Generators!G259</f>
        <v>0</v>
      </c>
      <c r="H259">
        <v>128.9</v>
      </c>
      <c r="I259">
        <v>128.9</v>
      </c>
      <c r="J259">
        <v>0</v>
      </c>
      <c r="K259">
        <v>0</v>
      </c>
      <c r="L259">
        <v>0</v>
      </c>
      <c r="M259">
        <v>0</v>
      </c>
      <c r="N259" s="2">
        <f>CONVERT(IFERROR(VLOOKUP(C259,'[1]Fuels and emission rates'!A$2:E$6,3,FALSE),0)*[2]Generators!G259, "lbm", "kg")</f>
        <v>0</v>
      </c>
      <c r="O259" s="2">
        <f>CONVERT(IFERROR(VLOOKUP(C259,'[1]Fuels and emission rates'!A$2:E$6,3,FALSE),0)*[2]Generators!H259/1000, "lbm", "kg")</f>
        <v>0</v>
      </c>
      <c r="P259" s="2">
        <f>CONVERT(IFERROR(VLOOKUP(C259,'[1]Fuels and emission rates'!A$2:E$6,4,FALSE),0)*[2]Generators!G259, "lbm", "kg")</f>
        <v>0</v>
      </c>
      <c r="Q259" s="2">
        <f>CONVERT(IFERROR(VLOOKUP(C259,'[1]Fuels and emission rates'!A$2:E$6,4,FALSE),0)*[2]Generators!H259/1000, "lbm", "kg")</f>
        <v>0</v>
      </c>
      <c r="R259" s="2">
        <f>CONVERT(IFERROR(VLOOKUP(C259,'[1]Fuels and emission rates'!A$2:E$6,5,FALSE),0)*[2]Generators!G259, "lbm", "kg")</f>
        <v>0</v>
      </c>
      <c r="S259" s="2">
        <f>CONVERT(IFERROR(VLOOKUP(C259,'[1]Fuels and emission rates'!A$2:E$6,5,FALSE),0)*[2]Generators!H259/1000, "lbm", "kg")</f>
        <v>0</v>
      </c>
      <c r="T259">
        <v>1</v>
      </c>
      <c r="U259">
        <v>1</v>
      </c>
      <c r="V259">
        <v>1</v>
      </c>
    </row>
    <row r="260" spans="1:22" x14ac:dyDescent="0.2">
      <c r="A260">
        <v>259</v>
      </c>
      <c r="B260" t="s">
        <v>328</v>
      </c>
      <c r="C260" t="s">
        <v>288</v>
      </c>
      <c r="D260" t="s">
        <v>94</v>
      </c>
      <c r="E260">
        <v>26</v>
      </c>
      <c r="F260" s="1">
        <f>IFERROR(VLOOKUP(C260,'[1]Fuels and emission rates'!A$2:E$6,2,FALSE), 0)*[2]Generators!H260/1000+[2]Generators!Z260</f>
        <v>0</v>
      </c>
      <c r="G260" s="1">
        <f>IFERROR(VLOOKUP(C260,'[1]Fuels and emission rates'!A$2:E$6,2,FALSE), 0)*[2]Generators!G260</f>
        <v>0</v>
      </c>
      <c r="H260">
        <v>26</v>
      </c>
      <c r="I260">
        <v>26</v>
      </c>
      <c r="J260">
        <v>0</v>
      </c>
      <c r="K260">
        <v>0</v>
      </c>
      <c r="L260">
        <v>0</v>
      </c>
      <c r="M260">
        <v>0</v>
      </c>
      <c r="N260" s="2">
        <f>CONVERT(IFERROR(VLOOKUP(C260,'[1]Fuels and emission rates'!A$2:E$6,3,FALSE),0)*[2]Generators!G260, "lbm", "kg")</f>
        <v>0</v>
      </c>
      <c r="O260" s="2">
        <f>CONVERT(IFERROR(VLOOKUP(C260,'[1]Fuels and emission rates'!A$2:E$6,3,FALSE),0)*[2]Generators!H260/1000, "lbm", "kg")</f>
        <v>0</v>
      </c>
      <c r="P260" s="2">
        <f>CONVERT(IFERROR(VLOOKUP(C260,'[1]Fuels and emission rates'!A$2:E$6,4,FALSE),0)*[2]Generators!G260, "lbm", "kg")</f>
        <v>0</v>
      </c>
      <c r="Q260" s="2">
        <f>CONVERT(IFERROR(VLOOKUP(C260,'[1]Fuels and emission rates'!A$2:E$6,4,FALSE),0)*[2]Generators!H260/1000, "lbm", "kg")</f>
        <v>0</v>
      </c>
      <c r="R260" s="2">
        <f>CONVERT(IFERROR(VLOOKUP(C260,'[1]Fuels and emission rates'!A$2:E$6,5,FALSE),0)*[2]Generators!G260, "lbm", "kg")</f>
        <v>0</v>
      </c>
      <c r="S260" s="2">
        <f>CONVERT(IFERROR(VLOOKUP(C260,'[1]Fuels and emission rates'!A$2:E$6,5,FALSE),0)*[2]Generators!H260/1000, "lbm", "kg")</f>
        <v>0</v>
      </c>
      <c r="T260">
        <v>1</v>
      </c>
      <c r="U260">
        <v>1</v>
      </c>
      <c r="V260">
        <v>1</v>
      </c>
    </row>
    <row r="261" spans="1:22" x14ac:dyDescent="0.2">
      <c r="A261">
        <v>260</v>
      </c>
      <c r="B261" t="s">
        <v>329</v>
      </c>
      <c r="C261" t="s">
        <v>288</v>
      </c>
      <c r="D261" t="s">
        <v>94</v>
      </c>
      <c r="E261">
        <v>20</v>
      </c>
      <c r="F261" s="1">
        <f>IFERROR(VLOOKUP(C261,'[1]Fuels and emission rates'!A$2:E$6,2,FALSE), 0)*[2]Generators!H261/1000+[2]Generators!Z261</f>
        <v>0</v>
      </c>
      <c r="G261" s="1">
        <f>IFERROR(VLOOKUP(C261,'[1]Fuels and emission rates'!A$2:E$6,2,FALSE), 0)*[2]Generators!G261</f>
        <v>0</v>
      </c>
      <c r="H261">
        <v>20</v>
      </c>
      <c r="I261">
        <v>20</v>
      </c>
      <c r="J261">
        <v>0</v>
      </c>
      <c r="K261">
        <v>0</v>
      </c>
      <c r="L261">
        <v>0</v>
      </c>
      <c r="M261">
        <v>0</v>
      </c>
      <c r="N261" s="2">
        <f>CONVERT(IFERROR(VLOOKUP(C261,'[1]Fuels and emission rates'!A$2:E$6,3,FALSE),0)*[2]Generators!G261, "lbm", "kg")</f>
        <v>0</v>
      </c>
      <c r="O261" s="2">
        <f>CONVERT(IFERROR(VLOOKUP(C261,'[1]Fuels and emission rates'!A$2:E$6,3,FALSE),0)*[2]Generators!H261/1000, "lbm", "kg")</f>
        <v>0</v>
      </c>
      <c r="P261" s="2">
        <f>CONVERT(IFERROR(VLOOKUP(C261,'[1]Fuels and emission rates'!A$2:E$6,4,FALSE),0)*[2]Generators!G261, "lbm", "kg")</f>
        <v>0</v>
      </c>
      <c r="Q261" s="2">
        <f>CONVERT(IFERROR(VLOOKUP(C261,'[1]Fuels and emission rates'!A$2:E$6,4,FALSE),0)*[2]Generators!H261/1000, "lbm", "kg")</f>
        <v>0</v>
      </c>
      <c r="R261" s="2">
        <f>CONVERT(IFERROR(VLOOKUP(C261,'[1]Fuels and emission rates'!A$2:E$6,5,FALSE),0)*[2]Generators!G261, "lbm", "kg")</f>
        <v>0</v>
      </c>
      <c r="S261" s="2">
        <f>CONVERT(IFERROR(VLOOKUP(C261,'[1]Fuels and emission rates'!A$2:E$6,5,FALSE),0)*[2]Generators!H261/1000, "lbm", "kg")</f>
        <v>0</v>
      </c>
      <c r="T261">
        <v>1</v>
      </c>
      <c r="U261">
        <v>1</v>
      </c>
      <c r="V261">
        <v>1</v>
      </c>
    </row>
    <row r="262" spans="1:22" x14ac:dyDescent="0.2">
      <c r="A262">
        <v>261</v>
      </c>
      <c r="B262" t="s">
        <v>330</v>
      </c>
      <c r="C262" t="s">
        <v>288</v>
      </c>
      <c r="D262" t="s">
        <v>94</v>
      </c>
      <c r="E262">
        <v>1.75</v>
      </c>
      <c r="F262" s="1">
        <f>IFERROR(VLOOKUP(C262,'[1]Fuels and emission rates'!A$2:E$6,2,FALSE), 0)*[2]Generators!H262/1000+[2]Generators!Z262</f>
        <v>0</v>
      </c>
      <c r="G262" s="1">
        <f>IFERROR(VLOOKUP(C262,'[1]Fuels and emission rates'!A$2:E$6,2,FALSE), 0)*[2]Generators!G262</f>
        <v>0</v>
      </c>
      <c r="H262">
        <v>1.75</v>
      </c>
      <c r="I262">
        <v>1.75</v>
      </c>
      <c r="J262">
        <v>0</v>
      </c>
      <c r="K262">
        <v>0</v>
      </c>
      <c r="L262">
        <v>0</v>
      </c>
      <c r="M262">
        <v>0</v>
      </c>
      <c r="N262" s="2">
        <f>CONVERT(IFERROR(VLOOKUP(C262,'[1]Fuels and emission rates'!A$2:E$6,3,FALSE),0)*[2]Generators!G262, "lbm", "kg")</f>
        <v>0</v>
      </c>
      <c r="O262" s="2">
        <f>CONVERT(IFERROR(VLOOKUP(C262,'[1]Fuels and emission rates'!A$2:E$6,3,FALSE),0)*[2]Generators!H262/1000, "lbm", "kg")</f>
        <v>0</v>
      </c>
      <c r="P262" s="2">
        <f>CONVERT(IFERROR(VLOOKUP(C262,'[1]Fuels and emission rates'!A$2:E$6,4,FALSE),0)*[2]Generators!G262, "lbm", "kg")</f>
        <v>0</v>
      </c>
      <c r="Q262" s="2">
        <f>CONVERT(IFERROR(VLOOKUP(C262,'[1]Fuels and emission rates'!A$2:E$6,4,FALSE),0)*[2]Generators!H262/1000, "lbm", "kg")</f>
        <v>0</v>
      </c>
      <c r="R262" s="2">
        <f>CONVERT(IFERROR(VLOOKUP(C262,'[1]Fuels and emission rates'!A$2:E$6,5,FALSE),0)*[2]Generators!G262, "lbm", "kg")</f>
        <v>0</v>
      </c>
      <c r="S262" s="2">
        <f>CONVERT(IFERROR(VLOOKUP(C262,'[1]Fuels and emission rates'!A$2:E$6,5,FALSE),0)*[2]Generators!H262/1000, "lbm", "kg")</f>
        <v>0</v>
      </c>
      <c r="T262">
        <v>1</v>
      </c>
      <c r="U262">
        <v>1</v>
      </c>
      <c r="V262">
        <v>1</v>
      </c>
    </row>
    <row r="263" spans="1:22" x14ac:dyDescent="0.2">
      <c r="A263">
        <v>262</v>
      </c>
      <c r="B263" t="s">
        <v>331</v>
      </c>
      <c r="C263" t="s">
        <v>288</v>
      </c>
      <c r="D263" t="s">
        <v>94</v>
      </c>
      <c r="E263">
        <v>1.75</v>
      </c>
      <c r="F263" s="1">
        <f>IFERROR(VLOOKUP(C263,'[1]Fuels and emission rates'!A$2:E$6,2,FALSE), 0)*[2]Generators!H263/1000+[2]Generators!Z263</f>
        <v>0</v>
      </c>
      <c r="G263" s="1">
        <f>IFERROR(VLOOKUP(C263,'[1]Fuels and emission rates'!A$2:E$6,2,FALSE), 0)*[2]Generators!G263</f>
        <v>0</v>
      </c>
      <c r="H263">
        <v>1.75</v>
      </c>
      <c r="I263">
        <v>1.75</v>
      </c>
      <c r="J263">
        <v>0</v>
      </c>
      <c r="K263">
        <v>0</v>
      </c>
      <c r="L263">
        <v>0</v>
      </c>
      <c r="M263">
        <v>0</v>
      </c>
      <c r="N263" s="2">
        <f>CONVERT(IFERROR(VLOOKUP(C263,'[1]Fuels and emission rates'!A$2:E$6,3,FALSE),0)*[2]Generators!G263, "lbm", "kg")</f>
        <v>0</v>
      </c>
      <c r="O263" s="2">
        <f>CONVERT(IFERROR(VLOOKUP(C263,'[1]Fuels and emission rates'!A$2:E$6,3,FALSE),0)*[2]Generators!H263/1000, "lbm", "kg")</f>
        <v>0</v>
      </c>
      <c r="P263" s="2">
        <f>CONVERT(IFERROR(VLOOKUP(C263,'[1]Fuels and emission rates'!A$2:E$6,4,FALSE),0)*[2]Generators!G263, "lbm", "kg")</f>
        <v>0</v>
      </c>
      <c r="Q263" s="2">
        <f>CONVERT(IFERROR(VLOOKUP(C263,'[1]Fuels and emission rates'!A$2:E$6,4,FALSE),0)*[2]Generators!H263/1000, "lbm", "kg")</f>
        <v>0</v>
      </c>
      <c r="R263" s="2">
        <f>CONVERT(IFERROR(VLOOKUP(C263,'[1]Fuels and emission rates'!A$2:E$6,5,FALSE),0)*[2]Generators!G263, "lbm", "kg")</f>
        <v>0</v>
      </c>
      <c r="S263" s="2">
        <f>CONVERT(IFERROR(VLOOKUP(C263,'[1]Fuels and emission rates'!A$2:E$6,5,FALSE),0)*[2]Generators!H263/1000, "lbm", "kg")</f>
        <v>0</v>
      </c>
      <c r="T263">
        <v>1</v>
      </c>
      <c r="U263">
        <v>1</v>
      </c>
      <c r="V263">
        <v>1</v>
      </c>
    </row>
    <row r="264" spans="1:22" x14ac:dyDescent="0.2">
      <c r="A264">
        <v>263</v>
      </c>
      <c r="B264" t="s">
        <v>332</v>
      </c>
      <c r="C264" t="s">
        <v>288</v>
      </c>
      <c r="D264" t="s">
        <v>94</v>
      </c>
      <c r="E264">
        <v>1.75</v>
      </c>
      <c r="F264" s="1">
        <f>IFERROR(VLOOKUP(C264,'[1]Fuels and emission rates'!A$2:E$6,2,FALSE), 0)*[2]Generators!H264/1000+[2]Generators!Z264</f>
        <v>0</v>
      </c>
      <c r="G264" s="1">
        <f>IFERROR(VLOOKUP(C264,'[1]Fuels and emission rates'!A$2:E$6,2,FALSE), 0)*[2]Generators!G264</f>
        <v>0</v>
      </c>
      <c r="H264">
        <v>1.75</v>
      </c>
      <c r="I264">
        <v>1.75</v>
      </c>
      <c r="J264">
        <v>0</v>
      </c>
      <c r="K264">
        <v>0</v>
      </c>
      <c r="L264">
        <v>0</v>
      </c>
      <c r="M264">
        <v>0</v>
      </c>
      <c r="N264" s="2">
        <f>CONVERT(IFERROR(VLOOKUP(C264,'[1]Fuels and emission rates'!A$2:E$6,3,FALSE),0)*[2]Generators!G264, "lbm", "kg")</f>
        <v>0</v>
      </c>
      <c r="O264" s="2">
        <f>CONVERT(IFERROR(VLOOKUP(C264,'[1]Fuels and emission rates'!A$2:E$6,3,FALSE),0)*[2]Generators!H264/1000, "lbm", "kg")</f>
        <v>0</v>
      </c>
      <c r="P264" s="2">
        <f>CONVERT(IFERROR(VLOOKUP(C264,'[1]Fuels and emission rates'!A$2:E$6,4,FALSE),0)*[2]Generators!G264, "lbm", "kg")</f>
        <v>0</v>
      </c>
      <c r="Q264" s="2">
        <f>CONVERT(IFERROR(VLOOKUP(C264,'[1]Fuels and emission rates'!A$2:E$6,4,FALSE),0)*[2]Generators!H264/1000, "lbm", "kg")</f>
        <v>0</v>
      </c>
      <c r="R264" s="2">
        <f>CONVERT(IFERROR(VLOOKUP(C264,'[1]Fuels and emission rates'!A$2:E$6,5,FALSE),0)*[2]Generators!G264, "lbm", "kg")</f>
        <v>0</v>
      </c>
      <c r="S264" s="2">
        <f>CONVERT(IFERROR(VLOOKUP(C264,'[1]Fuels and emission rates'!A$2:E$6,5,FALSE),0)*[2]Generators!H264/1000, "lbm", "kg")</f>
        <v>0</v>
      </c>
      <c r="T264">
        <v>1</v>
      </c>
      <c r="U264">
        <v>1</v>
      </c>
      <c r="V264">
        <v>1</v>
      </c>
    </row>
    <row r="265" spans="1:22" x14ac:dyDescent="0.2">
      <c r="A265">
        <v>264</v>
      </c>
      <c r="B265" t="s">
        <v>333</v>
      </c>
      <c r="C265" t="s">
        <v>288</v>
      </c>
      <c r="D265" t="s">
        <v>94</v>
      </c>
      <c r="E265">
        <v>1.75</v>
      </c>
      <c r="F265" s="1">
        <f>IFERROR(VLOOKUP(C265,'[1]Fuels and emission rates'!A$2:E$6,2,FALSE), 0)*[2]Generators!H265/1000+[2]Generators!Z265</f>
        <v>0</v>
      </c>
      <c r="G265" s="1">
        <f>IFERROR(VLOOKUP(C265,'[1]Fuels and emission rates'!A$2:E$6,2,FALSE), 0)*[2]Generators!G265</f>
        <v>0</v>
      </c>
      <c r="H265">
        <v>1.75</v>
      </c>
      <c r="I265">
        <v>1.75</v>
      </c>
      <c r="J265">
        <v>0</v>
      </c>
      <c r="K265">
        <v>0</v>
      </c>
      <c r="L265">
        <v>0</v>
      </c>
      <c r="M265">
        <v>0</v>
      </c>
      <c r="N265" s="2">
        <f>CONVERT(IFERROR(VLOOKUP(C265,'[1]Fuels and emission rates'!A$2:E$6,3,FALSE),0)*[2]Generators!G265, "lbm", "kg")</f>
        <v>0</v>
      </c>
      <c r="O265" s="2">
        <f>CONVERT(IFERROR(VLOOKUP(C265,'[1]Fuels and emission rates'!A$2:E$6,3,FALSE),0)*[2]Generators!H265/1000, "lbm", "kg")</f>
        <v>0</v>
      </c>
      <c r="P265" s="2">
        <f>CONVERT(IFERROR(VLOOKUP(C265,'[1]Fuels and emission rates'!A$2:E$6,4,FALSE),0)*[2]Generators!G265, "lbm", "kg")</f>
        <v>0</v>
      </c>
      <c r="Q265" s="2">
        <f>CONVERT(IFERROR(VLOOKUP(C265,'[1]Fuels and emission rates'!A$2:E$6,4,FALSE),0)*[2]Generators!H265/1000, "lbm", "kg")</f>
        <v>0</v>
      </c>
      <c r="R265" s="2">
        <f>CONVERT(IFERROR(VLOOKUP(C265,'[1]Fuels and emission rates'!A$2:E$6,5,FALSE),0)*[2]Generators!G265, "lbm", "kg")</f>
        <v>0</v>
      </c>
      <c r="S265" s="2">
        <f>CONVERT(IFERROR(VLOOKUP(C265,'[1]Fuels and emission rates'!A$2:E$6,5,FALSE),0)*[2]Generators!H265/1000, "lbm", "kg")</f>
        <v>0</v>
      </c>
      <c r="T265">
        <v>1</v>
      </c>
      <c r="U265">
        <v>1</v>
      </c>
      <c r="V265">
        <v>1</v>
      </c>
    </row>
    <row r="266" spans="1:22" x14ac:dyDescent="0.2">
      <c r="A266">
        <v>265</v>
      </c>
      <c r="B266" t="s">
        <v>334</v>
      </c>
      <c r="C266" t="s">
        <v>288</v>
      </c>
      <c r="D266" t="s">
        <v>94</v>
      </c>
      <c r="E266">
        <v>1.75</v>
      </c>
      <c r="F266" s="1">
        <f>IFERROR(VLOOKUP(C266,'[1]Fuels and emission rates'!A$2:E$6,2,FALSE), 0)*[2]Generators!H266/1000+[2]Generators!Z266</f>
        <v>0</v>
      </c>
      <c r="G266" s="1">
        <f>IFERROR(VLOOKUP(C266,'[1]Fuels and emission rates'!A$2:E$6,2,FALSE), 0)*[2]Generators!G266</f>
        <v>0</v>
      </c>
      <c r="H266">
        <v>1.75</v>
      </c>
      <c r="I266">
        <v>1.75</v>
      </c>
      <c r="J266">
        <v>0</v>
      </c>
      <c r="K266">
        <v>0</v>
      </c>
      <c r="L266">
        <v>0</v>
      </c>
      <c r="M266">
        <v>0</v>
      </c>
      <c r="N266" s="2">
        <f>CONVERT(IFERROR(VLOOKUP(C266,'[1]Fuels and emission rates'!A$2:E$6,3,FALSE),0)*[2]Generators!G266, "lbm", "kg")</f>
        <v>0</v>
      </c>
      <c r="O266" s="2">
        <f>CONVERT(IFERROR(VLOOKUP(C266,'[1]Fuels and emission rates'!A$2:E$6,3,FALSE),0)*[2]Generators!H266/1000, "lbm", "kg")</f>
        <v>0</v>
      </c>
      <c r="P266" s="2">
        <f>CONVERT(IFERROR(VLOOKUP(C266,'[1]Fuels and emission rates'!A$2:E$6,4,FALSE),0)*[2]Generators!G266, "lbm", "kg")</f>
        <v>0</v>
      </c>
      <c r="Q266" s="2">
        <f>CONVERT(IFERROR(VLOOKUP(C266,'[1]Fuels and emission rates'!A$2:E$6,4,FALSE),0)*[2]Generators!H266/1000, "lbm", "kg")</f>
        <v>0</v>
      </c>
      <c r="R266" s="2">
        <f>CONVERT(IFERROR(VLOOKUP(C266,'[1]Fuels and emission rates'!A$2:E$6,5,FALSE),0)*[2]Generators!G266, "lbm", "kg")</f>
        <v>0</v>
      </c>
      <c r="S266" s="2">
        <f>CONVERT(IFERROR(VLOOKUP(C266,'[1]Fuels and emission rates'!A$2:E$6,5,FALSE),0)*[2]Generators!H266/1000, "lbm", "kg")</f>
        <v>0</v>
      </c>
      <c r="T266">
        <v>1</v>
      </c>
      <c r="U266">
        <v>1</v>
      </c>
      <c r="V266">
        <v>1</v>
      </c>
    </row>
    <row r="267" spans="1:22" x14ac:dyDescent="0.2">
      <c r="A267">
        <v>266</v>
      </c>
      <c r="B267" t="s">
        <v>335</v>
      </c>
      <c r="C267" t="s">
        <v>288</v>
      </c>
      <c r="D267" t="s">
        <v>94</v>
      </c>
      <c r="E267">
        <v>1.75</v>
      </c>
      <c r="F267" s="1">
        <f>IFERROR(VLOOKUP(C267,'[1]Fuels and emission rates'!A$2:E$6,2,FALSE), 0)*[2]Generators!H267/1000+[2]Generators!Z267</f>
        <v>0</v>
      </c>
      <c r="G267" s="1">
        <f>IFERROR(VLOOKUP(C267,'[1]Fuels and emission rates'!A$2:E$6,2,FALSE), 0)*[2]Generators!G267</f>
        <v>0</v>
      </c>
      <c r="H267">
        <v>1.75</v>
      </c>
      <c r="I267">
        <v>1.75</v>
      </c>
      <c r="J267">
        <v>0</v>
      </c>
      <c r="K267">
        <v>0</v>
      </c>
      <c r="L267">
        <v>0</v>
      </c>
      <c r="M267">
        <v>0</v>
      </c>
      <c r="N267" s="2">
        <f>CONVERT(IFERROR(VLOOKUP(C267,'[1]Fuels and emission rates'!A$2:E$6,3,FALSE),0)*[2]Generators!G267, "lbm", "kg")</f>
        <v>0</v>
      </c>
      <c r="O267" s="2">
        <f>CONVERT(IFERROR(VLOOKUP(C267,'[1]Fuels and emission rates'!A$2:E$6,3,FALSE),0)*[2]Generators!H267/1000, "lbm", "kg")</f>
        <v>0</v>
      </c>
      <c r="P267" s="2">
        <f>CONVERT(IFERROR(VLOOKUP(C267,'[1]Fuels and emission rates'!A$2:E$6,4,FALSE),0)*[2]Generators!G267, "lbm", "kg")</f>
        <v>0</v>
      </c>
      <c r="Q267" s="2">
        <f>CONVERT(IFERROR(VLOOKUP(C267,'[1]Fuels and emission rates'!A$2:E$6,4,FALSE),0)*[2]Generators!H267/1000, "lbm", "kg")</f>
        <v>0</v>
      </c>
      <c r="R267" s="2">
        <f>CONVERT(IFERROR(VLOOKUP(C267,'[1]Fuels and emission rates'!A$2:E$6,5,FALSE),0)*[2]Generators!G267, "lbm", "kg")</f>
        <v>0</v>
      </c>
      <c r="S267" s="2">
        <f>CONVERT(IFERROR(VLOOKUP(C267,'[1]Fuels and emission rates'!A$2:E$6,5,FALSE),0)*[2]Generators!H267/1000, "lbm", "kg")</f>
        <v>0</v>
      </c>
      <c r="T267">
        <v>1</v>
      </c>
      <c r="U267">
        <v>1</v>
      </c>
      <c r="V267">
        <v>1</v>
      </c>
    </row>
    <row r="268" spans="1:22" x14ac:dyDescent="0.2">
      <c r="A268">
        <v>267</v>
      </c>
      <c r="B268" t="s">
        <v>336</v>
      </c>
      <c r="C268" t="s">
        <v>288</v>
      </c>
      <c r="D268" t="s">
        <v>94</v>
      </c>
      <c r="E268">
        <v>1.75</v>
      </c>
      <c r="F268" s="1">
        <f>IFERROR(VLOOKUP(C268,'[1]Fuels and emission rates'!A$2:E$6,2,FALSE), 0)*[2]Generators!H268/1000+[2]Generators!Z268</f>
        <v>0</v>
      </c>
      <c r="G268" s="1">
        <f>IFERROR(VLOOKUP(C268,'[1]Fuels and emission rates'!A$2:E$6,2,FALSE), 0)*[2]Generators!G268</f>
        <v>0</v>
      </c>
      <c r="H268">
        <v>1.75</v>
      </c>
      <c r="I268">
        <v>1.75</v>
      </c>
      <c r="J268">
        <v>0</v>
      </c>
      <c r="K268">
        <v>0</v>
      </c>
      <c r="L268">
        <v>0</v>
      </c>
      <c r="M268">
        <v>0</v>
      </c>
      <c r="N268" s="2">
        <f>CONVERT(IFERROR(VLOOKUP(C268,'[1]Fuels and emission rates'!A$2:E$6,3,FALSE),0)*[2]Generators!G268, "lbm", "kg")</f>
        <v>0</v>
      </c>
      <c r="O268" s="2">
        <f>CONVERT(IFERROR(VLOOKUP(C268,'[1]Fuels and emission rates'!A$2:E$6,3,FALSE),0)*[2]Generators!H268/1000, "lbm", "kg")</f>
        <v>0</v>
      </c>
      <c r="P268" s="2">
        <f>CONVERT(IFERROR(VLOOKUP(C268,'[1]Fuels and emission rates'!A$2:E$6,4,FALSE),0)*[2]Generators!G268, "lbm", "kg")</f>
        <v>0</v>
      </c>
      <c r="Q268" s="2">
        <f>CONVERT(IFERROR(VLOOKUP(C268,'[1]Fuels and emission rates'!A$2:E$6,4,FALSE),0)*[2]Generators!H268/1000, "lbm", "kg")</f>
        <v>0</v>
      </c>
      <c r="R268" s="2">
        <f>CONVERT(IFERROR(VLOOKUP(C268,'[1]Fuels and emission rates'!A$2:E$6,5,FALSE),0)*[2]Generators!G268, "lbm", "kg")</f>
        <v>0</v>
      </c>
      <c r="S268" s="2">
        <f>CONVERT(IFERROR(VLOOKUP(C268,'[1]Fuels and emission rates'!A$2:E$6,5,FALSE),0)*[2]Generators!H268/1000, "lbm", "kg")</f>
        <v>0</v>
      </c>
      <c r="T268">
        <v>1</v>
      </c>
      <c r="U268">
        <v>1</v>
      </c>
      <c r="V268">
        <v>1</v>
      </c>
    </row>
    <row r="269" spans="1:22" x14ac:dyDescent="0.2">
      <c r="A269">
        <v>268</v>
      </c>
      <c r="B269" t="s">
        <v>337</v>
      </c>
      <c r="C269" t="s">
        <v>288</v>
      </c>
      <c r="D269" t="s">
        <v>94</v>
      </c>
      <c r="E269">
        <v>1.75</v>
      </c>
      <c r="F269" s="1">
        <f>IFERROR(VLOOKUP(C269,'[1]Fuels and emission rates'!A$2:E$6,2,FALSE), 0)*[2]Generators!H269/1000+[2]Generators!Z269</f>
        <v>0</v>
      </c>
      <c r="G269" s="1">
        <f>IFERROR(VLOOKUP(C269,'[1]Fuels and emission rates'!A$2:E$6,2,FALSE), 0)*[2]Generators!G269</f>
        <v>0</v>
      </c>
      <c r="H269">
        <v>1.75</v>
      </c>
      <c r="I269">
        <v>1.75</v>
      </c>
      <c r="J269">
        <v>0</v>
      </c>
      <c r="K269">
        <v>0</v>
      </c>
      <c r="L269">
        <v>0</v>
      </c>
      <c r="M269">
        <v>0</v>
      </c>
      <c r="N269" s="2">
        <f>CONVERT(IFERROR(VLOOKUP(C269,'[1]Fuels and emission rates'!A$2:E$6,3,FALSE),0)*[2]Generators!G269, "lbm", "kg")</f>
        <v>0</v>
      </c>
      <c r="O269" s="2">
        <f>CONVERT(IFERROR(VLOOKUP(C269,'[1]Fuels and emission rates'!A$2:E$6,3,FALSE),0)*[2]Generators!H269/1000, "lbm", "kg")</f>
        <v>0</v>
      </c>
      <c r="P269" s="2">
        <f>CONVERT(IFERROR(VLOOKUP(C269,'[1]Fuels and emission rates'!A$2:E$6,4,FALSE),0)*[2]Generators!G269, "lbm", "kg")</f>
        <v>0</v>
      </c>
      <c r="Q269" s="2">
        <f>CONVERT(IFERROR(VLOOKUP(C269,'[1]Fuels and emission rates'!A$2:E$6,4,FALSE),0)*[2]Generators!H269/1000, "lbm", "kg")</f>
        <v>0</v>
      </c>
      <c r="R269" s="2">
        <f>CONVERT(IFERROR(VLOOKUP(C269,'[1]Fuels and emission rates'!A$2:E$6,5,FALSE),0)*[2]Generators!G269, "lbm", "kg")</f>
        <v>0</v>
      </c>
      <c r="S269" s="2">
        <f>CONVERT(IFERROR(VLOOKUP(C269,'[1]Fuels and emission rates'!A$2:E$6,5,FALSE),0)*[2]Generators!H269/1000, "lbm", "kg")</f>
        <v>0</v>
      </c>
      <c r="T269">
        <v>1</v>
      </c>
      <c r="U269">
        <v>1</v>
      </c>
      <c r="V269">
        <v>1</v>
      </c>
    </row>
    <row r="270" spans="1:22" x14ac:dyDescent="0.2">
      <c r="A270">
        <v>269</v>
      </c>
      <c r="B270" t="s">
        <v>338</v>
      </c>
      <c r="C270" t="s">
        <v>288</v>
      </c>
      <c r="D270" t="s">
        <v>94</v>
      </c>
      <c r="E270">
        <v>1.75</v>
      </c>
      <c r="F270" s="1">
        <f>IFERROR(VLOOKUP(C270,'[1]Fuels and emission rates'!A$2:E$6,2,FALSE), 0)*[2]Generators!H270/1000+[2]Generators!Z270</f>
        <v>0</v>
      </c>
      <c r="G270" s="1">
        <f>IFERROR(VLOOKUP(C270,'[1]Fuels and emission rates'!A$2:E$6,2,FALSE), 0)*[2]Generators!G270</f>
        <v>0</v>
      </c>
      <c r="H270">
        <v>1.75</v>
      </c>
      <c r="I270">
        <v>1.75</v>
      </c>
      <c r="J270">
        <v>0</v>
      </c>
      <c r="K270">
        <v>0</v>
      </c>
      <c r="L270">
        <v>0</v>
      </c>
      <c r="M270">
        <v>0</v>
      </c>
      <c r="N270" s="2">
        <f>CONVERT(IFERROR(VLOOKUP(C270,'[1]Fuels and emission rates'!A$2:E$6,3,FALSE),0)*[2]Generators!G270, "lbm", "kg")</f>
        <v>0</v>
      </c>
      <c r="O270" s="2">
        <f>CONVERT(IFERROR(VLOOKUP(C270,'[1]Fuels and emission rates'!A$2:E$6,3,FALSE),0)*[2]Generators!H270/1000, "lbm", "kg")</f>
        <v>0</v>
      </c>
      <c r="P270" s="2">
        <f>CONVERT(IFERROR(VLOOKUP(C270,'[1]Fuels and emission rates'!A$2:E$6,4,FALSE),0)*[2]Generators!G270, "lbm", "kg")</f>
        <v>0</v>
      </c>
      <c r="Q270" s="2">
        <f>CONVERT(IFERROR(VLOOKUP(C270,'[1]Fuels and emission rates'!A$2:E$6,4,FALSE),0)*[2]Generators!H270/1000, "lbm", "kg")</f>
        <v>0</v>
      </c>
      <c r="R270" s="2">
        <f>CONVERT(IFERROR(VLOOKUP(C270,'[1]Fuels and emission rates'!A$2:E$6,5,FALSE),0)*[2]Generators!G270, "lbm", "kg")</f>
        <v>0</v>
      </c>
      <c r="S270" s="2">
        <f>CONVERT(IFERROR(VLOOKUP(C270,'[1]Fuels and emission rates'!A$2:E$6,5,FALSE),0)*[2]Generators!H270/1000, "lbm", "kg")</f>
        <v>0</v>
      </c>
      <c r="T270">
        <v>1</v>
      </c>
      <c r="U270">
        <v>1</v>
      </c>
      <c r="V270">
        <v>1</v>
      </c>
    </row>
    <row r="271" spans="1:22" x14ac:dyDescent="0.2">
      <c r="A271">
        <v>270</v>
      </c>
      <c r="B271" t="s">
        <v>339</v>
      </c>
      <c r="C271" t="s">
        <v>288</v>
      </c>
      <c r="D271" t="s">
        <v>94</v>
      </c>
      <c r="E271">
        <v>1.75</v>
      </c>
      <c r="F271" s="1">
        <f>IFERROR(VLOOKUP(C271,'[1]Fuels and emission rates'!A$2:E$6,2,FALSE), 0)*[2]Generators!H271/1000+[2]Generators!Z271</f>
        <v>0</v>
      </c>
      <c r="G271" s="1">
        <f>IFERROR(VLOOKUP(C271,'[1]Fuels and emission rates'!A$2:E$6,2,FALSE), 0)*[2]Generators!G271</f>
        <v>0</v>
      </c>
      <c r="H271">
        <v>1.75</v>
      </c>
      <c r="I271">
        <v>1.75</v>
      </c>
      <c r="J271">
        <v>0</v>
      </c>
      <c r="K271">
        <v>0</v>
      </c>
      <c r="L271">
        <v>0</v>
      </c>
      <c r="M271">
        <v>0</v>
      </c>
      <c r="N271" s="2">
        <f>CONVERT(IFERROR(VLOOKUP(C271,'[1]Fuels and emission rates'!A$2:E$6,3,FALSE),0)*[2]Generators!G271, "lbm", "kg")</f>
        <v>0</v>
      </c>
      <c r="O271" s="2">
        <f>CONVERT(IFERROR(VLOOKUP(C271,'[1]Fuels and emission rates'!A$2:E$6,3,FALSE),0)*[2]Generators!H271/1000, "lbm", "kg")</f>
        <v>0</v>
      </c>
      <c r="P271" s="2">
        <f>CONVERT(IFERROR(VLOOKUP(C271,'[1]Fuels and emission rates'!A$2:E$6,4,FALSE),0)*[2]Generators!G271, "lbm", "kg")</f>
        <v>0</v>
      </c>
      <c r="Q271" s="2">
        <f>CONVERT(IFERROR(VLOOKUP(C271,'[1]Fuels and emission rates'!A$2:E$6,4,FALSE),0)*[2]Generators!H271/1000, "lbm", "kg")</f>
        <v>0</v>
      </c>
      <c r="R271" s="2">
        <f>CONVERT(IFERROR(VLOOKUP(C271,'[1]Fuels and emission rates'!A$2:E$6,5,FALSE),0)*[2]Generators!G271, "lbm", "kg")</f>
        <v>0</v>
      </c>
      <c r="S271" s="2">
        <f>CONVERT(IFERROR(VLOOKUP(C271,'[1]Fuels and emission rates'!A$2:E$6,5,FALSE),0)*[2]Generators!H271/1000, "lbm", "kg")</f>
        <v>0</v>
      </c>
      <c r="T271">
        <v>1</v>
      </c>
      <c r="U271">
        <v>1</v>
      </c>
      <c r="V271">
        <v>1</v>
      </c>
    </row>
    <row r="272" spans="1:22" x14ac:dyDescent="0.2">
      <c r="A272">
        <v>271</v>
      </c>
      <c r="B272" t="s">
        <v>340</v>
      </c>
      <c r="C272" t="s">
        <v>288</v>
      </c>
      <c r="D272" t="s">
        <v>94</v>
      </c>
      <c r="E272">
        <v>1.1000000000000001</v>
      </c>
      <c r="F272" s="1">
        <f>IFERROR(VLOOKUP(C272,'[1]Fuels and emission rates'!A$2:E$6,2,FALSE), 0)*[2]Generators!H272/1000+[2]Generators!Z272</f>
        <v>0</v>
      </c>
      <c r="G272" s="1">
        <f>IFERROR(VLOOKUP(C272,'[1]Fuels and emission rates'!A$2:E$6,2,FALSE), 0)*[2]Generators!G272</f>
        <v>0</v>
      </c>
      <c r="H272">
        <v>1.1000000000000001</v>
      </c>
      <c r="I272">
        <v>1.1000000000000001</v>
      </c>
      <c r="J272">
        <v>0</v>
      </c>
      <c r="K272">
        <v>0</v>
      </c>
      <c r="L272">
        <v>0</v>
      </c>
      <c r="M272">
        <v>0</v>
      </c>
      <c r="N272" s="2">
        <f>CONVERT(IFERROR(VLOOKUP(C272,'[1]Fuels and emission rates'!A$2:E$6,3,FALSE),0)*[2]Generators!G272, "lbm", "kg")</f>
        <v>0</v>
      </c>
      <c r="O272" s="2">
        <f>CONVERT(IFERROR(VLOOKUP(C272,'[1]Fuels and emission rates'!A$2:E$6,3,FALSE),0)*[2]Generators!H272/1000, "lbm", "kg")</f>
        <v>0</v>
      </c>
      <c r="P272" s="2">
        <f>CONVERT(IFERROR(VLOOKUP(C272,'[1]Fuels and emission rates'!A$2:E$6,4,FALSE),0)*[2]Generators!G272, "lbm", "kg")</f>
        <v>0</v>
      </c>
      <c r="Q272" s="2">
        <f>CONVERT(IFERROR(VLOOKUP(C272,'[1]Fuels and emission rates'!A$2:E$6,4,FALSE),0)*[2]Generators!H272/1000, "lbm", "kg")</f>
        <v>0</v>
      </c>
      <c r="R272" s="2">
        <f>CONVERT(IFERROR(VLOOKUP(C272,'[1]Fuels and emission rates'!A$2:E$6,5,FALSE),0)*[2]Generators!G272, "lbm", "kg")</f>
        <v>0</v>
      </c>
      <c r="S272" s="2">
        <f>CONVERT(IFERROR(VLOOKUP(C272,'[1]Fuels and emission rates'!A$2:E$6,5,FALSE),0)*[2]Generators!H272/1000, "lbm", "kg")</f>
        <v>0</v>
      </c>
      <c r="T272">
        <v>1</v>
      </c>
      <c r="U272">
        <v>1</v>
      </c>
      <c r="V272">
        <v>1</v>
      </c>
    </row>
    <row r="273" spans="1:22" x14ac:dyDescent="0.2">
      <c r="A273">
        <v>272</v>
      </c>
      <c r="B273" t="s">
        <v>341</v>
      </c>
      <c r="C273" t="s">
        <v>288</v>
      </c>
      <c r="D273" t="s">
        <v>94</v>
      </c>
      <c r="E273">
        <v>4.6900000000000004</v>
      </c>
      <c r="F273" s="1">
        <f>IFERROR(VLOOKUP(C273,'[1]Fuels and emission rates'!A$2:E$6,2,FALSE), 0)*[2]Generators!H273/1000+[2]Generators!Z273</f>
        <v>0</v>
      </c>
      <c r="G273" s="1">
        <f>IFERROR(VLOOKUP(C273,'[1]Fuels and emission rates'!A$2:E$6,2,FALSE), 0)*[2]Generators!G273</f>
        <v>0</v>
      </c>
      <c r="H273">
        <v>4.6900000000000004</v>
      </c>
      <c r="I273">
        <v>4.6900000000000004</v>
      </c>
      <c r="J273">
        <v>0</v>
      </c>
      <c r="K273">
        <v>0</v>
      </c>
      <c r="L273">
        <v>0</v>
      </c>
      <c r="M273">
        <v>0</v>
      </c>
      <c r="N273" s="2">
        <f>CONVERT(IFERROR(VLOOKUP(C273,'[1]Fuels and emission rates'!A$2:E$6,3,FALSE),0)*[2]Generators!G273, "lbm", "kg")</f>
        <v>0</v>
      </c>
      <c r="O273" s="2">
        <f>CONVERT(IFERROR(VLOOKUP(C273,'[1]Fuels and emission rates'!A$2:E$6,3,FALSE),0)*[2]Generators!H273/1000, "lbm", "kg")</f>
        <v>0</v>
      </c>
      <c r="P273" s="2">
        <f>CONVERT(IFERROR(VLOOKUP(C273,'[1]Fuels and emission rates'!A$2:E$6,4,FALSE),0)*[2]Generators!G273, "lbm", "kg")</f>
        <v>0</v>
      </c>
      <c r="Q273" s="2">
        <f>CONVERT(IFERROR(VLOOKUP(C273,'[1]Fuels and emission rates'!A$2:E$6,4,FALSE),0)*[2]Generators!H273/1000, "lbm", "kg")</f>
        <v>0</v>
      </c>
      <c r="R273" s="2">
        <f>CONVERT(IFERROR(VLOOKUP(C273,'[1]Fuels and emission rates'!A$2:E$6,5,FALSE),0)*[2]Generators!G273, "lbm", "kg")</f>
        <v>0</v>
      </c>
      <c r="S273" s="2">
        <f>CONVERT(IFERROR(VLOOKUP(C273,'[1]Fuels and emission rates'!A$2:E$6,5,FALSE),0)*[2]Generators!H273/1000, "lbm", "kg")</f>
        <v>0</v>
      </c>
      <c r="T273">
        <v>1</v>
      </c>
      <c r="U273">
        <v>1</v>
      </c>
      <c r="V273">
        <v>1</v>
      </c>
    </row>
    <row r="274" spans="1:22" x14ac:dyDescent="0.2">
      <c r="A274">
        <v>273</v>
      </c>
      <c r="B274" t="s">
        <v>342</v>
      </c>
      <c r="C274" t="s">
        <v>288</v>
      </c>
      <c r="D274" t="s">
        <v>94</v>
      </c>
      <c r="E274">
        <v>15.65</v>
      </c>
      <c r="F274" s="1">
        <f>IFERROR(VLOOKUP(C274,'[1]Fuels and emission rates'!A$2:E$6,2,FALSE), 0)*[2]Generators!H274/1000+[2]Generators!Z274</f>
        <v>0</v>
      </c>
      <c r="G274" s="1">
        <f>IFERROR(VLOOKUP(C274,'[1]Fuels and emission rates'!A$2:E$6,2,FALSE), 0)*[2]Generators!G274</f>
        <v>0</v>
      </c>
      <c r="H274">
        <v>15.65</v>
      </c>
      <c r="I274">
        <v>15.65</v>
      </c>
      <c r="J274">
        <v>0</v>
      </c>
      <c r="K274">
        <v>0</v>
      </c>
      <c r="L274">
        <v>0</v>
      </c>
      <c r="M274">
        <v>0</v>
      </c>
      <c r="N274" s="2">
        <f>CONVERT(IFERROR(VLOOKUP(C274,'[1]Fuels and emission rates'!A$2:E$6,3,FALSE),0)*[2]Generators!G274, "lbm", "kg")</f>
        <v>0</v>
      </c>
      <c r="O274" s="2">
        <f>CONVERT(IFERROR(VLOOKUP(C274,'[1]Fuels and emission rates'!A$2:E$6,3,FALSE),0)*[2]Generators!H274/1000, "lbm", "kg")</f>
        <v>0</v>
      </c>
      <c r="P274" s="2">
        <f>CONVERT(IFERROR(VLOOKUP(C274,'[1]Fuels and emission rates'!A$2:E$6,4,FALSE),0)*[2]Generators!G274, "lbm", "kg")</f>
        <v>0</v>
      </c>
      <c r="Q274" s="2">
        <f>CONVERT(IFERROR(VLOOKUP(C274,'[1]Fuels and emission rates'!A$2:E$6,4,FALSE),0)*[2]Generators!H274/1000, "lbm", "kg")</f>
        <v>0</v>
      </c>
      <c r="R274" s="2">
        <f>CONVERT(IFERROR(VLOOKUP(C274,'[1]Fuels and emission rates'!A$2:E$6,5,FALSE),0)*[2]Generators!G274, "lbm", "kg")</f>
        <v>0</v>
      </c>
      <c r="S274" s="2">
        <f>CONVERT(IFERROR(VLOOKUP(C274,'[1]Fuels and emission rates'!A$2:E$6,5,FALSE),0)*[2]Generators!H274/1000, "lbm", "kg")</f>
        <v>0</v>
      </c>
      <c r="T274">
        <v>1</v>
      </c>
      <c r="U274">
        <v>1</v>
      </c>
      <c r="V274">
        <v>1</v>
      </c>
    </row>
    <row r="275" spans="1:22" x14ac:dyDescent="0.2">
      <c r="A275">
        <v>274</v>
      </c>
      <c r="B275" t="s">
        <v>343</v>
      </c>
      <c r="C275" t="s">
        <v>288</v>
      </c>
      <c r="D275" t="s">
        <v>94</v>
      </c>
      <c r="E275">
        <v>10.64</v>
      </c>
      <c r="F275" s="1">
        <f>IFERROR(VLOOKUP(C275,'[1]Fuels and emission rates'!A$2:E$6,2,FALSE), 0)*[2]Generators!H275/1000+[2]Generators!Z275</f>
        <v>0</v>
      </c>
      <c r="G275" s="1">
        <f>IFERROR(VLOOKUP(C275,'[1]Fuels and emission rates'!A$2:E$6,2,FALSE), 0)*[2]Generators!G275</f>
        <v>0</v>
      </c>
      <c r="H275">
        <v>10.64</v>
      </c>
      <c r="I275">
        <v>10.64</v>
      </c>
      <c r="J275">
        <v>0</v>
      </c>
      <c r="K275">
        <v>0</v>
      </c>
      <c r="L275">
        <v>0</v>
      </c>
      <c r="M275">
        <v>0</v>
      </c>
      <c r="N275" s="2">
        <f>CONVERT(IFERROR(VLOOKUP(C275,'[1]Fuels and emission rates'!A$2:E$6,3,FALSE),0)*[2]Generators!G275, "lbm", "kg")</f>
        <v>0</v>
      </c>
      <c r="O275" s="2">
        <f>CONVERT(IFERROR(VLOOKUP(C275,'[1]Fuels and emission rates'!A$2:E$6,3,FALSE),0)*[2]Generators!H275/1000, "lbm", "kg")</f>
        <v>0</v>
      </c>
      <c r="P275" s="2">
        <f>CONVERT(IFERROR(VLOOKUP(C275,'[1]Fuels and emission rates'!A$2:E$6,4,FALSE),0)*[2]Generators!G275, "lbm", "kg")</f>
        <v>0</v>
      </c>
      <c r="Q275" s="2">
        <f>CONVERT(IFERROR(VLOOKUP(C275,'[1]Fuels and emission rates'!A$2:E$6,4,FALSE),0)*[2]Generators!H275/1000, "lbm", "kg")</f>
        <v>0</v>
      </c>
      <c r="R275" s="2">
        <f>CONVERT(IFERROR(VLOOKUP(C275,'[1]Fuels and emission rates'!A$2:E$6,5,FALSE),0)*[2]Generators!G275, "lbm", "kg")</f>
        <v>0</v>
      </c>
      <c r="S275" s="2">
        <f>CONVERT(IFERROR(VLOOKUP(C275,'[1]Fuels and emission rates'!A$2:E$6,5,FALSE),0)*[2]Generators!H275/1000, "lbm", "kg")</f>
        <v>0</v>
      </c>
      <c r="T275">
        <v>1</v>
      </c>
      <c r="U275">
        <v>1</v>
      </c>
      <c r="V275">
        <v>1</v>
      </c>
    </row>
    <row r="276" spans="1:22" x14ac:dyDescent="0.2">
      <c r="A276">
        <v>275</v>
      </c>
      <c r="B276" t="s">
        <v>344</v>
      </c>
      <c r="C276" t="s">
        <v>288</v>
      </c>
      <c r="D276" t="s">
        <v>94</v>
      </c>
      <c r="E276">
        <v>16.09</v>
      </c>
      <c r="F276" s="1">
        <f>IFERROR(VLOOKUP(C276,'[1]Fuels and emission rates'!A$2:E$6,2,FALSE), 0)*[2]Generators!H276/1000+[2]Generators!Z276</f>
        <v>0</v>
      </c>
      <c r="G276" s="1">
        <f>IFERROR(VLOOKUP(C276,'[1]Fuels and emission rates'!A$2:E$6,2,FALSE), 0)*[2]Generators!G276</f>
        <v>0</v>
      </c>
      <c r="H276">
        <v>16.09</v>
      </c>
      <c r="I276">
        <v>16.09</v>
      </c>
      <c r="J276">
        <v>0</v>
      </c>
      <c r="K276">
        <v>0</v>
      </c>
      <c r="L276">
        <v>0</v>
      </c>
      <c r="M276">
        <v>0</v>
      </c>
      <c r="N276" s="2">
        <f>CONVERT(IFERROR(VLOOKUP(C276,'[1]Fuels and emission rates'!A$2:E$6,3,FALSE),0)*[2]Generators!G276, "lbm", "kg")</f>
        <v>0</v>
      </c>
      <c r="O276" s="2">
        <f>CONVERT(IFERROR(VLOOKUP(C276,'[1]Fuels and emission rates'!A$2:E$6,3,FALSE),0)*[2]Generators!H276/1000, "lbm", "kg")</f>
        <v>0</v>
      </c>
      <c r="P276" s="2">
        <f>CONVERT(IFERROR(VLOOKUP(C276,'[1]Fuels and emission rates'!A$2:E$6,4,FALSE),0)*[2]Generators!G276, "lbm", "kg")</f>
        <v>0</v>
      </c>
      <c r="Q276" s="2">
        <f>CONVERT(IFERROR(VLOOKUP(C276,'[1]Fuels and emission rates'!A$2:E$6,4,FALSE),0)*[2]Generators!H276/1000, "lbm", "kg")</f>
        <v>0</v>
      </c>
      <c r="R276" s="2">
        <f>CONVERT(IFERROR(VLOOKUP(C276,'[1]Fuels and emission rates'!A$2:E$6,5,FALSE),0)*[2]Generators!G276, "lbm", "kg")</f>
        <v>0</v>
      </c>
      <c r="S276" s="2">
        <f>CONVERT(IFERROR(VLOOKUP(C276,'[1]Fuels and emission rates'!A$2:E$6,5,FALSE),0)*[2]Generators!H276/1000, "lbm", "kg")</f>
        <v>0</v>
      </c>
      <c r="T276">
        <v>1</v>
      </c>
      <c r="U276">
        <v>1</v>
      </c>
      <c r="V276">
        <v>1</v>
      </c>
    </row>
    <row r="277" spans="1:22" x14ac:dyDescent="0.2">
      <c r="A277">
        <v>276</v>
      </c>
      <c r="B277" t="s">
        <v>345</v>
      </c>
      <c r="C277" t="s">
        <v>288</v>
      </c>
      <c r="D277" t="s">
        <v>94</v>
      </c>
      <c r="E277">
        <v>9.1999999999999993</v>
      </c>
      <c r="F277" s="1">
        <f>IFERROR(VLOOKUP(C277,'[1]Fuels and emission rates'!A$2:E$6,2,FALSE), 0)*[2]Generators!H277/1000+[2]Generators!Z277</f>
        <v>0</v>
      </c>
      <c r="G277" s="1">
        <f>IFERROR(VLOOKUP(C277,'[1]Fuels and emission rates'!A$2:E$6,2,FALSE), 0)*[2]Generators!G277</f>
        <v>0</v>
      </c>
      <c r="H277">
        <v>9.1999999999999993</v>
      </c>
      <c r="I277">
        <v>9.1999999999999993</v>
      </c>
      <c r="J277">
        <v>0</v>
      </c>
      <c r="K277">
        <v>0</v>
      </c>
      <c r="L277">
        <v>0</v>
      </c>
      <c r="M277">
        <v>0</v>
      </c>
      <c r="N277" s="2">
        <f>CONVERT(IFERROR(VLOOKUP(C277,'[1]Fuels and emission rates'!A$2:E$6,3,FALSE),0)*[2]Generators!G277, "lbm", "kg")</f>
        <v>0</v>
      </c>
      <c r="O277" s="2">
        <f>CONVERT(IFERROR(VLOOKUP(C277,'[1]Fuels and emission rates'!A$2:E$6,3,FALSE),0)*[2]Generators!H277/1000, "lbm", "kg")</f>
        <v>0</v>
      </c>
      <c r="P277" s="2">
        <f>CONVERT(IFERROR(VLOOKUP(C277,'[1]Fuels and emission rates'!A$2:E$6,4,FALSE),0)*[2]Generators!G277, "lbm", "kg")</f>
        <v>0</v>
      </c>
      <c r="Q277" s="2">
        <f>CONVERT(IFERROR(VLOOKUP(C277,'[1]Fuels and emission rates'!A$2:E$6,4,FALSE),0)*[2]Generators!H277/1000, "lbm", "kg")</f>
        <v>0</v>
      </c>
      <c r="R277" s="2">
        <f>CONVERT(IFERROR(VLOOKUP(C277,'[1]Fuels and emission rates'!A$2:E$6,5,FALSE),0)*[2]Generators!G277, "lbm", "kg")</f>
        <v>0</v>
      </c>
      <c r="S277" s="2">
        <f>CONVERT(IFERROR(VLOOKUP(C277,'[1]Fuels and emission rates'!A$2:E$6,5,FALSE),0)*[2]Generators!H277/1000, "lbm", "kg")</f>
        <v>0</v>
      </c>
      <c r="T277">
        <v>1</v>
      </c>
      <c r="U277">
        <v>1</v>
      </c>
      <c r="V277">
        <v>1</v>
      </c>
    </row>
    <row r="278" spans="1:22" x14ac:dyDescent="0.2">
      <c r="A278">
        <v>277</v>
      </c>
      <c r="B278" t="s">
        <v>346</v>
      </c>
      <c r="C278" t="s">
        <v>288</v>
      </c>
      <c r="D278" t="s">
        <v>94</v>
      </c>
      <c r="E278">
        <v>20.010000000000002</v>
      </c>
      <c r="F278" s="1">
        <f>IFERROR(VLOOKUP(C278,'[1]Fuels and emission rates'!A$2:E$6,2,FALSE), 0)*[2]Generators!H278/1000+[2]Generators!Z278</f>
        <v>0</v>
      </c>
      <c r="G278" s="1">
        <f>IFERROR(VLOOKUP(C278,'[1]Fuels and emission rates'!A$2:E$6,2,FALSE), 0)*[2]Generators!G278</f>
        <v>0</v>
      </c>
      <c r="H278">
        <v>20.010000000000002</v>
      </c>
      <c r="I278">
        <v>20.010000000000002</v>
      </c>
      <c r="J278">
        <v>0</v>
      </c>
      <c r="K278">
        <v>0</v>
      </c>
      <c r="L278">
        <v>0</v>
      </c>
      <c r="M278">
        <v>0</v>
      </c>
      <c r="N278" s="2">
        <f>CONVERT(IFERROR(VLOOKUP(C278,'[1]Fuels and emission rates'!A$2:E$6,3,FALSE),0)*[2]Generators!G278, "lbm", "kg")</f>
        <v>0</v>
      </c>
      <c r="O278" s="2">
        <f>CONVERT(IFERROR(VLOOKUP(C278,'[1]Fuels and emission rates'!A$2:E$6,3,FALSE),0)*[2]Generators!H278/1000, "lbm", "kg")</f>
        <v>0</v>
      </c>
      <c r="P278" s="2">
        <f>CONVERT(IFERROR(VLOOKUP(C278,'[1]Fuels and emission rates'!A$2:E$6,4,FALSE),0)*[2]Generators!G278, "lbm", "kg")</f>
        <v>0</v>
      </c>
      <c r="Q278" s="2">
        <f>CONVERT(IFERROR(VLOOKUP(C278,'[1]Fuels and emission rates'!A$2:E$6,4,FALSE),0)*[2]Generators!H278/1000, "lbm", "kg")</f>
        <v>0</v>
      </c>
      <c r="R278" s="2">
        <f>CONVERT(IFERROR(VLOOKUP(C278,'[1]Fuels and emission rates'!A$2:E$6,5,FALSE),0)*[2]Generators!G278, "lbm", "kg")</f>
        <v>0</v>
      </c>
      <c r="S278" s="2">
        <f>CONVERT(IFERROR(VLOOKUP(C278,'[1]Fuels and emission rates'!A$2:E$6,5,FALSE),0)*[2]Generators!H278/1000, "lbm", "kg")</f>
        <v>0</v>
      </c>
      <c r="T278">
        <v>1</v>
      </c>
      <c r="U278">
        <v>1</v>
      </c>
      <c r="V278">
        <v>1</v>
      </c>
    </row>
    <row r="279" spans="1:22" x14ac:dyDescent="0.2">
      <c r="A279">
        <v>278</v>
      </c>
      <c r="B279" t="s">
        <v>347</v>
      </c>
      <c r="C279" t="s">
        <v>288</v>
      </c>
      <c r="D279" t="s">
        <v>94</v>
      </c>
      <c r="E279">
        <v>20.07</v>
      </c>
      <c r="F279" s="1">
        <f>IFERROR(VLOOKUP(C279,'[1]Fuels and emission rates'!A$2:E$6,2,FALSE), 0)*[2]Generators!H279/1000+[2]Generators!Z279</f>
        <v>0</v>
      </c>
      <c r="G279" s="1">
        <f>IFERROR(VLOOKUP(C279,'[1]Fuels and emission rates'!A$2:E$6,2,FALSE), 0)*[2]Generators!G279</f>
        <v>0</v>
      </c>
      <c r="H279">
        <v>20.07</v>
      </c>
      <c r="I279">
        <v>20.07</v>
      </c>
      <c r="J279">
        <v>0</v>
      </c>
      <c r="K279">
        <v>0</v>
      </c>
      <c r="L279">
        <v>0</v>
      </c>
      <c r="M279">
        <v>0</v>
      </c>
      <c r="N279" s="2">
        <f>CONVERT(IFERROR(VLOOKUP(C279,'[1]Fuels and emission rates'!A$2:E$6,3,FALSE),0)*[2]Generators!G279, "lbm", "kg")</f>
        <v>0</v>
      </c>
      <c r="O279" s="2">
        <f>CONVERT(IFERROR(VLOOKUP(C279,'[1]Fuels and emission rates'!A$2:E$6,3,FALSE),0)*[2]Generators!H279/1000, "lbm", "kg")</f>
        <v>0</v>
      </c>
      <c r="P279" s="2">
        <f>CONVERT(IFERROR(VLOOKUP(C279,'[1]Fuels and emission rates'!A$2:E$6,4,FALSE),0)*[2]Generators!G279, "lbm", "kg")</f>
        <v>0</v>
      </c>
      <c r="Q279" s="2">
        <f>CONVERT(IFERROR(VLOOKUP(C279,'[1]Fuels and emission rates'!A$2:E$6,4,FALSE),0)*[2]Generators!H279/1000, "lbm", "kg")</f>
        <v>0</v>
      </c>
      <c r="R279" s="2">
        <f>CONVERT(IFERROR(VLOOKUP(C279,'[1]Fuels and emission rates'!A$2:E$6,5,FALSE),0)*[2]Generators!G279, "lbm", "kg")</f>
        <v>0</v>
      </c>
      <c r="S279" s="2">
        <f>CONVERT(IFERROR(VLOOKUP(C279,'[1]Fuels and emission rates'!A$2:E$6,5,FALSE),0)*[2]Generators!H279/1000, "lbm", "kg")</f>
        <v>0</v>
      </c>
      <c r="T279">
        <v>1</v>
      </c>
      <c r="U279">
        <v>1</v>
      </c>
      <c r="V279">
        <v>1</v>
      </c>
    </row>
    <row r="280" spans="1:22" x14ac:dyDescent="0.2">
      <c r="A280">
        <v>279</v>
      </c>
      <c r="B280" t="s">
        <v>348</v>
      </c>
      <c r="C280" t="s">
        <v>288</v>
      </c>
      <c r="D280" t="s">
        <v>94</v>
      </c>
      <c r="E280">
        <v>6.84</v>
      </c>
      <c r="F280" s="1">
        <f>IFERROR(VLOOKUP(C280,'[1]Fuels and emission rates'!A$2:E$6,2,FALSE), 0)*[2]Generators!H280/1000+[2]Generators!Z280</f>
        <v>0</v>
      </c>
      <c r="G280" s="1">
        <f>IFERROR(VLOOKUP(C280,'[1]Fuels and emission rates'!A$2:E$6,2,FALSE), 0)*[2]Generators!G280</f>
        <v>0</v>
      </c>
      <c r="H280">
        <v>6.84</v>
      </c>
      <c r="I280">
        <v>6.84</v>
      </c>
      <c r="J280">
        <v>0</v>
      </c>
      <c r="K280">
        <v>0</v>
      </c>
      <c r="L280">
        <v>0</v>
      </c>
      <c r="M280">
        <v>0</v>
      </c>
      <c r="N280" s="2">
        <f>CONVERT(IFERROR(VLOOKUP(C280,'[1]Fuels and emission rates'!A$2:E$6,3,FALSE),0)*[2]Generators!G280, "lbm", "kg")</f>
        <v>0</v>
      </c>
      <c r="O280" s="2">
        <f>CONVERT(IFERROR(VLOOKUP(C280,'[1]Fuels and emission rates'!A$2:E$6,3,FALSE),0)*[2]Generators!H280/1000, "lbm", "kg")</f>
        <v>0</v>
      </c>
      <c r="P280" s="2">
        <f>CONVERT(IFERROR(VLOOKUP(C280,'[1]Fuels and emission rates'!A$2:E$6,4,FALSE),0)*[2]Generators!G280, "lbm", "kg")</f>
        <v>0</v>
      </c>
      <c r="Q280" s="2">
        <f>CONVERT(IFERROR(VLOOKUP(C280,'[1]Fuels and emission rates'!A$2:E$6,4,FALSE),0)*[2]Generators!H280/1000, "lbm", "kg")</f>
        <v>0</v>
      </c>
      <c r="R280" s="2">
        <f>CONVERT(IFERROR(VLOOKUP(C280,'[1]Fuels and emission rates'!A$2:E$6,5,FALSE),0)*[2]Generators!G280, "lbm", "kg")</f>
        <v>0</v>
      </c>
      <c r="S280" s="2">
        <f>CONVERT(IFERROR(VLOOKUP(C280,'[1]Fuels and emission rates'!A$2:E$6,5,FALSE),0)*[2]Generators!H280/1000, "lbm", "kg")</f>
        <v>0</v>
      </c>
      <c r="T280">
        <v>1</v>
      </c>
      <c r="U280">
        <v>1</v>
      </c>
      <c r="V280">
        <v>1</v>
      </c>
    </row>
    <row r="281" spans="1:22" x14ac:dyDescent="0.2">
      <c r="A281">
        <v>280</v>
      </c>
      <c r="B281" t="s">
        <v>349</v>
      </c>
      <c r="C281" t="s">
        <v>288</v>
      </c>
      <c r="D281" t="s">
        <v>94</v>
      </c>
      <c r="E281">
        <v>8.01</v>
      </c>
      <c r="F281" s="1">
        <f>IFERROR(VLOOKUP(C281,'[1]Fuels and emission rates'!A$2:E$6,2,FALSE), 0)*[2]Generators!H281/1000+[2]Generators!Z281</f>
        <v>0</v>
      </c>
      <c r="G281" s="1">
        <f>IFERROR(VLOOKUP(C281,'[1]Fuels and emission rates'!A$2:E$6,2,FALSE), 0)*[2]Generators!G281</f>
        <v>0</v>
      </c>
      <c r="H281">
        <v>8.01</v>
      </c>
      <c r="I281">
        <v>8.01</v>
      </c>
      <c r="J281">
        <v>0</v>
      </c>
      <c r="K281">
        <v>0</v>
      </c>
      <c r="L281">
        <v>0</v>
      </c>
      <c r="M281">
        <v>0</v>
      </c>
      <c r="N281" s="2">
        <f>CONVERT(IFERROR(VLOOKUP(C281,'[1]Fuels and emission rates'!A$2:E$6,3,FALSE),0)*[2]Generators!G281, "lbm", "kg")</f>
        <v>0</v>
      </c>
      <c r="O281" s="2">
        <f>CONVERT(IFERROR(VLOOKUP(C281,'[1]Fuels and emission rates'!A$2:E$6,3,FALSE),0)*[2]Generators!H281/1000, "lbm", "kg")</f>
        <v>0</v>
      </c>
      <c r="P281" s="2">
        <f>CONVERT(IFERROR(VLOOKUP(C281,'[1]Fuels and emission rates'!A$2:E$6,4,FALSE),0)*[2]Generators!G281, "lbm", "kg")</f>
        <v>0</v>
      </c>
      <c r="Q281" s="2">
        <f>CONVERT(IFERROR(VLOOKUP(C281,'[1]Fuels and emission rates'!A$2:E$6,4,FALSE),0)*[2]Generators!H281/1000, "lbm", "kg")</f>
        <v>0</v>
      </c>
      <c r="R281" s="2">
        <f>CONVERT(IFERROR(VLOOKUP(C281,'[1]Fuels and emission rates'!A$2:E$6,5,FALSE),0)*[2]Generators!G281, "lbm", "kg")</f>
        <v>0</v>
      </c>
      <c r="S281" s="2">
        <f>CONVERT(IFERROR(VLOOKUP(C281,'[1]Fuels and emission rates'!A$2:E$6,5,FALSE),0)*[2]Generators!H281/1000, "lbm", "kg")</f>
        <v>0</v>
      </c>
      <c r="T281">
        <v>1</v>
      </c>
      <c r="U281">
        <v>1</v>
      </c>
      <c r="V281">
        <v>1</v>
      </c>
    </row>
    <row r="282" spans="1:22" x14ac:dyDescent="0.2">
      <c r="A282">
        <v>281</v>
      </c>
      <c r="B282" t="s">
        <v>350</v>
      </c>
      <c r="C282" t="s">
        <v>288</v>
      </c>
      <c r="D282" t="s">
        <v>351</v>
      </c>
      <c r="E282">
        <v>12.42</v>
      </c>
      <c r="F282" s="1">
        <f>IFERROR(VLOOKUP(C282,'[1]Fuels and emission rates'!A$2:E$6,2,FALSE), 0)*[2]Generators!H282/1000+[2]Generators!Z282</f>
        <v>0</v>
      </c>
      <c r="G282" s="1">
        <f>IFERROR(VLOOKUP(C282,'[1]Fuels and emission rates'!A$2:E$6,2,FALSE), 0)*[2]Generators!G282</f>
        <v>0</v>
      </c>
      <c r="H282">
        <v>12.42</v>
      </c>
      <c r="I282">
        <v>12.42</v>
      </c>
      <c r="J282">
        <v>0</v>
      </c>
      <c r="K282">
        <v>0</v>
      </c>
      <c r="L282">
        <v>0</v>
      </c>
      <c r="M282">
        <v>0</v>
      </c>
      <c r="N282" s="2">
        <f>CONVERT(IFERROR(VLOOKUP(C282,'[1]Fuels and emission rates'!A$2:E$6,3,FALSE),0)*[2]Generators!G282, "lbm", "kg")</f>
        <v>0</v>
      </c>
      <c r="O282" s="2">
        <f>CONVERT(IFERROR(VLOOKUP(C282,'[1]Fuels and emission rates'!A$2:E$6,3,FALSE),0)*[2]Generators!H282/1000, "lbm", "kg")</f>
        <v>0</v>
      </c>
      <c r="P282" s="2">
        <f>CONVERT(IFERROR(VLOOKUP(C282,'[1]Fuels and emission rates'!A$2:E$6,4,FALSE),0)*[2]Generators!G282, "lbm", "kg")</f>
        <v>0</v>
      </c>
      <c r="Q282" s="2">
        <f>CONVERT(IFERROR(VLOOKUP(C282,'[1]Fuels and emission rates'!A$2:E$6,4,FALSE),0)*[2]Generators!H282/1000, "lbm", "kg")</f>
        <v>0</v>
      </c>
      <c r="R282" s="2">
        <f>CONVERT(IFERROR(VLOOKUP(C282,'[1]Fuels and emission rates'!A$2:E$6,5,FALSE),0)*[2]Generators!G282, "lbm", "kg")</f>
        <v>0</v>
      </c>
      <c r="S282" s="2">
        <f>CONVERT(IFERROR(VLOOKUP(C282,'[1]Fuels and emission rates'!A$2:E$6,5,FALSE),0)*[2]Generators!H282/1000, "lbm", "kg")</f>
        <v>0</v>
      </c>
      <c r="T282">
        <v>1</v>
      </c>
      <c r="U282">
        <v>1</v>
      </c>
      <c r="V282">
        <v>1</v>
      </c>
    </row>
    <row r="283" spans="1:22" x14ac:dyDescent="0.2">
      <c r="A283">
        <v>282</v>
      </c>
      <c r="B283" t="s">
        <v>352</v>
      </c>
      <c r="C283" t="s">
        <v>288</v>
      </c>
      <c r="D283" t="s">
        <v>351</v>
      </c>
      <c r="E283">
        <v>15.89</v>
      </c>
      <c r="F283" s="1">
        <f>IFERROR(VLOOKUP(C283,'[1]Fuels and emission rates'!A$2:E$6,2,FALSE), 0)*[2]Generators!H283/1000+[2]Generators!Z283</f>
        <v>0</v>
      </c>
      <c r="G283" s="1">
        <f>IFERROR(VLOOKUP(C283,'[1]Fuels and emission rates'!A$2:E$6,2,FALSE), 0)*[2]Generators!G283</f>
        <v>0</v>
      </c>
      <c r="H283">
        <v>15.89</v>
      </c>
      <c r="I283">
        <v>15.89</v>
      </c>
      <c r="J283">
        <v>0</v>
      </c>
      <c r="K283">
        <v>0</v>
      </c>
      <c r="L283">
        <v>0</v>
      </c>
      <c r="M283">
        <v>0</v>
      </c>
      <c r="N283" s="2">
        <f>CONVERT(IFERROR(VLOOKUP(C283,'[1]Fuels and emission rates'!A$2:E$6,3,FALSE),0)*[2]Generators!G283, "lbm", "kg")</f>
        <v>0</v>
      </c>
      <c r="O283" s="2">
        <f>CONVERT(IFERROR(VLOOKUP(C283,'[1]Fuels and emission rates'!A$2:E$6,3,FALSE),0)*[2]Generators!H283/1000, "lbm", "kg")</f>
        <v>0</v>
      </c>
      <c r="P283" s="2">
        <f>CONVERT(IFERROR(VLOOKUP(C283,'[1]Fuels and emission rates'!A$2:E$6,4,FALSE),0)*[2]Generators!G283, "lbm", "kg")</f>
        <v>0</v>
      </c>
      <c r="Q283" s="2">
        <f>CONVERT(IFERROR(VLOOKUP(C283,'[1]Fuels and emission rates'!A$2:E$6,4,FALSE),0)*[2]Generators!H283/1000, "lbm", "kg")</f>
        <v>0</v>
      </c>
      <c r="R283" s="2">
        <f>CONVERT(IFERROR(VLOOKUP(C283,'[1]Fuels and emission rates'!A$2:E$6,5,FALSE),0)*[2]Generators!G283, "lbm", "kg")</f>
        <v>0</v>
      </c>
      <c r="S283" s="2">
        <f>CONVERT(IFERROR(VLOOKUP(C283,'[1]Fuels and emission rates'!A$2:E$6,5,FALSE),0)*[2]Generators!H283/1000, "lbm", "kg")</f>
        <v>0</v>
      </c>
      <c r="T283">
        <v>1</v>
      </c>
      <c r="U283">
        <v>1</v>
      </c>
      <c r="V283">
        <v>1</v>
      </c>
    </row>
    <row r="284" spans="1:22" x14ac:dyDescent="0.2">
      <c r="A284">
        <v>283</v>
      </c>
      <c r="B284" t="s">
        <v>353</v>
      </c>
      <c r="C284" t="s">
        <v>288</v>
      </c>
      <c r="D284" t="s">
        <v>351</v>
      </c>
      <c r="E284">
        <v>1.97</v>
      </c>
      <c r="F284" s="1">
        <f>IFERROR(VLOOKUP(C284,'[1]Fuels and emission rates'!A$2:E$6,2,FALSE), 0)*[2]Generators!H284/1000+[2]Generators!Z284</f>
        <v>0</v>
      </c>
      <c r="G284" s="1">
        <f>IFERROR(VLOOKUP(C284,'[1]Fuels and emission rates'!A$2:E$6,2,FALSE), 0)*[2]Generators!G284</f>
        <v>0</v>
      </c>
      <c r="H284">
        <v>1.97</v>
      </c>
      <c r="I284">
        <v>1.97</v>
      </c>
      <c r="J284">
        <v>0</v>
      </c>
      <c r="K284">
        <v>0</v>
      </c>
      <c r="L284">
        <v>0</v>
      </c>
      <c r="M284">
        <v>0</v>
      </c>
      <c r="N284" s="2">
        <f>CONVERT(IFERROR(VLOOKUP(C284,'[1]Fuels and emission rates'!A$2:E$6,3,FALSE),0)*[2]Generators!G284, "lbm", "kg")</f>
        <v>0</v>
      </c>
      <c r="O284" s="2">
        <f>CONVERT(IFERROR(VLOOKUP(C284,'[1]Fuels and emission rates'!A$2:E$6,3,FALSE),0)*[2]Generators!H284/1000, "lbm", "kg")</f>
        <v>0</v>
      </c>
      <c r="P284" s="2">
        <f>CONVERT(IFERROR(VLOOKUP(C284,'[1]Fuels and emission rates'!A$2:E$6,4,FALSE),0)*[2]Generators!G284, "lbm", "kg")</f>
        <v>0</v>
      </c>
      <c r="Q284" s="2">
        <f>CONVERT(IFERROR(VLOOKUP(C284,'[1]Fuels and emission rates'!A$2:E$6,4,FALSE),0)*[2]Generators!H284/1000, "lbm", "kg")</f>
        <v>0</v>
      </c>
      <c r="R284" s="2">
        <f>CONVERT(IFERROR(VLOOKUP(C284,'[1]Fuels and emission rates'!A$2:E$6,5,FALSE),0)*[2]Generators!G284, "lbm", "kg")</f>
        <v>0</v>
      </c>
      <c r="S284" s="2">
        <f>CONVERT(IFERROR(VLOOKUP(C284,'[1]Fuels and emission rates'!A$2:E$6,5,FALSE),0)*[2]Generators!H284/1000, "lbm", "kg")</f>
        <v>0</v>
      </c>
      <c r="T284">
        <v>1</v>
      </c>
      <c r="U284">
        <v>1</v>
      </c>
      <c r="V284">
        <v>1</v>
      </c>
    </row>
    <row r="285" spans="1:22" x14ac:dyDescent="0.2">
      <c r="A285">
        <v>284</v>
      </c>
      <c r="B285" t="s">
        <v>354</v>
      </c>
      <c r="C285" t="s">
        <v>288</v>
      </c>
      <c r="D285" t="s">
        <v>259</v>
      </c>
      <c r="E285">
        <v>99.9</v>
      </c>
      <c r="F285" s="1">
        <f>IFERROR(VLOOKUP(C285,'[1]Fuels and emission rates'!A$2:E$6,2,FALSE), 0)*[2]Generators!H285/1000+[2]Generators!Z285</f>
        <v>0</v>
      </c>
      <c r="G285" s="1">
        <f>IFERROR(VLOOKUP(C285,'[1]Fuels and emission rates'!A$2:E$6,2,FALSE), 0)*[2]Generators!G285</f>
        <v>0</v>
      </c>
      <c r="H285">
        <v>99.9</v>
      </c>
      <c r="I285">
        <v>99.9</v>
      </c>
      <c r="J285">
        <v>0</v>
      </c>
      <c r="K285">
        <v>0</v>
      </c>
      <c r="L285">
        <v>0</v>
      </c>
      <c r="M285">
        <v>0</v>
      </c>
      <c r="N285" s="2">
        <f>CONVERT(IFERROR(VLOOKUP(C285,'[1]Fuels and emission rates'!A$2:E$6,3,FALSE),0)*[2]Generators!G285, "lbm", "kg")</f>
        <v>0</v>
      </c>
      <c r="O285" s="2">
        <f>CONVERT(IFERROR(VLOOKUP(C285,'[1]Fuels and emission rates'!A$2:E$6,3,FALSE),0)*[2]Generators!H285/1000, "lbm", "kg")</f>
        <v>0</v>
      </c>
      <c r="P285" s="2">
        <f>CONVERT(IFERROR(VLOOKUP(C285,'[1]Fuels and emission rates'!A$2:E$6,4,FALSE),0)*[2]Generators!G285, "lbm", "kg")</f>
        <v>0</v>
      </c>
      <c r="Q285" s="2">
        <f>CONVERT(IFERROR(VLOOKUP(C285,'[1]Fuels and emission rates'!A$2:E$6,4,FALSE),0)*[2]Generators!H285/1000, "lbm", "kg")</f>
        <v>0</v>
      </c>
      <c r="R285" s="2">
        <f>CONVERT(IFERROR(VLOOKUP(C285,'[1]Fuels and emission rates'!A$2:E$6,5,FALSE),0)*[2]Generators!G285, "lbm", "kg")</f>
        <v>0</v>
      </c>
      <c r="S285" s="2">
        <f>CONVERT(IFERROR(VLOOKUP(C285,'[1]Fuels and emission rates'!A$2:E$6,5,FALSE),0)*[2]Generators!H285/1000, "lbm", "kg")</f>
        <v>0</v>
      </c>
      <c r="T285">
        <v>1</v>
      </c>
      <c r="U285">
        <v>1</v>
      </c>
      <c r="V285">
        <v>1</v>
      </c>
    </row>
    <row r="286" spans="1:22" x14ac:dyDescent="0.2">
      <c r="A286">
        <v>285</v>
      </c>
      <c r="B286" t="s">
        <v>355</v>
      </c>
      <c r="C286" t="s">
        <v>288</v>
      </c>
      <c r="D286" t="s">
        <v>356</v>
      </c>
      <c r="E286">
        <v>60</v>
      </c>
      <c r="F286" s="1">
        <f>IFERROR(VLOOKUP(C286,'[1]Fuels and emission rates'!A$2:E$6,2,FALSE), 0)*[2]Generators!H286/1000+[2]Generators!Z286</f>
        <v>0</v>
      </c>
      <c r="G286" s="1">
        <f>IFERROR(VLOOKUP(C286,'[1]Fuels and emission rates'!A$2:E$6,2,FALSE), 0)*[2]Generators!G286</f>
        <v>0</v>
      </c>
      <c r="H286">
        <v>60</v>
      </c>
      <c r="I286">
        <v>60</v>
      </c>
      <c r="J286">
        <v>0</v>
      </c>
      <c r="K286">
        <v>0</v>
      </c>
      <c r="L286">
        <v>0</v>
      </c>
      <c r="M286">
        <v>0</v>
      </c>
      <c r="N286" s="2">
        <f>CONVERT(IFERROR(VLOOKUP(C286,'[1]Fuels and emission rates'!A$2:E$6,3,FALSE),0)*[2]Generators!G286, "lbm", "kg")</f>
        <v>0</v>
      </c>
      <c r="O286" s="2">
        <f>CONVERT(IFERROR(VLOOKUP(C286,'[1]Fuels and emission rates'!A$2:E$6,3,FALSE),0)*[2]Generators!H286/1000, "lbm", "kg")</f>
        <v>0</v>
      </c>
      <c r="P286" s="2">
        <f>CONVERT(IFERROR(VLOOKUP(C286,'[1]Fuels and emission rates'!A$2:E$6,4,FALSE),0)*[2]Generators!G286, "lbm", "kg")</f>
        <v>0</v>
      </c>
      <c r="Q286" s="2">
        <f>CONVERT(IFERROR(VLOOKUP(C286,'[1]Fuels and emission rates'!A$2:E$6,4,FALSE),0)*[2]Generators!H286/1000, "lbm", "kg")</f>
        <v>0</v>
      </c>
      <c r="R286" s="2">
        <f>CONVERT(IFERROR(VLOOKUP(C286,'[1]Fuels and emission rates'!A$2:E$6,5,FALSE),0)*[2]Generators!G286, "lbm", "kg")</f>
        <v>0</v>
      </c>
      <c r="S286" s="2">
        <f>CONVERT(IFERROR(VLOOKUP(C286,'[1]Fuels and emission rates'!A$2:E$6,5,FALSE),0)*[2]Generators!H286/1000, "lbm", "kg")</f>
        <v>0</v>
      </c>
      <c r="T286">
        <v>1</v>
      </c>
      <c r="U286">
        <v>1</v>
      </c>
      <c r="V286">
        <v>1</v>
      </c>
    </row>
    <row r="287" spans="1:22" x14ac:dyDescent="0.2">
      <c r="A287">
        <v>286</v>
      </c>
      <c r="B287" t="s">
        <v>357</v>
      </c>
      <c r="C287" t="s">
        <v>288</v>
      </c>
      <c r="D287" t="s">
        <v>299</v>
      </c>
      <c r="E287">
        <v>21</v>
      </c>
      <c r="F287" s="1">
        <f>IFERROR(VLOOKUP(C287,'[1]Fuels and emission rates'!A$2:E$6,2,FALSE), 0)*[2]Generators!H287/1000+[2]Generators!Z287</f>
        <v>0</v>
      </c>
      <c r="G287" s="1">
        <f>IFERROR(VLOOKUP(C287,'[1]Fuels and emission rates'!A$2:E$6,2,FALSE), 0)*[2]Generators!G287</f>
        <v>0</v>
      </c>
      <c r="H287">
        <v>21</v>
      </c>
      <c r="I287">
        <v>21</v>
      </c>
      <c r="J287">
        <v>0</v>
      </c>
      <c r="K287">
        <v>0</v>
      </c>
      <c r="L287">
        <v>0</v>
      </c>
      <c r="M287">
        <v>0</v>
      </c>
      <c r="N287" s="2">
        <f>CONVERT(IFERROR(VLOOKUP(C287,'[1]Fuels and emission rates'!A$2:E$6,3,FALSE),0)*[2]Generators!G287, "lbm", "kg")</f>
        <v>0</v>
      </c>
      <c r="O287" s="2">
        <f>CONVERT(IFERROR(VLOOKUP(C287,'[1]Fuels and emission rates'!A$2:E$6,3,FALSE),0)*[2]Generators!H287/1000, "lbm", "kg")</f>
        <v>0</v>
      </c>
      <c r="P287" s="2">
        <f>CONVERT(IFERROR(VLOOKUP(C287,'[1]Fuels and emission rates'!A$2:E$6,4,FALSE),0)*[2]Generators!G287, "lbm", "kg")</f>
        <v>0</v>
      </c>
      <c r="Q287" s="2">
        <f>CONVERT(IFERROR(VLOOKUP(C287,'[1]Fuels and emission rates'!A$2:E$6,4,FALSE),0)*[2]Generators!H287/1000, "lbm", "kg")</f>
        <v>0</v>
      </c>
      <c r="R287" s="2">
        <f>CONVERT(IFERROR(VLOOKUP(C287,'[1]Fuels and emission rates'!A$2:E$6,5,FALSE),0)*[2]Generators!G287, "lbm", "kg")</f>
        <v>0</v>
      </c>
      <c r="S287" s="2">
        <f>CONVERT(IFERROR(VLOOKUP(C287,'[1]Fuels and emission rates'!A$2:E$6,5,FALSE),0)*[2]Generators!H287/1000, "lbm", "kg")</f>
        <v>0</v>
      </c>
      <c r="T287">
        <v>1</v>
      </c>
      <c r="U287">
        <v>1</v>
      </c>
      <c r="V287">
        <v>1</v>
      </c>
    </row>
    <row r="288" spans="1:22" x14ac:dyDescent="0.2">
      <c r="A288">
        <v>287</v>
      </c>
      <c r="B288" t="s">
        <v>358</v>
      </c>
      <c r="C288" t="s">
        <v>288</v>
      </c>
      <c r="D288" t="s">
        <v>356</v>
      </c>
      <c r="E288">
        <v>64.8</v>
      </c>
      <c r="F288" s="1">
        <f>IFERROR(VLOOKUP(C288,'[1]Fuels and emission rates'!A$2:E$6,2,FALSE), 0)*[2]Generators!H288/1000+[2]Generators!Z288</f>
        <v>0</v>
      </c>
      <c r="G288" s="1">
        <f>IFERROR(VLOOKUP(C288,'[1]Fuels and emission rates'!A$2:E$6,2,FALSE), 0)*[2]Generators!G288</f>
        <v>0</v>
      </c>
      <c r="H288">
        <v>64.8</v>
      </c>
      <c r="I288">
        <v>64.8</v>
      </c>
      <c r="J288">
        <v>0</v>
      </c>
      <c r="K288">
        <v>0</v>
      </c>
      <c r="L288">
        <v>0</v>
      </c>
      <c r="M288">
        <v>0</v>
      </c>
      <c r="N288" s="2">
        <f>CONVERT(IFERROR(VLOOKUP(C288,'[1]Fuels and emission rates'!A$2:E$6,3,FALSE),0)*[2]Generators!G288, "lbm", "kg")</f>
        <v>0</v>
      </c>
      <c r="O288" s="2">
        <f>CONVERT(IFERROR(VLOOKUP(C288,'[1]Fuels and emission rates'!A$2:E$6,3,FALSE),0)*[2]Generators!H288/1000, "lbm", "kg")</f>
        <v>0</v>
      </c>
      <c r="P288" s="2">
        <f>CONVERT(IFERROR(VLOOKUP(C288,'[1]Fuels and emission rates'!A$2:E$6,4,FALSE),0)*[2]Generators!G288, "lbm", "kg")</f>
        <v>0</v>
      </c>
      <c r="Q288" s="2">
        <f>CONVERT(IFERROR(VLOOKUP(C288,'[1]Fuels and emission rates'!A$2:E$6,4,FALSE),0)*[2]Generators!H288/1000, "lbm", "kg")</f>
        <v>0</v>
      </c>
      <c r="R288" s="2">
        <f>CONVERT(IFERROR(VLOOKUP(C288,'[1]Fuels and emission rates'!A$2:E$6,5,FALSE),0)*[2]Generators!G288, "lbm", "kg")</f>
        <v>0</v>
      </c>
      <c r="S288" s="2">
        <f>CONVERT(IFERROR(VLOOKUP(C288,'[1]Fuels and emission rates'!A$2:E$6,5,FALSE),0)*[2]Generators!H288/1000, "lbm", "kg")</f>
        <v>0</v>
      </c>
      <c r="T288">
        <v>1</v>
      </c>
      <c r="U288">
        <v>1</v>
      </c>
      <c r="V288">
        <v>1</v>
      </c>
    </row>
    <row r="289" spans="1:22" x14ac:dyDescent="0.2">
      <c r="A289">
        <v>288</v>
      </c>
      <c r="B289" t="s">
        <v>359</v>
      </c>
      <c r="C289" t="s">
        <v>288</v>
      </c>
      <c r="D289" t="s">
        <v>140</v>
      </c>
      <c r="E289">
        <v>123.5</v>
      </c>
      <c r="F289" s="1">
        <f>IFERROR(VLOOKUP(C289,'[1]Fuels and emission rates'!A$2:E$6,2,FALSE), 0)*[2]Generators!H289/1000+[2]Generators!Z289</f>
        <v>0</v>
      </c>
      <c r="G289" s="1">
        <f>IFERROR(VLOOKUP(C289,'[1]Fuels and emission rates'!A$2:E$6,2,FALSE), 0)*[2]Generators!G289</f>
        <v>0</v>
      </c>
      <c r="H289">
        <v>123.5</v>
      </c>
      <c r="I289">
        <v>123.5</v>
      </c>
      <c r="J289">
        <v>0</v>
      </c>
      <c r="K289">
        <v>0</v>
      </c>
      <c r="L289">
        <v>0</v>
      </c>
      <c r="M289">
        <v>0</v>
      </c>
      <c r="N289" s="2">
        <f>CONVERT(IFERROR(VLOOKUP(C289,'[1]Fuels and emission rates'!A$2:E$6,3,FALSE),0)*[2]Generators!G289, "lbm", "kg")</f>
        <v>0</v>
      </c>
      <c r="O289" s="2">
        <f>CONVERT(IFERROR(VLOOKUP(C289,'[1]Fuels and emission rates'!A$2:E$6,3,FALSE),0)*[2]Generators!H289/1000, "lbm", "kg")</f>
        <v>0</v>
      </c>
      <c r="P289" s="2">
        <f>CONVERT(IFERROR(VLOOKUP(C289,'[1]Fuels and emission rates'!A$2:E$6,4,FALSE),0)*[2]Generators!G289, "lbm", "kg")</f>
        <v>0</v>
      </c>
      <c r="Q289" s="2">
        <f>CONVERT(IFERROR(VLOOKUP(C289,'[1]Fuels and emission rates'!A$2:E$6,4,FALSE),0)*[2]Generators!H289/1000, "lbm", "kg")</f>
        <v>0</v>
      </c>
      <c r="R289" s="2">
        <f>CONVERT(IFERROR(VLOOKUP(C289,'[1]Fuels and emission rates'!A$2:E$6,5,FALSE),0)*[2]Generators!G289, "lbm", "kg")</f>
        <v>0</v>
      </c>
      <c r="S289" s="2">
        <f>CONVERT(IFERROR(VLOOKUP(C289,'[1]Fuels and emission rates'!A$2:E$6,5,FALSE),0)*[2]Generators!H289/1000, "lbm", "kg")</f>
        <v>0</v>
      </c>
      <c r="T289">
        <v>1</v>
      </c>
      <c r="U289">
        <v>1</v>
      </c>
      <c r="V289">
        <v>1</v>
      </c>
    </row>
    <row r="290" spans="1:22" x14ac:dyDescent="0.2">
      <c r="A290">
        <v>289</v>
      </c>
      <c r="B290" t="s">
        <v>360</v>
      </c>
      <c r="C290" t="s">
        <v>288</v>
      </c>
      <c r="D290" t="s">
        <v>140</v>
      </c>
      <c r="E290">
        <v>40</v>
      </c>
      <c r="F290" s="1">
        <f>IFERROR(VLOOKUP(C290,'[1]Fuels and emission rates'!A$2:E$6,2,FALSE), 0)*[2]Generators!H290/1000+[2]Generators!Z290</f>
        <v>0</v>
      </c>
      <c r="G290" s="1">
        <f>IFERROR(VLOOKUP(C290,'[1]Fuels and emission rates'!A$2:E$6,2,FALSE), 0)*[2]Generators!G290</f>
        <v>0</v>
      </c>
      <c r="H290">
        <v>40</v>
      </c>
      <c r="I290">
        <v>40</v>
      </c>
      <c r="J290">
        <v>0</v>
      </c>
      <c r="K290">
        <v>0</v>
      </c>
      <c r="L290">
        <v>0</v>
      </c>
      <c r="M290">
        <v>0</v>
      </c>
      <c r="N290" s="2">
        <f>CONVERT(IFERROR(VLOOKUP(C290,'[1]Fuels and emission rates'!A$2:E$6,3,FALSE),0)*[2]Generators!G290, "lbm", "kg")</f>
        <v>0</v>
      </c>
      <c r="O290" s="2">
        <f>CONVERT(IFERROR(VLOOKUP(C290,'[1]Fuels and emission rates'!A$2:E$6,3,FALSE),0)*[2]Generators!H290/1000, "lbm", "kg")</f>
        <v>0</v>
      </c>
      <c r="P290" s="2">
        <f>CONVERT(IFERROR(VLOOKUP(C290,'[1]Fuels and emission rates'!A$2:E$6,4,FALSE),0)*[2]Generators!G290, "lbm", "kg")</f>
        <v>0</v>
      </c>
      <c r="Q290" s="2">
        <f>CONVERT(IFERROR(VLOOKUP(C290,'[1]Fuels and emission rates'!A$2:E$6,4,FALSE),0)*[2]Generators!H290/1000, "lbm", "kg")</f>
        <v>0</v>
      </c>
      <c r="R290" s="2">
        <f>CONVERT(IFERROR(VLOOKUP(C290,'[1]Fuels and emission rates'!A$2:E$6,5,FALSE),0)*[2]Generators!G290, "lbm", "kg")</f>
        <v>0</v>
      </c>
      <c r="S290" s="2">
        <f>CONVERT(IFERROR(VLOOKUP(C290,'[1]Fuels and emission rates'!A$2:E$6,5,FALSE),0)*[2]Generators!H290/1000, "lbm", "kg")</f>
        <v>0</v>
      </c>
      <c r="T290">
        <v>1</v>
      </c>
      <c r="U290">
        <v>1</v>
      </c>
      <c r="V290">
        <v>1</v>
      </c>
    </row>
    <row r="291" spans="1:22" x14ac:dyDescent="0.2">
      <c r="A291">
        <v>290</v>
      </c>
      <c r="B291" t="s">
        <v>361</v>
      </c>
      <c r="C291" t="s">
        <v>288</v>
      </c>
      <c r="D291" t="s">
        <v>351</v>
      </c>
      <c r="E291">
        <v>96</v>
      </c>
      <c r="F291" s="1">
        <f>IFERROR(VLOOKUP(C291,'[1]Fuels and emission rates'!A$2:E$6,2,FALSE), 0)*[2]Generators!H291/1000+[2]Generators!Z291</f>
        <v>0</v>
      </c>
      <c r="G291" s="1">
        <f>IFERROR(VLOOKUP(C291,'[1]Fuels and emission rates'!A$2:E$6,2,FALSE), 0)*[2]Generators!G291</f>
        <v>0</v>
      </c>
      <c r="H291">
        <v>96</v>
      </c>
      <c r="I291">
        <v>96</v>
      </c>
      <c r="J291">
        <v>0</v>
      </c>
      <c r="K291">
        <v>0</v>
      </c>
      <c r="L291">
        <v>0</v>
      </c>
      <c r="M291">
        <v>0</v>
      </c>
      <c r="N291" s="2">
        <f>CONVERT(IFERROR(VLOOKUP(C291,'[1]Fuels and emission rates'!A$2:E$6,3,FALSE),0)*[2]Generators!G291, "lbm", "kg")</f>
        <v>0</v>
      </c>
      <c r="O291" s="2">
        <f>CONVERT(IFERROR(VLOOKUP(C291,'[1]Fuels and emission rates'!A$2:E$6,3,FALSE),0)*[2]Generators!H291/1000, "lbm", "kg")</f>
        <v>0</v>
      </c>
      <c r="P291" s="2">
        <f>CONVERT(IFERROR(VLOOKUP(C291,'[1]Fuels and emission rates'!A$2:E$6,4,FALSE),0)*[2]Generators!G291, "lbm", "kg")</f>
        <v>0</v>
      </c>
      <c r="Q291" s="2">
        <f>CONVERT(IFERROR(VLOOKUP(C291,'[1]Fuels and emission rates'!A$2:E$6,4,FALSE),0)*[2]Generators!H291/1000, "lbm", "kg")</f>
        <v>0</v>
      </c>
      <c r="R291" s="2">
        <f>CONVERT(IFERROR(VLOOKUP(C291,'[1]Fuels and emission rates'!A$2:E$6,5,FALSE),0)*[2]Generators!G291, "lbm", "kg")</f>
        <v>0</v>
      </c>
      <c r="S291" s="2">
        <f>CONVERT(IFERROR(VLOOKUP(C291,'[1]Fuels and emission rates'!A$2:E$6,5,FALSE),0)*[2]Generators!H291/1000, "lbm", "kg")</f>
        <v>0</v>
      </c>
      <c r="T291">
        <v>1</v>
      </c>
      <c r="U291">
        <v>1</v>
      </c>
      <c r="V291">
        <v>1</v>
      </c>
    </row>
    <row r="292" spans="1:22" x14ac:dyDescent="0.2">
      <c r="A292">
        <v>291</v>
      </c>
      <c r="B292" t="s">
        <v>362</v>
      </c>
      <c r="C292" t="s">
        <v>288</v>
      </c>
      <c r="D292" t="s">
        <v>351</v>
      </c>
      <c r="E292">
        <v>123</v>
      </c>
      <c r="F292" s="1">
        <f>IFERROR(VLOOKUP(C292,'[1]Fuels and emission rates'!A$2:E$6,2,FALSE), 0)*[2]Generators!H292/1000+[2]Generators!Z292</f>
        <v>0</v>
      </c>
      <c r="G292" s="1">
        <f>IFERROR(VLOOKUP(C292,'[1]Fuels and emission rates'!A$2:E$6,2,FALSE), 0)*[2]Generators!G292</f>
        <v>0</v>
      </c>
      <c r="H292">
        <v>123</v>
      </c>
      <c r="I292">
        <v>123</v>
      </c>
      <c r="J292">
        <v>0</v>
      </c>
      <c r="K292">
        <v>0</v>
      </c>
      <c r="L292">
        <v>0</v>
      </c>
      <c r="M292">
        <v>0</v>
      </c>
      <c r="N292" s="2">
        <f>CONVERT(IFERROR(VLOOKUP(C292,'[1]Fuels and emission rates'!A$2:E$6,3,FALSE),0)*[2]Generators!G292, "lbm", "kg")</f>
        <v>0</v>
      </c>
      <c r="O292" s="2">
        <f>CONVERT(IFERROR(VLOOKUP(C292,'[1]Fuels and emission rates'!A$2:E$6,3,FALSE),0)*[2]Generators!H292/1000, "lbm", "kg")</f>
        <v>0</v>
      </c>
      <c r="P292" s="2">
        <f>CONVERT(IFERROR(VLOOKUP(C292,'[1]Fuels and emission rates'!A$2:E$6,4,FALSE),0)*[2]Generators!G292, "lbm", "kg")</f>
        <v>0</v>
      </c>
      <c r="Q292" s="2">
        <f>CONVERT(IFERROR(VLOOKUP(C292,'[1]Fuels and emission rates'!A$2:E$6,4,FALSE),0)*[2]Generators!H292/1000, "lbm", "kg")</f>
        <v>0</v>
      </c>
      <c r="R292" s="2">
        <f>CONVERT(IFERROR(VLOOKUP(C292,'[1]Fuels and emission rates'!A$2:E$6,5,FALSE),0)*[2]Generators!G292, "lbm", "kg")</f>
        <v>0</v>
      </c>
      <c r="S292" s="2">
        <f>CONVERT(IFERROR(VLOOKUP(C292,'[1]Fuels and emission rates'!A$2:E$6,5,FALSE),0)*[2]Generators!H292/1000, "lbm", "kg")</f>
        <v>0</v>
      </c>
      <c r="T292">
        <v>1</v>
      </c>
      <c r="U292">
        <v>1</v>
      </c>
      <c r="V292">
        <v>1</v>
      </c>
    </row>
    <row r="293" spans="1:22" x14ac:dyDescent="0.2">
      <c r="A293">
        <v>292</v>
      </c>
      <c r="B293" t="s">
        <v>363</v>
      </c>
      <c r="C293" t="s">
        <v>288</v>
      </c>
      <c r="D293" t="s">
        <v>290</v>
      </c>
      <c r="E293">
        <v>150</v>
      </c>
      <c r="F293" s="1">
        <f>IFERROR(VLOOKUP(C293,'[1]Fuels and emission rates'!A$2:E$6,2,FALSE), 0)*[2]Generators!H293/1000+[2]Generators!Z293</f>
        <v>0</v>
      </c>
      <c r="G293" s="1">
        <f>IFERROR(VLOOKUP(C293,'[1]Fuels and emission rates'!A$2:E$6,2,FALSE), 0)*[2]Generators!G293</f>
        <v>0</v>
      </c>
      <c r="H293">
        <v>150</v>
      </c>
      <c r="I293">
        <v>150</v>
      </c>
      <c r="J293">
        <v>0</v>
      </c>
      <c r="K293">
        <v>0</v>
      </c>
      <c r="L293">
        <v>0</v>
      </c>
      <c r="M293">
        <v>0</v>
      </c>
      <c r="N293" s="2">
        <f>CONVERT(IFERROR(VLOOKUP(C293,'[1]Fuels and emission rates'!A$2:E$6,3,FALSE),0)*[2]Generators!G293, "lbm", "kg")</f>
        <v>0</v>
      </c>
      <c r="O293" s="2">
        <f>CONVERT(IFERROR(VLOOKUP(C293,'[1]Fuels and emission rates'!A$2:E$6,3,FALSE),0)*[2]Generators!H293/1000, "lbm", "kg")</f>
        <v>0</v>
      </c>
      <c r="P293" s="2">
        <f>CONVERT(IFERROR(VLOOKUP(C293,'[1]Fuels and emission rates'!A$2:E$6,4,FALSE),0)*[2]Generators!G293, "lbm", "kg")</f>
        <v>0</v>
      </c>
      <c r="Q293" s="2">
        <f>CONVERT(IFERROR(VLOOKUP(C293,'[1]Fuels and emission rates'!A$2:E$6,4,FALSE),0)*[2]Generators!H293/1000, "lbm", "kg")</f>
        <v>0</v>
      </c>
      <c r="R293" s="2">
        <f>CONVERT(IFERROR(VLOOKUP(C293,'[1]Fuels and emission rates'!A$2:E$6,5,FALSE),0)*[2]Generators!G293, "lbm", "kg")</f>
        <v>0</v>
      </c>
      <c r="S293" s="2">
        <f>CONVERT(IFERROR(VLOOKUP(C293,'[1]Fuels and emission rates'!A$2:E$6,5,FALSE),0)*[2]Generators!H293/1000, "lbm", "kg")</f>
        <v>0</v>
      </c>
      <c r="T293">
        <v>1</v>
      </c>
      <c r="U293">
        <v>1</v>
      </c>
      <c r="V293">
        <v>1</v>
      </c>
    </row>
    <row r="294" spans="1:22" x14ac:dyDescent="0.2">
      <c r="A294">
        <v>293</v>
      </c>
      <c r="B294" t="s">
        <v>364</v>
      </c>
      <c r="C294" t="s">
        <v>288</v>
      </c>
      <c r="D294" t="s">
        <v>125</v>
      </c>
      <c r="E294">
        <v>104.99</v>
      </c>
      <c r="F294" s="1">
        <f>IFERROR(VLOOKUP(C294,'[1]Fuels and emission rates'!A$2:E$6,2,FALSE), 0)*[2]Generators!H294/1000+[2]Generators!Z294</f>
        <v>0</v>
      </c>
      <c r="G294" s="1">
        <f>IFERROR(VLOOKUP(C294,'[1]Fuels and emission rates'!A$2:E$6,2,FALSE), 0)*[2]Generators!G294</f>
        <v>0</v>
      </c>
      <c r="H294">
        <v>104.99</v>
      </c>
      <c r="I294">
        <v>104.99</v>
      </c>
      <c r="J294">
        <v>0</v>
      </c>
      <c r="K294">
        <v>0</v>
      </c>
      <c r="L294">
        <v>0</v>
      </c>
      <c r="M294">
        <v>0</v>
      </c>
      <c r="N294" s="2">
        <f>CONVERT(IFERROR(VLOOKUP(C294,'[1]Fuels and emission rates'!A$2:E$6,3,FALSE),0)*[2]Generators!G294, "lbm", "kg")</f>
        <v>0</v>
      </c>
      <c r="O294" s="2">
        <f>CONVERT(IFERROR(VLOOKUP(C294,'[1]Fuels and emission rates'!A$2:E$6,3,FALSE),0)*[2]Generators!H294/1000, "lbm", "kg")</f>
        <v>0</v>
      </c>
      <c r="P294" s="2">
        <f>CONVERT(IFERROR(VLOOKUP(C294,'[1]Fuels and emission rates'!A$2:E$6,4,FALSE),0)*[2]Generators!G294, "lbm", "kg")</f>
        <v>0</v>
      </c>
      <c r="Q294" s="2">
        <f>CONVERT(IFERROR(VLOOKUP(C294,'[1]Fuels and emission rates'!A$2:E$6,4,FALSE),0)*[2]Generators!H294/1000, "lbm", "kg")</f>
        <v>0</v>
      </c>
      <c r="R294" s="2">
        <f>CONVERT(IFERROR(VLOOKUP(C294,'[1]Fuels and emission rates'!A$2:E$6,5,FALSE),0)*[2]Generators!G294, "lbm", "kg")</f>
        <v>0</v>
      </c>
      <c r="S294" s="2">
        <f>CONVERT(IFERROR(VLOOKUP(C294,'[1]Fuels and emission rates'!A$2:E$6,5,FALSE),0)*[2]Generators!H294/1000, "lbm", "kg")</f>
        <v>0</v>
      </c>
      <c r="T294">
        <v>1</v>
      </c>
      <c r="U294">
        <v>1</v>
      </c>
      <c r="V294">
        <v>1</v>
      </c>
    </row>
    <row r="295" spans="1:22" x14ac:dyDescent="0.2">
      <c r="A295">
        <v>294</v>
      </c>
      <c r="B295" t="s">
        <v>365</v>
      </c>
      <c r="C295" t="s">
        <v>288</v>
      </c>
      <c r="D295" t="s">
        <v>351</v>
      </c>
      <c r="E295">
        <v>25.2</v>
      </c>
      <c r="F295" s="1">
        <f>IFERROR(VLOOKUP(C295,'[1]Fuels and emission rates'!A$2:E$6,2,FALSE), 0)*[2]Generators!H295/1000+[2]Generators!Z295</f>
        <v>0</v>
      </c>
      <c r="G295" s="1">
        <f>IFERROR(VLOOKUP(C295,'[1]Fuels and emission rates'!A$2:E$6,2,FALSE), 0)*[2]Generators!G295</f>
        <v>0</v>
      </c>
      <c r="H295">
        <v>25.2</v>
      </c>
      <c r="I295">
        <v>25.2</v>
      </c>
      <c r="J295">
        <v>0</v>
      </c>
      <c r="K295">
        <v>0</v>
      </c>
      <c r="L295">
        <v>0</v>
      </c>
      <c r="M295">
        <v>0</v>
      </c>
      <c r="N295" s="2">
        <f>CONVERT(IFERROR(VLOOKUP(C295,'[1]Fuels and emission rates'!A$2:E$6,3,FALSE),0)*[2]Generators!G295, "lbm", "kg")</f>
        <v>0</v>
      </c>
      <c r="O295" s="2">
        <f>CONVERT(IFERROR(VLOOKUP(C295,'[1]Fuels and emission rates'!A$2:E$6,3,FALSE),0)*[2]Generators!H295/1000, "lbm", "kg")</f>
        <v>0</v>
      </c>
      <c r="P295" s="2">
        <f>CONVERT(IFERROR(VLOOKUP(C295,'[1]Fuels and emission rates'!A$2:E$6,4,FALSE),0)*[2]Generators!G295, "lbm", "kg")</f>
        <v>0</v>
      </c>
      <c r="Q295" s="2">
        <f>CONVERT(IFERROR(VLOOKUP(C295,'[1]Fuels and emission rates'!A$2:E$6,4,FALSE),0)*[2]Generators!H295/1000, "lbm", "kg")</f>
        <v>0</v>
      </c>
      <c r="R295" s="2">
        <f>CONVERT(IFERROR(VLOOKUP(C295,'[1]Fuels and emission rates'!A$2:E$6,5,FALSE),0)*[2]Generators!G295, "lbm", "kg")</f>
        <v>0</v>
      </c>
      <c r="S295" s="2">
        <f>CONVERT(IFERROR(VLOOKUP(C295,'[1]Fuels and emission rates'!A$2:E$6,5,FALSE),0)*[2]Generators!H295/1000, "lbm", "kg")</f>
        <v>0</v>
      </c>
      <c r="T295">
        <v>1</v>
      </c>
      <c r="U295">
        <v>1</v>
      </c>
      <c r="V295">
        <v>1</v>
      </c>
    </row>
    <row r="296" spans="1:22" x14ac:dyDescent="0.2">
      <c r="A296">
        <v>295</v>
      </c>
      <c r="B296" t="s">
        <v>366</v>
      </c>
      <c r="C296" t="s">
        <v>288</v>
      </c>
      <c r="D296" t="s">
        <v>259</v>
      </c>
      <c r="E296">
        <v>25</v>
      </c>
      <c r="F296" s="1">
        <f>IFERROR(VLOOKUP(C296,'[1]Fuels and emission rates'!A$2:E$6,2,FALSE), 0)*[2]Generators!H296/1000+[2]Generators!Z296</f>
        <v>0</v>
      </c>
      <c r="G296" s="1">
        <f>IFERROR(VLOOKUP(C296,'[1]Fuels and emission rates'!A$2:E$6,2,FALSE), 0)*[2]Generators!G296</f>
        <v>0</v>
      </c>
      <c r="H296">
        <v>25</v>
      </c>
      <c r="I296">
        <v>25</v>
      </c>
      <c r="J296">
        <v>0</v>
      </c>
      <c r="K296">
        <v>0</v>
      </c>
      <c r="L296">
        <v>0</v>
      </c>
      <c r="M296">
        <v>0</v>
      </c>
      <c r="N296" s="2">
        <f>CONVERT(IFERROR(VLOOKUP(C296,'[1]Fuels and emission rates'!A$2:E$6,3,FALSE),0)*[2]Generators!G296, "lbm", "kg")</f>
        <v>0</v>
      </c>
      <c r="O296" s="2">
        <f>CONVERT(IFERROR(VLOOKUP(C296,'[1]Fuels and emission rates'!A$2:E$6,3,FALSE),0)*[2]Generators!H296/1000, "lbm", "kg")</f>
        <v>0</v>
      </c>
      <c r="P296" s="2">
        <f>CONVERT(IFERROR(VLOOKUP(C296,'[1]Fuels and emission rates'!A$2:E$6,4,FALSE),0)*[2]Generators!G296, "lbm", "kg")</f>
        <v>0</v>
      </c>
      <c r="Q296" s="2">
        <f>CONVERT(IFERROR(VLOOKUP(C296,'[1]Fuels and emission rates'!A$2:E$6,4,FALSE),0)*[2]Generators!H296/1000, "lbm", "kg")</f>
        <v>0</v>
      </c>
      <c r="R296" s="2">
        <f>CONVERT(IFERROR(VLOOKUP(C296,'[1]Fuels and emission rates'!A$2:E$6,5,FALSE),0)*[2]Generators!G296, "lbm", "kg")</f>
        <v>0</v>
      </c>
      <c r="S296" s="2">
        <f>CONVERT(IFERROR(VLOOKUP(C296,'[1]Fuels and emission rates'!A$2:E$6,5,FALSE),0)*[2]Generators!H296/1000, "lbm", "kg")</f>
        <v>0</v>
      </c>
      <c r="T296">
        <v>1</v>
      </c>
      <c r="U296">
        <v>1</v>
      </c>
      <c r="V296">
        <v>1</v>
      </c>
    </row>
    <row r="297" spans="1:22" x14ac:dyDescent="0.2">
      <c r="A297">
        <v>296</v>
      </c>
      <c r="B297" t="s">
        <v>367</v>
      </c>
      <c r="C297" t="s">
        <v>288</v>
      </c>
      <c r="D297" t="s">
        <v>232</v>
      </c>
      <c r="E297">
        <v>25</v>
      </c>
      <c r="F297" s="1">
        <f>IFERROR(VLOOKUP(C297,'[1]Fuels and emission rates'!A$2:E$6,2,FALSE), 0)*[2]Generators!H297/1000+[2]Generators!Z297</f>
        <v>0</v>
      </c>
      <c r="G297" s="1">
        <f>IFERROR(VLOOKUP(C297,'[1]Fuels and emission rates'!A$2:E$6,2,FALSE), 0)*[2]Generators!G297</f>
        <v>0</v>
      </c>
      <c r="H297">
        <v>25</v>
      </c>
      <c r="I297">
        <v>25</v>
      </c>
      <c r="J297">
        <v>0</v>
      </c>
      <c r="K297">
        <v>0</v>
      </c>
      <c r="L297">
        <v>0</v>
      </c>
      <c r="M297">
        <v>0</v>
      </c>
      <c r="N297" s="2">
        <f>CONVERT(IFERROR(VLOOKUP(C297,'[1]Fuels and emission rates'!A$2:E$6,3,FALSE),0)*[2]Generators!G297, "lbm", "kg")</f>
        <v>0</v>
      </c>
      <c r="O297" s="2">
        <f>CONVERT(IFERROR(VLOOKUP(C297,'[1]Fuels and emission rates'!A$2:E$6,3,FALSE),0)*[2]Generators!H297/1000, "lbm", "kg")</f>
        <v>0</v>
      </c>
      <c r="P297" s="2">
        <f>CONVERT(IFERROR(VLOOKUP(C297,'[1]Fuels and emission rates'!A$2:E$6,4,FALSE),0)*[2]Generators!G297, "lbm", "kg")</f>
        <v>0</v>
      </c>
      <c r="Q297" s="2">
        <f>CONVERT(IFERROR(VLOOKUP(C297,'[1]Fuels and emission rates'!A$2:E$6,4,FALSE),0)*[2]Generators!H297/1000, "lbm", "kg")</f>
        <v>0</v>
      </c>
      <c r="R297" s="2">
        <f>CONVERT(IFERROR(VLOOKUP(C297,'[1]Fuels and emission rates'!A$2:E$6,5,FALSE),0)*[2]Generators!G297, "lbm", "kg")</f>
        <v>0</v>
      </c>
      <c r="S297" s="2">
        <f>CONVERT(IFERROR(VLOOKUP(C297,'[1]Fuels and emission rates'!A$2:E$6,5,FALSE),0)*[2]Generators!H297/1000, "lbm", "kg")</f>
        <v>0</v>
      </c>
      <c r="T297">
        <v>1</v>
      </c>
      <c r="U297">
        <v>1</v>
      </c>
      <c r="V297">
        <v>1</v>
      </c>
    </row>
    <row r="298" spans="1:22" x14ac:dyDescent="0.2">
      <c r="A298">
        <v>297</v>
      </c>
      <c r="B298" t="s">
        <v>368</v>
      </c>
      <c r="C298" t="s">
        <v>288</v>
      </c>
      <c r="D298" t="s">
        <v>192</v>
      </c>
      <c r="E298">
        <v>30</v>
      </c>
      <c r="F298" s="1">
        <f>IFERROR(VLOOKUP(C298,'[1]Fuels and emission rates'!A$2:E$6,2,FALSE), 0)*[2]Generators!H298/1000+[2]Generators!Z298</f>
        <v>0</v>
      </c>
      <c r="G298" s="1">
        <f>IFERROR(VLOOKUP(C298,'[1]Fuels and emission rates'!A$2:E$6,2,FALSE), 0)*[2]Generators!G298</f>
        <v>0</v>
      </c>
      <c r="H298">
        <v>30</v>
      </c>
      <c r="I298">
        <v>30</v>
      </c>
      <c r="J298">
        <v>0</v>
      </c>
      <c r="K298">
        <v>0</v>
      </c>
      <c r="L298">
        <v>0</v>
      </c>
      <c r="M298">
        <v>0</v>
      </c>
      <c r="N298" s="2">
        <f>CONVERT(IFERROR(VLOOKUP(C298,'[1]Fuels and emission rates'!A$2:E$6,3,FALSE),0)*[2]Generators!G298, "lbm", "kg")</f>
        <v>0</v>
      </c>
      <c r="O298" s="2">
        <f>CONVERT(IFERROR(VLOOKUP(C298,'[1]Fuels and emission rates'!A$2:E$6,3,FALSE),0)*[2]Generators!H298/1000, "lbm", "kg")</f>
        <v>0</v>
      </c>
      <c r="P298" s="2">
        <f>CONVERT(IFERROR(VLOOKUP(C298,'[1]Fuels and emission rates'!A$2:E$6,4,FALSE),0)*[2]Generators!G298, "lbm", "kg")</f>
        <v>0</v>
      </c>
      <c r="Q298" s="2">
        <f>CONVERT(IFERROR(VLOOKUP(C298,'[1]Fuels and emission rates'!A$2:E$6,4,FALSE),0)*[2]Generators!H298/1000, "lbm", "kg")</f>
        <v>0</v>
      </c>
      <c r="R298" s="2">
        <f>CONVERT(IFERROR(VLOOKUP(C298,'[1]Fuels and emission rates'!A$2:E$6,5,FALSE),0)*[2]Generators!G298, "lbm", "kg")</f>
        <v>0</v>
      </c>
      <c r="S298" s="2">
        <f>CONVERT(IFERROR(VLOOKUP(C298,'[1]Fuels and emission rates'!A$2:E$6,5,FALSE),0)*[2]Generators!H298/1000, "lbm", "kg")</f>
        <v>0</v>
      </c>
      <c r="T298">
        <v>1</v>
      </c>
      <c r="U298">
        <v>1</v>
      </c>
      <c r="V298">
        <v>1</v>
      </c>
    </row>
    <row r="299" spans="1:22" x14ac:dyDescent="0.2">
      <c r="A299">
        <v>298</v>
      </c>
      <c r="B299" t="s">
        <v>369</v>
      </c>
      <c r="C299" t="s">
        <v>370</v>
      </c>
      <c r="D299" t="s">
        <v>140</v>
      </c>
      <c r="E299">
        <v>20</v>
      </c>
      <c r="F299" s="1">
        <f>IFERROR(VLOOKUP(C299,'[1]Fuels and emission rates'!A$2:E$6,2,FALSE), 0)*[2]Generators!H299/1000+[2]Generators!Z299</f>
        <v>21.298574000000002</v>
      </c>
      <c r="G299" s="1">
        <f>IFERROR(VLOOKUP(C299,'[1]Fuels and emission rates'!A$2:E$6,2,FALSE), 0)*[2]Generators!G299</f>
        <v>195.84</v>
      </c>
      <c r="H299">
        <v>3.33</v>
      </c>
      <c r="I299">
        <v>3.33</v>
      </c>
      <c r="J299">
        <v>24</v>
      </c>
      <c r="K299">
        <v>48</v>
      </c>
      <c r="L299">
        <v>19.8</v>
      </c>
      <c r="M299">
        <v>3116.69</v>
      </c>
      <c r="N299" s="2">
        <f>CONVERT(IFERROR(VLOOKUP(C299,'[1]Fuels and emission rates'!A$2:E$6,3,FALSE),0)*[2]Generators!G299, "lbm", "kg")</f>
        <v>10042.897945696001</v>
      </c>
      <c r="O299" s="2">
        <f>CONVERT(IFERROR(VLOOKUP(C299,'[1]Fuels and emission rates'!A$2:E$6,3,FALSE),0)*[2]Generators!H299/1000, "lbm", "kg")</f>
        <v>938.88449863778203</v>
      </c>
      <c r="P299" s="2">
        <f>CONVERT(IFERROR(VLOOKUP(C299,'[1]Fuels and emission rates'!A$2:E$6,4,FALSE),0)*[2]Generators!G299, "lbm", "kg")</f>
        <v>18.872406545982528</v>
      </c>
      <c r="Q299" s="2">
        <f>CONVERT(IFERROR(VLOOKUP(C299,'[1]Fuels and emission rates'!A$2:E$6,4,FALSE),0)*[2]Generators!H299/1000, "lbm", "kg")</f>
        <v>1.764332372371352</v>
      </c>
      <c r="R299" s="2">
        <f>CONVERT(IFERROR(VLOOKUP(C299,'[1]Fuels and emission rates'!A$2:E$6,5,FALSE),0)*[2]Generators!G299, "lbm", "kg")</f>
        <v>16.300585707436799</v>
      </c>
      <c r="S299" s="2">
        <f>CONVERT(IFERROR(VLOOKUP(C299,'[1]Fuels and emission rates'!A$2:E$6,5,FALSE),0)*[2]Generators!H299/1000, "lbm", "kg")</f>
        <v>1.5238995081083999</v>
      </c>
      <c r="T299">
        <v>0</v>
      </c>
      <c r="U299">
        <v>0</v>
      </c>
      <c r="V299">
        <v>1</v>
      </c>
    </row>
    <row r="300" spans="1:22" x14ac:dyDescent="0.2">
      <c r="A300">
        <v>299</v>
      </c>
      <c r="B300" t="s">
        <v>371</v>
      </c>
      <c r="C300" t="s">
        <v>86</v>
      </c>
      <c r="D300" t="s">
        <v>372</v>
      </c>
      <c r="E300">
        <v>320</v>
      </c>
      <c r="F300" s="1">
        <f>IFERROR(VLOOKUP(C300,'[1]Fuels and emission rates'!A$2:E$6,2,FALSE), 0)*[2]Generators!H300/1000+[2]Generators!Z300</f>
        <v>49.655437999999997</v>
      </c>
      <c r="G300" s="1">
        <f>IFERROR(VLOOKUP(C300,'[1]Fuels and emission rates'!A$2:E$6,2,FALSE), 0)*[2]Generators!G300</f>
        <v>1977.1559999999999</v>
      </c>
      <c r="H300">
        <v>5.42</v>
      </c>
      <c r="I300">
        <v>5.42</v>
      </c>
      <c r="J300">
        <v>8</v>
      </c>
      <c r="K300">
        <v>12</v>
      </c>
      <c r="L300">
        <v>25.6</v>
      </c>
      <c r="M300">
        <v>25442.400000000001</v>
      </c>
      <c r="N300" s="2">
        <f>CONVERT(IFERROR(VLOOKUP(C300,'[1]Fuels and emission rates'!A$2:E$6,3,FALSE),0)*[2]Generators!G300, "lbm", "kg")</f>
        <v>19597.240621512399</v>
      </c>
      <c r="O300" s="2">
        <f>CONVERT(IFERROR(VLOOKUP(C300,'[1]Fuels and emission rates'!A$2:E$6,3,FALSE),0)*[2]Generators!H300/1000, "lbm", "kg")</f>
        <v>482.46282581825022</v>
      </c>
      <c r="P300" s="2">
        <f>CONVERT(IFERROR(VLOOKUP(C300,'[1]Fuels and emission rates'!A$2:E$6,4,FALSE),0)*[2]Generators!G300, "lbm", "kg")</f>
        <v>13.120186517792199</v>
      </c>
      <c r="Q300" s="2">
        <f>CONVERT(IFERROR(VLOOKUP(C300,'[1]Fuels and emission rates'!A$2:E$6,4,FALSE),0)*[2]Generators!H300/1000, "lbm", "kg")</f>
        <v>0.32300477321730314</v>
      </c>
      <c r="R300" s="2">
        <f>CONVERT(IFERROR(VLOOKUP(C300,'[1]Fuels and emission rates'!A$2:E$6,5,FALSE),0)*[2]Generators!G300, "lbm", "kg")</f>
        <v>9.9646986211079994E-2</v>
      </c>
      <c r="S300" s="2">
        <f>CONVERT(IFERROR(VLOOKUP(C300,'[1]Fuels and emission rates'!A$2:E$6,5,FALSE),0)*[2]Generators!H300/1000, "lbm", "kg")</f>
        <v>2.4532008092453396E-3</v>
      </c>
      <c r="T300">
        <v>0</v>
      </c>
      <c r="U300">
        <v>0</v>
      </c>
      <c r="V300">
        <v>0</v>
      </c>
    </row>
    <row r="301" spans="1:22" x14ac:dyDescent="0.2">
      <c r="A301">
        <v>300</v>
      </c>
      <c r="B301" t="s">
        <v>373</v>
      </c>
      <c r="C301" t="s">
        <v>86</v>
      </c>
      <c r="D301" t="s">
        <v>374</v>
      </c>
      <c r="E301">
        <v>325</v>
      </c>
      <c r="F301" s="1">
        <f>IFERROR(VLOOKUP(C301,'[1]Fuels and emission rates'!A$2:E$6,2,FALSE), 0)*[2]Generators!H301/1000+[2]Generators!Z301</f>
        <v>48.516092</v>
      </c>
      <c r="G301" s="1">
        <f>IFERROR(VLOOKUP(C301,'[1]Fuels and emission rates'!A$2:E$6,2,FALSE), 0)*[2]Generators!G301</f>
        <v>3096.6300000000006</v>
      </c>
      <c r="H301">
        <v>5.33</v>
      </c>
      <c r="I301">
        <v>5.33</v>
      </c>
      <c r="J301">
        <v>8</v>
      </c>
      <c r="K301">
        <v>12</v>
      </c>
      <c r="L301">
        <v>26</v>
      </c>
      <c r="M301">
        <v>25839.94</v>
      </c>
      <c r="N301" s="2">
        <f>CONVERT(IFERROR(VLOOKUP(C301,'[1]Fuels and emission rates'!A$2:E$6,3,FALSE),0)*[2]Generators!G301, "lbm", "kg")</f>
        <v>30693.280260027004</v>
      </c>
      <c r="O301" s="2">
        <f>CONVERT(IFERROR(VLOOKUP(C301,'[1]Fuels and emission rates'!A$2:E$6,3,FALSE),0)*[2]Generators!H301/1000, "lbm", "kg")</f>
        <v>471.1698182289868</v>
      </c>
      <c r="P301" s="2">
        <f>CONVERT(IFERROR(VLOOKUP(C301,'[1]Fuels and emission rates'!A$2:E$6,4,FALSE),0)*[2]Generators!G301, "lbm", "kg")</f>
        <v>20.548891021543504</v>
      </c>
      <c r="Q301" s="2">
        <f>CONVERT(IFERROR(VLOOKUP(C301,'[1]Fuels and emission rates'!A$2:E$6,4,FALSE),0)*[2]Generators!H301/1000, "lbm", "kg")</f>
        <v>0.31544420033974541</v>
      </c>
      <c r="R301" s="2">
        <f>CONVERT(IFERROR(VLOOKUP(C301,'[1]Fuels and emission rates'!A$2:E$6,5,FALSE),0)*[2]Generators!G301, "lbm", "kg")</f>
        <v>0.15606752674590002</v>
      </c>
      <c r="S301" s="2">
        <f>CONVERT(IFERROR(VLOOKUP(C301,'[1]Fuels and emission rates'!A$2:E$6,5,FALSE),0)*[2]Generators!H301/1000, "lbm", "kg")</f>
        <v>2.3957787367575602E-3</v>
      </c>
      <c r="T301">
        <v>0</v>
      </c>
      <c r="U301">
        <v>0</v>
      </c>
      <c r="V301">
        <v>0</v>
      </c>
    </row>
    <row r="302" spans="1:22" x14ac:dyDescent="0.2">
      <c r="A302">
        <v>301</v>
      </c>
      <c r="B302" t="s">
        <v>375</v>
      </c>
      <c r="C302" t="s">
        <v>86</v>
      </c>
      <c r="D302" t="s">
        <v>109</v>
      </c>
      <c r="E302">
        <v>712</v>
      </c>
      <c r="F302" s="1">
        <f>IFERROR(VLOOKUP(C302,'[1]Fuels and emission rates'!A$2:E$6,2,FALSE), 0)*[2]Generators!H302/1000+[2]Generators!Z302</f>
        <v>47.412224000000002</v>
      </c>
      <c r="G302" s="1">
        <f>IFERROR(VLOOKUP(C302,'[1]Fuels and emission rates'!A$2:E$6,2,FALSE), 0)*[2]Generators!G302</f>
        <v>6499.8720000000012</v>
      </c>
      <c r="H302">
        <v>11.83</v>
      </c>
      <c r="I302">
        <v>11.83</v>
      </c>
      <c r="J302">
        <v>8</v>
      </c>
      <c r="K302">
        <v>12</v>
      </c>
      <c r="L302">
        <v>56.96</v>
      </c>
      <c r="M302">
        <v>56609.34</v>
      </c>
      <c r="N302" s="2">
        <f>CONVERT(IFERROR(VLOOKUP(C302,'[1]Fuels and emission rates'!A$2:E$6,3,FALSE),0)*[2]Generators!G302, "lbm", "kg")</f>
        <v>64425.647542748811</v>
      </c>
      <c r="O302" s="2">
        <f>CONVERT(IFERROR(VLOOKUP(C302,'[1]Fuels and emission rates'!A$2:E$6,3,FALSE),0)*[2]Generators!H302/1000, "lbm", "kg")</f>
        <v>460.22846266048964</v>
      </c>
      <c r="P302" s="2">
        <f>CONVERT(IFERROR(VLOOKUP(C302,'[1]Fuels and emission rates'!A$2:E$6,4,FALSE),0)*[2]Generators!G302, "lbm", "kg")</f>
        <v>43.132425049806407</v>
      </c>
      <c r="Q302" s="2">
        <f>CONVERT(IFERROR(VLOOKUP(C302,'[1]Fuels and emission rates'!A$2:E$6,4,FALSE),0)*[2]Generators!H302/1000, "lbm", "kg")</f>
        <v>0.3081190555099888</v>
      </c>
      <c r="R302" s="2">
        <f>CONVERT(IFERROR(VLOOKUP(C302,'[1]Fuels and emission rates'!A$2:E$6,5,FALSE),0)*[2]Generators!G302, "lbm", "kg")</f>
        <v>0.32758803835295996</v>
      </c>
      <c r="S302" s="2">
        <f>CONVERT(IFERROR(VLOOKUP(C302,'[1]Fuels and emission rates'!A$2:E$6,5,FALSE),0)*[2]Generators!H302/1000, "lbm", "kg")</f>
        <v>2.3401447253923197E-3</v>
      </c>
      <c r="T302">
        <v>0</v>
      </c>
      <c r="U302">
        <v>0</v>
      </c>
      <c r="V302">
        <v>0</v>
      </c>
    </row>
    <row r="303" spans="1:22" x14ac:dyDescent="0.2">
      <c r="A303">
        <v>302</v>
      </c>
      <c r="B303" t="s">
        <v>376</v>
      </c>
      <c r="C303" t="s">
        <v>86</v>
      </c>
      <c r="D303" t="s">
        <v>356</v>
      </c>
      <c r="E303">
        <v>62.6</v>
      </c>
      <c r="F303" s="1">
        <f>IFERROR(VLOOKUP(C303,'[1]Fuels and emission rates'!A$2:E$6,2,FALSE), 0)*[2]Generators!H303/1000+[2]Generators!Z303</f>
        <v>24.103340000000003</v>
      </c>
      <c r="G303" s="1">
        <f>IFERROR(VLOOKUP(C303,'[1]Fuels and emission rates'!A$2:E$6,2,FALSE), 0)*[2]Generators!G303</f>
        <v>1877.5260000000001</v>
      </c>
      <c r="H303">
        <v>0.17</v>
      </c>
      <c r="I303">
        <v>0.17</v>
      </c>
      <c r="J303">
        <v>8</v>
      </c>
      <c r="K303">
        <v>12</v>
      </c>
      <c r="L303">
        <v>61.97</v>
      </c>
      <c r="M303">
        <v>4977.17</v>
      </c>
      <c r="N303" s="2">
        <f>CONVERT(IFERROR(VLOOKUP(C303,'[1]Fuels and emission rates'!A$2:E$6,3,FALSE),0)*[2]Generators!G303, "lbm", "kg")</f>
        <v>18609.724672785404</v>
      </c>
      <c r="O303" s="2">
        <f>CONVERT(IFERROR(VLOOKUP(C303,'[1]Fuels and emission rates'!A$2:E$6,3,FALSE),0)*[2]Generators!H303/1000, "lbm", "kg")</f>
        <v>229.19469073408604</v>
      </c>
      <c r="P303" s="2">
        <f>CONVERT(IFERROR(VLOOKUP(C303,'[1]Fuels and emission rates'!A$2:E$6,4,FALSE),0)*[2]Generators!G303, "lbm", "kg")</f>
        <v>12.459052958898701</v>
      </c>
      <c r="Q303" s="2">
        <f>CONVERT(IFERROR(VLOOKUP(C303,'[1]Fuels and emission rates'!A$2:E$6,4,FALSE),0)*[2]Generators!H303/1000, "lbm", "kg")</f>
        <v>0.15344390311858302</v>
      </c>
      <c r="R303" s="2">
        <f>CONVERT(IFERROR(VLOOKUP(C303,'[1]Fuels and emission rates'!A$2:E$6,5,FALSE),0)*[2]Generators!G303, "lbm", "kg")</f>
        <v>9.4625718675179993E-2</v>
      </c>
      <c r="S303" s="2">
        <f>CONVERT(IFERROR(VLOOKUP(C303,'[1]Fuels and emission rates'!A$2:E$6,5,FALSE),0)*[2]Generators!H303/1000, "lbm", "kg")</f>
        <v>1.1653967325462001E-3</v>
      </c>
      <c r="T303">
        <v>0</v>
      </c>
      <c r="U303">
        <v>0</v>
      </c>
      <c r="V303">
        <v>1</v>
      </c>
    </row>
    <row r="304" spans="1:22" x14ac:dyDescent="0.2">
      <c r="A304">
        <v>303</v>
      </c>
      <c r="B304" t="s">
        <v>377</v>
      </c>
      <c r="C304" t="s">
        <v>86</v>
      </c>
      <c r="D304" t="s">
        <v>378</v>
      </c>
      <c r="E304">
        <v>62.6</v>
      </c>
      <c r="F304" s="1">
        <f>IFERROR(VLOOKUP(C304,'[1]Fuels and emission rates'!A$2:E$6,2,FALSE), 0)*[2]Generators!H304/1000+[2]Generators!Z304</f>
        <v>24.103340000000003</v>
      </c>
      <c r="G304" s="1">
        <f>IFERROR(VLOOKUP(C304,'[1]Fuels and emission rates'!A$2:E$6,2,FALSE), 0)*[2]Generators!G304</f>
        <v>1877.5260000000001</v>
      </c>
      <c r="H304">
        <v>0.17</v>
      </c>
      <c r="I304">
        <v>0.17</v>
      </c>
      <c r="J304">
        <v>8</v>
      </c>
      <c r="K304">
        <v>12</v>
      </c>
      <c r="L304">
        <v>61.97</v>
      </c>
      <c r="M304">
        <v>4977.17</v>
      </c>
      <c r="N304" s="2">
        <f>CONVERT(IFERROR(VLOOKUP(C304,'[1]Fuels and emission rates'!A$2:E$6,3,FALSE),0)*[2]Generators!G304, "lbm", "kg")</f>
        <v>18609.724672785404</v>
      </c>
      <c r="O304" s="2">
        <f>CONVERT(IFERROR(VLOOKUP(C304,'[1]Fuels and emission rates'!A$2:E$6,3,FALSE),0)*[2]Generators!H304/1000, "lbm", "kg")</f>
        <v>229.19469073408604</v>
      </c>
      <c r="P304" s="2">
        <f>CONVERT(IFERROR(VLOOKUP(C304,'[1]Fuels and emission rates'!A$2:E$6,4,FALSE),0)*[2]Generators!G304, "lbm", "kg")</f>
        <v>12.459052958898701</v>
      </c>
      <c r="Q304" s="2">
        <f>CONVERT(IFERROR(VLOOKUP(C304,'[1]Fuels and emission rates'!A$2:E$6,4,FALSE),0)*[2]Generators!H304/1000, "lbm", "kg")</f>
        <v>0.15344390311858302</v>
      </c>
      <c r="R304" s="2">
        <f>CONVERT(IFERROR(VLOOKUP(C304,'[1]Fuels and emission rates'!A$2:E$6,5,FALSE),0)*[2]Generators!G304, "lbm", "kg")</f>
        <v>9.4625718675179993E-2</v>
      </c>
      <c r="S304" s="2">
        <f>CONVERT(IFERROR(VLOOKUP(C304,'[1]Fuels and emission rates'!A$2:E$6,5,FALSE),0)*[2]Generators!H304/1000, "lbm", "kg")</f>
        <v>1.1653967325462001E-3</v>
      </c>
      <c r="T304">
        <v>0</v>
      </c>
      <c r="U304">
        <v>0</v>
      </c>
      <c r="V304">
        <v>1</v>
      </c>
    </row>
    <row r="305" spans="1:22" x14ac:dyDescent="0.2">
      <c r="A305">
        <v>304</v>
      </c>
      <c r="B305" t="s">
        <v>379</v>
      </c>
      <c r="C305" t="s">
        <v>86</v>
      </c>
      <c r="D305" t="s">
        <v>290</v>
      </c>
      <c r="E305">
        <v>110.25</v>
      </c>
      <c r="F305" s="1">
        <f>IFERROR(VLOOKUP(C305,'[1]Fuels and emission rates'!A$2:E$6,2,FALSE), 0)*[2]Generators!H305/1000+[2]Generators!Z305</f>
        <v>53.934722000000001</v>
      </c>
      <c r="G305" s="1">
        <f>IFERROR(VLOOKUP(C305,'[1]Fuels and emission rates'!A$2:E$6,2,FALSE), 0)*[2]Generators!G305</f>
        <v>1164.942</v>
      </c>
      <c r="H305">
        <v>1.72</v>
      </c>
      <c r="I305">
        <v>1.72</v>
      </c>
      <c r="J305">
        <v>8</v>
      </c>
      <c r="K305">
        <v>12</v>
      </c>
      <c r="L305">
        <v>8.82</v>
      </c>
      <c r="M305">
        <v>8765.7000000000007</v>
      </c>
      <c r="N305" s="2">
        <f>CONVERT(IFERROR(VLOOKUP(C305,'[1]Fuels and emission rates'!A$2:E$6,3,FALSE),0)*[2]Generators!G305, "lbm", "kg")</f>
        <v>11546.7108736518</v>
      </c>
      <c r="O305" s="2">
        <f>CONVERT(IFERROR(VLOOKUP(C305,'[1]Fuels and emission rates'!A$2:E$6,3,FALSE),0)*[2]Generators!H305/1000, "lbm", "kg")</f>
        <v>524.87837534281391</v>
      </c>
      <c r="P305" s="2">
        <f>CONVERT(IFERROR(VLOOKUP(C305,'[1]Fuels and emission rates'!A$2:E$6,4,FALSE),0)*[2]Generators!G305, "lbm", "kg")</f>
        <v>7.7304250764279008</v>
      </c>
      <c r="Q305" s="2">
        <f>CONVERT(IFERROR(VLOOKUP(C305,'[1]Fuels and emission rates'!A$2:E$6,4,FALSE),0)*[2]Generators!H305/1000, "lbm", "kg")</f>
        <v>0.35140162417018894</v>
      </c>
      <c r="R305" s="2">
        <f>CONVERT(IFERROR(VLOOKUP(C305,'[1]Fuels and emission rates'!A$2:E$6,5,FALSE),0)*[2]Generators!G305, "lbm", "kg")</f>
        <v>5.8712089188059993E-2</v>
      </c>
      <c r="S305" s="2">
        <f>CONVERT(IFERROR(VLOOKUP(C305,'[1]Fuels and emission rates'!A$2:E$6,5,FALSE),0)*[2]Generators!H305/1000, "lbm", "kg")</f>
        <v>2.6688730949634598E-3</v>
      </c>
      <c r="T305">
        <v>0</v>
      </c>
      <c r="U305">
        <v>0</v>
      </c>
      <c r="V305">
        <v>1</v>
      </c>
    </row>
    <row r="306" spans="1:22" x14ac:dyDescent="0.2">
      <c r="A306">
        <v>305</v>
      </c>
      <c r="B306" t="s">
        <v>380</v>
      </c>
      <c r="C306" t="s">
        <v>86</v>
      </c>
      <c r="D306" t="s">
        <v>290</v>
      </c>
      <c r="E306">
        <v>110.25</v>
      </c>
      <c r="F306" s="1">
        <f>IFERROR(VLOOKUP(C306,'[1]Fuels and emission rates'!A$2:E$6,2,FALSE), 0)*[2]Generators!H306/1000+[2]Generators!Z306</f>
        <v>54.616256</v>
      </c>
      <c r="G306" s="1">
        <f>IFERROR(VLOOKUP(C306,'[1]Fuels and emission rates'!A$2:E$6,2,FALSE), 0)*[2]Generators!G306</f>
        <v>947.21400000000006</v>
      </c>
      <c r="H306">
        <v>1.82</v>
      </c>
      <c r="I306">
        <v>1.82</v>
      </c>
      <c r="J306">
        <v>8</v>
      </c>
      <c r="K306">
        <v>12</v>
      </c>
      <c r="L306">
        <v>8.82</v>
      </c>
      <c r="M306">
        <v>8765.7000000000007</v>
      </c>
      <c r="N306" s="2">
        <f>CONVERT(IFERROR(VLOOKUP(C306,'[1]Fuels and emission rates'!A$2:E$6,3,FALSE),0)*[2]Generators!G306, "lbm", "kg")</f>
        <v>9388.6272393606014</v>
      </c>
      <c r="O306" s="2">
        <f>CONVERT(IFERROR(VLOOKUP(C306,'[1]Fuels and emission rates'!A$2:E$6,3,FALSE),0)*[2]Generators!H306/1000, "lbm", "kg")</f>
        <v>531.63362671890241</v>
      </c>
      <c r="P306" s="2">
        <f>CONVERT(IFERROR(VLOOKUP(C306,'[1]Fuels and emission rates'!A$2:E$6,4,FALSE),0)*[2]Generators!G306, "lbm", "kg")</f>
        <v>6.2856063721142998</v>
      </c>
      <c r="Q306" s="2">
        <f>CONVERT(IFERROR(VLOOKUP(C306,'[1]Fuels and emission rates'!A$2:E$6,4,FALSE),0)*[2]Generators!H306/1000, "lbm", "kg")</f>
        <v>0.35592420771858718</v>
      </c>
      <c r="R306" s="2">
        <f>CONVERT(IFERROR(VLOOKUP(C306,'[1]Fuels and emission rates'!A$2:E$6,5,FALSE),0)*[2]Generators!G306, "lbm", "kg")</f>
        <v>4.773878257302E-2</v>
      </c>
      <c r="S306" s="2">
        <f>CONVERT(IFERROR(VLOOKUP(C306,'[1]Fuels and emission rates'!A$2:E$6,5,FALSE),0)*[2]Generators!H306/1000, "lbm", "kg")</f>
        <v>2.7032218307740797E-3</v>
      </c>
      <c r="T306">
        <v>0</v>
      </c>
      <c r="U306">
        <v>0</v>
      </c>
      <c r="V306">
        <v>0</v>
      </c>
    </row>
    <row r="307" spans="1:22" x14ac:dyDescent="0.2">
      <c r="A307">
        <v>306</v>
      </c>
      <c r="B307" t="s">
        <v>381</v>
      </c>
      <c r="C307" t="s">
        <v>86</v>
      </c>
      <c r="D307" t="s">
        <v>290</v>
      </c>
      <c r="E307">
        <v>306</v>
      </c>
      <c r="F307" s="1">
        <f>IFERROR(VLOOKUP(C307,'[1]Fuels and emission rates'!A$2:E$6,2,FALSE), 0)*[2]Generators!H307/1000+[2]Generators!Z307</f>
        <v>52.826209999999996</v>
      </c>
      <c r="G307" s="1">
        <f>IFERROR(VLOOKUP(C307,'[1]Fuels and emission rates'!A$2:E$6,2,FALSE), 0)*[2]Generators!G307</f>
        <v>2607.5520000000001</v>
      </c>
      <c r="H307">
        <v>4.9800000000000004</v>
      </c>
      <c r="I307">
        <v>4.9800000000000004</v>
      </c>
      <c r="J307">
        <v>8</v>
      </c>
      <c r="K307">
        <v>12</v>
      </c>
      <c r="L307">
        <v>24.48</v>
      </c>
      <c r="M307">
        <v>24329.29</v>
      </c>
      <c r="N307" s="2">
        <f>CONVERT(IFERROR(VLOOKUP(C307,'[1]Fuels and emission rates'!A$2:E$6,3,FALSE),0)*[2]Generators!G307, "lbm", "kg")</f>
        <v>25845.6206678208</v>
      </c>
      <c r="O307" s="2">
        <f>CONVERT(IFERROR(VLOOKUP(C307,'[1]Fuels and emission rates'!A$2:E$6,3,FALSE),0)*[2]Generators!H307/1000, "lbm", "kg")</f>
        <v>513.89098922060907</v>
      </c>
      <c r="P307" s="2">
        <f>CONVERT(IFERROR(VLOOKUP(C307,'[1]Fuels and emission rates'!A$2:E$6,4,FALSE),0)*[2]Generators!G307, "lbm", "kg")</f>
        <v>17.3034240064224</v>
      </c>
      <c r="Q307" s="2">
        <f>CONVERT(IFERROR(VLOOKUP(C307,'[1]Fuels and emission rates'!A$2:E$6,4,FALSE),0)*[2]Generators!H307/1000, "lbm", "kg")</f>
        <v>0.34404566227481459</v>
      </c>
      <c r="R307" s="2">
        <f>CONVERT(IFERROR(VLOOKUP(C307,'[1]Fuels and emission rates'!A$2:E$6,5,FALSE),0)*[2]Generators!G307, "lbm", "kg")</f>
        <v>0.13141841017536002</v>
      </c>
      <c r="S307" s="2">
        <f>CONVERT(IFERROR(VLOOKUP(C307,'[1]Fuels and emission rates'!A$2:E$6,5,FALSE),0)*[2]Generators!H307/1000, "lbm", "kg")</f>
        <v>2.6130050299352997E-3</v>
      </c>
      <c r="T307">
        <v>0</v>
      </c>
      <c r="U307">
        <v>0</v>
      </c>
      <c r="V307">
        <v>0</v>
      </c>
    </row>
    <row r="308" spans="1:22" x14ac:dyDescent="0.2">
      <c r="A308">
        <v>307</v>
      </c>
      <c r="B308" t="s">
        <v>382</v>
      </c>
      <c r="C308" t="s">
        <v>86</v>
      </c>
      <c r="D308" t="s">
        <v>290</v>
      </c>
      <c r="E308">
        <v>345.6</v>
      </c>
      <c r="F308" s="1">
        <f>IFERROR(VLOOKUP(C308,'[1]Fuels and emission rates'!A$2:E$6,2,FALSE), 0)*[2]Generators!H308/1000+[2]Generators!Z308</f>
        <v>50.646014000000001</v>
      </c>
      <c r="G308" s="1">
        <f>IFERROR(VLOOKUP(C308,'[1]Fuels and emission rates'!A$2:E$6,2,FALSE), 0)*[2]Generators!G308</f>
        <v>3198.2040000000002</v>
      </c>
      <c r="H308">
        <v>5.48</v>
      </c>
      <c r="I308">
        <v>5.48</v>
      </c>
      <c r="J308">
        <v>8</v>
      </c>
      <c r="K308">
        <v>12</v>
      </c>
      <c r="L308">
        <v>27.65</v>
      </c>
      <c r="M308">
        <v>27477.79</v>
      </c>
      <c r="N308" s="2">
        <f>CONVERT(IFERROR(VLOOKUP(C308,'[1]Fuels and emission rates'!A$2:E$6,3,FALSE),0)*[2]Generators!G308, "lbm", "kg")</f>
        <v>31700.064812631601</v>
      </c>
      <c r="O308" s="2">
        <f>CONVERT(IFERROR(VLOOKUP(C308,'[1]Fuels and emission rates'!A$2:E$6,3,FALSE),0)*[2]Generators!H308/1000, "lbm", "kg")</f>
        <v>492.28124997188053</v>
      </c>
      <c r="P308" s="2">
        <f>CONVERT(IFERROR(VLOOKUP(C308,'[1]Fuels and emission rates'!A$2:E$6,4,FALSE),0)*[2]Generators!G308, "lbm", "kg")</f>
        <v>21.222924747439802</v>
      </c>
      <c r="Q308" s="2">
        <f>CONVERT(IFERROR(VLOOKUP(C308,'[1]Fuels and emission rates'!A$2:E$6,4,FALSE),0)*[2]Generators!H308/1000, "lbm", "kg")</f>
        <v>0.32957812498117434</v>
      </c>
      <c r="R308" s="2">
        <f>CONVERT(IFERROR(VLOOKUP(C308,'[1]Fuels and emission rates'!A$2:E$6,5,FALSE),0)*[2]Generators!G308, "lbm", "kg")</f>
        <v>0.16118677023371999</v>
      </c>
      <c r="S308" s="2">
        <f>CONVERT(IFERROR(VLOOKUP(C308,'[1]Fuels and emission rates'!A$2:E$6,5,FALSE),0)*[2]Generators!H308/1000, "lbm", "kg")</f>
        <v>2.5031249998570195E-3</v>
      </c>
      <c r="T308">
        <v>0</v>
      </c>
      <c r="U308">
        <v>0</v>
      </c>
      <c r="V308">
        <v>1</v>
      </c>
    </row>
    <row r="309" spans="1:22" x14ac:dyDescent="0.2">
      <c r="A309">
        <v>308</v>
      </c>
      <c r="B309" t="s">
        <v>383</v>
      </c>
      <c r="C309" t="s">
        <v>86</v>
      </c>
      <c r="D309" t="s">
        <v>351</v>
      </c>
      <c r="E309">
        <v>106.25</v>
      </c>
      <c r="F309" s="1">
        <f>IFERROR(VLOOKUP(C309,'[1]Fuels and emission rates'!A$2:E$6,2,FALSE), 0)*[2]Generators!H309/1000+[2]Generators!Z309</f>
        <v>51.565958000000002</v>
      </c>
      <c r="G309" s="1">
        <f>IFERROR(VLOOKUP(C309,'[1]Fuels and emission rates'!A$2:E$6,2,FALSE), 0)*[2]Generators!G309</f>
        <v>1374.192</v>
      </c>
      <c r="H309">
        <v>1.77</v>
      </c>
      <c r="I309">
        <v>1.77</v>
      </c>
      <c r="J309">
        <v>8</v>
      </c>
      <c r="K309">
        <v>12</v>
      </c>
      <c r="L309">
        <v>8.5</v>
      </c>
      <c r="M309">
        <v>8447.67</v>
      </c>
      <c r="N309" s="2">
        <f>CONVERT(IFERROR(VLOOKUP(C309,'[1]Fuels and emission rates'!A$2:E$6,3,FALSE),0)*[2]Generators!G309, "lbm", "kg")</f>
        <v>13620.7619854768</v>
      </c>
      <c r="O309" s="2">
        <f>CONVERT(IFERROR(VLOOKUP(C309,'[1]Fuels and emission rates'!A$2:E$6,3,FALSE),0)*[2]Generators!H309/1000, "lbm", "kg")</f>
        <v>501.39958151795827</v>
      </c>
      <c r="P309" s="2">
        <f>CONVERT(IFERROR(VLOOKUP(C309,'[1]Fuels and emission rates'!A$2:E$6,4,FALSE),0)*[2]Generators!G309, "lbm", "kg")</f>
        <v>9.1189847190904008</v>
      </c>
      <c r="Q309" s="2">
        <f>CONVERT(IFERROR(VLOOKUP(C309,'[1]Fuels and emission rates'!A$2:E$6,4,FALSE),0)*[2]Generators!H309/1000, "lbm", "kg")</f>
        <v>0.33568277067727714</v>
      </c>
      <c r="R309" s="2">
        <f>CONVERT(IFERROR(VLOOKUP(C309,'[1]Fuels and emission rates'!A$2:E$6,5,FALSE),0)*[2]Generators!G309, "lbm", "kg")</f>
        <v>6.925811179055999E-2</v>
      </c>
      <c r="S309" s="2">
        <f>CONVERT(IFERROR(VLOOKUP(C309,'[1]Fuels and emission rates'!A$2:E$6,5,FALSE),0)*[2]Generators!H309/1000, "lbm", "kg")</f>
        <v>2.5494893975489398E-3</v>
      </c>
      <c r="T309">
        <v>0</v>
      </c>
      <c r="U309">
        <v>0</v>
      </c>
      <c r="V309">
        <v>0</v>
      </c>
    </row>
    <row r="310" spans="1:22" x14ac:dyDescent="0.2">
      <c r="A310">
        <v>309</v>
      </c>
      <c r="B310" t="s">
        <v>384</v>
      </c>
      <c r="C310" t="s">
        <v>385</v>
      </c>
      <c r="D310" t="s">
        <v>378</v>
      </c>
      <c r="E310">
        <v>4.5999999999999996</v>
      </c>
      <c r="F310" s="1">
        <f>IFERROR(VLOOKUP(C310,'[1]Fuels and emission rates'!A$2:E$6,2,FALSE), 0)*[2]Generators!H310/1000+[2]Generators!Z310</f>
        <v>0.98</v>
      </c>
      <c r="G310" s="1">
        <f>IFERROR(VLOOKUP(C310,'[1]Fuels and emission rates'!A$2:E$6,2,FALSE), 0)*[2]Generators!G310</f>
        <v>0</v>
      </c>
      <c r="H310">
        <v>0.05</v>
      </c>
      <c r="I310">
        <v>0.05</v>
      </c>
      <c r="J310">
        <v>6</v>
      </c>
      <c r="K310">
        <v>6</v>
      </c>
      <c r="L310">
        <v>2.0699999999999998</v>
      </c>
      <c r="M310">
        <v>365.73</v>
      </c>
      <c r="N310" s="2">
        <f>CONVERT(IFERROR(VLOOKUP(C310,'[1]Fuels and emission rates'!A$2:E$6,3,FALSE),0)*[2]Generators!G310, "lbm", "kg")</f>
        <v>0</v>
      </c>
      <c r="O310" s="2">
        <f>CONVERT(IFERROR(VLOOKUP(C310,'[1]Fuels and emission rates'!A$2:E$6,3,FALSE),0)*[2]Generators!H310/1000, "lbm", "kg")</f>
        <v>0</v>
      </c>
      <c r="P310" s="2">
        <f>CONVERT(IFERROR(VLOOKUP(C310,'[1]Fuels and emission rates'!A$2:E$6,4,FALSE),0)*[2]Generators!G310, "lbm", "kg")</f>
        <v>0</v>
      </c>
      <c r="Q310" s="2">
        <f>CONVERT(IFERROR(VLOOKUP(C310,'[1]Fuels and emission rates'!A$2:E$6,4,FALSE),0)*[2]Generators!H310/1000, "lbm", "kg")</f>
        <v>0</v>
      </c>
      <c r="R310" s="2">
        <f>CONVERT(IFERROR(VLOOKUP(C310,'[1]Fuels and emission rates'!A$2:E$6,5,FALSE),0)*[2]Generators!G310, "lbm", "kg")</f>
        <v>0</v>
      </c>
      <c r="S310" s="2">
        <f>CONVERT(IFERROR(VLOOKUP(C310,'[1]Fuels and emission rates'!A$2:E$6,5,FALSE),0)*[2]Generators!H310/1000, "lbm", "kg")</f>
        <v>0</v>
      </c>
      <c r="T310">
        <v>0</v>
      </c>
      <c r="U310">
        <v>0</v>
      </c>
      <c r="V310">
        <v>1</v>
      </c>
    </row>
    <row r="311" spans="1:22" x14ac:dyDescent="0.2">
      <c r="A311">
        <v>310</v>
      </c>
      <c r="B311" t="s">
        <v>386</v>
      </c>
      <c r="C311" t="s">
        <v>385</v>
      </c>
      <c r="D311" t="s">
        <v>378</v>
      </c>
      <c r="E311">
        <v>30.4</v>
      </c>
      <c r="F311" s="1">
        <f>IFERROR(VLOOKUP(C311,'[1]Fuels and emission rates'!A$2:E$6,2,FALSE), 0)*[2]Generators!H311/1000+[2]Generators!Z311</f>
        <v>1.91</v>
      </c>
      <c r="G311" s="1">
        <f>IFERROR(VLOOKUP(C311,'[1]Fuels and emission rates'!A$2:E$6,2,FALSE), 0)*[2]Generators!G311</f>
        <v>0</v>
      </c>
      <c r="H311">
        <v>0.62</v>
      </c>
      <c r="I311">
        <v>0.62</v>
      </c>
      <c r="J311">
        <v>1</v>
      </c>
      <c r="K311">
        <v>1</v>
      </c>
      <c r="L311">
        <v>30.1</v>
      </c>
      <c r="M311">
        <v>966.81</v>
      </c>
      <c r="N311" s="2">
        <f>CONVERT(IFERROR(VLOOKUP(C311,'[1]Fuels and emission rates'!A$2:E$6,3,FALSE),0)*[2]Generators!G311, "lbm", "kg")</f>
        <v>0</v>
      </c>
      <c r="O311" s="2">
        <f>CONVERT(IFERROR(VLOOKUP(C311,'[1]Fuels and emission rates'!A$2:E$6,3,FALSE),0)*[2]Generators!H311/1000, "lbm", "kg")</f>
        <v>0</v>
      </c>
      <c r="P311" s="2">
        <f>CONVERT(IFERROR(VLOOKUP(C311,'[1]Fuels and emission rates'!A$2:E$6,4,FALSE),0)*[2]Generators!G311, "lbm", "kg")</f>
        <v>0</v>
      </c>
      <c r="Q311" s="2">
        <f>CONVERT(IFERROR(VLOOKUP(C311,'[1]Fuels and emission rates'!A$2:E$6,4,FALSE),0)*[2]Generators!H311/1000, "lbm", "kg")</f>
        <v>0</v>
      </c>
      <c r="R311" s="2">
        <f>CONVERT(IFERROR(VLOOKUP(C311,'[1]Fuels and emission rates'!A$2:E$6,5,FALSE),0)*[2]Generators!G311, "lbm", "kg")</f>
        <v>0</v>
      </c>
      <c r="S311" s="2">
        <f>CONVERT(IFERROR(VLOOKUP(C311,'[1]Fuels and emission rates'!A$2:E$6,5,FALSE),0)*[2]Generators!H311/1000, "lbm", "kg")</f>
        <v>0</v>
      </c>
      <c r="T311">
        <v>0</v>
      </c>
      <c r="U311">
        <v>0</v>
      </c>
      <c r="V311">
        <v>1</v>
      </c>
    </row>
    <row r="312" spans="1:22" x14ac:dyDescent="0.2">
      <c r="A312">
        <v>311</v>
      </c>
      <c r="B312" t="s">
        <v>387</v>
      </c>
      <c r="C312" t="s">
        <v>388</v>
      </c>
      <c r="D312" t="s">
        <v>378</v>
      </c>
      <c r="E312">
        <v>11.5</v>
      </c>
      <c r="F312" s="1">
        <f>IFERROR(VLOOKUP(C312,'[1]Fuels and emission rates'!A$2:E$6,2,FALSE), 0)*[2]Generators!H312/1000+[2]Generators!Z312</f>
        <v>0</v>
      </c>
      <c r="G312" s="1">
        <f>IFERROR(VLOOKUP(C312,'[1]Fuels and emission rates'!A$2:E$6,2,FALSE), 0)*[2]Generators!G312</f>
        <v>0</v>
      </c>
      <c r="H312">
        <v>11.5</v>
      </c>
      <c r="I312">
        <v>11.5</v>
      </c>
      <c r="J312">
        <v>0</v>
      </c>
      <c r="K312">
        <v>0</v>
      </c>
      <c r="L312">
        <v>0</v>
      </c>
      <c r="M312">
        <v>0</v>
      </c>
      <c r="N312" s="2">
        <f>CONVERT(IFERROR(VLOOKUP(C312,'[1]Fuels and emission rates'!A$2:E$6,3,FALSE),0)*[2]Generators!G312, "lbm", "kg")</f>
        <v>0</v>
      </c>
      <c r="O312" s="2">
        <f>CONVERT(IFERROR(VLOOKUP(C312,'[1]Fuels and emission rates'!A$2:E$6,3,FALSE),0)*[2]Generators!H312/1000, "lbm", "kg")</f>
        <v>0</v>
      </c>
      <c r="P312" s="2">
        <f>CONVERT(IFERROR(VLOOKUP(C312,'[1]Fuels and emission rates'!A$2:E$6,4,FALSE),0)*[2]Generators!G312, "lbm", "kg")</f>
        <v>0</v>
      </c>
      <c r="Q312" s="2">
        <f>CONVERT(IFERROR(VLOOKUP(C312,'[1]Fuels and emission rates'!A$2:E$6,4,FALSE),0)*[2]Generators!H312/1000, "lbm", "kg")</f>
        <v>0</v>
      </c>
      <c r="R312" s="2">
        <f>CONVERT(IFERROR(VLOOKUP(C312,'[1]Fuels and emission rates'!A$2:E$6,5,FALSE),0)*[2]Generators!G312, "lbm", "kg")</f>
        <v>0</v>
      </c>
      <c r="S312" s="2">
        <f>CONVERT(IFERROR(VLOOKUP(C312,'[1]Fuels and emission rates'!A$2:E$6,5,FALSE),0)*[2]Generators!H312/1000, "lbm", "kg")</f>
        <v>0</v>
      </c>
      <c r="T312">
        <v>1</v>
      </c>
      <c r="U312">
        <v>1</v>
      </c>
      <c r="V312">
        <v>1</v>
      </c>
    </row>
    <row r="313" spans="1:22" x14ac:dyDescent="0.2">
      <c r="A313">
        <v>312</v>
      </c>
      <c r="B313" t="s">
        <v>389</v>
      </c>
      <c r="C313" t="s">
        <v>388</v>
      </c>
      <c r="D313" t="s">
        <v>378</v>
      </c>
      <c r="E313">
        <v>38</v>
      </c>
      <c r="F313" s="1">
        <f>IFERROR(VLOOKUP(C313,'[1]Fuels and emission rates'!A$2:E$6,2,FALSE), 0)*[2]Generators!H313/1000+[2]Generators!Z313</f>
        <v>0</v>
      </c>
      <c r="G313" s="1">
        <f>IFERROR(VLOOKUP(C313,'[1]Fuels and emission rates'!A$2:E$6,2,FALSE), 0)*[2]Generators!G313</f>
        <v>0</v>
      </c>
      <c r="H313">
        <v>38</v>
      </c>
      <c r="I313">
        <v>38</v>
      </c>
      <c r="J313">
        <v>0</v>
      </c>
      <c r="K313">
        <v>0</v>
      </c>
      <c r="L313">
        <v>0</v>
      </c>
      <c r="M313">
        <v>0</v>
      </c>
      <c r="N313" s="2">
        <f>CONVERT(IFERROR(VLOOKUP(C313,'[1]Fuels and emission rates'!A$2:E$6,3,FALSE),0)*[2]Generators!G313, "lbm", "kg")</f>
        <v>0</v>
      </c>
      <c r="O313" s="2">
        <f>CONVERT(IFERROR(VLOOKUP(C313,'[1]Fuels and emission rates'!A$2:E$6,3,FALSE),0)*[2]Generators!H313/1000, "lbm", "kg")</f>
        <v>0</v>
      </c>
      <c r="P313" s="2">
        <f>CONVERT(IFERROR(VLOOKUP(C313,'[1]Fuels and emission rates'!A$2:E$6,4,FALSE),0)*[2]Generators!G313, "lbm", "kg")</f>
        <v>0</v>
      </c>
      <c r="Q313" s="2">
        <f>CONVERT(IFERROR(VLOOKUP(C313,'[1]Fuels and emission rates'!A$2:E$6,4,FALSE),0)*[2]Generators!H313/1000, "lbm", "kg")</f>
        <v>0</v>
      </c>
      <c r="R313" s="2">
        <f>CONVERT(IFERROR(VLOOKUP(C313,'[1]Fuels and emission rates'!A$2:E$6,5,FALSE),0)*[2]Generators!G313, "lbm", "kg")</f>
        <v>0</v>
      </c>
      <c r="S313" s="2">
        <f>CONVERT(IFERROR(VLOOKUP(C313,'[1]Fuels and emission rates'!A$2:E$6,5,FALSE),0)*[2]Generators!H313/1000, "lbm", "kg")</f>
        <v>0</v>
      </c>
      <c r="T313">
        <v>1</v>
      </c>
      <c r="U313">
        <v>1</v>
      </c>
      <c r="V313">
        <v>1</v>
      </c>
    </row>
    <row r="314" spans="1:22" x14ac:dyDescent="0.2">
      <c r="A314">
        <v>313</v>
      </c>
      <c r="B314" t="s">
        <v>390</v>
      </c>
      <c r="C314" t="s">
        <v>388</v>
      </c>
      <c r="D314" t="s">
        <v>378</v>
      </c>
      <c r="E314">
        <v>10</v>
      </c>
      <c r="F314" s="1">
        <f>IFERROR(VLOOKUP(C314,'[1]Fuels and emission rates'!A$2:E$6,2,FALSE), 0)*[2]Generators!H314/1000+[2]Generators!Z314</f>
        <v>0</v>
      </c>
      <c r="G314" s="1">
        <f>IFERROR(VLOOKUP(C314,'[1]Fuels and emission rates'!A$2:E$6,2,FALSE), 0)*[2]Generators!G314</f>
        <v>0</v>
      </c>
      <c r="H314">
        <v>10</v>
      </c>
      <c r="I314">
        <v>10</v>
      </c>
      <c r="J314">
        <v>0</v>
      </c>
      <c r="K314">
        <v>0</v>
      </c>
      <c r="L314">
        <v>0</v>
      </c>
      <c r="M314">
        <v>0</v>
      </c>
      <c r="N314" s="2">
        <f>CONVERT(IFERROR(VLOOKUP(C314,'[1]Fuels and emission rates'!A$2:E$6,3,FALSE),0)*[2]Generators!G314, "lbm", "kg")</f>
        <v>0</v>
      </c>
      <c r="O314" s="2">
        <f>CONVERT(IFERROR(VLOOKUP(C314,'[1]Fuels and emission rates'!A$2:E$6,3,FALSE),0)*[2]Generators!H314/1000, "lbm", "kg")</f>
        <v>0</v>
      </c>
      <c r="P314" s="2">
        <f>CONVERT(IFERROR(VLOOKUP(C314,'[1]Fuels and emission rates'!A$2:E$6,4,FALSE),0)*[2]Generators!G314, "lbm", "kg")</f>
        <v>0</v>
      </c>
      <c r="Q314" s="2">
        <f>CONVERT(IFERROR(VLOOKUP(C314,'[1]Fuels and emission rates'!A$2:E$6,4,FALSE),0)*[2]Generators!H314/1000, "lbm", "kg")</f>
        <v>0</v>
      </c>
      <c r="R314" s="2">
        <f>CONVERT(IFERROR(VLOOKUP(C314,'[1]Fuels and emission rates'!A$2:E$6,5,FALSE),0)*[2]Generators!G314, "lbm", "kg")</f>
        <v>0</v>
      </c>
      <c r="S314" s="2">
        <f>CONVERT(IFERROR(VLOOKUP(C314,'[1]Fuels and emission rates'!A$2:E$6,5,FALSE),0)*[2]Generators!H314/1000, "lbm", "kg")</f>
        <v>0</v>
      </c>
      <c r="T314">
        <v>1</v>
      </c>
      <c r="U314">
        <v>1</v>
      </c>
      <c r="V314">
        <v>1</v>
      </c>
    </row>
    <row r="315" spans="1:22" x14ac:dyDescent="0.2">
      <c r="A315">
        <v>314</v>
      </c>
      <c r="B315" t="s">
        <v>391</v>
      </c>
      <c r="C315" t="s">
        <v>388</v>
      </c>
      <c r="D315" t="s">
        <v>378</v>
      </c>
      <c r="E315">
        <v>5</v>
      </c>
      <c r="F315" s="1">
        <f>IFERROR(VLOOKUP(C315,'[1]Fuels and emission rates'!A$2:E$6,2,FALSE), 0)*[2]Generators!H315/1000+[2]Generators!Z315</f>
        <v>0</v>
      </c>
      <c r="G315" s="1">
        <f>IFERROR(VLOOKUP(C315,'[1]Fuels and emission rates'!A$2:E$6,2,FALSE), 0)*[2]Generators!G315</f>
        <v>0</v>
      </c>
      <c r="H315">
        <v>5</v>
      </c>
      <c r="I315">
        <v>5</v>
      </c>
      <c r="J315">
        <v>0</v>
      </c>
      <c r="K315">
        <v>0</v>
      </c>
      <c r="L315">
        <v>0</v>
      </c>
      <c r="M315">
        <v>0</v>
      </c>
      <c r="N315" s="2">
        <f>CONVERT(IFERROR(VLOOKUP(C315,'[1]Fuels and emission rates'!A$2:E$6,3,FALSE),0)*[2]Generators!G315, "lbm", "kg")</f>
        <v>0</v>
      </c>
      <c r="O315" s="2">
        <f>CONVERT(IFERROR(VLOOKUP(C315,'[1]Fuels and emission rates'!A$2:E$6,3,FALSE),0)*[2]Generators!H315/1000, "lbm", "kg")</f>
        <v>0</v>
      </c>
      <c r="P315" s="2">
        <f>CONVERT(IFERROR(VLOOKUP(C315,'[1]Fuels and emission rates'!A$2:E$6,4,FALSE),0)*[2]Generators!G315, "lbm", "kg")</f>
        <v>0</v>
      </c>
      <c r="Q315" s="2">
        <f>CONVERT(IFERROR(VLOOKUP(C315,'[1]Fuels and emission rates'!A$2:E$6,4,FALSE),0)*[2]Generators!H315/1000, "lbm", "kg")</f>
        <v>0</v>
      </c>
      <c r="R315" s="2">
        <f>CONVERT(IFERROR(VLOOKUP(C315,'[1]Fuels and emission rates'!A$2:E$6,5,FALSE),0)*[2]Generators!G315, "lbm", "kg")</f>
        <v>0</v>
      </c>
      <c r="S315" s="2">
        <f>CONVERT(IFERROR(VLOOKUP(C315,'[1]Fuels and emission rates'!A$2:E$6,5,FALSE),0)*[2]Generators!H315/1000, "lbm", "kg")</f>
        <v>0</v>
      </c>
      <c r="T315">
        <v>1</v>
      </c>
      <c r="U315">
        <v>1</v>
      </c>
      <c r="V315">
        <v>1</v>
      </c>
    </row>
    <row r="316" spans="1:22" x14ac:dyDescent="0.2">
      <c r="A316">
        <v>315</v>
      </c>
      <c r="B316" t="s">
        <v>392</v>
      </c>
      <c r="C316" t="s">
        <v>388</v>
      </c>
      <c r="D316" t="s">
        <v>378</v>
      </c>
      <c r="E316">
        <v>1.1000000000000001</v>
      </c>
      <c r="F316" s="1">
        <f>IFERROR(VLOOKUP(C316,'[1]Fuels and emission rates'!A$2:E$6,2,FALSE), 0)*[2]Generators!H316/1000+[2]Generators!Z316</f>
        <v>0</v>
      </c>
      <c r="G316" s="1">
        <f>IFERROR(VLOOKUP(C316,'[1]Fuels and emission rates'!A$2:E$6,2,FALSE), 0)*[2]Generators!G316</f>
        <v>0</v>
      </c>
      <c r="H316">
        <v>1.1000000000000001</v>
      </c>
      <c r="I316">
        <v>1.1000000000000001</v>
      </c>
      <c r="J316">
        <v>0</v>
      </c>
      <c r="K316">
        <v>0</v>
      </c>
      <c r="L316">
        <v>0</v>
      </c>
      <c r="M316">
        <v>0</v>
      </c>
      <c r="N316" s="2">
        <f>CONVERT(IFERROR(VLOOKUP(C316,'[1]Fuels and emission rates'!A$2:E$6,3,FALSE),0)*[2]Generators!G316, "lbm", "kg")</f>
        <v>0</v>
      </c>
      <c r="O316" s="2">
        <f>CONVERT(IFERROR(VLOOKUP(C316,'[1]Fuels and emission rates'!A$2:E$6,3,FALSE),0)*[2]Generators!H316/1000, "lbm", "kg")</f>
        <v>0</v>
      </c>
      <c r="P316" s="2">
        <f>CONVERT(IFERROR(VLOOKUP(C316,'[1]Fuels and emission rates'!A$2:E$6,4,FALSE),0)*[2]Generators!G316, "lbm", "kg")</f>
        <v>0</v>
      </c>
      <c r="Q316" s="2">
        <f>CONVERT(IFERROR(VLOOKUP(C316,'[1]Fuels and emission rates'!A$2:E$6,4,FALSE),0)*[2]Generators!H316/1000, "lbm", "kg")</f>
        <v>0</v>
      </c>
      <c r="R316" s="2">
        <f>CONVERT(IFERROR(VLOOKUP(C316,'[1]Fuels and emission rates'!A$2:E$6,5,FALSE),0)*[2]Generators!G316, "lbm", "kg")</f>
        <v>0</v>
      </c>
      <c r="S316" s="2">
        <f>CONVERT(IFERROR(VLOOKUP(C316,'[1]Fuels and emission rates'!A$2:E$6,5,FALSE),0)*[2]Generators!H316/1000, "lbm", "kg")</f>
        <v>0</v>
      </c>
      <c r="T316">
        <v>1</v>
      </c>
      <c r="U316">
        <v>1</v>
      </c>
      <c r="V316">
        <v>1</v>
      </c>
    </row>
    <row r="317" spans="1:22" x14ac:dyDescent="0.2">
      <c r="A317">
        <v>316</v>
      </c>
      <c r="B317" t="s">
        <v>393</v>
      </c>
      <c r="C317" t="s">
        <v>388</v>
      </c>
      <c r="D317" t="s">
        <v>394</v>
      </c>
      <c r="E317">
        <v>24.1</v>
      </c>
      <c r="F317" s="1">
        <f>IFERROR(VLOOKUP(C317,'[1]Fuels and emission rates'!A$2:E$6,2,FALSE), 0)*[2]Generators!H317/1000+[2]Generators!Z317</f>
        <v>0</v>
      </c>
      <c r="G317" s="1">
        <f>IFERROR(VLOOKUP(C317,'[1]Fuels and emission rates'!A$2:E$6,2,FALSE), 0)*[2]Generators!G317</f>
        <v>0</v>
      </c>
      <c r="H317">
        <v>24.1</v>
      </c>
      <c r="I317">
        <v>24.1</v>
      </c>
      <c r="J317">
        <v>0</v>
      </c>
      <c r="K317">
        <v>0</v>
      </c>
      <c r="L317">
        <v>0</v>
      </c>
      <c r="M317">
        <v>0</v>
      </c>
      <c r="N317" s="2">
        <f>CONVERT(IFERROR(VLOOKUP(C317,'[1]Fuels and emission rates'!A$2:E$6,3,FALSE),0)*[2]Generators!G317, "lbm", "kg")</f>
        <v>0</v>
      </c>
      <c r="O317" s="2">
        <f>CONVERT(IFERROR(VLOOKUP(C317,'[1]Fuels and emission rates'!A$2:E$6,3,FALSE),0)*[2]Generators!H317/1000, "lbm", "kg")</f>
        <v>0</v>
      </c>
      <c r="P317" s="2">
        <f>CONVERT(IFERROR(VLOOKUP(C317,'[1]Fuels and emission rates'!A$2:E$6,4,FALSE),0)*[2]Generators!G317, "lbm", "kg")</f>
        <v>0</v>
      </c>
      <c r="Q317" s="2">
        <f>CONVERT(IFERROR(VLOOKUP(C317,'[1]Fuels and emission rates'!A$2:E$6,4,FALSE),0)*[2]Generators!H317/1000, "lbm", "kg")</f>
        <v>0</v>
      </c>
      <c r="R317" s="2">
        <f>CONVERT(IFERROR(VLOOKUP(C317,'[1]Fuels and emission rates'!A$2:E$6,5,FALSE),0)*[2]Generators!G317, "lbm", "kg")</f>
        <v>0</v>
      </c>
      <c r="S317" s="2">
        <f>CONVERT(IFERROR(VLOOKUP(C317,'[1]Fuels and emission rates'!A$2:E$6,5,FALSE),0)*[2]Generators!H317/1000, "lbm", "kg")</f>
        <v>0</v>
      </c>
      <c r="T317">
        <v>1</v>
      </c>
      <c r="U317">
        <v>1</v>
      </c>
      <c r="V317">
        <v>1</v>
      </c>
    </row>
    <row r="318" spans="1:22" x14ac:dyDescent="0.2">
      <c r="A318">
        <v>317</v>
      </c>
      <c r="B318" t="s">
        <v>395</v>
      </c>
      <c r="C318" t="s">
        <v>388</v>
      </c>
      <c r="D318" t="s">
        <v>394</v>
      </c>
      <c r="E318">
        <v>16.600000000000001</v>
      </c>
      <c r="F318" s="1">
        <f>IFERROR(VLOOKUP(C318,'[1]Fuels and emission rates'!A$2:E$6,2,FALSE), 0)*[2]Generators!H318/1000+[2]Generators!Z318</f>
        <v>0</v>
      </c>
      <c r="G318" s="1">
        <f>IFERROR(VLOOKUP(C318,'[1]Fuels and emission rates'!A$2:E$6,2,FALSE), 0)*[2]Generators!G318</f>
        <v>0</v>
      </c>
      <c r="H318">
        <v>16.600000000000001</v>
      </c>
      <c r="I318">
        <v>16.600000000000001</v>
      </c>
      <c r="J318">
        <v>0</v>
      </c>
      <c r="K318">
        <v>0</v>
      </c>
      <c r="L318">
        <v>0</v>
      </c>
      <c r="M318">
        <v>0</v>
      </c>
      <c r="N318" s="2">
        <f>CONVERT(IFERROR(VLOOKUP(C318,'[1]Fuels and emission rates'!A$2:E$6,3,FALSE),0)*[2]Generators!G318, "lbm", "kg")</f>
        <v>0</v>
      </c>
      <c r="O318" s="2">
        <f>CONVERT(IFERROR(VLOOKUP(C318,'[1]Fuels and emission rates'!A$2:E$6,3,FALSE),0)*[2]Generators!H318/1000, "lbm", "kg")</f>
        <v>0</v>
      </c>
      <c r="P318" s="2">
        <f>CONVERT(IFERROR(VLOOKUP(C318,'[1]Fuels and emission rates'!A$2:E$6,4,FALSE),0)*[2]Generators!G318, "lbm", "kg")</f>
        <v>0</v>
      </c>
      <c r="Q318" s="2">
        <f>CONVERT(IFERROR(VLOOKUP(C318,'[1]Fuels and emission rates'!A$2:E$6,4,FALSE),0)*[2]Generators!H318/1000, "lbm", "kg")</f>
        <v>0</v>
      </c>
      <c r="R318" s="2">
        <f>CONVERT(IFERROR(VLOOKUP(C318,'[1]Fuels and emission rates'!A$2:E$6,5,FALSE),0)*[2]Generators!G318, "lbm", "kg")</f>
        <v>0</v>
      </c>
      <c r="S318" s="2">
        <f>CONVERT(IFERROR(VLOOKUP(C318,'[1]Fuels and emission rates'!A$2:E$6,5,FALSE),0)*[2]Generators!H318/1000, "lbm", "kg")</f>
        <v>0</v>
      </c>
      <c r="T318">
        <v>1</v>
      </c>
      <c r="U318">
        <v>1</v>
      </c>
      <c r="V318">
        <v>1</v>
      </c>
    </row>
    <row r="319" spans="1:22" x14ac:dyDescent="0.2">
      <c r="A319">
        <v>318</v>
      </c>
      <c r="B319" t="s">
        <v>396</v>
      </c>
      <c r="C319" t="s">
        <v>388</v>
      </c>
      <c r="D319" t="s">
        <v>394</v>
      </c>
      <c r="E319">
        <v>16.600000000000001</v>
      </c>
      <c r="F319" s="1">
        <f>IFERROR(VLOOKUP(C319,'[1]Fuels and emission rates'!A$2:E$6,2,FALSE), 0)*[2]Generators!H319/1000+[2]Generators!Z319</f>
        <v>0</v>
      </c>
      <c r="G319" s="1">
        <f>IFERROR(VLOOKUP(C319,'[1]Fuels and emission rates'!A$2:E$6,2,FALSE), 0)*[2]Generators!G319</f>
        <v>0</v>
      </c>
      <c r="H319">
        <v>16.600000000000001</v>
      </c>
      <c r="I319">
        <v>16.600000000000001</v>
      </c>
      <c r="J319">
        <v>0</v>
      </c>
      <c r="K319">
        <v>0</v>
      </c>
      <c r="L319">
        <v>0</v>
      </c>
      <c r="M319">
        <v>0</v>
      </c>
      <c r="N319" s="2">
        <f>CONVERT(IFERROR(VLOOKUP(C319,'[1]Fuels and emission rates'!A$2:E$6,3,FALSE),0)*[2]Generators!G319, "lbm", "kg")</f>
        <v>0</v>
      </c>
      <c r="O319" s="2">
        <f>CONVERT(IFERROR(VLOOKUP(C319,'[1]Fuels and emission rates'!A$2:E$6,3,FALSE),0)*[2]Generators!H319/1000, "lbm", "kg")</f>
        <v>0</v>
      </c>
      <c r="P319" s="2">
        <f>CONVERT(IFERROR(VLOOKUP(C319,'[1]Fuels and emission rates'!A$2:E$6,4,FALSE),0)*[2]Generators!G319, "lbm", "kg")</f>
        <v>0</v>
      </c>
      <c r="Q319" s="2">
        <f>CONVERT(IFERROR(VLOOKUP(C319,'[1]Fuels and emission rates'!A$2:E$6,4,FALSE),0)*[2]Generators!H319/1000, "lbm", "kg")</f>
        <v>0</v>
      </c>
      <c r="R319" s="2">
        <f>CONVERT(IFERROR(VLOOKUP(C319,'[1]Fuels and emission rates'!A$2:E$6,5,FALSE),0)*[2]Generators!G319, "lbm", "kg")</f>
        <v>0</v>
      </c>
      <c r="S319" s="2">
        <f>CONVERT(IFERROR(VLOOKUP(C319,'[1]Fuels and emission rates'!A$2:E$6,5,FALSE),0)*[2]Generators!H319/1000, "lbm", "kg")</f>
        <v>0</v>
      </c>
      <c r="T319">
        <v>1</v>
      </c>
      <c r="U319">
        <v>1</v>
      </c>
      <c r="V319">
        <v>1</v>
      </c>
    </row>
    <row r="320" spans="1:22" x14ac:dyDescent="0.2">
      <c r="A320">
        <v>319</v>
      </c>
      <c r="B320" t="s">
        <v>397</v>
      </c>
      <c r="C320" t="s">
        <v>388</v>
      </c>
      <c r="D320" t="s">
        <v>394</v>
      </c>
      <c r="E320">
        <v>16.600000000000001</v>
      </c>
      <c r="F320" s="1">
        <f>IFERROR(VLOOKUP(C320,'[1]Fuels and emission rates'!A$2:E$6,2,FALSE), 0)*[2]Generators!H320/1000+[2]Generators!Z320</f>
        <v>0</v>
      </c>
      <c r="G320" s="1">
        <f>IFERROR(VLOOKUP(C320,'[1]Fuels and emission rates'!A$2:E$6,2,FALSE), 0)*[2]Generators!G320</f>
        <v>0</v>
      </c>
      <c r="H320">
        <v>16.600000000000001</v>
      </c>
      <c r="I320">
        <v>16.600000000000001</v>
      </c>
      <c r="J320">
        <v>0</v>
      </c>
      <c r="K320">
        <v>0</v>
      </c>
      <c r="L320">
        <v>0</v>
      </c>
      <c r="M320">
        <v>0</v>
      </c>
      <c r="N320" s="2">
        <f>CONVERT(IFERROR(VLOOKUP(C320,'[1]Fuels and emission rates'!A$2:E$6,3,FALSE),0)*[2]Generators!G320, "lbm", "kg")</f>
        <v>0</v>
      </c>
      <c r="O320" s="2">
        <f>CONVERT(IFERROR(VLOOKUP(C320,'[1]Fuels and emission rates'!A$2:E$6,3,FALSE),0)*[2]Generators!H320/1000, "lbm", "kg")</f>
        <v>0</v>
      </c>
      <c r="P320" s="2">
        <f>CONVERT(IFERROR(VLOOKUP(C320,'[1]Fuels and emission rates'!A$2:E$6,4,FALSE),0)*[2]Generators!G320, "lbm", "kg")</f>
        <v>0</v>
      </c>
      <c r="Q320" s="2">
        <f>CONVERT(IFERROR(VLOOKUP(C320,'[1]Fuels and emission rates'!A$2:E$6,4,FALSE),0)*[2]Generators!H320/1000, "lbm", "kg")</f>
        <v>0</v>
      </c>
      <c r="R320" s="2">
        <f>CONVERT(IFERROR(VLOOKUP(C320,'[1]Fuels and emission rates'!A$2:E$6,5,FALSE),0)*[2]Generators!G320, "lbm", "kg")</f>
        <v>0</v>
      </c>
      <c r="S320" s="2">
        <f>CONVERT(IFERROR(VLOOKUP(C320,'[1]Fuels and emission rates'!A$2:E$6,5,FALSE),0)*[2]Generators!H320/1000, "lbm", "kg")</f>
        <v>0</v>
      </c>
      <c r="T320">
        <v>1</v>
      </c>
      <c r="U320">
        <v>1</v>
      </c>
      <c r="V320">
        <v>1</v>
      </c>
    </row>
    <row r="321" spans="1:22" x14ac:dyDescent="0.2">
      <c r="A321">
        <v>320</v>
      </c>
      <c r="B321" t="s">
        <v>398</v>
      </c>
      <c r="C321" t="s">
        <v>388</v>
      </c>
      <c r="D321" t="s">
        <v>394</v>
      </c>
      <c r="E321">
        <v>16.600000000000001</v>
      </c>
      <c r="F321" s="1">
        <f>IFERROR(VLOOKUP(C321,'[1]Fuels and emission rates'!A$2:E$6,2,FALSE), 0)*[2]Generators!H321/1000+[2]Generators!Z321</f>
        <v>0</v>
      </c>
      <c r="G321" s="1">
        <f>IFERROR(VLOOKUP(C321,'[1]Fuels and emission rates'!A$2:E$6,2,FALSE), 0)*[2]Generators!G321</f>
        <v>0</v>
      </c>
      <c r="H321">
        <v>16.600000000000001</v>
      </c>
      <c r="I321">
        <v>16.600000000000001</v>
      </c>
      <c r="J321">
        <v>0</v>
      </c>
      <c r="K321">
        <v>0</v>
      </c>
      <c r="L321">
        <v>0</v>
      </c>
      <c r="M321">
        <v>0</v>
      </c>
      <c r="N321" s="2">
        <f>CONVERT(IFERROR(VLOOKUP(C321,'[1]Fuels and emission rates'!A$2:E$6,3,FALSE),0)*[2]Generators!G321, "lbm", "kg")</f>
        <v>0</v>
      </c>
      <c r="O321" s="2">
        <f>CONVERT(IFERROR(VLOOKUP(C321,'[1]Fuels and emission rates'!A$2:E$6,3,FALSE),0)*[2]Generators!H321/1000, "lbm", "kg")</f>
        <v>0</v>
      </c>
      <c r="P321" s="2">
        <f>CONVERT(IFERROR(VLOOKUP(C321,'[1]Fuels and emission rates'!A$2:E$6,4,FALSE),0)*[2]Generators!G321, "lbm", "kg")</f>
        <v>0</v>
      </c>
      <c r="Q321" s="2">
        <f>CONVERT(IFERROR(VLOOKUP(C321,'[1]Fuels and emission rates'!A$2:E$6,4,FALSE),0)*[2]Generators!H321/1000, "lbm", "kg")</f>
        <v>0</v>
      </c>
      <c r="R321" s="2">
        <f>CONVERT(IFERROR(VLOOKUP(C321,'[1]Fuels and emission rates'!A$2:E$6,5,FALSE),0)*[2]Generators!G321, "lbm", "kg")</f>
        <v>0</v>
      </c>
      <c r="S321" s="2">
        <f>CONVERT(IFERROR(VLOOKUP(C321,'[1]Fuels and emission rates'!A$2:E$6,5,FALSE),0)*[2]Generators!H321/1000, "lbm", "kg")</f>
        <v>0</v>
      </c>
      <c r="T321">
        <v>1</v>
      </c>
      <c r="U321">
        <v>1</v>
      </c>
      <c r="V321">
        <v>1</v>
      </c>
    </row>
    <row r="322" spans="1:22" x14ac:dyDescent="0.2">
      <c r="A322">
        <v>321</v>
      </c>
      <c r="B322" t="s">
        <v>399</v>
      </c>
      <c r="C322" t="s">
        <v>388</v>
      </c>
      <c r="D322" t="s">
        <v>394</v>
      </c>
      <c r="E322">
        <v>16.600000000000001</v>
      </c>
      <c r="F322" s="1">
        <f>IFERROR(VLOOKUP(C322,'[1]Fuels and emission rates'!A$2:E$6,2,FALSE), 0)*[2]Generators!H322/1000+[2]Generators!Z322</f>
        <v>0</v>
      </c>
      <c r="G322" s="1">
        <f>IFERROR(VLOOKUP(C322,'[1]Fuels and emission rates'!A$2:E$6,2,FALSE), 0)*[2]Generators!G322</f>
        <v>0</v>
      </c>
      <c r="H322">
        <v>16.600000000000001</v>
      </c>
      <c r="I322">
        <v>16.600000000000001</v>
      </c>
      <c r="J322">
        <v>0</v>
      </c>
      <c r="K322">
        <v>0</v>
      </c>
      <c r="L322">
        <v>0</v>
      </c>
      <c r="M322">
        <v>0</v>
      </c>
      <c r="N322" s="2">
        <f>CONVERT(IFERROR(VLOOKUP(C322,'[1]Fuels and emission rates'!A$2:E$6,3,FALSE),0)*[2]Generators!G322, "lbm", "kg")</f>
        <v>0</v>
      </c>
      <c r="O322" s="2">
        <f>CONVERT(IFERROR(VLOOKUP(C322,'[1]Fuels and emission rates'!A$2:E$6,3,FALSE),0)*[2]Generators!H322/1000, "lbm", "kg")</f>
        <v>0</v>
      </c>
      <c r="P322" s="2">
        <f>CONVERT(IFERROR(VLOOKUP(C322,'[1]Fuels and emission rates'!A$2:E$6,4,FALSE),0)*[2]Generators!G322, "lbm", "kg")</f>
        <v>0</v>
      </c>
      <c r="Q322" s="2">
        <f>CONVERT(IFERROR(VLOOKUP(C322,'[1]Fuels and emission rates'!A$2:E$6,4,FALSE),0)*[2]Generators!H322/1000, "lbm", "kg")</f>
        <v>0</v>
      </c>
      <c r="R322" s="2">
        <f>CONVERT(IFERROR(VLOOKUP(C322,'[1]Fuels and emission rates'!A$2:E$6,5,FALSE),0)*[2]Generators!G322, "lbm", "kg")</f>
        <v>0</v>
      </c>
      <c r="S322" s="2">
        <f>CONVERT(IFERROR(VLOOKUP(C322,'[1]Fuels and emission rates'!A$2:E$6,5,FALSE),0)*[2]Generators!H322/1000, "lbm", "kg")</f>
        <v>0</v>
      </c>
      <c r="T322">
        <v>1</v>
      </c>
      <c r="U322">
        <v>1</v>
      </c>
      <c r="V322">
        <v>1</v>
      </c>
    </row>
    <row r="323" spans="1:22" x14ac:dyDescent="0.2">
      <c r="A323">
        <v>322</v>
      </c>
      <c r="B323" t="s">
        <v>400</v>
      </c>
      <c r="C323" t="s">
        <v>388</v>
      </c>
      <c r="D323" t="s">
        <v>401</v>
      </c>
      <c r="E323">
        <v>97.5</v>
      </c>
      <c r="F323" s="1">
        <f>IFERROR(VLOOKUP(C323,'[1]Fuels and emission rates'!A$2:E$6,2,FALSE), 0)*[2]Generators!H323/1000+[2]Generators!Z323</f>
        <v>0</v>
      </c>
      <c r="G323" s="1">
        <f>IFERROR(VLOOKUP(C323,'[1]Fuels and emission rates'!A$2:E$6,2,FALSE), 0)*[2]Generators!G323</f>
        <v>0</v>
      </c>
      <c r="H323">
        <v>97.5</v>
      </c>
      <c r="I323">
        <v>97.5</v>
      </c>
      <c r="J323">
        <v>0</v>
      </c>
      <c r="K323">
        <v>0</v>
      </c>
      <c r="L323">
        <v>0</v>
      </c>
      <c r="M323">
        <v>0</v>
      </c>
      <c r="N323" s="2">
        <f>CONVERT(IFERROR(VLOOKUP(C323,'[1]Fuels and emission rates'!A$2:E$6,3,FALSE),0)*[2]Generators!G323, "lbm", "kg")</f>
        <v>0</v>
      </c>
      <c r="O323" s="2">
        <f>CONVERT(IFERROR(VLOOKUP(C323,'[1]Fuels and emission rates'!A$2:E$6,3,FALSE),0)*[2]Generators!H323/1000, "lbm", "kg")</f>
        <v>0</v>
      </c>
      <c r="P323" s="2">
        <f>CONVERT(IFERROR(VLOOKUP(C323,'[1]Fuels and emission rates'!A$2:E$6,4,FALSE),0)*[2]Generators!G323, "lbm", "kg")</f>
        <v>0</v>
      </c>
      <c r="Q323" s="2">
        <f>CONVERT(IFERROR(VLOOKUP(C323,'[1]Fuels and emission rates'!A$2:E$6,4,FALSE),0)*[2]Generators!H323/1000, "lbm", "kg")</f>
        <v>0</v>
      </c>
      <c r="R323" s="2">
        <f>CONVERT(IFERROR(VLOOKUP(C323,'[1]Fuels and emission rates'!A$2:E$6,5,FALSE),0)*[2]Generators!G323, "lbm", "kg")</f>
        <v>0</v>
      </c>
      <c r="S323" s="2">
        <f>CONVERT(IFERROR(VLOOKUP(C323,'[1]Fuels and emission rates'!A$2:E$6,5,FALSE),0)*[2]Generators!H323/1000, "lbm", "kg")</f>
        <v>0</v>
      </c>
      <c r="T323">
        <v>1</v>
      </c>
      <c r="U323">
        <v>1</v>
      </c>
      <c r="V323">
        <v>1</v>
      </c>
    </row>
    <row r="324" spans="1:22" x14ac:dyDescent="0.2">
      <c r="A324">
        <v>323</v>
      </c>
      <c r="B324" t="s">
        <v>402</v>
      </c>
      <c r="C324" t="s">
        <v>388</v>
      </c>
      <c r="D324" t="s">
        <v>401</v>
      </c>
      <c r="E324">
        <v>58.7</v>
      </c>
      <c r="F324" s="1">
        <f>IFERROR(VLOOKUP(C324,'[1]Fuels and emission rates'!A$2:E$6,2,FALSE), 0)*[2]Generators!H324/1000+[2]Generators!Z324</f>
        <v>0</v>
      </c>
      <c r="G324" s="1">
        <f>IFERROR(VLOOKUP(C324,'[1]Fuels and emission rates'!A$2:E$6,2,FALSE), 0)*[2]Generators!G324</f>
        <v>0</v>
      </c>
      <c r="H324">
        <v>58.7</v>
      </c>
      <c r="I324">
        <v>58.7</v>
      </c>
      <c r="J324">
        <v>0</v>
      </c>
      <c r="K324">
        <v>0</v>
      </c>
      <c r="L324">
        <v>0</v>
      </c>
      <c r="M324">
        <v>0</v>
      </c>
      <c r="N324" s="2">
        <f>CONVERT(IFERROR(VLOOKUP(C324,'[1]Fuels and emission rates'!A$2:E$6,3,FALSE),0)*[2]Generators!G324, "lbm", "kg")</f>
        <v>0</v>
      </c>
      <c r="O324" s="2">
        <f>CONVERT(IFERROR(VLOOKUP(C324,'[1]Fuels and emission rates'!A$2:E$6,3,FALSE),0)*[2]Generators!H324/1000, "lbm", "kg")</f>
        <v>0</v>
      </c>
      <c r="P324" s="2">
        <f>CONVERT(IFERROR(VLOOKUP(C324,'[1]Fuels and emission rates'!A$2:E$6,4,FALSE),0)*[2]Generators!G324, "lbm", "kg")</f>
        <v>0</v>
      </c>
      <c r="Q324" s="2">
        <f>CONVERT(IFERROR(VLOOKUP(C324,'[1]Fuels and emission rates'!A$2:E$6,4,FALSE),0)*[2]Generators!H324/1000, "lbm", "kg")</f>
        <v>0</v>
      </c>
      <c r="R324" s="2">
        <f>CONVERT(IFERROR(VLOOKUP(C324,'[1]Fuels and emission rates'!A$2:E$6,5,FALSE),0)*[2]Generators!G324, "lbm", "kg")</f>
        <v>0</v>
      </c>
      <c r="S324" s="2">
        <f>CONVERT(IFERROR(VLOOKUP(C324,'[1]Fuels and emission rates'!A$2:E$6,5,FALSE),0)*[2]Generators!H324/1000, "lbm", "kg")</f>
        <v>0</v>
      </c>
      <c r="T324">
        <v>1</v>
      </c>
      <c r="U324">
        <v>1</v>
      </c>
      <c r="V324">
        <v>1</v>
      </c>
    </row>
    <row r="325" spans="1:22" x14ac:dyDescent="0.2">
      <c r="A325">
        <v>324</v>
      </c>
      <c r="B325" t="s">
        <v>403</v>
      </c>
      <c r="C325" t="s">
        <v>388</v>
      </c>
      <c r="D325" t="s">
        <v>125</v>
      </c>
      <c r="E325">
        <v>400</v>
      </c>
      <c r="F325" s="1">
        <f>IFERROR(VLOOKUP(C325,'[1]Fuels and emission rates'!A$2:E$6,2,FALSE), 0)*[2]Generators!H325/1000+[2]Generators!Z325</f>
        <v>0</v>
      </c>
      <c r="G325" s="1">
        <f>IFERROR(VLOOKUP(C325,'[1]Fuels and emission rates'!A$2:E$6,2,FALSE), 0)*[2]Generators!G325</f>
        <v>0</v>
      </c>
      <c r="H325">
        <v>400</v>
      </c>
      <c r="I325">
        <v>400</v>
      </c>
      <c r="J325">
        <v>0</v>
      </c>
      <c r="K325">
        <v>0</v>
      </c>
      <c r="L325">
        <v>0</v>
      </c>
      <c r="M325">
        <v>0</v>
      </c>
      <c r="N325" s="2">
        <f>CONVERT(IFERROR(VLOOKUP(C325,'[1]Fuels and emission rates'!A$2:E$6,3,FALSE),0)*[2]Generators!G325, "lbm", "kg")</f>
        <v>0</v>
      </c>
      <c r="O325" s="2">
        <f>CONVERT(IFERROR(VLOOKUP(C325,'[1]Fuels and emission rates'!A$2:E$6,3,FALSE),0)*[2]Generators!H325/1000, "lbm", "kg")</f>
        <v>0</v>
      </c>
      <c r="P325" s="2">
        <f>CONVERT(IFERROR(VLOOKUP(C325,'[1]Fuels and emission rates'!A$2:E$6,4,FALSE),0)*[2]Generators!G325, "lbm", "kg")</f>
        <v>0</v>
      </c>
      <c r="Q325" s="2">
        <f>CONVERT(IFERROR(VLOOKUP(C325,'[1]Fuels and emission rates'!A$2:E$6,4,FALSE),0)*[2]Generators!H325/1000, "lbm", "kg")</f>
        <v>0</v>
      </c>
      <c r="R325" s="2">
        <f>CONVERT(IFERROR(VLOOKUP(C325,'[1]Fuels and emission rates'!A$2:E$6,5,FALSE),0)*[2]Generators!G325, "lbm", "kg")</f>
        <v>0</v>
      </c>
      <c r="S325" s="2">
        <f>CONVERT(IFERROR(VLOOKUP(C325,'[1]Fuels and emission rates'!A$2:E$6,5,FALSE),0)*[2]Generators!H325/1000, "lbm", "kg")</f>
        <v>0</v>
      </c>
      <c r="T325">
        <v>1</v>
      </c>
      <c r="U325">
        <v>1</v>
      </c>
      <c r="V325">
        <v>1</v>
      </c>
    </row>
    <row r="326" spans="1:22" x14ac:dyDescent="0.2">
      <c r="A326">
        <v>325</v>
      </c>
      <c r="B326" t="s">
        <v>404</v>
      </c>
      <c r="C326" t="s">
        <v>388</v>
      </c>
      <c r="D326" t="s">
        <v>405</v>
      </c>
      <c r="E326">
        <v>50</v>
      </c>
      <c r="F326" s="1">
        <f>IFERROR(VLOOKUP(C326,'[1]Fuels and emission rates'!A$2:E$6,2,FALSE), 0)*[2]Generators!H326/1000+[2]Generators!Z326</f>
        <v>0</v>
      </c>
      <c r="G326" s="1">
        <f>IFERROR(VLOOKUP(C326,'[1]Fuels and emission rates'!A$2:E$6,2,FALSE), 0)*[2]Generators!G326</f>
        <v>0</v>
      </c>
      <c r="H326">
        <v>50</v>
      </c>
      <c r="I326">
        <v>50</v>
      </c>
      <c r="J326">
        <v>0</v>
      </c>
      <c r="K326">
        <v>0</v>
      </c>
      <c r="L326">
        <v>0</v>
      </c>
      <c r="M326">
        <v>0</v>
      </c>
      <c r="N326" s="2">
        <f>CONVERT(IFERROR(VLOOKUP(C326,'[1]Fuels and emission rates'!A$2:E$6,3,FALSE),0)*[2]Generators!G326, "lbm", "kg")</f>
        <v>0</v>
      </c>
      <c r="O326" s="2">
        <f>CONVERT(IFERROR(VLOOKUP(C326,'[1]Fuels and emission rates'!A$2:E$6,3,FALSE),0)*[2]Generators!H326/1000, "lbm", "kg")</f>
        <v>0</v>
      </c>
      <c r="P326" s="2">
        <f>CONVERT(IFERROR(VLOOKUP(C326,'[1]Fuels and emission rates'!A$2:E$6,4,FALSE),0)*[2]Generators!G326, "lbm", "kg")</f>
        <v>0</v>
      </c>
      <c r="Q326" s="2">
        <f>CONVERT(IFERROR(VLOOKUP(C326,'[1]Fuels and emission rates'!A$2:E$6,4,FALSE),0)*[2]Generators!H326/1000, "lbm", "kg")</f>
        <v>0</v>
      </c>
      <c r="R326" s="2">
        <f>CONVERT(IFERROR(VLOOKUP(C326,'[1]Fuels and emission rates'!A$2:E$6,5,FALSE),0)*[2]Generators!G326, "lbm", "kg")</f>
        <v>0</v>
      </c>
      <c r="S326" s="2">
        <f>CONVERT(IFERROR(VLOOKUP(C326,'[1]Fuels and emission rates'!A$2:E$6,5,FALSE),0)*[2]Generators!H326/1000, "lbm", "kg")</f>
        <v>0</v>
      </c>
      <c r="T326">
        <v>1</v>
      </c>
      <c r="U326">
        <v>1</v>
      </c>
      <c r="V326">
        <v>1</v>
      </c>
    </row>
    <row r="327" spans="1:22" x14ac:dyDescent="0.2">
      <c r="A327">
        <v>326</v>
      </c>
      <c r="B327" t="s">
        <v>406</v>
      </c>
      <c r="C327" t="s">
        <v>388</v>
      </c>
      <c r="D327" t="s">
        <v>405</v>
      </c>
      <c r="E327">
        <v>149.5</v>
      </c>
      <c r="F327" s="1">
        <f>IFERROR(VLOOKUP(C327,'[1]Fuels and emission rates'!A$2:E$6,2,FALSE), 0)*[2]Generators!H327/1000+[2]Generators!Z327</f>
        <v>0</v>
      </c>
      <c r="G327" s="1">
        <f>IFERROR(VLOOKUP(C327,'[1]Fuels and emission rates'!A$2:E$6,2,FALSE), 0)*[2]Generators!G327</f>
        <v>0</v>
      </c>
      <c r="H327">
        <v>149.5</v>
      </c>
      <c r="I327">
        <v>149.5</v>
      </c>
      <c r="J327">
        <v>0</v>
      </c>
      <c r="K327">
        <v>0</v>
      </c>
      <c r="L327">
        <v>0</v>
      </c>
      <c r="M327">
        <v>0</v>
      </c>
      <c r="N327" s="2">
        <f>CONVERT(IFERROR(VLOOKUP(C327,'[1]Fuels and emission rates'!A$2:E$6,3,FALSE),0)*[2]Generators!G327, "lbm", "kg")</f>
        <v>0</v>
      </c>
      <c r="O327" s="2">
        <f>CONVERT(IFERROR(VLOOKUP(C327,'[1]Fuels and emission rates'!A$2:E$6,3,FALSE),0)*[2]Generators!H327/1000, "lbm", "kg")</f>
        <v>0</v>
      </c>
      <c r="P327" s="2">
        <f>CONVERT(IFERROR(VLOOKUP(C327,'[1]Fuels and emission rates'!A$2:E$6,4,FALSE),0)*[2]Generators!G327, "lbm", "kg")</f>
        <v>0</v>
      </c>
      <c r="Q327" s="2">
        <f>CONVERT(IFERROR(VLOOKUP(C327,'[1]Fuels and emission rates'!A$2:E$6,4,FALSE),0)*[2]Generators!H327/1000, "lbm", "kg")</f>
        <v>0</v>
      </c>
      <c r="R327" s="2">
        <f>CONVERT(IFERROR(VLOOKUP(C327,'[1]Fuels and emission rates'!A$2:E$6,5,FALSE),0)*[2]Generators!G327, "lbm", "kg")</f>
        <v>0</v>
      </c>
      <c r="S327" s="2">
        <f>CONVERT(IFERROR(VLOOKUP(C327,'[1]Fuels and emission rates'!A$2:E$6,5,FALSE),0)*[2]Generators!H327/1000, "lbm", "kg")</f>
        <v>0</v>
      </c>
      <c r="T327">
        <v>1</v>
      </c>
      <c r="U327">
        <v>1</v>
      </c>
      <c r="V327">
        <v>1</v>
      </c>
    </row>
    <row r="328" spans="1:22" x14ac:dyDescent="0.2">
      <c r="A328">
        <v>327</v>
      </c>
      <c r="B328" t="s">
        <v>407</v>
      </c>
      <c r="C328" t="s">
        <v>388</v>
      </c>
      <c r="D328" t="s">
        <v>405</v>
      </c>
      <c r="E328">
        <v>149.5</v>
      </c>
      <c r="F328" s="1">
        <f>IFERROR(VLOOKUP(C328,'[1]Fuels and emission rates'!A$2:E$6,2,FALSE), 0)*[2]Generators!H328/1000+[2]Generators!Z328</f>
        <v>0</v>
      </c>
      <c r="G328" s="1">
        <f>IFERROR(VLOOKUP(C328,'[1]Fuels and emission rates'!A$2:E$6,2,FALSE), 0)*[2]Generators!G328</f>
        <v>0</v>
      </c>
      <c r="H328">
        <v>149.5</v>
      </c>
      <c r="I328">
        <v>149.5</v>
      </c>
      <c r="J328">
        <v>0</v>
      </c>
      <c r="K328">
        <v>0</v>
      </c>
      <c r="L328">
        <v>0</v>
      </c>
      <c r="M328">
        <v>0</v>
      </c>
      <c r="N328" s="2">
        <f>CONVERT(IFERROR(VLOOKUP(C328,'[1]Fuels and emission rates'!A$2:E$6,3,FALSE),0)*[2]Generators!G328, "lbm", "kg")</f>
        <v>0</v>
      </c>
      <c r="O328" s="2">
        <f>CONVERT(IFERROR(VLOOKUP(C328,'[1]Fuels and emission rates'!A$2:E$6,3,FALSE),0)*[2]Generators!H328/1000, "lbm", "kg")</f>
        <v>0</v>
      </c>
      <c r="P328" s="2">
        <f>CONVERT(IFERROR(VLOOKUP(C328,'[1]Fuels and emission rates'!A$2:E$6,4,FALSE),0)*[2]Generators!G328, "lbm", "kg")</f>
        <v>0</v>
      </c>
      <c r="Q328" s="2">
        <f>CONVERT(IFERROR(VLOOKUP(C328,'[1]Fuels and emission rates'!A$2:E$6,4,FALSE),0)*[2]Generators!H328/1000, "lbm", "kg")</f>
        <v>0</v>
      </c>
      <c r="R328" s="2">
        <f>CONVERT(IFERROR(VLOOKUP(C328,'[1]Fuels and emission rates'!A$2:E$6,5,FALSE),0)*[2]Generators!G328, "lbm", "kg")</f>
        <v>0</v>
      </c>
      <c r="S328" s="2">
        <f>CONVERT(IFERROR(VLOOKUP(C328,'[1]Fuels and emission rates'!A$2:E$6,5,FALSE),0)*[2]Generators!H328/1000, "lbm", "kg")</f>
        <v>0</v>
      </c>
      <c r="T328">
        <v>1</v>
      </c>
      <c r="U328">
        <v>1</v>
      </c>
      <c r="V328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6CC-5294-AE4F-9367-6FECD8D006D4}">
  <dimension ref="A1:G12"/>
  <sheetViews>
    <sheetView tabSelected="1" workbookViewId="0">
      <selection activeCell="D15" sqref="D15"/>
    </sheetView>
  </sheetViews>
  <sheetFormatPr baseColWidth="10" defaultRowHeight="16" x14ac:dyDescent="0.2"/>
  <sheetData>
    <row r="1" spans="1:7" x14ac:dyDescent="0.2">
      <c r="A1" s="3"/>
      <c r="B1" s="4" t="s">
        <v>409</v>
      </c>
      <c r="C1" s="4"/>
      <c r="D1" s="4" t="s">
        <v>410</v>
      </c>
      <c r="E1" s="4"/>
      <c r="F1" s="4" t="s">
        <v>411</v>
      </c>
      <c r="G1" s="4"/>
    </row>
    <row r="2" spans="1:7" x14ac:dyDescent="0.2">
      <c r="A2" s="5"/>
      <c r="B2" s="6" t="s">
        <v>412</v>
      </c>
      <c r="C2" s="6" t="s">
        <v>413</v>
      </c>
      <c r="D2" s="6" t="s">
        <v>412</v>
      </c>
      <c r="E2" s="6" t="s">
        <v>413</v>
      </c>
      <c r="F2" s="6" t="s">
        <v>412</v>
      </c>
      <c r="G2" s="6" t="s">
        <v>413</v>
      </c>
    </row>
    <row r="3" spans="1:7" x14ac:dyDescent="0.2">
      <c r="A3" s="7" t="s">
        <v>20</v>
      </c>
      <c r="B3" s="8">
        <v>114.92</v>
      </c>
      <c r="C3" s="9">
        <f>B3/$B$12</f>
        <v>2.8362618996142968E-3</v>
      </c>
      <c r="D3" s="8">
        <v>114.92</v>
      </c>
      <c r="E3" s="10">
        <f>D3/$B$12</f>
        <v>2.8362618996142968E-3</v>
      </c>
      <c r="F3" s="8">
        <v>114.92</v>
      </c>
      <c r="G3" s="10">
        <f>F3/$B$12</f>
        <v>2.8362618996142968E-3</v>
      </c>
    </row>
    <row r="4" spans="1:7" x14ac:dyDescent="0.2">
      <c r="A4" s="7" t="s">
        <v>370</v>
      </c>
      <c r="B4" s="8">
        <v>20</v>
      </c>
      <c r="C4" s="9">
        <f t="shared" ref="C4:E11" si="0">B4/$B$12</f>
        <v>4.9360631737109235E-4</v>
      </c>
      <c r="D4" s="8">
        <v>20</v>
      </c>
      <c r="E4" s="10">
        <f t="shared" si="0"/>
        <v>4.9360631737109235E-4</v>
      </c>
      <c r="F4" s="8">
        <v>20</v>
      </c>
      <c r="G4" s="10">
        <f t="shared" ref="G4:G11" si="1">F4/$B$12</f>
        <v>4.9360631737109235E-4</v>
      </c>
    </row>
    <row r="5" spans="1:7" x14ac:dyDescent="0.2">
      <c r="A5" s="7" t="s">
        <v>225</v>
      </c>
      <c r="B5" s="8">
        <v>22</v>
      </c>
      <c r="C5" s="9">
        <f t="shared" si="0"/>
        <v>5.4296694910820162E-4</v>
      </c>
      <c r="D5" s="8">
        <v>22</v>
      </c>
      <c r="E5" s="10">
        <f t="shared" si="0"/>
        <v>5.4296694910820162E-4</v>
      </c>
      <c r="F5" s="8">
        <v>22</v>
      </c>
      <c r="G5" s="10">
        <f t="shared" si="1"/>
        <v>5.4296694910820162E-4</v>
      </c>
    </row>
    <row r="6" spans="1:7" x14ac:dyDescent="0.2">
      <c r="A6" s="7" t="s">
        <v>227</v>
      </c>
      <c r="B6" s="8">
        <v>18650.26999999999</v>
      </c>
      <c r="C6" s="9">
        <f t="shared" si="0"/>
        <v>0.4602945546338279</v>
      </c>
      <c r="D6" s="8">
        <v>18650.26999999999</v>
      </c>
      <c r="E6" s="10">
        <f t="shared" si="0"/>
        <v>0.4602945546338279</v>
      </c>
      <c r="F6" s="8">
        <v>18650.26999999999</v>
      </c>
      <c r="G6" s="10">
        <f t="shared" si="1"/>
        <v>0.4602945546338279</v>
      </c>
    </row>
    <row r="7" spans="1:7" x14ac:dyDescent="0.2">
      <c r="A7" s="7" t="s">
        <v>86</v>
      </c>
      <c r="B7" s="8">
        <v>16786.359999999993</v>
      </c>
      <c r="C7" s="9">
        <f t="shared" si="0"/>
        <v>0.41429266708327034</v>
      </c>
      <c r="D7" s="8">
        <v>16786.359999999993</v>
      </c>
      <c r="E7" s="10">
        <f t="shared" si="0"/>
        <v>0.41429266708327034</v>
      </c>
      <c r="F7" s="8">
        <v>16786.359999999993</v>
      </c>
      <c r="G7" s="10">
        <f t="shared" si="1"/>
        <v>0.41429266708327034</v>
      </c>
    </row>
    <row r="8" spans="1:7" x14ac:dyDescent="0.2">
      <c r="A8" s="7" t="s">
        <v>218</v>
      </c>
      <c r="B8" s="8">
        <v>365.9</v>
      </c>
      <c r="C8" s="9">
        <f t="shared" si="0"/>
        <v>9.0305275763041346E-3</v>
      </c>
      <c r="D8" s="8">
        <v>365.9</v>
      </c>
      <c r="E8" s="10">
        <f t="shared" si="0"/>
        <v>9.0305275763041346E-3</v>
      </c>
      <c r="F8" s="8">
        <v>365.9</v>
      </c>
      <c r="G8" s="10">
        <f t="shared" si="1"/>
        <v>9.0305275763041346E-3</v>
      </c>
    </row>
    <row r="9" spans="1:7" x14ac:dyDescent="0.2">
      <c r="A9" s="7" t="s">
        <v>385</v>
      </c>
      <c r="B9" s="8">
        <v>35</v>
      </c>
      <c r="C9" s="9">
        <f t="shared" si="0"/>
        <v>8.6381105539941165E-4</v>
      </c>
      <c r="D9" s="8">
        <v>35</v>
      </c>
      <c r="E9" s="10">
        <f t="shared" si="0"/>
        <v>8.6381105539941165E-4</v>
      </c>
      <c r="F9" s="8">
        <v>35</v>
      </c>
      <c r="G9" s="10">
        <f t="shared" si="1"/>
        <v>8.6381105539941165E-4</v>
      </c>
    </row>
    <row r="10" spans="1:7" x14ac:dyDescent="0.2">
      <c r="A10" s="7" t="s">
        <v>288</v>
      </c>
      <c r="B10" s="8">
        <v>3445.7700000000004</v>
      </c>
      <c r="C10" s="9">
        <f t="shared" si="0"/>
        <v>8.5042692010389456E-2</v>
      </c>
      <c r="D10" s="8">
        <v>643.6</v>
      </c>
      <c r="E10" s="10">
        <f t="shared" si="0"/>
        <v>1.5884251293001753E-2</v>
      </c>
      <c r="F10" s="11">
        <v>1035.2</v>
      </c>
      <c r="G10" s="10">
        <f t="shared" si="1"/>
        <v>2.5549062987127742E-2</v>
      </c>
    </row>
    <row r="11" spans="1:7" x14ac:dyDescent="0.2">
      <c r="A11" s="7" t="s">
        <v>388</v>
      </c>
      <c r="B11" s="8">
        <v>1077.8999999999999</v>
      </c>
      <c r="C11" s="9">
        <f t="shared" si="0"/>
        <v>2.660291247471502E-2</v>
      </c>
      <c r="D11" s="8">
        <v>151.30000000000001</v>
      </c>
      <c r="E11" s="10">
        <f t="shared" si="0"/>
        <v>3.7341317909123143E-3</v>
      </c>
      <c r="F11" s="11">
        <v>440.9</v>
      </c>
      <c r="G11" s="10">
        <f t="shared" si="1"/>
        <v>1.0881551266445732E-2</v>
      </c>
    </row>
    <row r="12" spans="1:7" x14ac:dyDescent="0.2">
      <c r="A12" s="12" t="s">
        <v>414</v>
      </c>
      <c r="B12" s="13">
        <v>40518.119999999988</v>
      </c>
      <c r="C12" s="14">
        <v>1</v>
      </c>
      <c r="D12" s="13">
        <v>40518.119999999988</v>
      </c>
      <c r="E12" s="14">
        <v>1</v>
      </c>
      <c r="F12" s="13">
        <v>40518.119999999988</v>
      </c>
      <c r="G12" s="14">
        <v>1</v>
      </c>
    </row>
  </sheetData>
  <mergeCells count="3">
    <mergeCell ref="B1:C1"/>
    <mergeCell ref="D1:E1"/>
    <mergeCell ref="F1:G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System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 Atakan</dc:creator>
  <cp:lastModifiedBy>Semih Atakan</cp:lastModifiedBy>
  <dcterms:created xsi:type="dcterms:W3CDTF">2018-01-28T07:46:24Z</dcterms:created>
  <dcterms:modified xsi:type="dcterms:W3CDTF">2018-03-09T07:47:33Z</dcterms:modified>
</cp:coreProperties>
</file>