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codeName="ThisWorkbook" defaultThemeVersion="124226"/>
  <xr:revisionPtr revIDLastSave="0" documentId="13_ncr:1_{D991FF04-F0CE-4770-91EB-509B51A322D7}" xr6:coauthVersionLast="47" xr6:coauthVersionMax="47" xr10:uidLastSave="{00000000-0000-0000-0000-000000000000}"/>
  <bookViews>
    <workbookView xWindow="-20625" yWindow="2115" windowWidth="17250" windowHeight="11820" tabRatio="626" firstSheet="5" activeTab="6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_xlnm._FilterDatabase" localSheetId="12" hidden="1">Soil!$A$1:$A$6</definedName>
    <definedName name="Description">Description!$A$1:$U$1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Soil!$A$1:$AT$1</definedName>
    <definedName name="Time">Time!$A$1:$K$1</definedName>
    <definedName name="Weather">Weather!$A$1:$E$1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F2" i="1" l="1"/>
  <c r="T3" i="6" l="1"/>
  <c r="T4" i="6"/>
  <c r="T5" i="6"/>
  <c r="T6" i="6"/>
  <c r="T2" i="6" l="1"/>
  <c r="F2" i="16"/>
  <c r="D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C2168C7-E186-4C4F-B2BC-AEF8922FF8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B23D1978-7DA7-4211-A55B-521BEDD185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BC3E0621-CC7E-411E-8A5F-0169324FF3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57D50D64-4586-4D36-803E-9D3FB94522D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sharedStrings.xml><?xml version="1.0" encoding="utf-8"?>
<sst xmlns="http://schemas.openxmlformats.org/spreadsheetml/2006/main" count="396" uniqueCount="299">
  <si>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</si>
  <si>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</si>
  <si>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</si>
  <si>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</si>
  <si>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</si>
  <si>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</si>
  <si>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</si>
  <si>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</si>
  <si>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</si>
  <si>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</si>
  <si>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</si>
  <si>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</si>
  <si>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</si>
  <si>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</si>
  <si>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</si>
  <si>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</si>
  <si>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</si>
  <si>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</si>
  <si>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</si>
  <si>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</si>
  <si>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</si>
  <si>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</si>
  <si>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</si>
  <si>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</si>
  <si>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</si>
  <si>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</si>
  <si>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</si>
  <si>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</si>
  <si>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</si>
  <si>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</si>
  <si>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</si>
  <si>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</si>
  <si>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</si>
  <si>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</si>
  <si>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</si>
  <si>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</si>
  <si>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</si>
  <si>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</si>
  <si>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</si>
  <si>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</si>
  <si>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</si>
  <si>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</si>
  <si>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</si>
  <si>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</si>
  <si>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</si>
  <si>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</si>
  <si>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</si>
  <si>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</si>
  <si>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</si>
  <si>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</si>
  <si>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</si>
  <si>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</si>
  <si>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</si>
  <si>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</si>
  <si>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</si>
  <si>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</si>
  <si>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</si>
  <si>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</si>
  <si>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</si>
  <si>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</si>
  <si>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</si>
  <si>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</si>
  <si>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</si>
  <si>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</si>
  <si>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</si>
  <si>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</si>
  <si>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</si>
  <si>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</si>
  <si>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</si>
  <si>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</si>
  <si>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</si>
  <si>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</si>
  <si>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</si>
  <si>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</si>
  <si>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</si>
  <si>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</si>
  <si>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</si>
  <si>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</si>
  <si>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</si>
  <si>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</si>
  <si>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</si>
  <si>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</si>
  <si>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</si>
  <si>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</si>
  <si>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</si>
  <si>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</si>
  <si>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</si>
  <si>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</si>
  <si>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</si>
  <si>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</si>
  <si>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</si>
  <si>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</si>
  <si>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</si>
  <si>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</si>
  <si>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</si>
  <si>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</si>
  <si>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</si>
  <si>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</si>
  <si>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</si>
  <si>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</si>
  <si>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</si>
  <si>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</si>
  <si>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</si>
  <si>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</si>
  <si>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</si>
  <si>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</si>
  <si>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</si>
  <si>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</si>
  <si>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</si>
  <si>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</si>
  <si>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</si>
  <si>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</si>
  <si>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</si>
  <si>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</si>
  <si>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</si>
  <si>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</si>
  <si>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</si>
  <si>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</si>
  <si>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</si>
  <si>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</si>
  <si>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</si>
  <si>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</si>
  <si>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</si>
  <si>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</si>
  <si>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</si>
  <si>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</si>
  <si>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</si>
  <si>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</si>
  <si>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</si>
  <si>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</si>
  <si>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</si>
  <si>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</si>
  <si>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</si>
  <si>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</si>
  <si>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</si>
  <si>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</si>
  <si>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</si>
  <si>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</si>
  <si>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</si>
  <si>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</si>
  <si>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</si>
  <si>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</si>
  <si>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</si>
  <si>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</si>
  <si>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</si>
  <si>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</si>
  <si>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date</t>
  </si>
  <si>
    <t>nodes</t>
  </si>
  <si>
    <t>Location</t>
  </si>
  <si>
    <t>field</t>
  </si>
  <si>
    <t>year</t>
  </si>
  <si>
    <t>R</t>
  </si>
  <si>
    <t>I_type</t>
  </si>
  <si>
    <t>Pn_33B51</t>
  </si>
  <si>
    <t>Pn_33G66</t>
  </si>
  <si>
    <t>Pn_33H26</t>
  </si>
  <si>
    <t>Pn_33T57</t>
  </si>
  <si>
    <t>DK_61-72</t>
  </si>
  <si>
    <t>DK_62-98</t>
  </si>
  <si>
    <t>PIO-1151</t>
  </si>
  <si>
    <t>PI33T57</t>
  </si>
  <si>
    <t>HNew</t>
  </si>
  <si>
    <t>sat</t>
  </si>
  <si>
    <t>w</t>
  </si>
  <si>
    <t>SoilName</t>
  </si>
  <si>
    <t>soilFile</t>
  </si>
  <si>
    <t>Init Type</t>
  </si>
  <si>
    <t>id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</si>
  <si>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</si>
  <si>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</si>
  <si>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</si>
  <si>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</si>
  <si>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</si>
  <si>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</si>
  <si>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</si>
  <si>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</si>
  <si>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</si>
  <si>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</si>
  <si>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</si>
  <si>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</si>
  <si>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</si>
  <si>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</si>
  <si>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</si>
  <si>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</si>
  <si>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</si>
  <si>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</si>
  <si>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</si>
  <si>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</si>
  <si>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</si>
  <si>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</si>
  <si>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</si>
  <si>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</si>
  <si>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</si>
  <si>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</si>
  <si>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</si>
  <si>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</si>
  <si>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</si>
  <si>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</si>
  <si>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</si>
  <si>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</si>
  <si>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</si>
  <si>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</si>
  <si>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</si>
  <si>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</si>
  <si>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</si>
  <si>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</si>
  <si>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</si>
  <si>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</si>
  <si>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</si>
  <si>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</si>
  <si>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</si>
  <si>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</si>
  <si>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</si>
  <si>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</si>
  <si>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</si>
  <si>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</si>
  <si>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</si>
  <si>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</si>
  <si>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</si>
  <si>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</si>
  <si>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</si>
  <si>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</si>
  <si>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</si>
  <si>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</si>
  <si>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</si>
  <si>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</si>
  <si>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</si>
  <si>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</si>
  <si>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</si>
  <si>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</si>
  <si>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</si>
  <si>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</si>
  <si>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</si>
  <si>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</si>
  <si>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</si>
  <si>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</si>
  <si>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</si>
  <si>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 xml:space="preserve">BEOU </t>
  </si>
  <si>
    <t>Sac.wea</t>
  </si>
  <si>
    <t>SacCA</t>
  </si>
  <si>
    <t>SA_CA</t>
  </si>
  <si>
    <t>daily</t>
  </si>
  <si>
    <t>BEOU</t>
  </si>
  <si>
    <t>SCA2004_Run1</t>
  </si>
  <si>
    <t>SCA_Soil</t>
  </si>
  <si>
    <t>SCA_Wea</t>
  </si>
  <si>
    <t>SCA_Climate.dat</t>
  </si>
  <si>
    <t>SCA</t>
  </si>
  <si>
    <t>SCA.nit</t>
  </si>
  <si>
    <t>SCA_Soil_SCA2004_Run1.soi</t>
  </si>
  <si>
    <t>GasCO2Default_Run6</t>
  </si>
  <si>
    <t>GasCO2Default_Run7</t>
  </si>
  <si>
    <t>GasCO2Default_Run8</t>
  </si>
  <si>
    <t>GasCO2Default_Run9</t>
  </si>
  <si>
    <t>GasCO2Default_Run10</t>
  </si>
  <si>
    <t>GasO2Default_Run6</t>
  </si>
  <si>
    <t>GasO2Default_Run7</t>
  </si>
  <si>
    <t>GasO2Default_Run8</t>
  </si>
  <si>
    <t>GasO2Default_Run9</t>
  </si>
  <si>
    <t>GasO2Default_Run10</t>
  </si>
  <si>
    <t>OCA_Wea</t>
  </si>
  <si>
    <t>OCA</t>
  </si>
  <si>
    <t>SCA_Wea_Rain_plus_20</t>
  </si>
  <si>
    <t>SCA_Wea_Rain_plus_40</t>
  </si>
  <si>
    <t>SCA_Wea_Rain_minus_20</t>
  </si>
  <si>
    <t>SCA_Wea_Rain_minus_40</t>
  </si>
  <si>
    <t>SCA_Wea_Temp_plus_2</t>
  </si>
  <si>
    <t>SCA_Wea_Temp_plus_4</t>
  </si>
  <si>
    <t>SCA_Wea_Temp_minus_2</t>
  </si>
  <si>
    <t>SCA_Wea_Temp_minus_4</t>
  </si>
  <si>
    <t xml:space="preserve">SCA_Wea </t>
  </si>
  <si>
    <t>SCA_Wea_Co2_775</t>
  </si>
  <si>
    <t>SCA_Wea_Co2_475</t>
  </si>
  <si>
    <t>SCA_Wea_Co2_575</t>
  </si>
  <si>
    <t>SCA_Wea_Co2_675</t>
  </si>
  <si>
    <t>CaseStudy1_2_Weather.csv</t>
  </si>
  <si>
    <t>amount (mm/day)</t>
  </si>
  <si>
    <t>Gas_N2O</t>
  </si>
  <si>
    <t>GasN2ODefault</t>
  </si>
  <si>
    <t>N2O(ppm)</t>
  </si>
  <si>
    <t>date_start</t>
  </si>
  <si>
    <t>date_end</t>
  </si>
  <si>
    <t>Depth (mm)</t>
  </si>
  <si>
    <t>type</t>
  </si>
  <si>
    <t>start_hour</t>
  </si>
  <si>
    <t>end_hour</t>
  </si>
  <si>
    <t>there are 3 types of irrigation</t>
  </si>
  <si>
    <t>flood_H</t>
  </si>
  <si>
    <t>flooding by applying ponded water head</t>
  </si>
  <si>
    <t>flood_R</t>
  </si>
  <si>
    <t>flooding by applying a rate of water application over time</t>
  </si>
  <si>
    <t>Sprinkler</t>
  </si>
  <si>
    <t>overhead sprinkler</t>
  </si>
  <si>
    <t>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</si>
  <si>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</si>
  <si>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</si>
  <si>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</si>
  <si>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enter date start and amount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</si>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</sst>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h:mm;@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/>
    <xf numFmtId="0" fontId="1" fillId="3" borderId="2" xfId="0" applyFont="1" applyFill="1" applyBorder="1" applyAlignment="1">
      <alignment horizontal="left" vertical="center"/>
    </xf>
    <xf numFmtId="14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"/>
  <sheetViews>
    <sheetView topLeftCell="K1" zoomScale="85" zoomScaleNormal="85" workbookViewId="0">
      <pane ySplit="1" topLeftCell="A2" activePane="bottomLeft" state="frozen"/>
      <selection activeCell="I1" sqref="I1"/>
      <selection pane="bottomLeft" activeCell="S1" sqref="S1:S2"/>
    </sheetView>
  </sheetViews>
  <sheetFormatPr defaultRowHeight="14.4" x14ac:dyDescent="0.3"/>
  <cols>
    <col min="1" max="1" width="20.5546875" customWidth="1"/>
    <col min="2" max="2" width="28.21875" customWidth="1"/>
    <col min="3" max="3" width="12" customWidth="1"/>
    <col min="4" max="5" width="13" customWidth="1"/>
    <col min="6" max="6" width="39.6640625" customWidth="1"/>
    <col min="7" max="7" width="16" customWidth="1"/>
    <col min="8" max="9" width="20" customWidth="1"/>
    <col min="10" max="10" width="17" customWidth="1"/>
    <col min="11" max="11" width="13" customWidth="1"/>
    <col min="12" max="12" width="16" customWidth="1"/>
    <col min="13" max="13" width="19.44140625" customWidth="1"/>
    <col min="14" max="14" width="15" customWidth="1"/>
    <col min="15" max="15" width="21.33203125" customWidth="1"/>
    <col min="16" max="16" width="16.33203125" customWidth="1"/>
    <col min="17" max="17" width="24.6640625" customWidth="1"/>
    <col min="18" max="19" width="24.88671875" customWidth="1"/>
    <col min="20" max="20" width="16.109375" customWidth="1"/>
    <col min="21" max="21" width="15.88671875" customWidth="1"/>
  </cols>
  <sheetData>
    <row r="1" spans="1:25" x14ac:dyDescent="0.3">
      <c r="A1" t="s">
        <v>6</v>
      </c>
      <c r="B1" t="s">
        <v>139</v>
      </c>
      <c r="C1" t="s">
        <v>103</v>
      </c>
      <c r="D1" t="s">
        <v>104</v>
      </c>
      <c r="E1" s="5" t="s">
        <v>164</v>
      </c>
      <c r="F1" s="5" t="s">
        <v>7</v>
      </c>
      <c r="G1" t="s">
        <v>105</v>
      </c>
      <c r="H1" t="s">
        <v>106</v>
      </c>
      <c r="I1" t="s">
        <v>148</v>
      </c>
      <c r="J1" t="s">
        <v>107</v>
      </c>
      <c r="K1" t="s">
        <v>108</v>
      </c>
      <c r="L1" t="s">
        <v>109</v>
      </c>
      <c r="M1" s="5" t="s">
        <v>110</v>
      </c>
      <c r="N1" t="s">
        <v>111</v>
      </c>
      <c r="O1" t="s">
        <v>174</v>
      </c>
      <c r="P1" t="s">
        <v>175</v>
      </c>
      <c r="Q1" t="s">
        <v>208</v>
      </c>
      <c r="R1" t="s">
        <v>220</v>
      </c>
      <c r="S1" t="s">
        <v>277</v>
      </c>
      <c r="T1" t="s">
        <v>224</v>
      </c>
      <c r="U1" t="s">
        <v>219</v>
      </c>
      <c r="V1" t="s">
        <v>149</v>
      </c>
      <c r="X1" t="s">
        <v>152</v>
      </c>
      <c r="Y1" t="s">
        <v>150</v>
      </c>
    </row>
    <row r="2" spans="1:25" s="21" customFormat="1" ht="15.6" x14ac:dyDescent="0.3">
      <c r="A2" s="19" t="s">
        <v>243</v>
      </c>
      <c r="B2" s="20" t="s">
        <v>245</v>
      </c>
      <c r="C2" s="19" t="s">
        <v>242</v>
      </c>
      <c r="D2" t="str">
        <f>C2 &amp; ".var"</f>
        <v>BEOU.var</v>
      </c>
      <c r="E2" s="19" t="s">
        <v>244</v>
      </c>
      <c r="F2" t="str">
        <f>E2 &amp;"_"&amp; A2 &amp; ".soi"</f>
        <v>SCA_Soil_SCA2004_Run1.soi</v>
      </c>
      <c r="G2" s="19" t="s">
        <v>238</v>
      </c>
      <c r="H2" s="20" t="s">
        <v>246</v>
      </c>
      <c r="I2" s="20" t="s">
        <v>239</v>
      </c>
      <c r="J2" s="20" t="s">
        <v>247</v>
      </c>
      <c r="K2" s="19" t="s">
        <v>248</v>
      </c>
      <c r="L2" s="29" t="s">
        <v>75</v>
      </c>
      <c r="M2" s="19" t="s">
        <v>243</v>
      </c>
      <c r="N2" s="19" t="s">
        <v>90</v>
      </c>
      <c r="O2" s="21" t="s">
        <v>176</v>
      </c>
      <c r="P2" s="21" t="s">
        <v>177</v>
      </c>
      <c r="Q2" s="21" t="s">
        <v>205</v>
      </c>
      <c r="R2" s="21" t="s">
        <v>221</v>
      </c>
      <c r="S2" t="s">
        <v>278</v>
      </c>
      <c r="T2" s="21" t="s">
        <v>225</v>
      </c>
      <c r="U2" s="21" t="s">
        <v>218</v>
      </c>
      <c r="V2" s="21" t="s">
        <v>240</v>
      </c>
      <c r="X2" s="21" t="s">
        <v>151</v>
      </c>
      <c r="Y2" s="21">
        <v>2004</v>
      </c>
    </row>
    <row r="3" spans="1:25" ht="15.6" x14ac:dyDescent="0.3">
      <c r="J3" s="20"/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4" t="s">
        <v>6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3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14"/>
  <sheetViews>
    <sheetView workbookViewId="0">
      <selection activeCell="I16" sqref="I16"/>
    </sheetView>
  </sheetViews>
  <sheetFormatPr defaultRowHeight="14.4" x14ac:dyDescent="0.3"/>
  <cols>
    <col min="1" max="1" width="20.44140625" customWidth="1"/>
  </cols>
  <sheetData>
    <row r="1" spans="1:4" x14ac:dyDescent="0.3">
      <c r="A1" s="4" t="s">
        <v>6</v>
      </c>
      <c r="B1" s="4" t="s">
        <v>71</v>
      </c>
      <c r="C1" s="4" t="s">
        <v>203</v>
      </c>
      <c r="D1" s="4" t="s">
        <v>204</v>
      </c>
    </row>
    <row r="2" spans="1:4" x14ac:dyDescent="0.3">
      <c r="A2" t="s">
        <v>205</v>
      </c>
      <c r="B2">
        <v>1</v>
      </c>
      <c r="C2">
        <v>0.65</v>
      </c>
      <c r="D2">
        <v>11920</v>
      </c>
    </row>
    <row r="3" spans="1:4" x14ac:dyDescent="0.3">
      <c r="A3" t="s">
        <v>221</v>
      </c>
      <c r="B3">
        <v>1</v>
      </c>
      <c r="C3">
        <v>0.65</v>
      </c>
      <c r="D3">
        <v>15400</v>
      </c>
    </row>
    <row r="4" spans="1:4" x14ac:dyDescent="0.3">
      <c r="A4" s="21" t="s">
        <v>250</v>
      </c>
      <c r="B4">
        <v>1</v>
      </c>
      <c r="C4" s="18">
        <v>0.45</v>
      </c>
      <c r="D4">
        <v>11920</v>
      </c>
    </row>
    <row r="5" spans="1:4" x14ac:dyDescent="0.3">
      <c r="A5" s="21" t="s">
        <v>251</v>
      </c>
      <c r="B5">
        <v>1</v>
      </c>
      <c r="C5" s="18">
        <v>0.55000000000000004</v>
      </c>
      <c r="D5">
        <v>11920</v>
      </c>
    </row>
    <row r="6" spans="1:4" x14ac:dyDescent="0.3">
      <c r="A6" s="21" t="s">
        <v>252</v>
      </c>
      <c r="B6">
        <v>1</v>
      </c>
      <c r="C6" s="18">
        <v>0.65</v>
      </c>
      <c r="D6">
        <v>11920</v>
      </c>
    </row>
    <row r="7" spans="1:4" x14ac:dyDescent="0.3">
      <c r="A7" s="21" t="s">
        <v>253</v>
      </c>
      <c r="B7">
        <v>1</v>
      </c>
      <c r="C7" s="18">
        <v>0.75</v>
      </c>
      <c r="D7">
        <v>11920</v>
      </c>
    </row>
    <row r="8" spans="1:4" x14ac:dyDescent="0.3">
      <c r="A8" s="21" t="s">
        <v>254</v>
      </c>
      <c r="B8">
        <v>1</v>
      </c>
      <c r="C8" s="18">
        <v>0.85</v>
      </c>
      <c r="D8">
        <v>11920</v>
      </c>
    </row>
    <row r="9" spans="1:4" x14ac:dyDescent="0.3">
      <c r="A9" s="21" t="s">
        <v>255</v>
      </c>
      <c r="B9">
        <v>1</v>
      </c>
      <c r="C9" s="18">
        <v>0.45</v>
      </c>
      <c r="D9">
        <v>15400</v>
      </c>
    </row>
    <row r="10" spans="1:4" x14ac:dyDescent="0.3">
      <c r="A10" s="21" t="s">
        <v>256</v>
      </c>
      <c r="B10">
        <v>1</v>
      </c>
      <c r="C10" s="18">
        <v>0.55000000000000004</v>
      </c>
      <c r="D10">
        <v>15400</v>
      </c>
    </row>
    <row r="11" spans="1:4" x14ac:dyDescent="0.3">
      <c r="A11" s="21" t="s">
        <v>257</v>
      </c>
      <c r="B11">
        <v>1</v>
      </c>
      <c r="C11" s="18">
        <v>0.65</v>
      </c>
      <c r="D11">
        <v>15400</v>
      </c>
    </row>
    <row r="12" spans="1:4" x14ac:dyDescent="0.3">
      <c r="A12" s="21" t="s">
        <v>258</v>
      </c>
      <c r="B12">
        <v>1</v>
      </c>
      <c r="C12" s="18">
        <v>0.75</v>
      </c>
      <c r="D12">
        <v>15400</v>
      </c>
    </row>
    <row r="13" spans="1:4" x14ac:dyDescent="0.3">
      <c r="A13" s="21" t="s">
        <v>259</v>
      </c>
      <c r="B13">
        <v>1</v>
      </c>
      <c r="C13" s="18">
        <v>0.85</v>
      </c>
      <c r="D13">
        <v>15400</v>
      </c>
    </row>
    <row r="14" spans="1:4" x14ac:dyDescent="0.3">
      <c r="A14" t="s">
        <v>278</v>
      </c>
      <c r="B14">
        <v>1</v>
      </c>
      <c r="C14">
        <v>0.65</v>
      </c>
      <c r="D1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"/>
  <sheetViews>
    <sheetView workbookViewId="0">
      <pane ySplit="1" topLeftCell="A2" activePane="bottomLeft" state="frozen"/>
      <selection pane="bottomLeft" activeCell="E19" sqref="E19"/>
    </sheetView>
  </sheetViews>
  <sheetFormatPr defaultRowHeight="14.4" x14ac:dyDescent="0.3"/>
  <cols>
    <col min="1" max="1" width="16.2187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232</v>
      </c>
      <c r="C1" t="s">
        <v>112</v>
      </c>
      <c r="D1" t="s">
        <v>113</v>
      </c>
      <c r="E1" t="s">
        <v>236</v>
      </c>
      <c r="F1" t="s">
        <v>3</v>
      </c>
      <c r="G1" t="s">
        <v>4</v>
      </c>
      <c r="H1" t="s">
        <v>5</v>
      </c>
      <c r="I1" t="s">
        <v>170</v>
      </c>
      <c r="J1" t="s">
        <v>114</v>
      </c>
      <c r="K1" t="s">
        <v>115</v>
      </c>
      <c r="L1" t="s">
        <v>233</v>
      </c>
      <c r="M1" t="s">
        <v>116</v>
      </c>
      <c r="N1" t="s">
        <v>117</v>
      </c>
      <c r="O1" t="s">
        <v>118</v>
      </c>
      <c r="P1" t="s">
        <v>119</v>
      </c>
      <c r="Q1" t="s">
        <v>234</v>
      </c>
    </row>
    <row r="2" spans="1:17" ht="15.6" x14ac:dyDescent="0.3">
      <c r="A2" s="19" t="s">
        <v>243</v>
      </c>
      <c r="B2">
        <v>62500</v>
      </c>
      <c r="C2">
        <v>38.58</v>
      </c>
      <c r="D2">
        <v>121.47</v>
      </c>
      <c r="E2">
        <v>50</v>
      </c>
      <c r="F2" s="1">
        <v>38089</v>
      </c>
      <c r="G2" s="1">
        <v>38250</v>
      </c>
      <c r="H2">
        <v>0</v>
      </c>
      <c r="I2">
        <v>0</v>
      </c>
      <c r="J2" s="16">
        <v>0</v>
      </c>
      <c r="K2" s="16">
        <v>0</v>
      </c>
      <c r="L2" s="16">
        <v>8</v>
      </c>
      <c r="M2" s="16">
        <v>0.65</v>
      </c>
      <c r="N2" s="16">
        <v>0.5</v>
      </c>
      <c r="O2" s="16">
        <v>0</v>
      </c>
      <c r="P2" s="16">
        <v>1</v>
      </c>
      <c r="Q2" s="16">
        <v>75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T6"/>
  <sheetViews>
    <sheetView zoomScale="85" zoomScaleNormal="85" workbookViewId="0">
      <pane xSplit="1" topLeftCell="L1" activePane="topRight" state="frozen"/>
      <selection pane="topRight" activeCell="S10" sqref="S10"/>
    </sheetView>
  </sheetViews>
  <sheetFormatPr defaultRowHeight="14.4" x14ac:dyDescent="0.3"/>
  <cols>
    <col min="1" max="1" width="43.6640625" customWidth="1"/>
    <col min="2" max="2" width="13" customWidth="1"/>
    <col min="3" max="3" width="9" customWidth="1"/>
    <col min="4" max="32" width="13" customWidth="1"/>
    <col min="33" max="33" width="13" style="22" customWidth="1"/>
    <col min="34" max="46" width="13" customWidth="1"/>
  </cols>
  <sheetData>
    <row r="1" spans="1:46" x14ac:dyDescent="0.3">
      <c r="A1" t="s">
        <v>165</v>
      </c>
      <c r="B1" t="s">
        <v>134</v>
      </c>
      <c r="C1" t="s">
        <v>166</v>
      </c>
      <c r="D1" t="s">
        <v>131</v>
      </c>
      <c r="E1" s="5" t="s">
        <v>226</v>
      </c>
      <c r="F1" s="5" t="s">
        <v>227</v>
      </c>
      <c r="G1" s="5" t="s">
        <v>228</v>
      </c>
      <c r="H1" s="5" t="s">
        <v>229</v>
      </c>
      <c r="I1" s="5" t="s">
        <v>230</v>
      </c>
      <c r="J1" s="5" t="s">
        <v>231</v>
      </c>
      <c r="K1" t="s">
        <v>132</v>
      </c>
      <c r="L1" t="s">
        <v>9</v>
      </c>
      <c r="M1" t="s">
        <v>161</v>
      </c>
      <c r="N1" t="s">
        <v>125</v>
      </c>
      <c r="O1" s="8" t="s">
        <v>214</v>
      </c>
      <c r="P1" s="5" t="s">
        <v>223</v>
      </c>
      <c r="Q1" s="5" t="s">
        <v>279</v>
      </c>
      <c r="R1" t="s">
        <v>126</v>
      </c>
      <c r="S1" t="s">
        <v>127</v>
      </c>
      <c r="T1" t="s">
        <v>128</v>
      </c>
      <c r="U1" t="s">
        <v>10</v>
      </c>
      <c r="V1" t="s">
        <v>87</v>
      </c>
      <c r="W1" t="s">
        <v>88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s="22" t="s">
        <v>65</v>
      </c>
      <c r="AH1" t="s">
        <v>66</v>
      </c>
      <c r="AI1" t="s">
        <v>67</v>
      </c>
      <c r="AJ1" t="s">
        <v>68</v>
      </c>
      <c r="AK1" t="s">
        <v>58</v>
      </c>
      <c r="AL1" t="s">
        <v>69</v>
      </c>
      <c r="AM1" t="s">
        <v>70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162</v>
      </c>
    </row>
    <row r="2" spans="1:46" s="27" customFormat="1" x14ac:dyDescent="0.3">
      <c r="A2" s="27" t="s">
        <v>249</v>
      </c>
      <c r="B2" s="27">
        <v>15</v>
      </c>
      <c r="C2" s="27" t="s">
        <v>163</v>
      </c>
      <c r="D2" s="27">
        <v>2.0176920000000002E-3</v>
      </c>
      <c r="E2" s="27">
        <v>-1</v>
      </c>
      <c r="F2" s="27">
        <v>-1</v>
      </c>
      <c r="G2" s="27">
        <v>0</v>
      </c>
      <c r="H2" s="27">
        <v>0</v>
      </c>
      <c r="I2" s="27">
        <v>0</v>
      </c>
      <c r="J2" s="27">
        <v>0</v>
      </c>
      <c r="K2" s="27">
        <v>10</v>
      </c>
      <c r="L2" s="27">
        <v>2.81</v>
      </c>
      <c r="M2" s="27">
        <v>0.33</v>
      </c>
      <c r="N2" s="27">
        <v>5</v>
      </c>
      <c r="O2" s="27">
        <v>379</v>
      </c>
      <c r="P2" s="27">
        <v>206000</v>
      </c>
      <c r="Q2">
        <v>0</v>
      </c>
      <c r="R2" s="27">
        <v>32</v>
      </c>
      <c r="S2" s="27">
        <v>51</v>
      </c>
      <c r="T2" s="27">
        <f t="shared" ref="T2:T6" si="0">100-R2-S2</f>
        <v>17</v>
      </c>
      <c r="U2" s="27">
        <v>1.04</v>
      </c>
      <c r="V2" s="27">
        <v>0.37</v>
      </c>
      <c r="W2" s="27">
        <v>0.22</v>
      </c>
      <c r="X2" s="27">
        <v>-1</v>
      </c>
      <c r="Y2" s="27">
        <v>-1</v>
      </c>
      <c r="Z2" s="27">
        <v>-1</v>
      </c>
      <c r="AA2" s="27">
        <v>-1</v>
      </c>
      <c r="AB2" s="27">
        <v>-1</v>
      </c>
      <c r="AC2" s="27">
        <v>-1</v>
      </c>
      <c r="AD2" s="27">
        <v>11</v>
      </c>
      <c r="AE2" s="27">
        <v>10</v>
      </c>
      <c r="AF2" s="27">
        <v>-1</v>
      </c>
      <c r="AG2" s="28">
        <v>6.9999999999999994E-5</v>
      </c>
      <c r="AH2" s="27">
        <v>1.7000000000000001E-2</v>
      </c>
      <c r="AI2" s="27">
        <v>7.0000000000000007E-2</v>
      </c>
      <c r="AJ2" s="27">
        <v>0.2</v>
      </c>
      <c r="AK2" s="27">
        <v>9.9999999999999995E-8</v>
      </c>
      <c r="AL2" s="27">
        <v>0.6</v>
      </c>
      <c r="AM2" s="27">
        <v>0.2</v>
      </c>
      <c r="AN2" s="27">
        <v>10</v>
      </c>
      <c r="AO2" s="27">
        <v>50</v>
      </c>
      <c r="AP2" s="27">
        <v>10</v>
      </c>
      <c r="AQ2" s="27">
        <v>0.1</v>
      </c>
      <c r="AR2" s="27">
        <v>8</v>
      </c>
      <c r="AS2" s="27">
        <v>1.0000000000000001E-5</v>
      </c>
      <c r="AT2" s="27">
        <v>0.38600000000000001</v>
      </c>
    </row>
    <row r="3" spans="1:46" x14ac:dyDescent="0.3">
      <c r="A3" t="s">
        <v>249</v>
      </c>
      <c r="B3">
        <v>30</v>
      </c>
      <c r="C3" t="s">
        <v>163</v>
      </c>
      <c r="D3">
        <v>1.525401E-3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10</v>
      </c>
      <c r="L3">
        <v>2.81</v>
      </c>
      <c r="M3">
        <v>0.33</v>
      </c>
      <c r="N3">
        <v>9</v>
      </c>
      <c r="O3">
        <v>379</v>
      </c>
      <c r="P3">
        <v>206000</v>
      </c>
      <c r="Q3">
        <v>0</v>
      </c>
      <c r="R3">
        <v>29</v>
      </c>
      <c r="S3">
        <v>53</v>
      </c>
      <c r="T3">
        <f t="shared" si="0"/>
        <v>18</v>
      </c>
      <c r="U3">
        <v>1.37</v>
      </c>
      <c r="V3">
        <v>0.37</v>
      </c>
      <c r="W3">
        <v>0.22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11</v>
      </c>
      <c r="AE3">
        <v>10</v>
      </c>
      <c r="AF3">
        <v>-1</v>
      </c>
      <c r="AG3" s="22">
        <v>6.9999999999999994E-5</v>
      </c>
      <c r="AH3" s="27">
        <v>1.7000000000000001E-2</v>
      </c>
      <c r="AI3">
        <v>7.0000000000000007E-2</v>
      </c>
      <c r="AJ3">
        <v>0.2</v>
      </c>
      <c r="AK3">
        <v>9.9999999999999995E-8</v>
      </c>
      <c r="AL3">
        <v>0.6</v>
      </c>
      <c r="AM3">
        <v>0.2</v>
      </c>
      <c r="AN3">
        <v>10</v>
      </c>
      <c r="AO3">
        <v>50</v>
      </c>
      <c r="AP3">
        <v>10</v>
      </c>
      <c r="AQ3">
        <v>0.1</v>
      </c>
      <c r="AR3">
        <v>8</v>
      </c>
      <c r="AS3">
        <v>1.0000000000000001E-5</v>
      </c>
      <c r="AT3">
        <v>0.38600000000000001</v>
      </c>
    </row>
    <row r="4" spans="1:46" x14ac:dyDescent="0.3">
      <c r="A4" t="s">
        <v>249</v>
      </c>
      <c r="B4">
        <v>50</v>
      </c>
      <c r="C4" t="s">
        <v>163</v>
      </c>
      <c r="D4">
        <v>1.1675500000000001E-3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10</v>
      </c>
      <c r="L4">
        <v>2.81</v>
      </c>
      <c r="M4">
        <v>0.33</v>
      </c>
      <c r="N4">
        <v>10</v>
      </c>
      <c r="O4">
        <v>379</v>
      </c>
      <c r="P4">
        <v>206000</v>
      </c>
      <c r="Q4">
        <v>0</v>
      </c>
      <c r="R4">
        <v>28</v>
      </c>
      <c r="S4">
        <v>52</v>
      </c>
      <c r="T4">
        <f t="shared" si="0"/>
        <v>20</v>
      </c>
      <c r="U4">
        <v>1.51</v>
      </c>
      <c r="V4">
        <v>0.37</v>
      </c>
      <c r="W4">
        <v>0.22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11</v>
      </c>
      <c r="AE4">
        <v>10</v>
      </c>
      <c r="AF4">
        <v>-1</v>
      </c>
      <c r="AG4" s="22">
        <v>6.9999999999999994E-5</v>
      </c>
      <c r="AH4" s="27">
        <v>1.7000000000000001E-2</v>
      </c>
      <c r="AI4">
        <v>7.0000000000000007E-2</v>
      </c>
      <c r="AJ4">
        <v>0.2</v>
      </c>
      <c r="AK4">
        <v>9.9999999999999995E-8</v>
      </c>
      <c r="AL4">
        <v>0.6</v>
      </c>
      <c r="AM4">
        <v>0.2</v>
      </c>
      <c r="AN4">
        <v>10</v>
      </c>
      <c r="AO4">
        <v>50</v>
      </c>
      <c r="AP4">
        <v>10</v>
      </c>
      <c r="AQ4">
        <v>0.1</v>
      </c>
      <c r="AR4">
        <v>8</v>
      </c>
      <c r="AS4">
        <v>1.0000000000000001E-5</v>
      </c>
      <c r="AT4">
        <v>0.38600000000000001</v>
      </c>
    </row>
    <row r="5" spans="1:46" x14ac:dyDescent="0.3">
      <c r="A5" t="s">
        <v>249</v>
      </c>
      <c r="B5">
        <v>75</v>
      </c>
      <c r="C5" t="s">
        <v>163</v>
      </c>
      <c r="D5">
        <v>1.188759E-3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10</v>
      </c>
      <c r="L5">
        <v>2.81</v>
      </c>
      <c r="M5">
        <v>0.33</v>
      </c>
      <c r="N5">
        <v>20</v>
      </c>
      <c r="O5">
        <v>379</v>
      </c>
      <c r="P5">
        <v>206000</v>
      </c>
      <c r="Q5">
        <v>0</v>
      </c>
      <c r="R5">
        <v>29</v>
      </c>
      <c r="S5">
        <v>51</v>
      </c>
      <c r="T5">
        <f t="shared" si="0"/>
        <v>20</v>
      </c>
      <c r="U5">
        <v>1.58</v>
      </c>
      <c r="V5">
        <v>0.37</v>
      </c>
      <c r="W5">
        <v>0.22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11</v>
      </c>
      <c r="AE5">
        <v>10</v>
      </c>
      <c r="AF5">
        <v>-1</v>
      </c>
      <c r="AG5" s="22">
        <v>6.9999999999999994E-5</v>
      </c>
      <c r="AH5" s="27">
        <v>1.7000000000000001E-2</v>
      </c>
      <c r="AI5">
        <v>7.0000000000000007E-2</v>
      </c>
      <c r="AJ5">
        <v>0.2</v>
      </c>
      <c r="AK5">
        <v>9.9999999999999995E-8</v>
      </c>
      <c r="AL5">
        <v>0.6</v>
      </c>
      <c r="AM5">
        <v>0.2</v>
      </c>
      <c r="AN5">
        <v>10</v>
      </c>
      <c r="AO5">
        <v>50</v>
      </c>
      <c r="AP5">
        <v>10</v>
      </c>
      <c r="AQ5">
        <v>0.1</v>
      </c>
      <c r="AR5">
        <v>8</v>
      </c>
      <c r="AS5">
        <v>1.0000000000000001E-5</v>
      </c>
      <c r="AT5">
        <v>0.38600000000000001</v>
      </c>
    </row>
    <row r="6" spans="1:46" x14ac:dyDescent="0.3">
      <c r="A6" t="s">
        <v>249</v>
      </c>
      <c r="B6">
        <v>100</v>
      </c>
      <c r="C6" t="s">
        <v>163</v>
      </c>
      <c r="D6">
        <v>7.4025299999999996E-4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10</v>
      </c>
      <c r="L6">
        <v>2.81</v>
      </c>
      <c r="M6">
        <v>0.33</v>
      </c>
      <c r="N6">
        <v>20</v>
      </c>
      <c r="O6">
        <v>379</v>
      </c>
      <c r="P6">
        <v>206000</v>
      </c>
      <c r="Q6">
        <v>0</v>
      </c>
      <c r="R6">
        <v>33</v>
      </c>
      <c r="S6">
        <v>48</v>
      </c>
      <c r="T6">
        <f t="shared" si="0"/>
        <v>19</v>
      </c>
      <c r="U6">
        <v>1.58</v>
      </c>
      <c r="V6">
        <v>0.37</v>
      </c>
      <c r="W6">
        <v>0.22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11</v>
      </c>
      <c r="AE6">
        <v>10</v>
      </c>
      <c r="AF6">
        <v>-1</v>
      </c>
      <c r="AG6" s="22">
        <v>6.9999999999999994E-5</v>
      </c>
      <c r="AH6" s="27">
        <v>1.7000000000000001E-2</v>
      </c>
      <c r="AI6">
        <v>7.0000000000000007E-2</v>
      </c>
      <c r="AJ6">
        <v>0.2</v>
      </c>
      <c r="AK6">
        <v>9.9999999999999995E-8</v>
      </c>
      <c r="AL6">
        <v>0.6</v>
      </c>
      <c r="AM6">
        <v>0.2</v>
      </c>
      <c r="AN6">
        <v>10</v>
      </c>
      <c r="AO6">
        <v>50</v>
      </c>
      <c r="AP6">
        <v>10</v>
      </c>
      <c r="AQ6">
        <v>0.1</v>
      </c>
      <c r="AR6">
        <v>8</v>
      </c>
      <c r="AS6">
        <v>1.0000000000000001E-5</v>
      </c>
      <c r="AT6">
        <v>0.38600000000000001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"/>
  <sheetViews>
    <sheetView workbookViewId="0">
      <pane ySplit="1" topLeftCell="A2" activePane="bottomLeft" state="frozen"/>
      <selection pane="bottomLeft" activeCell="E24" sqref="E24"/>
    </sheetView>
  </sheetViews>
  <sheetFormatPr defaultRowHeight="14.4" x14ac:dyDescent="0.3"/>
  <cols>
    <col min="1" max="1" width="19.44140625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222</v>
      </c>
      <c r="L1" t="s">
        <v>213</v>
      </c>
    </row>
    <row r="2" spans="1:12" ht="15.6" x14ac:dyDescent="0.3">
      <c r="A2" s="19" t="s">
        <v>243</v>
      </c>
      <c r="B2" s="1">
        <v>37834</v>
      </c>
      <c r="C2" s="1">
        <v>38351</v>
      </c>
      <c r="D2">
        <v>1E-4</v>
      </c>
      <c r="E2" s="3">
        <v>9.9999999999999995E-8</v>
      </c>
      <c r="F2">
        <v>1.3</v>
      </c>
      <c r="G2">
        <v>0.3</v>
      </c>
      <c r="H2">
        <v>1</v>
      </c>
      <c r="I2">
        <v>0</v>
      </c>
      <c r="J2">
        <v>1</v>
      </c>
      <c r="K2">
        <v>0</v>
      </c>
      <c r="L2" s="17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10"/>
  <sheetViews>
    <sheetView workbookViewId="0">
      <selection activeCell="C15" sqref="C15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8</v>
      </c>
      <c r="B1" s="5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91</v>
      </c>
      <c r="H1" s="4" t="s">
        <v>140</v>
      </c>
      <c r="I1" s="4" t="s">
        <v>35</v>
      </c>
      <c r="J1" s="4" t="s">
        <v>36</v>
      </c>
      <c r="K1" s="4" t="s">
        <v>41</v>
      </c>
      <c r="L1" s="4" t="s">
        <v>42</v>
      </c>
      <c r="M1" s="4" t="s">
        <v>43</v>
      </c>
      <c r="N1" s="4" t="s">
        <v>37</v>
      </c>
      <c r="O1" s="4" t="s">
        <v>38</v>
      </c>
      <c r="P1" s="4" t="s">
        <v>2</v>
      </c>
      <c r="Q1" s="4" t="s">
        <v>71</v>
      </c>
      <c r="R1" s="4" t="s">
        <v>135</v>
      </c>
      <c r="S1" s="4" t="s">
        <v>73</v>
      </c>
      <c r="T1" s="4" t="s">
        <v>138</v>
      </c>
      <c r="U1" s="4" t="s">
        <v>137</v>
      </c>
      <c r="V1" s="4" t="s">
        <v>136</v>
      </c>
      <c r="W1" s="4" t="s">
        <v>39</v>
      </c>
      <c r="X1" s="4" t="s">
        <v>40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</row>
    <row r="2" spans="1:30" x14ac:dyDescent="0.3">
      <c r="A2" t="s">
        <v>157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3">
        <v>1.059E-4</v>
      </c>
      <c r="O2" s="3">
        <v>2.0000000000000001E-4</v>
      </c>
      <c r="P2" s="3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158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3">
        <v>1.059E-4</v>
      </c>
      <c r="O3" s="3">
        <v>2.0000000000000001E-4</v>
      </c>
      <c r="P3" s="3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t="s">
        <v>160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3">
        <v>1.059E-4</v>
      </c>
      <c r="O4" s="3">
        <v>2.0000000000000001E-4</v>
      </c>
      <c r="P4" s="3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159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3">
        <v>1.059E-4</v>
      </c>
      <c r="O5" s="3">
        <v>2.0000000000000001E-4</v>
      </c>
      <c r="P5" s="3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153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3">
        <v>1.059E-4</v>
      </c>
      <c r="O6" s="3">
        <v>2.0000000000000001E-4</v>
      </c>
      <c r="P6" s="3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154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3">
        <v>1.059E-4</v>
      </c>
      <c r="O7" s="3">
        <v>2.0000000000000001E-4</v>
      </c>
      <c r="P7" s="3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155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3">
        <v>1.059E-4</v>
      </c>
      <c r="O8" s="3">
        <v>2.0000000000000001E-4</v>
      </c>
      <c r="P8" s="3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156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3">
        <v>1.059E-4</v>
      </c>
      <c r="O9" s="3">
        <v>2.0000000000000001E-4</v>
      </c>
      <c r="P9" s="3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  <row r="10" spans="1:30" ht="15.6" x14ac:dyDescent="0.3">
      <c r="A10" s="14" t="s">
        <v>237</v>
      </c>
      <c r="B10">
        <v>20</v>
      </c>
      <c r="C10">
        <v>1</v>
      </c>
      <c r="D10">
        <v>0.53</v>
      </c>
      <c r="E10">
        <v>0.97799999999999998</v>
      </c>
      <c r="F10">
        <v>3</v>
      </c>
      <c r="G10">
        <v>2</v>
      </c>
      <c r="H10">
        <v>100</v>
      </c>
      <c r="I10">
        <v>166.7</v>
      </c>
      <c r="J10">
        <v>31.3</v>
      </c>
      <c r="K10">
        <v>0.73</v>
      </c>
      <c r="L10">
        <v>0.55000000000000004</v>
      </c>
      <c r="M10">
        <v>0.04</v>
      </c>
      <c r="N10" s="3">
        <v>1.059E-4</v>
      </c>
      <c r="O10" s="3">
        <v>2.0000000000000001E-4</v>
      </c>
      <c r="Q10">
        <v>1</v>
      </c>
      <c r="R10">
        <v>1</v>
      </c>
      <c r="S10">
        <v>1</v>
      </c>
      <c r="T10">
        <v>2.4</v>
      </c>
      <c r="U10">
        <v>2.9</v>
      </c>
      <c r="V10">
        <v>0</v>
      </c>
      <c r="W10">
        <v>1</v>
      </c>
      <c r="X10">
        <v>1.7000000000000001E-2</v>
      </c>
      <c r="Y10">
        <v>35</v>
      </c>
      <c r="Z10">
        <v>0.5</v>
      </c>
      <c r="AA10">
        <v>0.01</v>
      </c>
      <c r="AB10">
        <v>17.2</v>
      </c>
      <c r="AC10">
        <v>0.75</v>
      </c>
      <c r="AD10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17"/>
  <sheetViews>
    <sheetView workbookViewId="0">
      <selection activeCell="C16" sqref="C16"/>
    </sheetView>
  </sheetViews>
  <sheetFormatPr defaultRowHeight="14.4" x14ac:dyDescent="0.3"/>
  <cols>
    <col min="1" max="1" width="14.6640625" customWidth="1"/>
    <col min="2" max="2" width="22.88671875" customWidth="1"/>
    <col min="3" max="3" width="34.6640625" customWidth="1"/>
    <col min="4" max="4" width="7" customWidth="1"/>
    <col min="5" max="5" width="6" customWidth="1"/>
  </cols>
  <sheetData>
    <row r="1" spans="1:5" x14ac:dyDescent="0.3">
      <c r="A1" t="s">
        <v>89</v>
      </c>
      <c r="B1" t="s">
        <v>172</v>
      </c>
      <c r="C1" t="s">
        <v>129</v>
      </c>
      <c r="D1" t="s">
        <v>11</v>
      </c>
      <c r="E1" t="s">
        <v>130</v>
      </c>
    </row>
    <row r="2" spans="1:5" ht="15.6" x14ac:dyDescent="0.3">
      <c r="A2" s="20" t="s">
        <v>247</v>
      </c>
      <c r="B2" s="20" t="s">
        <v>245</v>
      </c>
      <c r="C2" s="14" t="s">
        <v>275</v>
      </c>
      <c r="D2" s="2" t="s">
        <v>173</v>
      </c>
      <c r="E2" t="s">
        <v>241</v>
      </c>
    </row>
    <row r="3" spans="1:5" ht="15.6" x14ac:dyDescent="0.3">
      <c r="A3" s="15" t="s">
        <v>261</v>
      </c>
      <c r="B3" s="15" t="s">
        <v>260</v>
      </c>
      <c r="C3" s="15" t="str">
        <f>C2</f>
        <v>CaseStudy1_2_Weather.csv</v>
      </c>
      <c r="D3" s="2" t="s">
        <v>173</v>
      </c>
      <c r="E3" t="s">
        <v>241</v>
      </c>
    </row>
    <row r="4" spans="1:5" ht="15.6" x14ac:dyDescent="0.3">
      <c r="A4" s="20" t="s">
        <v>247</v>
      </c>
      <c r="B4" t="s">
        <v>262</v>
      </c>
      <c r="C4" s="15" t="str">
        <f t="shared" ref="C4:C17" si="0">C3</f>
        <v>CaseStudy1_2_Weather.csv</v>
      </c>
      <c r="D4" s="2" t="s">
        <v>173</v>
      </c>
      <c r="E4" t="s">
        <v>241</v>
      </c>
    </row>
    <row r="5" spans="1:5" ht="15.6" x14ac:dyDescent="0.3">
      <c r="A5" s="20" t="s">
        <v>247</v>
      </c>
      <c r="B5" t="s">
        <v>263</v>
      </c>
      <c r="C5" s="15" t="str">
        <f t="shared" si="0"/>
        <v>CaseStudy1_2_Weather.csv</v>
      </c>
      <c r="D5" s="2" t="s">
        <v>173</v>
      </c>
      <c r="E5" t="s">
        <v>241</v>
      </c>
    </row>
    <row r="6" spans="1:5" ht="15.6" x14ac:dyDescent="0.3">
      <c r="A6" s="20" t="s">
        <v>247</v>
      </c>
      <c r="B6" t="s">
        <v>264</v>
      </c>
      <c r="C6" s="15" t="str">
        <f t="shared" si="0"/>
        <v>CaseStudy1_2_Weather.csv</v>
      </c>
      <c r="D6" s="2" t="s">
        <v>173</v>
      </c>
      <c r="E6" t="s">
        <v>241</v>
      </c>
    </row>
    <row r="7" spans="1:5" ht="15.6" x14ac:dyDescent="0.3">
      <c r="A7" s="20" t="s">
        <v>247</v>
      </c>
      <c r="B7" t="s">
        <v>265</v>
      </c>
      <c r="C7" s="15" t="str">
        <f t="shared" si="0"/>
        <v>CaseStudy1_2_Weather.csv</v>
      </c>
      <c r="D7" s="2" t="s">
        <v>173</v>
      </c>
      <c r="E7" t="s">
        <v>241</v>
      </c>
    </row>
    <row r="8" spans="1:5" ht="15.6" x14ac:dyDescent="0.3">
      <c r="A8" s="20" t="s">
        <v>247</v>
      </c>
      <c r="B8" t="s">
        <v>245</v>
      </c>
      <c r="C8" s="15" t="str">
        <f t="shared" si="0"/>
        <v>CaseStudy1_2_Weather.csv</v>
      </c>
      <c r="D8" s="2" t="s">
        <v>173</v>
      </c>
      <c r="E8" t="s">
        <v>241</v>
      </c>
    </row>
    <row r="9" spans="1:5" ht="15.6" x14ac:dyDescent="0.3">
      <c r="A9" s="20" t="s">
        <v>247</v>
      </c>
      <c r="B9" t="s">
        <v>266</v>
      </c>
      <c r="C9" s="15" t="str">
        <f t="shared" si="0"/>
        <v>CaseStudy1_2_Weather.csv</v>
      </c>
      <c r="D9" s="2" t="s">
        <v>173</v>
      </c>
      <c r="E9" t="s">
        <v>241</v>
      </c>
    </row>
    <row r="10" spans="1:5" ht="15.6" x14ac:dyDescent="0.3">
      <c r="A10" s="20" t="s">
        <v>247</v>
      </c>
      <c r="B10" t="s">
        <v>267</v>
      </c>
      <c r="C10" s="15" t="str">
        <f t="shared" si="0"/>
        <v>CaseStudy1_2_Weather.csv</v>
      </c>
      <c r="D10" s="2" t="s">
        <v>173</v>
      </c>
      <c r="E10" t="s">
        <v>241</v>
      </c>
    </row>
    <row r="11" spans="1:5" ht="15.6" x14ac:dyDescent="0.3">
      <c r="A11" s="20" t="s">
        <v>247</v>
      </c>
      <c r="B11" t="s">
        <v>268</v>
      </c>
      <c r="C11" s="15" t="str">
        <f t="shared" si="0"/>
        <v>CaseStudy1_2_Weather.csv</v>
      </c>
      <c r="D11" s="2" t="s">
        <v>173</v>
      </c>
      <c r="E11" t="s">
        <v>241</v>
      </c>
    </row>
    <row r="12" spans="1:5" ht="15.6" x14ac:dyDescent="0.3">
      <c r="A12" s="20" t="s">
        <v>247</v>
      </c>
      <c r="B12" t="s">
        <v>269</v>
      </c>
      <c r="C12" s="15" t="str">
        <f t="shared" si="0"/>
        <v>CaseStudy1_2_Weather.csv</v>
      </c>
      <c r="D12" s="2" t="s">
        <v>173</v>
      </c>
      <c r="E12" t="s">
        <v>241</v>
      </c>
    </row>
    <row r="13" spans="1:5" ht="15.6" x14ac:dyDescent="0.3">
      <c r="A13" s="20" t="s">
        <v>247</v>
      </c>
      <c r="B13" t="s">
        <v>270</v>
      </c>
      <c r="C13" s="15" t="str">
        <f t="shared" si="0"/>
        <v>CaseStudy1_2_Weather.csv</v>
      </c>
      <c r="D13" s="2" t="s">
        <v>173</v>
      </c>
      <c r="E13" t="s">
        <v>241</v>
      </c>
    </row>
    <row r="14" spans="1:5" ht="15.6" x14ac:dyDescent="0.3">
      <c r="A14" s="20" t="s">
        <v>247</v>
      </c>
      <c r="B14" t="s">
        <v>271</v>
      </c>
      <c r="C14" s="15" t="str">
        <f t="shared" si="0"/>
        <v>CaseStudy1_2_Weather.csv</v>
      </c>
      <c r="D14" s="2" t="s">
        <v>173</v>
      </c>
      <c r="E14" t="s">
        <v>241</v>
      </c>
    </row>
    <row r="15" spans="1:5" ht="15.6" x14ac:dyDescent="0.3">
      <c r="A15" s="20" t="s">
        <v>247</v>
      </c>
      <c r="B15" t="s">
        <v>272</v>
      </c>
      <c r="C15" s="15" t="str">
        <f t="shared" si="0"/>
        <v>CaseStudy1_2_Weather.csv</v>
      </c>
      <c r="D15" s="2" t="s">
        <v>173</v>
      </c>
      <c r="E15" t="s">
        <v>241</v>
      </c>
    </row>
    <row r="16" spans="1:5" ht="15.6" x14ac:dyDescent="0.3">
      <c r="A16" s="20" t="s">
        <v>247</v>
      </c>
      <c r="B16" t="s">
        <v>273</v>
      </c>
      <c r="C16" s="15" t="str">
        <f t="shared" si="0"/>
        <v>CaseStudy1_2_Weather.csv</v>
      </c>
      <c r="D16" s="2" t="s">
        <v>173</v>
      </c>
      <c r="E16" t="s">
        <v>241</v>
      </c>
    </row>
    <row r="17" spans="1:5" ht="15.6" x14ac:dyDescent="0.3">
      <c r="A17" s="20" t="s">
        <v>247</v>
      </c>
      <c r="B17" t="s">
        <v>274</v>
      </c>
      <c r="C17" s="15" t="str">
        <f t="shared" si="0"/>
        <v>CaseStudy1_2_Weather.csv</v>
      </c>
      <c r="D17" s="2" t="s">
        <v>173</v>
      </c>
      <c r="E17" t="s">
        <v>241</v>
      </c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13" bestFit="1" customWidth="1"/>
    <col min="2" max="2" width="25.33203125" style="13" bestFit="1" customWidth="1"/>
    <col min="3" max="3" width="13.88671875" style="13" bestFit="1" customWidth="1"/>
    <col min="4" max="4" width="11.109375" style="13" bestFit="1" customWidth="1"/>
    <col min="5" max="5" width="10.33203125" style="13" bestFit="1" customWidth="1"/>
    <col min="6" max="6" width="10.5546875" style="13" bestFit="1" customWidth="1"/>
    <col min="7" max="7" width="13.109375" style="13" bestFit="1" customWidth="1"/>
    <col min="8" max="8" width="12.109375" style="13" bestFit="1" customWidth="1"/>
    <col min="9" max="9" width="12.44140625" style="13" bestFit="1" customWidth="1"/>
    <col min="10" max="10" width="13.5546875" style="13" bestFit="1" customWidth="1"/>
    <col min="11" max="11" width="12.5546875" style="13" bestFit="1" customWidth="1"/>
    <col min="12" max="12" width="12.88671875" style="13" bestFit="1" customWidth="1"/>
    <col min="13" max="16384" width="8.88671875" style="13"/>
  </cols>
  <sheetData>
    <row r="1" spans="1:12" x14ac:dyDescent="0.3">
      <c r="A1" s="13" t="s">
        <v>6</v>
      </c>
      <c r="B1" s="13" t="s">
        <v>178</v>
      </c>
      <c r="C1" s="13" t="s">
        <v>179</v>
      </c>
      <c r="D1" s="13" t="s">
        <v>180</v>
      </c>
      <c r="E1" s="13" t="s">
        <v>181</v>
      </c>
      <c r="F1" s="13" t="s">
        <v>182</v>
      </c>
      <c r="G1" s="13" t="s">
        <v>183</v>
      </c>
      <c r="H1" s="13" t="s">
        <v>184</v>
      </c>
      <c r="I1" s="13" t="s">
        <v>185</v>
      </c>
      <c r="J1" s="13" t="s">
        <v>186</v>
      </c>
      <c r="K1" s="13" t="s">
        <v>187</v>
      </c>
      <c r="L1" s="13" t="s">
        <v>188</v>
      </c>
    </row>
    <row r="2" spans="1:12" x14ac:dyDescent="0.3">
      <c r="A2" s="13" t="s">
        <v>177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E17" sqref="E17"/>
    </sheetView>
  </sheetViews>
  <sheetFormatPr defaultRowHeight="14.4" x14ac:dyDescent="0.3"/>
  <cols>
    <col min="1" max="1" width="17.109375" customWidth="1"/>
  </cols>
  <sheetData>
    <row r="1" spans="1:15" x14ac:dyDescent="0.3">
      <c r="A1" t="s">
        <v>6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</row>
    <row r="2" spans="1:15" x14ac:dyDescent="0.3">
      <c r="A2" t="s">
        <v>176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39" sqref="C3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</row>
    <row r="2" spans="1:9" ht="15.6" x14ac:dyDescent="0.3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"/>
  <sheetViews>
    <sheetView workbookViewId="0">
      <selection activeCell="A2" sqref="A2:XFD3"/>
    </sheetView>
  </sheetViews>
  <sheetFormatPr defaultRowHeight="14.4" x14ac:dyDescent="0.3"/>
  <cols>
    <col min="1" max="1" width="28.6640625" customWidth="1"/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89</v>
      </c>
      <c r="B1" t="s">
        <v>148</v>
      </c>
      <c r="C1" s="8" t="s">
        <v>12</v>
      </c>
      <c r="D1" s="8" t="s">
        <v>13</v>
      </c>
      <c r="E1" s="5" t="s">
        <v>14</v>
      </c>
      <c r="F1" s="8" t="s">
        <v>171</v>
      </c>
      <c r="G1" s="5" t="s">
        <v>15</v>
      </c>
      <c r="H1" s="7" t="s">
        <v>80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133</v>
      </c>
    </row>
    <row r="2" spans="1:23" ht="15.6" x14ac:dyDescent="0.3">
      <c r="A2" s="15" t="s">
        <v>247</v>
      </c>
      <c r="B2" s="15" t="s">
        <v>239</v>
      </c>
      <c r="C2">
        <v>38.58</v>
      </c>
      <c r="D2">
        <v>-121.47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 s="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83</v>
      </c>
      <c r="V2">
        <v>379</v>
      </c>
      <c r="W2">
        <v>50</v>
      </c>
    </row>
  </sheetData>
  <sortState xmlns:xlrd2="http://schemas.microsoft.com/office/spreadsheetml/2017/richdata2" ref="B2">
    <sortCondition ref="B2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"/>
  <sheetViews>
    <sheetView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22.109375" style="21" customWidth="1"/>
    <col min="2" max="2" width="1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 x14ac:dyDescent="0.3">
      <c r="A1" s="21" t="s">
        <v>6</v>
      </c>
      <c r="B1" t="s">
        <v>146</v>
      </c>
      <c r="C1" t="s">
        <v>1</v>
      </c>
      <c r="D1" t="s">
        <v>168</v>
      </c>
      <c r="E1" t="s">
        <v>235</v>
      </c>
      <c r="F1" t="s">
        <v>229</v>
      </c>
      <c r="G1" s="5" t="s">
        <v>230</v>
      </c>
      <c r="H1" s="5" t="s">
        <v>231</v>
      </c>
      <c r="I1" t="s">
        <v>209</v>
      </c>
      <c r="J1" t="s">
        <v>210</v>
      </c>
      <c r="K1" t="s">
        <v>211</v>
      </c>
      <c r="L1" t="s">
        <v>212</v>
      </c>
    </row>
    <row r="2" spans="1:12" s="18" customFormat="1" ht="15.6" x14ac:dyDescent="0.3">
      <c r="A2" s="23" t="s">
        <v>243</v>
      </c>
      <c r="B2" s="24">
        <v>37863</v>
      </c>
      <c r="C2" s="25">
        <v>0</v>
      </c>
      <c r="D2" s="25">
        <v>10</v>
      </c>
      <c r="E2" s="25">
        <v>3703</v>
      </c>
      <c r="F2" s="26">
        <f>E2/50</f>
        <v>74.06</v>
      </c>
      <c r="G2" s="26">
        <v>0</v>
      </c>
      <c r="H2" s="26">
        <v>0</v>
      </c>
    </row>
    <row r="3" spans="1:12" s="18" customFormat="1" ht="15.6" x14ac:dyDescent="0.3">
      <c r="A3" s="23" t="s">
        <v>243</v>
      </c>
      <c r="B3" s="24">
        <v>38089</v>
      </c>
      <c r="C3" s="25">
        <v>56</v>
      </c>
      <c r="D3" s="25">
        <v>10</v>
      </c>
      <c r="E3" s="25">
        <v>0</v>
      </c>
      <c r="F3" s="26">
        <v>0</v>
      </c>
      <c r="G3" s="26">
        <v>0</v>
      </c>
      <c r="H3" s="26">
        <v>0</v>
      </c>
    </row>
    <row r="4" spans="1:12" s="18" customFormat="1" ht="15.6" x14ac:dyDescent="0.3">
      <c r="A4" s="23" t="s">
        <v>243</v>
      </c>
      <c r="B4" s="24">
        <v>38131</v>
      </c>
      <c r="C4" s="25">
        <v>168</v>
      </c>
      <c r="D4" s="25">
        <v>15</v>
      </c>
      <c r="E4" s="25">
        <v>0</v>
      </c>
      <c r="F4" s="26">
        <v>0</v>
      </c>
      <c r="G4" s="26">
        <v>0</v>
      </c>
      <c r="H4" s="26">
        <v>0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215</v>
      </c>
      <c r="C1" t="s">
        <v>216</v>
      </c>
      <c r="D1" t="s">
        <v>217</v>
      </c>
    </row>
    <row r="2" spans="1:4" x14ac:dyDescent="0.3">
      <c r="A2" t="s">
        <v>218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workbookViewId="0">
      <selection activeCell="G18" sqref="G18"/>
    </sheetView>
  </sheetViews>
  <sheetFormatPr defaultRowHeight="14.4" x14ac:dyDescent="0.3"/>
  <cols>
    <col min="1" max="1" width="27.66406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4" t="s">
        <v>206</v>
      </c>
      <c r="J1" s="4" t="s">
        <v>207</v>
      </c>
      <c r="K1" t="s">
        <v>169</v>
      </c>
    </row>
    <row r="2" spans="1:11" x14ac:dyDescent="0.3">
      <c r="A2" t="s">
        <v>249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212"/>
  <sheetViews>
    <sheetView tabSelected="1" workbookViewId="0">
      <selection activeCell="B9" sqref="B9"/>
    </sheetView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13" x14ac:dyDescent="0.3">
      <c r="A1" t="s">
        <v>167</v>
      </c>
      <c r="B1" t="s">
        <v>280</v>
      </c>
      <c r="C1" t="s">
        <v>281</v>
      </c>
      <c r="D1" t="s">
        <v>276</v>
      </c>
      <c r="E1" t="s">
        <v>282</v>
      </c>
      <c r="F1" t="s">
        <v>283</v>
      </c>
      <c r="G1" t="s">
        <v>284</v>
      </c>
      <c r="H1" t="s">
        <v>285</v>
      </c>
      <c r="L1" t="s">
        <v>286</v>
      </c>
    </row>
    <row r="2" spans="1:13" x14ac:dyDescent="0.3">
      <c r="A2" t="s">
        <v>298</v>
      </c>
      <c r="B2" s="1">
        <v>38842</v>
      </c>
      <c r="C2" s="1">
        <v>38847</v>
      </c>
      <c r="E2">
        <v>50</v>
      </c>
      <c r="F2" t="s">
        <v>287</v>
      </c>
      <c r="G2">
        <v>12</v>
      </c>
      <c r="H2">
        <v>18</v>
      </c>
      <c r="L2" t="s">
        <v>287</v>
      </c>
      <c r="M2" t="s">
        <v>288</v>
      </c>
    </row>
    <row r="3" spans="1:13" x14ac:dyDescent="0.3">
      <c r="A3" t="s">
        <v>298</v>
      </c>
      <c r="B3" s="1">
        <v>38863</v>
      </c>
      <c r="C3" s="1">
        <v>38869</v>
      </c>
      <c r="D3">
        <v>270</v>
      </c>
      <c r="E3">
        <v>30</v>
      </c>
      <c r="F3" t="s">
        <v>289</v>
      </c>
      <c r="G3">
        <v>8</v>
      </c>
      <c r="H3">
        <v>18</v>
      </c>
      <c r="L3" t="s">
        <v>289</v>
      </c>
      <c r="M3" t="s">
        <v>290</v>
      </c>
    </row>
    <row r="4" spans="1:13" x14ac:dyDescent="0.3">
      <c r="A4" t="s">
        <v>298</v>
      </c>
      <c r="B4" s="1">
        <v>38504</v>
      </c>
      <c r="C4" s="1"/>
      <c r="D4">
        <v>200</v>
      </c>
      <c r="E4">
        <v>0</v>
      </c>
      <c r="F4" t="s">
        <v>293</v>
      </c>
      <c r="L4" t="s">
        <v>291</v>
      </c>
      <c r="M4" t="s">
        <v>292</v>
      </c>
    </row>
    <row r="6" spans="1:13" x14ac:dyDescent="0.3">
      <c r="L6" t="s">
        <v>287</v>
      </c>
      <c r="M6" t="s">
        <v>294</v>
      </c>
    </row>
    <row r="7" spans="1:13" x14ac:dyDescent="0.3">
      <c r="L7" t="s">
        <v>295</v>
      </c>
      <c r="M7" t="s">
        <v>296</v>
      </c>
    </row>
    <row r="8" spans="1:13" x14ac:dyDescent="0.3">
      <c r="L8" t="s">
        <v>293</v>
      </c>
      <c r="M8" t="s">
        <v>297</v>
      </c>
    </row>
    <row r="9" spans="1:13" x14ac:dyDescent="0.3">
      <c r="B9" s="6"/>
    </row>
    <row r="10" spans="1:13" x14ac:dyDescent="0.3">
      <c r="B10" s="6"/>
    </row>
    <row r="11" spans="1:13" x14ac:dyDescent="0.3">
      <c r="B11" s="6"/>
    </row>
    <row r="12" spans="1:13" x14ac:dyDescent="0.3">
      <c r="B12" s="6"/>
    </row>
    <row r="13" spans="1:13" x14ac:dyDescent="0.3">
      <c r="B13" s="6"/>
    </row>
    <row r="14" spans="1:13" x14ac:dyDescent="0.3">
      <c r="B14" s="6"/>
    </row>
    <row r="15" spans="1:13" x14ac:dyDescent="0.3">
      <c r="B15" s="6"/>
    </row>
    <row r="16" spans="1:13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  <row r="22" spans="2:2" x14ac:dyDescent="0.3">
      <c r="B22" s="6"/>
    </row>
    <row r="23" spans="2:2" x14ac:dyDescent="0.3">
      <c r="B23" s="6"/>
    </row>
    <row r="24" spans="2:2" x14ac:dyDescent="0.3">
      <c r="B24" s="6"/>
    </row>
    <row r="25" spans="2:2" x14ac:dyDescent="0.3">
      <c r="B25" s="6"/>
    </row>
    <row r="26" spans="2:2" x14ac:dyDescent="0.3">
      <c r="B26" s="6"/>
    </row>
    <row r="27" spans="2:2" x14ac:dyDescent="0.3">
      <c r="B27" s="6"/>
    </row>
    <row r="28" spans="2:2" x14ac:dyDescent="0.3">
      <c r="B28" s="6"/>
    </row>
    <row r="29" spans="2:2" x14ac:dyDescent="0.3">
      <c r="B29" s="6"/>
    </row>
    <row r="30" spans="2:2" x14ac:dyDescent="0.3">
      <c r="B30" s="6"/>
    </row>
    <row r="31" spans="2:2" x14ac:dyDescent="0.3">
      <c r="B31" s="6"/>
    </row>
    <row r="32" spans="2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2" customWidth="1"/>
    <col min="5" max="5" width="15.109375" style="12" customWidth="1"/>
  </cols>
  <sheetData>
    <row r="1" spans="1:9" x14ac:dyDescent="0.3">
      <c r="A1" t="s">
        <v>6</v>
      </c>
      <c r="B1" s="10" t="s">
        <v>0</v>
      </c>
      <c r="C1" s="5" t="s">
        <v>141</v>
      </c>
      <c r="D1" s="12" t="s">
        <v>142</v>
      </c>
      <c r="E1" s="12" t="s">
        <v>143</v>
      </c>
      <c r="F1" t="s">
        <v>144</v>
      </c>
      <c r="I1" s="5" t="s">
        <v>145</v>
      </c>
    </row>
    <row r="2" spans="1:9" x14ac:dyDescent="0.3">
      <c r="B2" s="11"/>
      <c r="I2" s="9"/>
    </row>
    <row r="3" spans="1:9" x14ac:dyDescent="0.3">
      <c r="B3" s="11"/>
      <c r="I3" s="9"/>
    </row>
    <row r="4" spans="1:9" x14ac:dyDescent="0.3">
      <c r="B4" s="11"/>
      <c r="I4" s="9"/>
    </row>
    <row r="5" spans="1:9" x14ac:dyDescent="0.3">
      <c r="B5" s="11"/>
      <c r="I5" s="9"/>
    </row>
    <row r="6" spans="1:9" x14ac:dyDescent="0.3">
      <c r="B6" s="11"/>
      <c r="I6" s="9"/>
    </row>
    <row r="7" spans="1:9" x14ac:dyDescent="0.3">
      <c r="B7" s="11"/>
      <c r="I7" s="9"/>
    </row>
    <row r="8" spans="1:9" x14ac:dyDescent="0.3">
      <c r="B8" s="11"/>
      <c r="I8" s="9"/>
    </row>
    <row r="9" spans="1:9" x14ac:dyDescent="0.3">
      <c r="B9" s="11"/>
      <c r="I9" s="9"/>
    </row>
    <row r="10" spans="1:9" x14ac:dyDescent="0.3">
      <c r="B10" s="11"/>
      <c r="I10" s="9"/>
    </row>
    <row r="11" spans="1:9" x14ac:dyDescent="0.3">
      <c r="B11" s="11"/>
      <c r="I11" s="9"/>
    </row>
    <row r="12" spans="1:9" x14ac:dyDescent="0.3">
      <c r="B12" s="11"/>
      <c r="I12" s="9"/>
    </row>
    <row r="13" spans="1:9" x14ac:dyDescent="0.3">
      <c r="B13" s="11"/>
      <c r="I13" s="9"/>
    </row>
    <row r="14" spans="1:9" x14ac:dyDescent="0.3">
      <c r="B14" s="11"/>
      <c r="I14" s="9"/>
    </row>
    <row r="15" spans="1:9" x14ac:dyDescent="0.3">
      <c r="B15" s="11"/>
      <c r="I15" s="9"/>
    </row>
    <row r="16" spans="1:9" x14ac:dyDescent="0.3">
      <c r="B16" s="11"/>
      <c r="I16" s="9"/>
    </row>
    <row r="17" spans="2:9" x14ac:dyDescent="0.3">
      <c r="B17" s="11"/>
      <c r="I17" s="9"/>
    </row>
    <row r="18" spans="2:9" x14ac:dyDescent="0.3">
      <c r="B18" s="11"/>
      <c r="I18" s="9"/>
    </row>
    <row r="19" spans="2:9" x14ac:dyDescent="0.3">
      <c r="B19" s="11"/>
      <c r="I19" s="9"/>
    </row>
    <row r="20" spans="2:9" x14ac:dyDescent="0.3">
      <c r="B20" s="11"/>
      <c r="I20" s="9"/>
    </row>
    <row r="21" spans="2:9" x14ac:dyDescent="0.3">
      <c r="B21" s="11"/>
      <c r="I21" s="9"/>
    </row>
    <row r="22" spans="2:9" x14ac:dyDescent="0.3">
      <c r="B22" s="11"/>
      <c r="I22" s="9"/>
    </row>
    <row r="23" spans="2:9" x14ac:dyDescent="0.3">
      <c r="B23" s="11"/>
      <c r="I23" s="9"/>
    </row>
    <row r="24" spans="2:9" x14ac:dyDescent="0.3">
      <c r="B24" s="11"/>
      <c r="I24" s="9"/>
    </row>
    <row r="25" spans="2:9" x14ac:dyDescent="0.3">
      <c r="B25" s="11"/>
      <c r="I25" s="9"/>
    </row>
    <row r="26" spans="2:9" x14ac:dyDescent="0.3">
      <c r="B26" s="11"/>
      <c r="I26" s="9"/>
    </row>
    <row r="27" spans="2:9" x14ac:dyDescent="0.3">
      <c r="B27" s="11"/>
      <c r="I27" s="9"/>
    </row>
    <row r="28" spans="2:9" x14ac:dyDescent="0.3">
      <c r="B28" s="11"/>
      <c r="I28" s="9"/>
    </row>
    <row r="29" spans="2:9" x14ac:dyDescent="0.3">
      <c r="B29" s="11"/>
      <c r="I29" s="9"/>
    </row>
    <row r="30" spans="2:9" x14ac:dyDescent="0.3">
      <c r="B30" s="11"/>
      <c r="I30" s="9"/>
    </row>
    <row r="31" spans="2:9" x14ac:dyDescent="0.3">
      <c r="B31" s="11"/>
      <c r="I31" s="9"/>
    </row>
    <row r="32" spans="2:9" x14ac:dyDescent="0.3">
      <c r="B32" s="11"/>
      <c r="I32" s="9"/>
    </row>
    <row r="33" spans="2:9" x14ac:dyDescent="0.3">
      <c r="B33" s="11"/>
      <c r="I33" s="9"/>
    </row>
    <row r="34" spans="2:9" x14ac:dyDescent="0.3">
      <c r="B34" s="11"/>
      <c r="I34" s="9"/>
    </row>
    <row r="35" spans="2:9" x14ac:dyDescent="0.3">
      <c r="B35" s="11"/>
      <c r="I35" s="9"/>
    </row>
    <row r="36" spans="2:9" x14ac:dyDescent="0.3">
      <c r="B36" s="11"/>
      <c r="I36" s="9"/>
    </row>
    <row r="37" spans="2:9" x14ac:dyDescent="0.3">
      <c r="B37" s="11"/>
      <c r="I37" s="9"/>
    </row>
    <row r="38" spans="2:9" x14ac:dyDescent="0.3">
      <c r="B38" s="11"/>
      <c r="I38" s="9"/>
    </row>
    <row r="39" spans="2:9" x14ac:dyDescent="0.3">
      <c r="B39" s="11"/>
      <c r="I39" s="9"/>
    </row>
    <row r="40" spans="2:9" x14ac:dyDescent="0.3">
      <c r="B40" s="11"/>
      <c r="I40" s="9"/>
    </row>
    <row r="41" spans="2:9" x14ac:dyDescent="0.3">
      <c r="B41" s="11"/>
      <c r="I41" s="9"/>
    </row>
    <row r="42" spans="2:9" x14ac:dyDescent="0.3">
      <c r="B42" s="11"/>
      <c r="I42" s="9"/>
    </row>
    <row r="43" spans="2:9" x14ac:dyDescent="0.3">
      <c r="B43" s="11"/>
      <c r="I43" s="9"/>
    </row>
    <row r="44" spans="2:9" x14ac:dyDescent="0.3">
      <c r="B44" s="11"/>
      <c r="I44" s="9"/>
    </row>
    <row r="45" spans="2:9" x14ac:dyDescent="0.3">
      <c r="B45" s="11"/>
      <c r="I45" s="9"/>
    </row>
    <row r="46" spans="2:9" x14ac:dyDescent="0.3">
      <c r="B46" s="11"/>
      <c r="I46" s="9"/>
    </row>
    <row r="47" spans="2:9" x14ac:dyDescent="0.3">
      <c r="B47" s="11"/>
      <c r="I47" s="9"/>
    </row>
    <row r="48" spans="2:9" x14ac:dyDescent="0.3">
      <c r="B48" s="11"/>
      <c r="I48" s="9"/>
    </row>
    <row r="49" spans="2:9" x14ac:dyDescent="0.3">
      <c r="B49" s="11"/>
      <c r="I49" s="9"/>
    </row>
    <row r="50" spans="2:9" x14ac:dyDescent="0.3">
      <c r="B50" s="11"/>
      <c r="I50" s="9"/>
    </row>
    <row r="51" spans="2:9" x14ac:dyDescent="0.3">
      <c r="B51" s="11"/>
      <c r="I51" s="9"/>
    </row>
    <row r="52" spans="2:9" x14ac:dyDescent="0.3">
      <c r="B52" s="11"/>
      <c r="I52" s="9"/>
    </row>
    <row r="53" spans="2:9" x14ac:dyDescent="0.3">
      <c r="B53" s="11"/>
      <c r="I53" s="9"/>
    </row>
    <row r="54" spans="2:9" x14ac:dyDescent="0.3">
      <c r="B54" s="11"/>
      <c r="I54" s="9"/>
    </row>
    <row r="55" spans="2:9" x14ac:dyDescent="0.3">
      <c r="B55" s="11"/>
      <c r="I55" s="9"/>
    </row>
    <row r="56" spans="2:9" x14ac:dyDescent="0.3">
      <c r="B56" s="11"/>
      <c r="I56" s="9"/>
    </row>
    <row r="57" spans="2:9" x14ac:dyDescent="0.3">
      <c r="B57" s="11"/>
      <c r="I57" s="9"/>
    </row>
    <row r="58" spans="2:9" x14ac:dyDescent="0.3">
      <c r="B58" s="11"/>
      <c r="I58" s="9"/>
    </row>
    <row r="59" spans="2:9" x14ac:dyDescent="0.3">
      <c r="B59" s="11"/>
      <c r="I59" s="9"/>
    </row>
    <row r="60" spans="2:9" x14ac:dyDescent="0.3">
      <c r="B60" s="11"/>
      <c r="I60" s="9"/>
    </row>
    <row r="61" spans="2:9" x14ac:dyDescent="0.3">
      <c r="B61" s="11"/>
      <c r="I61" s="9"/>
    </row>
    <row r="62" spans="2:9" x14ac:dyDescent="0.3">
      <c r="B62" s="11"/>
      <c r="I62" s="9"/>
    </row>
    <row r="63" spans="2:9" x14ac:dyDescent="0.3">
      <c r="B63" s="11"/>
      <c r="I63" s="9"/>
    </row>
    <row r="64" spans="2:9" x14ac:dyDescent="0.3">
      <c r="B64" s="11"/>
      <c r="I64" s="9"/>
    </row>
    <row r="65" spans="2:9" x14ac:dyDescent="0.3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2024-07-18T15:53:59Z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