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plasmid_retention\Excel_spreadsheets\"/>
    </mc:Choice>
  </mc:AlternateContent>
  <xr:revisionPtr revIDLastSave="0" documentId="13_ncr:1_{FA3D47EA-2DC4-4B39-A56C-BBC76DC42C72}" xr6:coauthVersionLast="47" xr6:coauthVersionMax="47" xr10:uidLastSave="{00000000-0000-0000-0000-000000000000}"/>
  <bookViews>
    <workbookView xWindow="-120" yWindow="-120" windowWidth="20730" windowHeight="11040" activeTab="1" xr2:uid="{1D75237F-B8B2-4C04-8E97-8DD3F992758D}"/>
  </bookViews>
  <sheets>
    <sheet name="grams_soil" sheetId="6" r:id="rId1"/>
    <sheet name="CFU_complex" sheetId="5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6" l="1"/>
  <c r="W18" i="5" l="1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J17" i="5"/>
  <c r="J92" i="5" a="1"/>
  <c r="T92" i="5" a="1"/>
  <c r="U17" i="5" l="1"/>
  <c r="J93" i="5"/>
  <c r="U82" i="5"/>
  <c r="U70" i="5"/>
  <c r="U58" i="5"/>
  <c r="U46" i="5"/>
  <c r="U34" i="5"/>
  <c r="U22" i="5"/>
  <c r="T93" i="5"/>
  <c r="U87" i="5"/>
  <c r="U63" i="5"/>
  <c r="U39" i="5"/>
  <c r="U27" i="5"/>
  <c r="U78" i="5"/>
  <c r="U66" i="5"/>
  <c r="U54" i="5"/>
  <c r="U42" i="5"/>
  <c r="U30" i="5"/>
  <c r="U18" i="5"/>
  <c r="U75" i="5"/>
  <c r="U51" i="5"/>
  <c r="U90" i="5"/>
  <c r="U86" i="5"/>
  <c r="U74" i="5"/>
  <c r="U62" i="5"/>
  <c r="U50" i="5"/>
  <c r="U38" i="5"/>
  <c r="U26" i="5"/>
  <c r="U52" i="5"/>
  <c r="U88" i="5"/>
  <c r="U64" i="5"/>
  <c r="U85" i="5"/>
  <c r="U73" i="5"/>
  <c r="U61" i="5"/>
  <c r="U49" i="5"/>
  <c r="U37" i="5"/>
  <c r="U25" i="5"/>
  <c r="U40" i="5"/>
  <c r="U84" i="5"/>
  <c r="U72" i="5"/>
  <c r="U60" i="5"/>
  <c r="U48" i="5"/>
  <c r="U36" i="5"/>
  <c r="U24" i="5"/>
  <c r="U83" i="5"/>
  <c r="U71" i="5"/>
  <c r="U59" i="5"/>
  <c r="U47" i="5"/>
  <c r="U35" i="5"/>
  <c r="U23" i="5"/>
  <c r="U81" i="5"/>
  <c r="U69" i="5"/>
  <c r="U57" i="5"/>
  <c r="U45" i="5"/>
  <c r="U33" i="5"/>
  <c r="U21" i="5"/>
  <c r="U80" i="5"/>
  <c r="U68" i="5"/>
  <c r="U56" i="5"/>
  <c r="U44" i="5"/>
  <c r="U32" i="5"/>
  <c r="U20" i="5"/>
  <c r="U91" i="5"/>
  <c r="U79" i="5"/>
  <c r="U67" i="5"/>
  <c r="U55" i="5"/>
  <c r="U43" i="5"/>
  <c r="U31" i="5"/>
  <c r="U19" i="5"/>
  <c r="U89" i="5"/>
  <c r="U77" i="5"/>
  <c r="U65" i="5"/>
  <c r="U53" i="5"/>
  <c r="U41" i="5"/>
  <c r="U29" i="5"/>
  <c r="U76" i="5"/>
  <c r="U28" i="5"/>
  <c r="T92" i="5"/>
  <c r="J92" i="5"/>
  <c r="U93" i="5" l="1"/>
  <c r="U9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<sst xmlns="http://schemas.openxmlformats.org/spreadsheetml/2006/main" count="348" uniqueCount="66">
  <si>
    <t>Plate</t>
  </si>
  <si>
    <t>Row</t>
  </si>
  <si>
    <t>Colony Forming Unit</t>
  </si>
  <si>
    <t>Dilution Factor</t>
  </si>
  <si>
    <t>Plating Factor</t>
  </si>
  <si>
    <t>Plate_01_SMSA_gent-0</t>
  </si>
  <si>
    <t>A</t>
  </si>
  <si>
    <t>Plate_01_SMSA_gent-20</t>
  </si>
  <si>
    <t>B</t>
  </si>
  <si>
    <t>C</t>
  </si>
  <si>
    <t>D</t>
  </si>
  <si>
    <t>E</t>
  </si>
  <si>
    <t>F</t>
  </si>
  <si>
    <t>G</t>
  </si>
  <si>
    <t>Plate_02_SMSA_gent-0</t>
  </si>
  <si>
    <t>Plate_02_SMSA_gent-20</t>
  </si>
  <si>
    <t>Plate_03_SMSA_gent-0</t>
  </si>
  <si>
    <t>Plate_03_SMSA_gent-20</t>
  </si>
  <si>
    <t>Plate_04_SMSA_gent-0</t>
  </si>
  <si>
    <t>Plate_04_SMSA_gent-20</t>
  </si>
  <si>
    <t>Plate_05_SMSA_gent-0</t>
  </si>
  <si>
    <t>Plate_05_SMSA_gent-20</t>
  </si>
  <si>
    <t>Plate_06_SMSA_gent-0</t>
  </si>
  <si>
    <t>Plate_06_SMSA_gent-20</t>
  </si>
  <si>
    <t>Plate_07_SMSA_gent-0</t>
  </si>
  <si>
    <t>Plate_07_SMSA_gent-20</t>
  </si>
  <si>
    <t>Plate_08_SMSA_gent-0</t>
  </si>
  <si>
    <t>Plate_08_SMSA_gent-20</t>
  </si>
  <si>
    <t>Plate_09_SMSA_gent-0</t>
  </si>
  <si>
    <t>Plate_09_SMSA_gent-20</t>
  </si>
  <si>
    <t>Plate_13_SMSA_gent-0</t>
  </si>
  <si>
    <t>Plate_13_SMSA_gent-20</t>
  </si>
  <si>
    <t>Plate_14_SMSA_gent-0</t>
  </si>
  <si>
    <t>Plate_14_SMSA_gent-20</t>
  </si>
  <si>
    <t>gentamicin_concentration</t>
  </si>
  <si>
    <t>CFU/g</t>
  </si>
  <si>
    <t>log10</t>
  </si>
  <si>
    <t>plate_number</t>
  </si>
  <si>
    <t>Complete_info</t>
  </si>
  <si>
    <t>platenumber</t>
  </si>
  <si>
    <t>row</t>
  </si>
  <si>
    <t>log difference</t>
  </si>
  <si>
    <t xml:space="preserve">mean </t>
  </si>
  <si>
    <t>standard deviation</t>
  </si>
  <si>
    <t>Soil Well</t>
  </si>
  <si>
    <t>Mass of Soil (g)</t>
  </si>
  <si>
    <t>A5</t>
  </si>
  <si>
    <t>B2</t>
  </si>
  <si>
    <t>C5</t>
  </si>
  <si>
    <t>D4</t>
  </si>
  <si>
    <t>E12</t>
  </si>
  <si>
    <t>F1</t>
  </si>
  <si>
    <t>G2</t>
  </si>
  <si>
    <t>H10</t>
  </si>
  <si>
    <t>Average mass of soil per well (g)</t>
  </si>
  <si>
    <t>gram_soil</t>
  </si>
  <si>
    <t>CFU data was normalized by grams of soil.</t>
  </si>
  <si>
    <t>A synthetic bacterial community was added to 75 wells from a 96-deepwell plate.</t>
  </si>
  <si>
    <t>Inoculated samples were incubated for 5 days in a Percival incubator in the dark at 30 °C ± 2°C and 80 % ± 5% relative humidity.</t>
  </si>
  <si>
    <t>Wells were resuspended in 1 mL of de-ionized water and 10-fold serially diluted in 1X PBS.</t>
  </si>
  <si>
    <t xml:space="preserve">Dilutions were plated (5 µL) in SMSA-gent 0 and SMSA-gent-20 (gentamicin). </t>
  </si>
  <si>
    <t>Differences in mean counts between agar plates were compared with a paired_t_test.</t>
  </si>
  <si>
    <r>
      <t xml:space="preserve">On day 5th of incubation, rfp-tagged </t>
    </r>
    <r>
      <rPr>
        <i/>
        <sz val="11"/>
        <color theme="1"/>
        <rFont val="Calibri"/>
        <family val="2"/>
        <scheme val="minor"/>
      </rPr>
      <t xml:space="preserve">R. solanacearum </t>
    </r>
    <r>
      <rPr>
        <sz val="11"/>
        <color theme="1"/>
        <rFont val="Calibri"/>
        <family val="2"/>
        <scheme val="minor"/>
      </rPr>
      <t>was added to the wells. Overnight was prepared by inoculating 5 colonies into 50 mL of CPG-gent 10 broth. Flask was kept at 250 rpm, 30°C, 16 h.</t>
    </r>
  </si>
  <si>
    <t xml:space="preserve"> System was incuabted for 72 h.</t>
  </si>
  <si>
    <t>Several wells of dried soil from the 96-deepwell plate were weighted to determine the grams of soil per well.</t>
  </si>
  <si>
    <t>Soil was averaged.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</si>
</sst>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ranco\OneDrive%20-%20USDA\Documents\XRealStats.xlam" TargetMode="External"/><Relationship Id="rId1" Type="http://schemas.openxmlformats.org/officeDocument/2006/relationships/externalLinkPath" Target="file:///C:\Users\kfranco\OneDrive%20-%20USDA\Document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714C-FED5-4C3E-A5A0-AEDE2CFC8903}">
  <sheetPr>
    <pageSetUpPr fitToPage="1"/>
  </sheetPr>
  <dimension ref="A1:B18"/>
  <sheetViews>
    <sheetView workbookViewId="0">
      <selection activeCell="F4" sqref="F4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64</v>
      </c>
    </row>
    <row r="2" spans="1:2" x14ac:dyDescent="0.25">
      <c r="A2" t="s">
        <v>65</v>
      </c>
    </row>
    <row r="3" spans="1:2" x14ac:dyDescent="0.25">
      <c r="A3" t="s">
        <v>56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46</v>
      </c>
      <c r="B8" s="1">
        <v>0.47</v>
      </c>
    </row>
    <row r="9" spans="1:2" x14ac:dyDescent="0.25">
      <c r="A9" s="1" t="s">
        <v>47</v>
      </c>
      <c r="B9" s="1">
        <v>0.45</v>
      </c>
    </row>
    <row r="10" spans="1:2" x14ac:dyDescent="0.25">
      <c r="A10" s="1" t="s">
        <v>48</v>
      </c>
      <c r="B10" s="1">
        <v>0.46</v>
      </c>
    </row>
    <row r="11" spans="1:2" x14ac:dyDescent="0.25">
      <c r="A11" s="1" t="s">
        <v>49</v>
      </c>
      <c r="B11" s="1">
        <v>0.48</v>
      </c>
    </row>
    <row r="12" spans="1:2" x14ac:dyDescent="0.25">
      <c r="A12" s="1" t="s">
        <v>50</v>
      </c>
      <c r="B12" s="1">
        <v>0.44</v>
      </c>
    </row>
    <row r="13" spans="1:2" x14ac:dyDescent="0.25">
      <c r="A13" s="1" t="s">
        <v>51</v>
      </c>
      <c r="B13" s="1">
        <v>0.46</v>
      </c>
    </row>
    <row r="14" spans="1:2" x14ac:dyDescent="0.25">
      <c r="A14" s="1" t="s">
        <v>52</v>
      </c>
      <c r="B14" s="1">
        <v>0.46</v>
      </c>
    </row>
    <row r="15" spans="1:2" x14ac:dyDescent="0.25">
      <c r="A15" s="1" t="s">
        <v>53</v>
      </c>
      <c r="B15" s="1">
        <v>0.4</v>
      </c>
    </row>
    <row r="17" spans="2:2" x14ac:dyDescent="0.25">
      <c r="B17" s="1" t="s">
        <v>54</v>
      </c>
    </row>
    <row r="18" spans="2:2" x14ac:dyDescent="0.25">
      <c r="B18" s="1">
        <f>AVERAGE(B8:B15)</f>
        <v>0.45249999999999996</v>
      </c>
    </row>
  </sheetData>
  <pageMargins left="0.25" right="0.25" top="0.75" bottom="0.75" header="0.3" footer="0.3"/>
  <pageSetup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6279-48EE-48C0-951C-58E765E49F1D}">
  <dimension ref="A2:W93"/>
  <sheetViews>
    <sheetView tabSelected="1" workbookViewId="0">
      <pane xSplit="1" topLeftCell="B1" activePane="topRight" state="frozen"/>
      <selection activeCell="A148" sqref="A148"/>
      <selection pane="topRight" activeCell="C9" sqref="C9"/>
    </sheetView>
  </sheetViews>
  <sheetFormatPr defaultRowHeight="15" x14ac:dyDescent="0.25"/>
  <cols>
    <col min="1" max="1" width="26.28515625" customWidth="1"/>
    <col min="2" max="2" width="11.5703125" customWidth="1"/>
    <col min="3" max="3" width="14.7109375" customWidth="1"/>
    <col min="4" max="4" width="13.7109375" customWidth="1"/>
    <col min="5" max="5" width="16.42578125" customWidth="1"/>
    <col min="6" max="6" width="14.140625" customWidth="1"/>
    <col min="7" max="7" width="13.140625" bestFit="1" customWidth="1"/>
    <col min="8" max="8" width="13.140625" customWidth="1"/>
    <col min="10" max="10" width="12" bestFit="1" customWidth="1"/>
    <col min="12" max="12" width="5.28515625" customWidth="1"/>
    <col min="13" max="13" width="6.42578125" customWidth="1"/>
    <col min="20" max="21" width="12" bestFit="1" customWidth="1"/>
  </cols>
  <sheetData>
    <row r="2" spans="1:23" x14ac:dyDescent="0.25">
      <c r="C2">
        <v>1</v>
      </c>
      <c r="D2" t="s">
        <v>57</v>
      </c>
    </row>
    <row r="3" spans="1:23" x14ac:dyDescent="0.25">
      <c r="C3">
        <v>2</v>
      </c>
      <c r="D3" t="s">
        <v>58</v>
      </c>
    </row>
    <row r="4" spans="1:23" x14ac:dyDescent="0.25">
      <c r="C4">
        <v>3</v>
      </c>
      <c r="D4" t="s">
        <v>62</v>
      </c>
    </row>
    <row r="5" spans="1:23" x14ac:dyDescent="0.25">
      <c r="C5">
        <v>4</v>
      </c>
      <c r="D5" t="s">
        <v>63</v>
      </c>
    </row>
    <row r="6" spans="1:23" x14ac:dyDescent="0.25">
      <c r="C6">
        <v>5</v>
      </c>
      <c r="D6" t="s">
        <v>59</v>
      </c>
    </row>
    <row r="7" spans="1:23" x14ac:dyDescent="0.25">
      <c r="C7">
        <v>6</v>
      </c>
      <c r="D7" t="s">
        <v>60</v>
      </c>
    </row>
    <row r="8" spans="1:23" x14ac:dyDescent="0.25">
      <c r="C8">
        <v>7</v>
      </c>
      <c r="D8" t="s">
        <v>61</v>
      </c>
    </row>
    <row r="16" spans="1:23" x14ac:dyDescent="0.25">
      <c r="A16" s="1" t="s">
        <v>38</v>
      </c>
      <c r="B16" s="1" t="s">
        <v>37</v>
      </c>
      <c r="C16" s="1" t="s">
        <v>34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55</v>
      </c>
      <c r="I16" s="1" t="s">
        <v>35</v>
      </c>
      <c r="J16" s="4" t="s">
        <v>36</v>
      </c>
      <c r="K16" s="1" t="s">
        <v>0</v>
      </c>
      <c r="L16" s="1" t="s">
        <v>37</v>
      </c>
      <c r="M16" s="1" t="s">
        <v>34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55</v>
      </c>
      <c r="S16" s="1" t="s">
        <v>35</v>
      </c>
      <c r="T16" s="4" t="s">
        <v>36</v>
      </c>
      <c r="U16" s="4" t="s">
        <v>41</v>
      </c>
      <c r="V16" t="s">
        <v>39</v>
      </c>
      <c r="W16" t="s">
        <v>40</v>
      </c>
    </row>
    <row r="17" spans="1:23" x14ac:dyDescent="0.25">
      <c r="A17" s="3" t="s">
        <v>5</v>
      </c>
      <c r="B17" s="3">
        <v>1</v>
      </c>
      <c r="C17" s="3">
        <v>0</v>
      </c>
      <c r="D17" s="3" t="s">
        <v>6</v>
      </c>
      <c r="E17" s="3">
        <v>13</v>
      </c>
      <c r="F17" s="2">
        <v>1E-3</v>
      </c>
      <c r="G17" s="2">
        <v>5.0000000000000001E-3</v>
      </c>
      <c r="H17" s="2">
        <v>0.45249999999999996</v>
      </c>
      <c r="I17" s="2">
        <v>5745856.3535911599</v>
      </c>
      <c r="J17">
        <f>LOG10(I17)</f>
        <v>6.7593547644295962</v>
      </c>
      <c r="K17" s="3" t="s">
        <v>7</v>
      </c>
      <c r="L17" s="3">
        <v>1</v>
      </c>
      <c r="M17" s="3">
        <v>20</v>
      </c>
      <c r="N17" s="3" t="s">
        <v>6</v>
      </c>
      <c r="O17" s="3">
        <v>12</v>
      </c>
      <c r="P17" s="2">
        <v>1E-3</v>
      </c>
      <c r="Q17" s="2">
        <v>5.0000000000000001E-3</v>
      </c>
      <c r="R17" s="2">
        <v>0.45249999999999996</v>
      </c>
      <c r="S17" s="2">
        <v>5303867.4033149173</v>
      </c>
      <c r="T17">
        <f t="shared" ref="T17:T48" si="0">LOG10(S17)</f>
        <v>6.7245926581703843</v>
      </c>
      <c r="U17">
        <f>ABS(J17-T17)</f>
        <v>3.4762106259211834E-2</v>
      </c>
      <c r="V17" t="b">
        <f>IF(B17=L17,TRUE,FALSE)</f>
        <v>1</v>
      </c>
      <c r="W17" t="b">
        <f>IF(D17=N17,TRUE,FALSE)</f>
        <v>1</v>
      </c>
    </row>
    <row r="18" spans="1:23" x14ac:dyDescent="0.25">
      <c r="A18" s="3" t="s">
        <v>5</v>
      </c>
      <c r="B18" s="3">
        <v>1</v>
      </c>
      <c r="C18" s="3">
        <v>0</v>
      </c>
      <c r="D18" s="3" t="s">
        <v>8</v>
      </c>
      <c r="E18" s="3">
        <v>22</v>
      </c>
      <c r="F18" s="2">
        <v>1E-3</v>
      </c>
      <c r="G18" s="2">
        <v>5.0000000000000001E-3</v>
      </c>
      <c r="H18" s="2">
        <v>0.45249999999999996</v>
      </c>
      <c r="I18" s="2">
        <v>9723756.9060773477</v>
      </c>
      <c r="J18">
        <f t="shared" ref="J18:J81" si="1">LOG10(I18)</f>
        <v>6.9878340929449649</v>
      </c>
      <c r="K18" s="3" t="s">
        <v>7</v>
      </c>
      <c r="L18" s="3">
        <v>1</v>
      </c>
      <c r="M18" s="3">
        <v>20</v>
      </c>
      <c r="N18" s="3" t="s">
        <v>8</v>
      </c>
      <c r="O18" s="3">
        <v>26</v>
      </c>
      <c r="P18" s="2">
        <v>1E-3</v>
      </c>
      <c r="Q18" s="2">
        <v>5.0000000000000001E-3</v>
      </c>
      <c r="R18" s="2">
        <v>0.45249999999999996</v>
      </c>
      <c r="S18" s="2">
        <v>11491712.70718232</v>
      </c>
      <c r="T18">
        <f t="shared" si="0"/>
        <v>7.0603847600935774</v>
      </c>
      <c r="U18">
        <f t="shared" ref="U18:U81" si="2">ABS(J18-T18)</f>
        <v>7.2550667148612469E-2</v>
      </c>
      <c r="V18" t="b">
        <f t="shared" ref="V18:V81" si="3">IF(B18=L18,TRUE,FALSE)</f>
        <v>1</v>
      </c>
      <c r="W18" t="b">
        <f t="shared" ref="W18:W81" si="4">IF(D18=N18,TRUE,FALSE)</f>
        <v>1</v>
      </c>
    </row>
    <row r="19" spans="1:23" x14ac:dyDescent="0.25">
      <c r="A19" s="3" t="s">
        <v>5</v>
      </c>
      <c r="B19" s="3">
        <v>1</v>
      </c>
      <c r="C19" s="3">
        <v>0</v>
      </c>
      <c r="D19" s="3" t="s">
        <v>9</v>
      </c>
      <c r="E19" s="3">
        <v>26</v>
      </c>
      <c r="F19" s="2">
        <v>1E-3</v>
      </c>
      <c r="G19" s="2">
        <v>5.0000000000000001E-3</v>
      </c>
      <c r="H19" s="2">
        <v>0.45250000000000001</v>
      </c>
      <c r="I19" s="2">
        <v>11491712.70718232</v>
      </c>
      <c r="J19">
        <f t="shared" si="1"/>
        <v>7.0603847600935774</v>
      </c>
      <c r="K19" s="3" t="s">
        <v>7</v>
      </c>
      <c r="L19" s="3">
        <v>1</v>
      </c>
      <c r="M19" s="3">
        <v>20</v>
      </c>
      <c r="N19" s="3" t="s">
        <v>9</v>
      </c>
      <c r="O19" s="3">
        <v>25</v>
      </c>
      <c r="P19" s="2">
        <v>1E-3</v>
      </c>
      <c r="Q19" s="2">
        <v>5.0000000000000001E-3</v>
      </c>
      <c r="R19" s="2">
        <v>0.45250000000000001</v>
      </c>
      <c r="S19" s="2">
        <v>11049723.756906077</v>
      </c>
      <c r="T19">
        <f t="shared" si="0"/>
        <v>7.0433514207947967</v>
      </c>
      <c r="U19">
        <f t="shared" si="2"/>
        <v>1.7033339298780703E-2</v>
      </c>
      <c r="V19" t="b">
        <f t="shared" si="3"/>
        <v>1</v>
      </c>
      <c r="W19" t="b">
        <f t="shared" si="4"/>
        <v>1</v>
      </c>
    </row>
    <row r="20" spans="1:23" x14ac:dyDescent="0.25">
      <c r="A20" s="3" t="s">
        <v>5</v>
      </c>
      <c r="B20" s="3">
        <v>1</v>
      </c>
      <c r="C20" s="3">
        <v>0</v>
      </c>
      <c r="D20" s="3" t="s">
        <v>10</v>
      </c>
      <c r="E20" s="3">
        <v>24</v>
      </c>
      <c r="F20" s="2">
        <v>1E-3</v>
      </c>
      <c r="G20" s="2">
        <v>5.0000000000000001E-3</v>
      </c>
      <c r="H20" s="2">
        <v>0.45250000000000001</v>
      </c>
      <c r="I20" s="2">
        <v>10607734.806629835</v>
      </c>
      <c r="J20">
        <f t="shared" si="1"/>
        <v>7.0256226538343647</v>
      </c>
      <c r="K20" s="3" t="s">
        <v>7</v>
      </c>
      <c r="L20" s="3">
        <v>1</v>
      </c>
      <c r="M20" s="3">
        <v>20</v>
      </c>
      <c r="N20" s="3" t="s">
        <v>10</v>
      </c>
      <c r="O20" s="3">
        <v>27</v>
      </c>
      <c r="P20" s="2">
        <v>1E-3</v>
      </c>
      <c r="Q20" s="2">
        <v>5.0000000000000001E-3</v>
      </c>
      <c r="R20" s="2">
        <v>0.45250000000000001</v>
      </c>
      <c r="S20" s="2">
        <v>11933701.657458564</v>
      </c>
      <c r="T20">
        <f t="shared" si="0"/>
        <v>7.0767751762817461</v>
      </c>
      <c r="U20">
        <f t="shared" si="2"/>
        <v>5.1152522447381443E-2</v>
      </c>
      <c r="V20" t="b">
        <f t="shared" si="3"/>
        <v>1</v>
      </c>
      <c r="W20" t="b">
        <f t="shared" si="4"/>
        <v>1</v>
      </c>
    </row>
    <row r="21" spans="1:23" x14ac:dyDescent="0.25">
      <c r="A21" s="3" t="s">
        <v>5</v>
      </c>
      <c r="B21" s="3">
        <v>1</v>
      </c>
      <c r="C21" s="3">
        <v>0</v>
      </c>
      <c r="D21" s="3" t="s">
        <v>11</v>
      </c>
      <c r="E21" s="3">
        <v>74</v>
      </c>
      <c r="F21" s="2">
        <v>1E-3</v>
      </c>
      <c r="G21" s="2">
        <v>5.0000000000000001E-3</v>
      </c>
      <c r="H21" s="2">
        <v>0.45250000000000001</v>
      </c>
      <c r="I21" s="2">
        <v>32707182.320441991</v>
      </c>
      <c r="J21">
        <f t="shared" si="1"/>
        <v>7.5146431318537354</v>
      </c>
      <c r="K21" s="3" t="s">
        <v>7</v>
      </c>
      <c r="L21" s="3">
        <v>1</v>
      </c>
      <c r="M21" s="3">
        <v>20</v>
      </c>
      <c r="N21" s="3" t="s">
        <v>11</v>
      </c>
      <c r="O21" s="3">
        <v>67</v>
      </c>
      <c r="P21" s="2">
        <v>1E-3</v>
      </c>
      <c r="Q21" s="2">
        <v>5.0000000000000001E-3</v>
      </c>
      <c r="R21" s="2">
        <v>0.45250000000000001</v>
      </c>
      <c r="S21" s="2">
        <v>29613259.668508288</v>
      </c>
      <c r="T21">
        <f t="shared" si="0"/>
        <v>7.4714862148235852</v>
      </c>
      <c r="U21">
        <f t="shared" si="2"/>
        <v>4.3156917030150233E-2</v>
      </c>
      <c r="V21" t="b">
        <f t="shared" si="3"/>
        <v>1</v>
      </c>
      <c r="W21" t="b">
        <f t="shared" si="4"/>
        <v>1</v>
      </c>
    </row>
    <row r="22" spans="1:23" x14ac:dyDescent="0.25">
      <c r="A22" s="3" t="s">
        <v>5</v>
      </c>
      <c r="B22" s="3">
        <v>1</v>
      </c>
      <c r="C22" s="3">
        <v>0</v>
      </c>
      <c r="D22" s="3" t="s">
        <v>12</v>
      </c>
      <c r="E22" s="3">
        <v>47</v>
      </c>
      <c r="F22" s="2">
        <v>1E-3</v>
      </c>
      <c r="G22" s="2">
        <v>5.0000000000000001E-3</v>
      </c>
      <c r="H22" s="2">
        <v>0.45250000000000001</v>
      </c>
      <c r="I22" s="2">
        <v>20773480.662983425</v>
      </c>
      <c r="J22">
        <f t="shared" si="1"/>
        <v>7.3175092700584763</v>
      </c>
      <c r="K22" s="3" t="s">
        <v>7</v>
      </c>
      <c r="L22" s="3">
        <v>1</v>
      </c>
      <c r="M22" s="3">
        <v>20</v>
      </c>
      <c r="N22" s="3" t="s">
        <v>12</v>
      </c>
      <c r="O22" s="3">
        <v>45</v>
      </c>
      <c r="P22" s="2">
        <v>1E-3</v>
      </c>
      <c r="Q22" s="2">
        <v>5.0000000000000001E-3</v>
      </c>
      <c r="R22" s="2">
        <v>0.45250000000000001</v>
      </c>
      <c r="S22" s="2">
        <v>19889502.76243094</v>
      </c>
      <c r="T22">
        <f t="shared" si="0"/>
        <v>7.2986239258981032</v>
      </c>
      <c r="U22">
        <f t="shared" si="2"/>
        <v>1.888534416037313E-2</v>
      </c>
      <c r="V22" t="b">
        <f t="shared" si="3"/>
        <v>1</v>
      </c>
      <c r="W22" t="b">
        <f t="shared" si="4"/>
        <v>1</v>
      </c>
    </row>
    <row r="23" spans="1:23" x14ac:dyDescent="0.25">
      <c r="A23" s="3" t="s">
        <v>5</v>
      </c>
      <c r="B23" s="3">
        <v>1</v>
      </c>
      <c r="C23" s="3">
        <v>0</v>
      </c>
      <c r="D23" s="3" t="s">
        <v>13</v>
      </c>
      <c r="E23" s="3">
        <v>17</v>
      </c>
      <c r="F23" s="2">
        <v>1E-3</v>
      </c>
      <c r="G23" s="2">
        <v>5.0000000000000001E-3</v>
      </c>
      <c r="H23" s="2">
        <v>0.45250000000000001</v>
      </c>
      <c r="I23" s="2">
        <v>7513812.154696133</v>
      </c>
      <c r="J23">
        <f t="shared" si="1"/>
        <v>6.8758603335010333</v>
      </c>
      <c r="K23" s="3" t="s">
        <v>7</v>
      </c>
      <c r="L23" s="3">
        <v>1</v>
      </c>
      <c r="M23" s="3">
        <v>20</v>
      </c>
      <c r="N23" s="3" t="s">
        <v>13</v>
      </c>
      <c r="O23" s="3">
        <v>36</v>
      </c>
      <c r="P23" s="2">
        <v>1E-3</v>
      </c>
      <c r="Q23" s="2">
        <v>5.0000000000000001E-3</v>
      </c>
      <c r="R23" s="2">
        <v>0.45250000000000001</v>
      </c>
      <c r="S23" s="2">
        <v>15911602.209944751</v>
      </c>
      <c r="T23">
        <f t="shared" si="0"/>
        <v>7.201713912890046</v>
      </c>
      <c r="U23">
        <f t="shared" si="2"/>
        <v>0.32585357938901272</v>
      </c>
      <c r="V23" t="b">
        <f t="shared" si="3"/>
        <v>1</v>
      </c>
      <c r="W23" t="b">
        <f t="shared" si="4"/>
        <v>1</v>
      </c>
    </row>
    <row r="24" spans="1:23" x14ac:dyDescent="0.25">
      <c r="A24" s="3" t="s">
        <v>14</v>
      </c>
      <c r="B24" s="3">
        <v>2</v>
      </c>
      <c r="C24" s="3">
        <v>0</v>
      </c>
      <c r="D24" s="3" t="s">
        <v>6</v>
      </c>
      <c r="E24" s="3">
        <v>20</v>
      </c>
      <c r="F24" s="2">
        <v>1E-3</v>
      </c>
      <c r="G24" s="2">
        <v>5.0000000000000001E-3</v>
      </c>
      <c r="H24" s="2">
        <v>0.45250000000000001</v>
      </c>
      <c r="I24" s="2">
        <v>8839779.0055248626</v>
      </c>
      <c r="J24">
        <f t="shared" si="1"/>
        <v>6.9464414077867405</v>
      </c>
      <c r="K24" s="3" t="s">
        <v>15</v>
      </c>
      <c r="L24" s="3">
        <v>2</v>
      </c>
      <c r="M24" s="3">
        <v>20</v>
      </c>
      <c r="N24" s="3" t="s">
        <v>6</v>
      </c>
      <c r="O24" s="3">
        <v>15</v>
      </c>
      <c r="P24" s="2">
        <v>1E-3</v>
      </c>
      <c r="Q24" s="2">
        <v>5.0000000000000001E-3</v>
      </c>
      <c r="R24" s="2">
        <v>0.45250000000000001</v>
      </c>
      <c r="S24" s="2">
        <v>6629834.2541436469</v>
      </c>
      <c r="T24">
        <f t="shared" si="0"/>
        <v>6.8215026711784406</v>
      </c>
      <c r="U24">
        <f t="shared" si="2"/>
        <v>0.12493873660829991</v>
      </c>
      <c r="V24" t="b">
        <f t="shared" si="3"/>
        <v>1</v>
      </c>
      <c r="W24" t="b">
        <f t="shared" si="4"/>
        <v>1</v>
      </c>
    </row>
    <row r="25" spans="1:23" x14ac:dyDescent="0.25">
      <c r="A25" s="3" t="s">
        <v>14</v>
      </c>
      <c r="B25" s="3">
        <v>2</v>
      </c>
      <c r="C25" s="3">
        <v>0</v>
      </c>
      <c r="D25" s="3" t="s">
        <v>8</v>
      </c>
      <c r="E25" s="3">
        <v>27</v>
      </c>
      <c r="F25" s="2">
        <v>1E-3</v>
      </c>
      <c r="G25" s="2">
        <v>5.0000000000000001E-3</v>
      </c>
      <c r="H25" s="2">
        <v>0.45250000000000001</v>
      </c>
      <c r="I25" s="2">
        <v>11933701.657458564</v>
      </c>
      <c r="J25">
        <f t="shared" si="1"/>
        <v>7.0767751762817461</v>
      </c>
      <c r="K25" s="3" t="s">
        <v>15</v>
      </c>
      <c r="L25" s="3">
        <v>2</v>
      </c>
      <c r="M25" s="3">
        <v>20</v>
      </c>
      <c r="N25" s="3" t="s">
        <v>8</v>
      </c>
      <c r="O25" s="3">
        <v>15</v>
      </c>
      <c r="P25" s="2">
        <v>1E-3</v>
      </c>
      <c r="Q25" s="2">
        <v>5.0000000000000001E-3</v>
      </c>
      <c r="R25" s="2">
        <v>0.45250000000000001</v>
      </c>
      <c r="S25" s="2">
        <v>6629834.2541436469</v>
      </c>
      <c r="T25">
        <f t="shared" si="0"/>
        <v>6.8215026711784406</v>
      </c>
      <c r="U25">
        <f t="shared" si="2"/>
        <v>0.25527250510330557</v>
      </c>
      <c r="V25" t="b">
        <f t="shared" si="3"/>
        <v>1</v>
      </c>
      <c r="W25" t="b">
        <f t="shared" si="4"/>
        <v>1</v>
      </c>
    </row>
    <row r="26" spans="1:23" x14ac:dyDescent="0.25">
      <c r="A26" s="3" t="s">
        <v>14</v>
      </c>
      <c r="B26" s="3">
        <v>2</v>
      </c>
      <c r="C26" s="3">
        <v>0</v>
      </c>
      <c r="D26" s="3" t="s">
        <v>9</v>
      </c>
      <c r="E26" s="3">
        <v>29</v>
      </c>
      <c r="F26" s="2">
        <v>1E-3</v>
      </c>
      <c r="G26" s="2">
        <v>5.0000000000000001E-3</v>
      </c>
      <c r="H26" s="2">
        <v>0.45250000000000001</v>
      </c>
      <c r="I26" s="2">
        <v>12817679.558011049</v>
      </c>
      <c r="J26">
        <f t="shared" si="1"/>
        <v>7.1078094100217148</v>
      </c>
      <c r="K26" s="3" t="s">
        <v>15</v>
      </c>
      <c r="L26" s="3">
        <v>2</v>
      </c>
      <c r="M26" s="3">
        <v>20</v>
      </c>
      <c r="N26" s="3" t="s">
        <v>9</v>
      </c>
      <c r="O26" s="3">
        <v>24</v>
      </c>
      <c r="P26" s="2">
        <v>1E-3</v>
      </c>
      <c r="Q26" s="2">
        <v>5.0000000000000001E-3</v>
      </c>
      <c r="R26" s="2">
        <v>0.45250000000000001</v>
      </c>
      <c r="S26" s="2">
        <v>10607734.806629835</v>
      </c>
      <c r="T26">
        <f t="shared" si="0"/>
        <v>7.0256226538343647</v>
      </c>
      <c r="U26">
        <f t="shared" si="2"/>
        <v>8.2186756187350163E-2</v>
      </c>
      <c r="V26" t="b">
        <f t="shared" si="3"/>
        <v>1</v>
      </c>
      <c r="W26" t="b">
        <f t="shared" si="4"/>
        <v>1</v>
      </c>
    </row>
    <row r="27" spans="1:23" x14ac:dyDescent="0.25">
      <c r="A27" s="3" t="s">
        <v>14</v>
      </c>
      <c r="B27" s="3">
        <v>2</v>
      </c>
      <c r="C27" s="3">
        <v>0</v>
      </c>
      <c r="D27" s="3" t="s">
        <v>10</v>
      </c>
      <c r="E27" s="3">
        <v>4</v>
      </c>
      <c r="F27" s="2">
        <v>1E-4</v>
      </c>
      <c r="G27" s="2">
        <v>5.0000000000000001E-3</v>
      </c>
      <c r="H27" s="2">
        <v>0.45250000000000001</v>
      </c>
      <c r="I27" s="2">
        <v>17679558.011049725</v>
      </c>
      <c r="J27">
        <f t="shared" si="1"/>
        <v>7.2474714034507217</v>
      </c>
      <c r="K27" s="3" t="s">
        <v>15</v>
      </c>
      <c r="L27" s="3">
        <v>2</v>
      </c>
      <c r="M27" s="3">
        <v>20</v>
      </c>
      <c r="N27" s="3" t="s">
        <v>10</v>
      </c>
      <c r="O27" s="3">
        <v>32</v>
      </c>
      <c r="P27" s="2">
        <v>1E-3</v>
      </c>
      <c r="Q27" s="2">
        <v>5.0000000000000001E-3</v>
      </c>
      <c r="R27" s="2">
        <v>0.45250000000000001</v>
      </c>
      <c r="S27" s="2">
        <v>14143646.408839779</v>
      </c>
      <c r="T27">
        <f t="shared" si="0"/>
        <v>7.1505613904426655</v>
      </c>
      <c r="U27">
        <f t="shared" si="2"/>
        <v>9.6910013008056239E-2</v>
      </c>
      <c r="V27" t="b">
        <f t="shared" si="3"/>
        <v>1</v>
      </c>
      <c r="W27" t="b">
        <f t="shared" si="4"/>
        <v>1</v>
      </c>
    </row>
    <row r="28" spans="1:23" x14ac:dyDescent="0.25">
      <c r="A28" s="3" t="s">
        <v>14</v>
      </c>
      <c r="B28" s="3">
        <v>2</v>
      </c>
      <c r="C28" s="3">
        <v>0</v>
      </c>
      <c r="D28" s="3" t="s">
        <v>11</v>
      </c>
      <c r="E28" s="3">
        <v>47</v>
      </c>
      <c r="F28" s="2">
        <v>1E-3</v>
      </c>
      <c r="G28" s="2">
        <v>5.0000000000000001E-3</v>
      </c>
      <c r="H28" s="2">
        <v>0.45250000000000001</v>
      </c>
      <c r="I28" s="2">
        <v>20773480.662983425</v>
      </c>
      <c r="J28">
        <f t="shared" si="1"/>
        <v>7.3175092700584763</v>
      </c>
      <c r="K28" s="3" t="s">
        <v>15</v>
      </c>
      <c r="L28" s="3">
        <v>2</v>
      </c>
      <c r="M28" s="3">
        <v>20</v>
      </c>
      <c r="N28" s="3" t="s">
        <v>11</v>
      </c>
      <c r="O28" s="3">
        <v>48</v>
      </c>
      <c r="P28" s="2">
        <v>1E-3</v>
      </c>
      <c r="Q28" s="2">
        <v>5.0000000000000001E-3</v>
      </c>
      <c r="R28" s="2">
        <v>0.45250000000000001</v>
      </c>
      <c r="S28" s="2">
        <v>21215469.613259669</v>
      </c>
      <c r="T28">
        <f t="shared" si="0"/>
        <v>7.3266526494983459</v>
      </c>
      <c r="U28">
        <f t="shared" si="2"/>
        <v>9.1433794398696477E-3</v>
      </c>
      <c r="V28" t="b">
        <f t="shared" si="3"/>
        <v>1</v>
      </c>
      <c r="W28" t="b">
        <f t="shared" si="4"/>
        <v>1</v>
      </c>
    </row>
    <row r="29" spans="1:23" x14ac:dyDescent="0.25">
      <c r="A29" s="3" t="s">
        <v>14</v>
      </c>
      <c r="B29" s="3">
        <v>2</v>
      </c>
      <c r="C29" s="3">
        <v>0</v>
      </c>
      <c r="D29" s="3" t="s">
        <v>12</v>
      </c>
      <c r="E29" s="3">
        <v>53</v>
      </c>
      <c r="F29" s="2">
        <v>1E-3</v>
      </c>
      <c r="G29" s="2">
        <v>5.0000000000000001E-3</v>
      </c>
      <c r="H29" s="2">
        <v>0.45250000000000001</v>
      </c>
      <c r="I29" s="2">
        <v>23425414.364640884</v>
      </c>
      <c r="J29">
        <f t="shared" si="1"/>
        <v>7.3696872817235484</v>
      </c>
      <c r="K29" s="3" t="s">
        <v>15</v>
      </c>
      <c r="L29" s="3">
        <v>2</v>
      </c>
      <c r="M29" s="3">
        <v>20</v>
      </c>
      <c r="N29" s="3" t="s">
        <v>12</v>
      </c>
      <c r="O29" s="3">
        <v>52</v>
      </c>
      <c r="P29" s="2">
        <v>1E-3</v>
      </c>
      <c r="Q29" s="2">
        <v>5.0000000000000001E-3</v>
      </c>
      <c r="R29" s="2">
        <v>0.45250000000000001</v>
      </c>
      <c r="S29" s="2">
        <v>22983425.41436464</v>
      </c>
      <c r="T29">
        <f t="shared" si="0"/>
        <v>7.3614147557575578</v>
      </c>
      <c r="U29">
        <f t="shared" si="2"/>
        <v>8.2725259659905959E-3</v>
      </c>
      <c r="V29" t="b">
        <f t="shared" si="3"/>
        <v>1</v>
      </c>
      <c r="W29" t="b">
        <f t="shared" si="4"/>
        <v>1</v>
      </c>
    </row>
    <row r="30" spans="1:23" x14ac:dyDescent="0.25">
      <c r="A30" s="3" t="s">
        <v>14</v>
      </c>
      <c r="B30" s="3">
        <v>2</v>
      </c>
      <c r="C30" s="3">
        <v>0</v>
      </c>
      <c r="D30" s="3" t="s">
        <v>13</v>
      </c>
      <c r="E30" s="3">
        <v>67</v>
      </c>
      <c r="F30" s="2">
        <v>1E-3</v>
      </c>
      <c r="G30" s="2">
        <v>5.0000000000000001E-3</v>
      </c>
      <c r="H30" s="2">
        <v>0.45250000000000001</v>
      </c>
      <c r="I30" s="2">
        <v>29613259.668508288</v>
      </c>
      <c r="J30">
        <f t="shared" si="1"/>
        <v>7.4714862148235852</v>
      </c>
      <c r="K30" s="3" t="s">
        <v>15</v>
      </c>
      <c r="L30" s="3">
        <v>2</v>
      </c>
      <c r="M30" s="3">
        <v>20</v>
      </c>
      <c r="N30" s="3" t="s">
        <v>13</v>
      </c>
      <c r="O30" s="3">
        <v>56</v>
      </c>
      <c r="P30" s="2">
        <v>1E-3</v>
      </c>
      <c r="Q30" s="2">
        <v>5.0000000000000001E-3</v>
      </c>
      <c r="R30" s="2">
        <v>0.45250000000000001</v>
      </c>
      <c r="S30" s="2">
        <v>24751381.215469614</v>
      </c>
      <c r="T30">
        <f t="shared" si="0"/>
        <v>7.3935994391289599</v>
      </c>
      <c r="U30">
        <f t="shared" si="2"/>
        <v>7.7886775694625321E-2</v>
      </c>
      <c r="V30" t="b">
        <f t="shared" si="3"/>
        <v>1</v>
      </c>
      <c r="W30" t="b">
        <f t="shared" si="4"/>
        <v>1</v>
      </c>
    </row>
    <row r="31" spans="1:23" x14ac:dyDescent="0.25">
      <c r="A31" s="3" t="s">
        <v>16</v>
      </c>
      <c r="B31" s="3">
        <v>3</v>
      </c>
      <c r="C31" s="3">
        <v>0</v>
      </c>
      <c r="D31" s="3" t="s">
        <v>6</v>
      </c>
      <c r="E31" s="3">
        <v>10</v>
      </c>
      <c r="F31" s="2">
        <v>1E-3</v>
      </c>
      <c r="G31" s="2">
        <v>5.0000000000000001E-3</v>
      </c>
      <c r="H31" s="2">
        <v>0.45250000000000001</v>
      </c>
      <c r="I31" s="2">
        <v>4419889.5027624313</v>
      </c>
      <c r="J31">
        <f t="shared" si="1"/>
        <v>6.6454114121227592</v>
      </c>
      <c r="K31" s="3" t="s">
        <v>17</v>
      </c>
      <c r="L31" s="3">
        <v>3</v>
      </c>
      <c r="M31" s="3">
        <v>20</v>
      </c>
      <c r="N31" s="3" t="s">
        <v>6</v>
      </c>
      <c r="O31" s="3">
        <v>11</v>
      </c>
      <c r="P31" s="2">
        <v>1E-3</v>
      </c>
      <c r="Q31" s="2">
        <v>5.0000000000000001E-3</v>
      </c>
      <c r="R31" s="2">
        <v>0.45250000000000001</v>
      </c>
      <c r="S31" s="2">
        <v>4861878.4530386738</v>
      </c>
      <c r="T31">
        <f t="shared" si="0"/>
        <v>6.6868040972809837</v>
      </c>
      <c r="U31">
        <f t="shared" si="2"/>
        <v>4.1392685158224474E-2</v>
      </c>
      <c r="V31" t="b">
        <f t="shared" si="3"/>
        <v>1</v>
      </c>
      <c r="W31" t="b">
        <f t="shared" si="4"/>
        <v>1</v>
      </c>
    </row>
    <row r="32" spans="1:23" x14ac:dyDescent="0.25">
      <c r="A32" s="3" t="s">
        <v>16</v>
      </c>
      <c r="B32" s="3">
        <v>3</v>
      </c>
      <c r="C32" s="3">
        <v>0</v>
      </c>
      <c r="D32" s="3" t="s">
        <v>8</v>
      </c>
      <c r="E32" s="3">
        <v>9</v>
      </c>
      <c r="F32" s="2">
        <v>1E-3</v>
      </c>
      <c r="G32" s="2">
        <v>5.0000000000000001E-3</v>
      </c>
      <c r="H32" s="2">
        <v>0.45250000000000001</v>
      </c>
      <c r="I32" s="2">
        <v>3977900.5524861878</v>
      </c>
      <c r="J32">
        <f t="shared" si="1"/>
        <v>6.5996539215620835</v>
      </c>
      <c r="K32" s="3" t="s">
        <v>17</v>
      </c>
      <c r="L32" s="3">
        <v>3</v>
      </c>
      <c r="M32" s="3">
        <v>20</v>
      </c>
      <c r="N32" s="3" t="s">
        <v>8</v>
      </c>
      <c r="O32" s="3">
        <v>12</v>
      </c>
      <c r="P32" s="2">
        <v>1E-3</v>
      </c>
      <c r="Q32" s="2">
        <v>5.0000000000000001E-3</v>
      </c>
      <c r="R32" s="2">
        <v>0.45250000000000001</v>
      </c>
      <c r="S32" s="2">
        <v>5303867.4033149173</v>
      </c>
      <c r="T32">
        <f t="shared" si="0"/>
        <v>6.7245926581703843</v>
      </c>
      <c r="U32">
        <f t="shared" si="2"/>
        <v>0.12493873660830079</v>
      </c>
      <c r="V32" t="b">
        <f t="shared" si="3"/>
        <v>1</v>
      </c>
      <c r="W32" t="b">
        <f t="shared" si="4"/>
        <v>1</v>
      </c>
    </row>
    <row r="33" spans="1:23" x14ac:dyDescent="0.25">
      <c r="A33" s="3" t="s">
        <v>16</v>
      </c>
      <c r="B33" s="3">
        <v>3</v>
      </c>
      <c r="C33" s="3">
        <v>0</v>
      </c>
      <c r="D33" s="3" t="s">
        <v>9</v>
      </c>
      <c r="E33" s="3">
        <v>30</v>
      </c>
      <c r="F33" s="2">
        <v>1E-3</v>
      </c>
      <c r="G33" s="2">
        <v>5.0000000000000001E-3</v>
      </c>
      <c r="H33" s="2">
        <v>0.45250000000000001</v>
      </c>
      <c r="I33" s="2">
        <v>13259668.508287294</v>
      </c>
      <c r="J33">
        <f t="shared" si="1"/>
        <v>7.1225326668424218</v>
      </c>
      <c r="K33" s="3" t="s">
        <v>17</v>
      </c>
      <c r="L33" s="3">
        <v>3</v>
      </c>
      <c r="M33" s="3">
        <v>20</v>
      </c>
      <c r="N33" s="3" t="s">
        <v>9</v>
      </c>
      <c r="O33" s="3">
        <v>28</v>
      </c>
      <c r="P33" s="2">
        <v>1E-3</v>
      </c>
      <c r="Q33" s="2">
        <v>5.0000000000000001E-3</v>
      </c>
      <c r="R33" s="2">
        <v>0.45250000000000001</v>
      </c>
      <c r="S33" s="2">
        <v>12375690.607734807</v>
      </c>
      <c r="T33">
        <f t="shared" si="0"/>
        <v>7.0925694434649786</v>
      </c>
      <c r="U33">
        <f t="shared" si="2"/>
        <v>2.9963223377443171E-2</v>
      </c>
      <c r="V33" t="b">
        <f t="shared" si="3"/>
        <v>1</v>
      </c>
      <c r="W33" t="b">
        <f t="shared" si="4"/>
        <v>1</v>
      </c>
    </row>
    <row r="34" spans="1:23" x14ac:dyDescent="0.25">
      <c r="A34" s="3" t="s">
        <v>16</v>
      </c>
      <c r="B34" s="3">
        <v>3</v>
      </c>
      <c r="C34" s="3">
        <v>0</v>
      </c>
      <c r="D34" s="3" t="s">
        <v>10</v>
      </c>
      <c r="E34" s="3">
        <v>54</v>
      </c>
      <c r="F34" s="2">
        <v>1E-3</v>
      </c>
      <c r="G34" s="2">
        <v>5.0000000000000001E-3</v>
      </c>
      <c r="H34" s="2">
        <v>0.45250000000000001</v>
      </c>
      <c r="I34" s="2">
        <v>23867403.314917129</v>
      </c>
      <c r="J34">
        <f t="shared" si="1"/>
        <v>7.3778051719457274</v>
      </c>
      <c r="K34" s="3" t="s">
        <v>17</v>
      </c>
      <c r="L34" s="3">
        <v>3</v>
      </c>
      <c r="M34" s="3">
        <v>20</v>
      </c>
      <c r="N34" s="3" t="s">
        <v>10</v>
      </c>
      <c r="O34" s="3">
        <v>38</v>
      </c>
      <c r="P34" s="2">
        <v>1E-3</v>
      </c>
      <c r="Q34" s="2">
        <v>5.0000000000000001E-3</v>
      </c>
      <c r="R34" s="2">
        <v>0.45250000000000001</v>
      </c>
      <c r="S34" s="2">
        <v>16795580.110497236</v>
      </c>
      <c r="T34">
        <f t="shared" si="0"/>
        <v>7.2251950087395693</v>
      </c>
      <c r="U34">
        <f t="shared" si="2"/>
        <v>0.15261016320615806</v>
      </c>
      <c r="V34" t="b">
        <f t="shared" si="3"/>
        <v>1</v>
      </c>
      <c r="W34" t="b">
        <f t="shared" si="4"/>
        <v>1</v>
      </c>
    </row>
    <row r="35" spans="1:23" x14ac:dyDescent="0.25">
      <c r="A35" s="3" t="s">
        <v>16</v>
      </c>
      <c r="B35" s="3">
        <v>3</v>
      </c>
      <c r="C35" s="3">
        <v>0</v>
      </c>
      <c r="D35" s="3" t="s">
        <v>11</v>
      </c>
      <c r="E35" s="3">
        <v>38</v>
      </c>
      <c r="F35" s="2">
        <v>1E-3</v>
      </c>
      <c r="G35" s="2">
        <v>5.0000000000000001E-3</v>
      </c>
      <c r="H35" s="2">
        <v>0.45250000000000001</v>
      </c>
      <c r="I35" s="2">
        <v>16795580.110497236</v>
      </c>
      <c r="J35">
        <f t="shared" si="1"/>
        <v>7.2251950087395693</v>
      </c>
      <c r="K35" s="3" t="s">
        <v>17</v>
      </c>
      <c r="L35" s="3">
        <v>3</v>
      </c>
      <c r="M35" s="3">
        <v>20</v>
      </c>
      <c r="N35" s="3" t="s">
        <v>11</v>
      </c>
      <c r="O35" s="3">
        <v>26</v>
      </c>
      <c r="P35" s="2">
        <v>1E-3</v>
      </c>
      <c r="Q35" s="2">
        <v>5.0000000000000001E-3</v>
      </c>
      <c r="R35" s="2">
        <v>0.45250000000000001</v>
      </c>
      <c r="S35" s="2">
        <v>11491712.70718232</v>
      </c>
      <c r="T35">
        <f t="shared" si="0"/>
        <v>7.0603847600935774</v>
      </c>
      <c r="U35">
        <f t="shared" si="2"/>
        <v>0.16481024864599192</v>
      </c>
      <c r="V35" t="b">
        <f t="shared" si="3"/>
        <v>1</v>
      </c>
      <c r="W35" t="b">
        <f t="shared" si="4"/>
        <v>1</v>
      </c>
    </row>
    <row r="36" spans="1:23" x14ac:dyDescent="0.25">
      <c r="A36" s="3" t="s">
        <v>16</v>
      </c>
      <c r="B36" s="3">
        <v>3</v>
      </c>
      <c r="C36" s="3">
        <v>0</v>
      </c>
      <c r="D36" s="3" t="s">
        <v>12</v>
      </c>
      <c r="E36" s="3">
        <v>49</v>
      </c>
      <c r="F36" s="2">
        <v>1E-3</v>
      </c>
      <c r="G36" s="2">
        <v>5.0000000000000001E-3</v>
      </c>
      <c r="H36" s="2">
        <v>0.45250000000000001</v>
      </c>
      <c r="I36" s="2">
        <v>21657458.563535914</v>
      </c>
      <c r="J36">
        <f t="shared" si="1"/>
        <v>7.3356074921512731</v>
      </c>
      <c r="K36" s="3" t="s">
        <v>17</v>
      </c>
      <c r="L36" s="3">
        <v>3</v>
      </c>
      <c r="M36" s="3">
        <v>20</v>
      </c>
      <c r="N36" s="3" t="s">
        <v>12</v>
      </c>
      <c r="O36" s="3">
        <v>51</v>
      </c>
      <c r="P36" s="2">
        <v>1E-3</v>
      </c>
      <c r="Q36" s="2">
        <v>5.0000000000000001E-3</v>
      </c>
      <c r="R36" s="2">
        <v>0.45250000000000001</v>
      </c>
      <c r="S36" s="2">
        <v>22541436.464088399</v>
      </c>
      <c r="T36">
        <f t="shared" si="0"/>
        <v>7.352981588220695</v>
      </c>
      <c r="U36">
        <f t="shared" si="2"/>
        <v>1.7374096069421974E-2</v>
      </c>
      <c r="V36" t="b">
        <f t="shared" si="3"/>
        <v>1</v>
      </c>
      <c r="W36" t="b">
        <f t="shared" si="4"/>
        <v>1</v>
      </c>
    </row>
    <row r="37" spans="1:23" x14ac:dyDescent="0.25">
      <c r="A37" s="3" t="s">
        <v>16</v>
      </c>
      <c r="B37" s="3">
        <v>3</v>
      </c>
      <c r="C37" s="3">
        <v>0</v>
      </c>
      <c r="D37" s="3" t="s">
        <v>13</v>
      </c>
      <c r="E37" s="3">
        <v>48</v>
      </c>
      <c r="F37" s="2">
        <v>1E-3</v>
      </c>
      <c r="G37" s="2">
        <v>5.0000000000000001E-3</v>
      </c>
      <c r="H37" s="2">
        <v>0.45250000000000001</v>
      </c>
      <c r="I37" s="2">
        <v>21215469.613259669</v>
      </c>
      <c r="J37">
        <f t="shared" si="1"/>
        <v>7.3266526494983459</v>
      </c>
      <c r="K37" s="3" t="s">
        <v>17</v>
      </c>
      <c r="L37" s="3">
        <v>3</v>
      </c>
      <c r="M37" s="3">
        <v>20</v>
      </c>
      <c r="N37" s="3" t="s">
        <v>13</v>
      </c>
      <c r="O37" s="3">
        <v>25</v>
      </c>
      <c r="P37" s="2">
        <v>1E-3</v>
      </c>
      <c r="Q37" s="2">
        <v>5.0000000000000001E-3</v>
      </c>
      <c r="R37" s="2">
        <v>0.45250000000000001</v>
      </c>
      <c r="S37" s="2">
        <v>11049723.756906077</v>
      </c>
      <c r="T37">
        <f t="shared" si="0"/>
        <v>7.0433514207947967</v>
      </c>
      <c r="U37">
        <f t="shared" si="2"/>
        <v>0.28330122870354923</v>
      </c>
      <c r="V37" t="b">
        <f t="shared" si="3"/>
        <v>1</v>
      </c>
      <c r="W37" t="b">
        <f t="shared" si="4"/>
        <v>1</v>
      </c>
    </row>
    <row r="38" spans="1:23" x14ac:dyDescent="0.25">
      <c r="A38" s="3" t="s">
        <v>18</v>
      </c>
      <c r="B38" s="3">
        <v>4</v>
      </c>
      <c r="C38" s="3">
        <v>0</v>
      </c>
      <c r="D38" s="3" t="s">
        <v>6</v>
      </c>
      <c r="E38" s="3">
        <v>13</v>
      </c>
      <c r="F38" s="2">
        <v>1E-3</v>
      </c>
      <c r="G38" s="2">
        <v>5.0000000000000001E-3</v>
      </c>
      <c r="H38" s="2">
        <v>0.45250000000000001</v>
      </c>
      <c r="I38" s="2">
        <v>5745856.3535911599</v>
      </c>
      <c r="J38">
        <f t="shared" si="1"/>
        <v>6.7593547644295962</v>
      </c>
      <c r="K38" s="3" t="s">
        <v>19</v>
      </c>
      <c r="L38" s="3">
        <v>4</v>
      </c>
      <c r="M38" s="3">
        <v>20</v>
      </c>
      <c r="N38" s="3" t="s">
        <v>6</v>
      </c>
      <c r="O38" s="3">
        <v>15</v>
      </c>
      <c r="P38" s="2">
        <v>1E-3</v>
      </c>
      <c r="Q38" s="2">
        <v>5.0000000000000001E-3</v>
      </c>
      <c r="R38" s="2">
        <v>0.45250000000000001</v>
      </c>
      <c r="S38" s="2">
        <v>6629834.2541436469</v>
      </c>
      <c r="T38">
        <f t="shared" si="0"/>
        <v>6.8215026711784406</v>
      </c>
      <c r="U38">
        <f t="shared" si="2"/>
        <v>6.2147906748844406E-2</v>
      </c>
      <c r="V38" t="b">
        <f t="shared" si="3"/>
        <v>1</v>
      </c>
      <c r="W38" t="b">
        <f t="shared" si="4"/>
        <v>1</v>
      </c>
    </row>
    <row r="39" spans="1:23" x14ac:dyDescent="0.25">
      <c r="A39" s="3" t="s">
        <v>18</v>
      </c>
      <c r="B39" s="3">
        <v>4</v>
      </c>
      <c r="C39" s="3">
        <v>0</v>
      </c>
      <c r="D39" s="3" t="s">
        <v>8</v>
      </c>
      <c r="E39" s="3">
        <v>17</v>
      </c>
      <c r="F39" s="2">
        <v>1E-3</v>
      </c>
      <c r="G39" s="2">
        <v>5.0000000000000001E-3</v>
      </c>
      <c r="H39" s="2">
        <v>0.45250000000000001</v>
      </c>
      <c r="I39" s="2">
        <v>7513812.154696133</v>
      </c>
      <c r="J39">
        <f t="shared" si="1"/>
        <v>6.8758603335010333</v>
      </c>
      <c r="K39" s="3" t="s">
        <v>19</v>
      </c>
      <c r="L39" s="3">
        <v>4</v>
      </c>
      <c r="M39" s="3">
        <v>20</v>
      </c>
      <c r="N39" s="3" t="s">
        <v>8</v>
      </c>
      <c r="O39" s="3">
        <v>22</v>
      </c>
      <c r="P39" s="2">
        <v>1E-3</v>
      </c>
      <c r="Q39" s="2">
        <v>5.0000000000000001E-3</v>
      </c>
      <c r="R39" s="2">
        <v>0.45250000000000001</v>
      </c>
      <c r="S39" s="2">
        <v>9723756.9060773477</v>
      </c>
      <c r="T39">
        <f t="shared" si="0"/>
        <v>6.9878340929449649</v>
      </c>
      <c r="U39">
        <f t="shared" si="2"/>
        <v>0.11197375944393162</v>
      </c>
      <c r="V39" t="b">
        <f t="shared" si="3"/>
        <v>1</v>
      </c>
      <c r="W39" t="b">
        <f t="shared" si="4"/>
        <v>1</v>
      </c>
    </row>
    <row r="40" spans="1:23" x14ac:dyDescent="0.25">
      <c r="A40" s="3" t="s">
        <v>18</v>
      </c>
      <c r="B40" s="3">
        <v>4</v>
      </c>
      <c r="C40" s="3">
        <v>0</v>
      </c>
      <c r="D40" s="3" t="s">
        <v>9</v>
      </c>
      <c r="E40" s="3">
        <v>26</v>
      </c>
      <c r="F40" s="2">
        <v>1E-3</v>
      </c>
      <c r="G40" s="2">
        <v>5.0000000000000001E-3</v>
      </c>
      <c r="H40" s="2">
        <v>0.45250000000000001</v>
      </c>
      <c r="I40" s="2">
        <v>11491712.70718232</v>
      </c>
      <c r="J40">
        <f t="shared" si="1"/>
        <v>7.0603847600935774</v>
      </c>
      <c r="K40" s="3" t="s">
        <v>19</v>
      </c>
      <c r="L40" s="3">
        <v>4</v>
      </c>
      <c r="M40" s="3">
        <v>20</v>
      </c>
      <c r="N40" s="3" t="s">
        <v>9</v>
      </c>
      <c r="O40" s="3">
        <v>21</v>
      </c>
      <c r="P40" s="2">
        <v>1E-3</v>
      </c>
      <c r="Q40" s="2">
        <v>5.0000000000000001E-3</v>
      </c>
      <c r="R40" s="2">
        <v>0.45250000000000001</v>
      </c>
      <c r="S40" s="2">
        <v>9281767.9558011051</v>
      </c>
      <c r="T40">
        <f t="shared" si="0"/>
        <v>6.9676307068566787</v>
      </c>
      <c r="U40">
        <f t="shared" si="2"/>
        <v>9.275405323689867E-2</v>
      </c>
      <c r="V40" t="b">
        <f t="shared" si="3"/>
        <v>1</v>
      </c>
      <c r="W40" t="b">
        <f t="shared" si="4"/>
        <v>1</v>
      </c>
    </row>
    <row r="41" spans="1:23" x14ac:dyDescent="0.25">
      <c r="A41" s="3" t="s">
        <v>18</v>
      </c>
      <c r="B41" s="3">
        <v>4</v>
      </c>
      <c r="C41" s="3">
        <v>0</v>
      </c>
      <c r="D41" s="3" t="s">
        <v>10</v>
      </c>
      <c r="E41" s="3">
        <v>19</v>
      </c>
      <c r="F41" s="2">
        <v>1E-3</v>
      </c>
      <c r="G41" s="2">
        <v>5.0000000000000001E-3</v>
      </c>
      <c r="H41" s="2">
        <v>0.45250000000000001</v>
      </c>
      <c r="I41" s="2">
        <v>8397790.0552486181</v>
      </c>
      <c r="J41">
        <f t="shared" si="1"/>
        <v>6.9241650130755881</v>
      </c>
      <c r="K41" s="3" t="s">
        <v>19</v>
      </c>
      <c r="L41" s="3">
        <v>4</v>
      </c>
      <c r="M41" s="3">
        <v>20</v>
      </c>
      <c r="N41" s="3" t="s">
        <v>10</v>
      </c>
      <c r="O41" s="3">
        <v>17</v>
      </c>
      <c r="P41" s="2">
        <v>1E-3</v>
      </c>
      <c r="Q41" s="2">
        <v>5.0000000000000001E-3</v>
      </c>
      <c r="R41" s="2">
        <v>0.45250000000000001</v>
      </c>
      <c r="S41" s="2">
        <v>7513812.154696133</v>
      </c>
      <c r="T41">
        <f t="shared" si="0"/>
        <v>6.8758603335010333</v>
      </c>
      <c r="U41">
        <f t="shared" si="2"/>
        <v>4.8304679574554754E-2</v>
      </c>
      <c r="V41" t="b">
        <f t="shared" si="3"/>
        <v>1</v>
      </c>
      <c r="W41" t="b">
        <f t="shared" si="4"/>
        <v>1</v>
      </c>
    </row>
    <row r="42" spans="1:23" x14ac:dyDescent="0.25">
      <c r="A42" s="3" t="s">
        <v>18</v>
      </c>
      <c r="B42" s="3">
        <v>4</v>
      </c>
      <c r="C42" s="3">
        <v>0</v>
      </c>
      <c r="D42" s="3" t="s">
        <v>11</v>
      </c>
      <c r="E42" s="3">
        <v>28</v>
      </c>
      <c r="F42" s="2">
        <v>1E-3</v>
      </c>
      <c r="G42" s="2">
        <v>5.0000000000000001E-3</v>
      </c>
      <c r="H42" s="2">
        <v>0.45250000000000001</v>
      </c>
      <c r="I42" s="2">
        <v>12375690.607734807</v>
      </c>
      <c r="J42">
        <f t="shared" si="1"/>
        <v>7.0925694434649786</v>
      </c>
      <c r="K42" s="3" t="s">
        <v>19</v>
      </c>
      <c r="L42" s="3">
        <v>4</v>
      </c>
      <c r="M42" s="3">
        <v>20</v>
      </c>
      <c r="N42" s="3" t="s">
        <v>11</v>
      </c>
      <c r="O42" s="3">
        <v>23</v>
      </c>
      <c r="P42" s="2">
        <v>1E-3</v>
      </c>
      <c r="Q42" s="2">
        <v>5.0000000000000001E-3</v>
      </c>
      <c r="R42" s="2">
        <v>0.45250000000000001</v>
      </c>
      <c r="S42" s="2">
        <v>10165745.856353592</v>
      </c>
      <c r="T42">
        <f t="shared" si="0"/>
        <v>7.0071392481403523</v>
      </c>
      <c r="U42">
        <f t="shared" si="2"/>
        <v>8.5430195324626368E-2</v>
      </c>
      <c r="V42" t="b">
        <f t="shared" si="3"/>
        <v>1</v>
      </c>
      <c r="W42" t="b">
        <f t="shared" si="4"/>
        <v>1</v>
      </c>
    </row>
    <row r="43" spans="1:23" x14ac:dyDescent="0.25">
      <c r="A43" s="3" t="s">
        <v>18</v>
      </c>
      <c r="B43" s="3">
        <v>4</v>
      </c>
      <c r="C43" s="3">
        <v>0</v>
      </c>
      <c r="D43" s="3" t="s">
        <v>12</v>
      </c>
      <c r="E43" s="3">
        <v>37</v>
      </c>
      <c r="F43" s="2">
        <v>1E-3</v>
      </c>
      <c r="G43" s="2">
        <v>5.0000000000000001E-3</v>
      </c>
      <c r="H43" s="2">
        <v>0.45250000000000001</v>
      </c>
      <c r="I43" s="2">
        <v>16353591.160220996</v>
      </c>
      <c r="J43">
        <f t="shared" si="1"/>
        <v>7.2136131361897542</v>
      </c>
      <c r="K43" s="3" t="s">
        <v>19</v>
      </c>
      <c r="L43" s="3">
        <v>4</v>
      </c>
      <c r="M43" s="3">
        <v>20</v>
      </c>
      <c r="N43" s="3" t="s">
        <v>12</v>
      </c>
      <c r="O43" s="3">
        <v>40</v>
      </c>
      <c r="P43" s="2">
        <v>1E-3</v>
      </c>
      <c r="Q43" s="2">
        <v>5.0000000000000001E-3</v>
      </c>
      <c r="R43" s="2">
        <v>0.45250000000000001</v>
      </c>
      <c r="S43" s="2">
        <v>17679558.011049725</v>
      </c>
      <c r="T43">
        <f t="shared" si="0"/>
        <v>7.2474714034507217</v>
      </c>
      <c r="U43">
        <f t="shared" si="2"/>
        <v>3.3858267260967523E-2</v>
      </c>
      <c r="V43" t="b">
        <f t="shared" si="3"/>
        <v>1</v>
      </c>
      <c r="W43" t="b">
        <f t="shared" si="4"/>
        <v>1</v>
      </c>
    </row>
    <row r="44" spans="1:23" x14ac:dyDescent="0.25">
      <c r="A44" s="3" t="s">
        <v>18</v>
      </c>
      <c r="B44" s="3">
        <v>4</v>
      </c>
      <c r="C44" s="3">
        <v>0</v>
      </c>
      <c r="D44" s="3" t="s">
        <v>13</v>
      </c>
      <c r="E44" s="3">
        <v>55</v>
      </c>
      <c r="F44" s="2">
        <v>1E-3</v>
      </c>
      <c r="G44" s="2">
        <v>5.0000000000000001E-3</v>
      </c>
      <c r="H44" s="2">
        <v>0.45250000000000001</v>
      </c>
      <c r="I44" s="2">
        <v>24309392.265193369</v>
      </c>
      <c r="J44">
        <f t="shared" si="1"/>
        <v>7.3857741016170033</v>
      </c>
      <c r="K44" s="3" t="s">
        <v>19</v>
      </c>
      <c r="L44" s="3">
        <v>4</v>
      </c>
      <c r="M44" s="3">
        <v>20</v>
      </c>
      <c r="N44" s="3" t="s">
        <v>13</v>
      </c>
      <c r="O44" s="3">
        <v>45</v>
      </c>
      <c r="P44" s="2">
        <v>1E-3</v>
      </c>
      <c r="Q44" s="2">
        <v>5.0000000000000001E-3</v>
      </c>
      <c r="R44" s="2">
        <v>0.45250000000000001</v>
      </c>
      <c r="S44" s="2">
        <v>19889502.76243094</v>
      </c>
      <c r="T44">
        <f t="shared" si="0"/>
        <v>7.2986239258981032</v>
      </c>
      <c r="U44">
        <f t="shared" si="2"/>
        <v>8.7150175718900158E-2</v>
      </c>
      <c r="V44" t="b">
        <f t="shared" si="3"/>
        <v>1</v>
      </c>
      <c r="W44" t="b">
        <f t="shared" si="4"/>
        <v>1</v>
      </c>
    </row>
    <row r="45" spans="1:23" x14ac:dyDescent="0.25">
      <c r="A45" s="3" t="s">
        <v>20</v>
      </c>
      <c r="B45" s="3">
        <v>5</v>
      </c>
      <c r="C45" s="3">
        <v>0</v>
      </c>
      <c r="D45" s="3" t="s">
        <v>6</v>
      </c>
      <c r="E45" s="3">
        <v>19</v>
      </c>
      <c r="F45" s="2">
        <v>1E-3</v>
      </c>
      <c r="G45" s="2">
        <v>5.0000000000000001E-3</v>
      </c>
      <c r="H45" s="2">
        <v>0.45250000000000001</v>
      </c>
      <c r="I45" s="2">
        <v>8397790.0552486181</v>
      </c>
      <c r="J45">
        <f t="shared" si="1"/>
        <v>6.9241650130755881</v>
      </c>
      <c r="K45" s="3" t="s">
        <v>21</v>
      </c>
      <c r="L45" s="3">
        <v>5</v>
      </c>
      <c r="M45" s="3">
        <v>20</v>
      </c>
      <c r="N45" s="3" t="s">
        <v>6</v>
      </c>
      <c r="O45" s="3">
        <v>9</v>
      </c>
      <c r="P45" s="2">
        <v>1E-3</v>
      </c>
      <c r="Q45" s="2">
        <v>5.0000000000000001E-3</v>
      </c>
      <c r="R45" s="2">
        <v>0.45250000000000001</v>
      </c>
      <c r="S45" s="2">
        <v>3977900.5524861878</v>
      </c>
      <c r="T45">
        <f t="shared" si="0"/>
        <v>6.5996539215620835</v>
      </c>
      <c r="U45">
        <f t="shared" si="2"/>
        <v>0.32451109151350455</v>
      </c>
      <c r="V45" t="b">
        <f t="shared" si="3"/>
        <v>1</v>
      </c>
      <c r="W45" t="b">
        <f t="shared" si="4"/>
        <v>1</v>
      </c>
    </row>
    <row r="46" spans="1:23" x14ac:dyDescent="0.25">
      <c r="A46" s="3" t="s">
        <v>20</v>
      </c>
      <c r="B46" s="3">
        <v>5</v>
      </c>
      <c r="C46" s="3">
        <v>0</v>
      </c>
      <c r="D46" s="3" t="s">
        <v>8</v>
      </c>
      <c r="E46" s="3">
        <v>24</v>
      </c>
      <c r="F46" s="2">
        <v>1E-3</v>
      </c>
      <c r="G46" s="2">
        <v>5.0000000000000001E-3</v>
      </c>
      <c r="H46" s="2">
        <v>0.45250000000000001</v>
      </c>
      <c r="I46" s="2">
        <v>10607734.806629835</v>
      </c>
      <c r="J46">
        <f t="shared" si="1"/>
        <v>7.0256226538343647</v>
      </c>
      <c r="K46" s="3" t="s">
        <v>21</v>
      </c>
      <c r="L46" s="3">
        <v>5</v>
      </c>
      <c r="M46" s="3">
        <v>20</v>
      </c>
      <c r="N46" s="3" t="s">
        <v>8</v>
      </c>
      <c r="O46" s="3">
        <v>15</v>
      </c>
      <c r="P46" s="2">
        <v>1E-3</v>
      </c>
      <c r="Q46" s="2">
        <v>5.0000000000000001E-3</v>
      </c>
      <c r="R46" s="2">
        <v>0.45250000000000001</v>
      </c>
      <c r="S46" s="2">
        <v>6629834.2541436469</v>
      </c>
      <c r="T46">
        <f t="shared" si="0"/>
        <v>6.8215026711784406</v>
      </c>
      <c r="U46">
        <f t="shared" si="2"/>
        <v>0.20411998265592413</v>
      </c>
      <c r="V46" t="b">
        <f t="shared" si="3"/>
        <v>1</v>
      </c>
      <c r="W46" t="b">
        <f t="shared" si="4"/>
        <v>1</v>
      </c>
    </row>
    <row r="47" spans="1:23" x14ac:dyDescent="0.25">
      <c r="A47" s="3" t="s">
        <v>20</v>
      </c>
      <c r="B47" s="3">
        <v>5</v>
      </c>
      <c r="C47" s="3">
        <v>0</v>
      </c>
      <c r="D47" s="3" t="s">
        <v>9</v>
      </c>
      <c r="E47" s="3">
        <v>17</v>
      </c>
      <c r="F47" s="2">
        <v>1E-3</v>
      </c>
      <c r="G47" s="2">
        <v>5.0000000000000001E-3</v>
      </c>
      <c r="H47" s="2">
        <v>0.45250000000000001</v>
      </c>
      <c r="I47" s="2">
        <v>7513812.154696133</v>
      </c>
      <c r="J47">
        <f t="shared" si="1"/>
        <v>6.8758603335010333</v>
      </c>
      <c r="K47" s="3" t="s">
        <v>21</v>
      </c>
      <c r="L47" s="3">
        <v>5</v>
      </c>
      <c r="M47" s="3">
        <v>20</v>
      </c>
      <c r="N47" s="3" t="s">
        <v>9</v>
      </c>
      <c r="O47" s="3">
        <v>14</v>
      </c>
      <c r="P47" s="2">
        <v>1E-3</v>
      </c>
      <c r="Q47" s="2">
        <v>5.0000000000000001E-3</v>
      </c>
      <c r="R47" s="2">
        <v>0.45250000000000001</v>
      </c>
      <c r="S47" s="2">
        <v>6187845.3038674034</v>
      </c>
      <c r="T47">
        <f t="shared" si="0"/>
        <v>6.7915394478009974</v>
      </c>
      <c r="U47">
        <f t="shared" si="2"/>
        <v>8.432088570003593E-2</v>
      </c>
      <c r="V47" t="b">
        <f t="shared" si="3"/>
        <v>1</v>
      </c>
      <c r="W47" t="b">
        <f t="shared" si="4"/>
        <v>1</v>
      </c>
    </row>
    <row r="48" spans="1:23" x14ac:dyDescent="0.25">
      <c r="A48" s="3" t="s">
        <v>20</v>
      </c>
      <c r="B48" s="3">
        <v>5</v>
      </c>
      <c r="C48" s="3">
        <v>0</v>
      </c>
      <c r="D48" s="3" t="s">
        <v>10</v>
      </c>
      <c r="E48" s="3">
        <v>20</v>
      </c>
      <c r="F48" s="2">
        <v>1E-3</v>
      </c>
      <c r="G48" s="2">
        <v>5.0000000000000001E-3</v>
      </c>
      <c r="H48" s="2">
        <v>0.45250000000000001</v>
      </c>
      <c r="I48" s="2">
        <v>8839779.0055248626</v>
      </c>
      <c r="J48">
        <f t="shared" si="1"/>
        <v>6.9464414077867405</v>
      </c>
      <c r="K48" s="3" t="s">
        <v>21</v>
      </c>
      <c r="L48" s="3">
        <v>5</v>
      </c>
      <c r="M48" s="3">
        <v>20</v>
      </c>
      <c r="N48" s="3" t="s">
        <v>10</v>
      </c>
      <c r="O48" s="3">
        <v>16</v>
      </c>
      <c r="P48" s="2">
        <v>1E-3</v>
      </c>
      <c r="Q48" s="2">
        <v>5.0000000000000001E-3</v>
      </c>
      <c r="R48" s="2">
        <v>0.45250000000000001</v>
      </c>
      <c r="S48" s="2">
        <v>7071823.2044198895</v>
      </c>
      <c r="T48">
        <f t="shared" si="0"/>
        <v>6.8495313947786842</v>
      </c>
      <c r="U48">
        <f t="shared" si="2"/>
        <v>9.6910013008056239E-2</v>
      </c>
      <c r="V48" t="b">
        <f t="shared" si="3"/>
        <v>1</v>
      </c>
      <c r="W48" t="b">
        <f t="shared" si="4"/>
        <v>1</v>
      </c>
    </row>
    <row r="49" spans="1:23" x14ac:dyDescent="0.25">
      <c r="A49" s="3" t="s">
        <v>20</v>
      </c>
      <c r="B49" s="3">
        <v>5</v>
      </c>
      <c r="C49" s="3">
        <v>0</v>
      </c>
      <c r="D49" s="3" t="s">
        <v>11</v>
      </c>
      <c r="E49" s="3">
        <v>43</v>
      </c>
      <c r="F49" s="2">
        <v>1E-3</v>
      </c>
      <c r="G49" s="2">
        <v>5.0000000000000001E-3</v>
      </c>
      <c r="H49" s="2">
        <v>0.45250000000000001</v>
      </c>
      <c r="I49" s="2">
        <v>19005524.861878455</v>
      </c>
      <c r="J49">
        <f t="shared" si="1"/>
        <v>7.2788798677023454</v>
      </c>
      <c r="K49" s="3" t="s">
        <v>21</v>
      </c>
      <c r="L49" s="3">
        <v>5</v>
      </c>
      <c r="M49" s="3">
        <v>20</v>
      </c>
      <c r="N49" s="3" t="s">
        <v>11</v>
      </c>
      <c r="O49" s="3">
        <v>45</v>
      </c>
      <c r="P49" s="2">
        <v>1E-3</v>
      </c>
      <c r="Q49" s="2">
        <v>5.0000000000000001E-3</v>
      </c>
      <c r="R49" s="2">
        <v>0.45250000000000001</v>
      </c>
      <c r="S49" s="2">
        <v>19889502.76243094</v>
      </c>
      <c r="T49">
        <f t="shared" ref="T49:T70" si="5">LOG10(S49)</f>
        <v>7.2986239258981032</v>
      </c>
      <c r="U49">
        <f t="shared" si="2"/>
        <v>1.9744058195757752E-2</v>
      </c>
      <c r="V49" t="b">
        <f t="shared" si="3"/>
        <v>1</v>
      </c>
      <c r="W49" t="b">
        <f t="shared" si="4"/>
        <v>1</v>
      </c>
    </row>
    <row r="50" spans="1:23" x14ac:dyDescent="0.25">
      <c r="A50" s="3" t="s">
        <v>20</v>
      </c>
      <c r="B50" s="3">
        <v>5</v>
      </c>
      <c r="C50" s="3">
        <v>0</v>
      </c>
      <c r="D50" s="3" t="s">
        <v>12</v>
      </c>
      <c r="E50" s="3">
        <v>68</v>
      </c>
      <c r="F50" s="2">
        <v>1E-3</v>
      </c>
      <c r="G50" s="2">
        <v>5.0000000000000001E-3</v>
      </c>
      <c r="H50" s="2">
        <v>0.45250000000000001</v>
      </c>
      <c r="I50" s="2">
        <v>30055248.618784532</v>
      </c>
      <c r="J50">
        <f t="shared" si="1"/>
        <v>7.4779203248289958</v>
      </c>
      <c r="K50" s="3" t="s">
        <v>21</v>
      </c>
      <c r="L50" s="3">
        <v>5</v>
      </c>
      <c r="M50" s="3">
        <v>20</v>
      </c>
      <c r="N50" s="3" t="s">
        <v>12</v>
      </c>
      <c r="O50" s="3">
        <v>68</v>
      </c>
      <c r="P50" s="2">
        <v>1E-3</v>
      </c>
      <c r="Q50" s="2">
        <v>5.0000000000000001E-3</v>
      </c>
      <c r="R50" s="2">
        <v>0.45250000000000001</v>
      </c>
      <c r="S50" s="2">
        <v>30055248.618784532</v>
      </c>
      <c r="T50">
        <f t="shared" si="5"/>
        <v>7.4779203248289958</v>
      </c>
      <c r="U50">
        <f t="shared" si="2"/>
        <v>0</v>
      </c>
      <c r="V50" t="b">
        <f t="shared" si="3"/>
        <v>1</v>
      </c>
      <c r="W50" t="b">
        <f t="shared" si="4"/>
        <v>1</v>
      </c>
    </row>
    <row r="51" spans="1:23" x14ac:dyDescent="0.25">
      <c r="A51" s="3" t="s">
        <v>20</v>
      </c>
      <c r="B51" s="3">
        <v>5</v>
      </c>
      <c r="C51" s="3">
        <v>0</v>
      </c>
      <c r="D51" s="3" t="s">
        <v>13</v>
      </c>
      <c r="E51" s="3">
        <v>45</v>
      </c>
      <c r="F51" s="2">
        <v>1E-3</v>
      </c>
      <c r="G51" s="2">
        <v>5.0000000000000001E-3</v>
      </c>
      <c r="H51" s="2">
        <v>0.45250000000000001</v>
      </c>
      <c r="I51" s="2">
        <v>19889502.76243094</v>
      </c>
      <c r="J51">
        <f t="shared" si="1"/>
        <v>7.2986239258981032</v>
      </c>
      <c r="K51" s="3" t="s">
        <v>21</v>
      </c>
      <c r="L51" s="3">
        <v>5</v>
      </c>
      <c r="M51" s="3">
        <v>20</v>
      </c>
      <c r="N51" s="3" t="s">
        <v>13</v>
      </c>
      <c r="O51" s="3">
        <v>48</v>
      </c>
      <c r="P51" s="2">
        <v>1E-3</v>
      </c>
      <c r="Q51" s="2">
        <v>5.0000000000000001E-3</v>
      </c>
      <c r="R51" s="2">
        <v>0.45250000000000001</v>
      </c>
      <c r="S51" s="2">
        <v>21215469.613259669</v>
      </c>
      <c r="T51">
        <f t="shared" si="5"/>
        <v>7.3266526494983459</v>
      </c>
      <c r="U51">
        <f t="shared" si="2"/>
        <v>2.8028723600242778E-2</v>
      </c>
      <c r="V51" t="b">
        <f t="shared" si="3"/>
        <v>1</v>
      </c>
      <c r="W51" t="b">
        <f t="shared" si="4"/>
        <v>1</v>
      </c>
    </row>
    <row r="52" spans="1:23" x14ac:dyDescent="0.25">
      <c r="A52" s="3" t="s">
        <v>22</v>
      </c>
      <c r="B52" s="3">
        <v>6</v>
      </c>
      <c r="C52" s="3">
        <v>0</v>
      </c>
      <c r="D52" s="3" t="s">
        <v>6</v>
      </c>
      <c r="E52" s="3">
        <v>12</v>
      </c>
      <c r="F52" s="2">
        <v>1E-3</v>
      </c>
      <c r="G52" s="2">
        <v>5.0000000000000001E-3</v>
      </c>
      <c r="H52" s="2">
        <v>0.45250000000000001</v>
      </c>
      <c r="I52" s="2">
        <v>5303867.4033149173</v>
      </c>
      <c r="J52">
        <f t="shared" si="1"/>
        <v>6.7245926581703843</v>
      </c>
      <c r="K52" s="3" t="s">
        <v>23</v>
      </c>
      <c r="L52" s="3">
        <v>6</v>
      </c>
      <c r="M52" s="3">
        <v>20</v>
      </c>
      <c r="N52" s="3" t="s">
        <v>6</v>
      </c>
      <c r="O52" s="3">
        <v>21</v>
      </c>
      <c r="P52" s="2">
        <v>1E-3</v>
      </c>
      <c r="Q52" s="2">
        <v>5.0000000000000001E-3</v>
      </c>
      <c r="R52" s="2">
        <v>0.45250000000000001</v>
      </c>
      <c r="S52" s="2">
        <v>9281767.9558011051</v>
      </c>
      <c r="T52">
        <f t="shared" si="5"/>
        <v>6.9676307068566787</v>
      </c>
      <c r="U52">
        <f t="shared" si="2"/>
        <v>0.24303804868629442</v>
      </c>
      <c r="V52" t="b">
        <f t="shared" si="3"/>
        <v>1</v>
      </c>
      <c r="W52" t="b">
        <f t="shared" si="4"/>
        <v>1</v>
      </c>
    </row>
    <row r="53" spans="1:23" x14ac:dyDescent="0.25">
      <c r="A53" s="3" t="s">
        <v>22</v>
      </c>
      <c r="B53" s="3">
        <v>6</v>
      </c>
      <c r="C53" s="3">
        <v>0</v>
      </c>
      <c r="D53" s="3" t="s">
        <v>8</v>
      </c>
      <c r="E53" s="3">
        <v>13</v>
      </c>
      <c r="F53" s="2">
        <v>1E-3</v>
      </c>
      <c r="G53" s="2">
        <v>5.0000000000000001E-3</v>
      </c>
      <c r="H53" s="2">
        <v>0.45250000000000001</v>
      </c>
      <c r="I53" s="2">
        <v>5745856.3535911599</v>
      </c>
      <c r="J53">
        <f t="shared" si="1"/>
        <v>6.7593547644295962</v>
      </c>
      <c r="K53" s="3" t="s">
        <v>23</v>
      </c>
      <c r="L53" s="3">
        <v>6</v>
      </c>
      <c r="M53" s="3">
        <v>20</v>
      </c>
      <c r="N53" s="3" t="s">
        <v>8</v>
      </c>
      <c r="O53" s="3">
        <v>15</v>
      </c>
      <c r="P53" s="2">
        <v>1E-3</v>
      </c>
      <c r="Q53" s="2">
        <v>5.0000000000000001E-3</v>
      </c>
      <c r="R53" s="2">
        <v>0.45250000000000001</v>
      </c>
      <c r="S53" s="2">
        <v>6629834.2541436469</v>
      </c>
      <c r="T53">
        <f t="shared" si="5"/>
        <v>6.8215026711784406</v>
      </c>
      <c r="U53">
        <f t="shared" si="2"/>
        <v>6.2147906748844406E-2</v>
      </c>
      <c r="V53" t="b">
        <f t="shared" si="3"/>
        <v>1</v>
      </c>
      <c r="W53" t="b">
        <f t="shared" si="4"/>
        <v>1</v>
      </c>
    </row>
    <row r="54" spans="1:23" x14ac:dyDescent="0.25">
      <c r="A54" s="3" t="s">
        <v>22</v>
      </c>
      <c r="B54" s="3">
        <v>6</v>
      </c>
      <c r="C54" s="3">
        <v>0</v>
      </c>
      <c r="D54" s="3" t="s">
        <v>9</v>
      </c>
      <c r="E54" s="3">
        <v>26</v>
      </c>
      <c r="F54" s="2">
        <v>1E-3</v>
      </c>
      <c r="G54" s="2">
        <v>5.0000000000000001E-3</v>
      </c>
      <c r="H54" s="2">
        <v>0.45250000000000001</v>
      </c>
      <c r="I54" s="2">
        <v>11491712.70718232</v>
      </c>
      <c r="J54">
        <f t="shared" si="1"/>
        <v>7.0603847600935774</v>
      </c>
      <c r="K54" s="3" t="s">
        <v>23</v>
      </c>
      <c r="L54" s="3">
        <v>6</v>
      </c>
      <c r="M54" s="3">
        <v>20</v>
      </c>
      <c r="N54" s="3" t="s">
        <v>9</v>
      </c>
      <c r="O54" s="3">
        <v>19</v>
      </c>
      <c r="P54" s="2">
        <v>1E-3</v>
      </c>
      <c r="Q54" s="2">
        <v>5.0000000000000001E-3</v>
      </c>
      <c r="R54" s="2">
        <v>0.45250000000000001</v>
      </c>
      <c r="S54" s="2">
        <v>8397790.0552486181</v>
      </c>
      <c r="T54">
        <f t="shared" si="5"/>
        <v>6.9241650130755881</v>
      </c>
      <c r="U54">
        <f t="shared" si="2"/>
        <v>0.13621974701798933</v>
      </c>
      <c r="V54" t="b">
        <f t="shared" si="3"/>
        <v>1</v>
      </c>
      <c r="W54" t="b">
        <f t="shared" si="4"/>
        <v>1</v>
      </c>
    </row>
    <row r="55" spans="1:23" x14ac:dyDescent="0.25">
      <c r="A55" s="3" t="s">
        <v>22</v>
      </c>
      <c r="B55" s="3">
        <v>6</v>
      </c>
      <c r="C55" s="3">
        <v>0</v>
      </c>
      <c r="D55" s="3" t="s">
        <v>10</v>
      </c>
      <c r="E55" s="3">
        <v>14</v>
      </c>
      <c r="F55" s="2">
        <v>1E-3</v>
      </c>
      <c r="G55" s="2">
        <v>5.0000000000000001E-3</v>
      </c>
      <c r="H55" s="2">
        <v>0.45250000000000001</v>
      </c>
      <c r="I55" s="2">
        <v>6187845.3038674034</v>
      </c>
      <c r="J55">
        <f t="shared" si="1"/>
        <v>6.7915394478009974</v>
      </c>
      <c r="K55" s="3" t="s">
        <v>23</v>
      </c>
      <c r="L55" s="3">
        <v>6</v>
      </c>
      <c r="M55" s="3">
        <v>20</v>
      </c>
      <c r="N55" s="3" t="s">
        <v>10</v>
      </c>
      <c r="O55" s="3">
        <v>16</v>
      </c>
      <c r="P55" s="2">
        <v>1E-3</v>
      </c>
      <c r="Q55" s="2">
        <v>5.0000000000000001E-3</v>
      </c>
      <c r="R55" s="2">
        <v>0.45250000000000001</v>
      </c>
      <c r="S55" s="2">
        <v>7071823.2044198895</v>
      </c>
      <c r="T55">
        <f t="shared" si="5"/>
        <v>6.8495313947786842</v>
      </c>
      <c r="U55">
        <f t="shared" si="2"/>
        <v>5.7991946977686837E-2</v>
      </c>
      <c r="V55" t="b">
        <f t="shared" si="3"/>
        <v>1</v>
      </c>
      <c r="W55" t="b">
        <f t="shared" si="4"/>
        <v>1</v>
      </c>
    </row>
    <row r="56" spans="1:23" x14ac:dyDescent="0.25">
      <c r="A56" s="3" t="s">
        <v>22</v>
      </c>
      <c r="B56" s="3">
        <v>6</v>
      </c>
      <c r="C56" s="3">
        <v>0</v>
      </c>
      <c r="D56" s="3" t="s">
        <v>11</v>
      </c>
      <c r="E56" s="3">
        <v>35</v>
      </c>
      <c r="F56" s="2">
        <v>1E-3</v>
      </c>
      <c r="G56" s="2">
        <v>5.0000000000000001E-3</v>
      </c>
      <c r="H56" s="2">
        <v>0.45250000000000001</v>
      </c>
      <c r="I56" s="2">
        <v>15469613.259668509</v>
      </c>
      <c r="J56">
        <f t="shared" si="1"/>
        <v>7.1894794564730349</v>
      </c>
      <c r="K56" s="3" t="s">
        <v>23</v>
      </c>
      <c r="L56" s="3">
        <v>6</v>
      </c>
      <c r="M56" s="3">
        <v>20</v>
      </c>
      <c r="N56" s="3" t="s">
        <v>11</v>
      </c>
      <c r="O56" s="3">
        <v>26</v>
      </c>
      <c r="P56" s="2">
        <v>1E-3</v>
      </c>
      <c r="Q56" s="2">
        <v>5.0000000000000001E-3</v>
      </c>
      <c r="R56" s="2">
        <v>0.45250000000000001</v>
      </c>
      <c r="S56" s="2">
        <v>11491712.70718232</v>
      </c>
      <c r="T56">
        <f t="shared" si="5"/>
        <v>7.0603847600935774</v>
      </c>
      <c r="U56">
        <f t="shared" si="2"/>
        <v>0.12909469637945747</v>
      </c>
      <c r="V56" t="b">
        <f t="shared" si="3"/>
        <v>1</v>
      </c>
      <c r="W56" t="b">
        <f t="shared" si="4"/>
        <v>1</v>
      </c>
    </row>
    <row r="57" spans="1:23" x14ac:dyDescent="0.25">
      <c r="A57" s="3" t="s">
        <v>22</v>
      </c>
      <c r="B57" s="3">
        <v>6</v>
      </c>
      <c r="C57" s="3">
        <v>0</v>
      </c>
      <c r="D57" s="3" t="s">
        <v>12</v>
      </c>
      <c r="E57" s="3">
        <v>49</v>
      </c>
      <c r="F57" s="2">
        <v>1E-3</v>
      </c>
      <c r="G57" s="2">
        <v>5.0000000000000001E-3</v>
      </c>
      <c r="H57" s="2">
        <v>0.45250000000000001</v>
      </c>
      <c r="I57" s="2">
        <v>21657458.563535914</v>
      </c>
      <c r="J57">
        <f t="shared" si="1"/>
        <v>7.3356074921512731</v>
      </c>
      <c r="K57" s="3" t="s">
        <v>23</v>
      </c>
      <c r="L57" s="3">
        <v>6</v>
      </c>
      <c r="M57" s="3">
        <v>20</v>
      </c>
      <c r="N57" s="3" t="s">
        <v>12</v>
      </c>
      <c r="O57" s="3">
        <v>45</v>
      </c>
      <c r="P57" s="2">
        <v>1E-3</v>
      </c>
      <c r="Q57" s="2">
        <v>5.0000000000000001E-3</v>
      </c>
      <c r="R57" s="2">
        <v>0.45250000000000001</v>
      </c>
      <c r="S57" s="2">
        <v>19889502.76243094</v>
      </c>
      <c r="T57">
        <f t="shared" si="5"/>
        <v>7.2986239258981032</v>
      </c>
      <c r="U57">
        <f t="shared" si="2"/>
        <v>3.6983566253169897E-2</v>
      </c>
      <c r="V57" t="b">
        <f t="shared" si="3"/>
        <v>1</v>
      </c>
      <c r="W57" t="b">
        <f t="shared" si="4"/>
        <v>1</v>
      </c>
    </row>
    <row r="58" spans="1:23" x14ac:dyDescent="0.25">
      <c r="A58" s="3" t="s">
        <v>22</v>
      </c>
      <c r="B58" s="3">
        <v>6</v>
      </c>
      <c r="C58" s="3">
        <v>0</v>
      </c>
      <c r="D58" s="3" t="s">
        <v>13</v>
      </c>
      <c r="E58" s="3">
        <v>55</v>
      </c>
      <c r="F58" s="2">
        <v>1E-3</v>
      </c>
      <c r="G58" s="2">
        <v>5.0000000000000001E-3</v>
      </c>
      <c r="H58" s="2">
        <v>0.45250000000000001</v>
      </c>
      <c r="I58" s="2">
        <v>24309392.265193369</v>
      </c>
      <c r="J58">
        <f t="shared" si="1"/>
        <v>7.3857741016170033</v>
      </c>
      <c r="K58" s="3" t="s">
        <v>23</v>
      </c>
      <c r="L58" s="3">
        <v>6</v>
      </c>
      <c r="M58" s="3">
        <v>20</v>
      </c>
      <c r="N58" s="3" t="s">
        <v>13</v>
      </c>
      <c r="O58" s="3">
        <v>40</v>
      </c>
      <c r="P58" s="2">
        <v>1E-3</v>
      </c>
      <c r="Q58" s="2">
        <v>5.0000000000000001E-3</v>
      </c>
      <c r="R58" s="2">
        <v>0.45250000000000001</v>
      </c>
      <c r="S58" s="2">
        <v>17679558.011049725</v>
      </c>
      <c r="T58">
        <f t="shared" si="5"/>
        <v>7.2474714034507217</v>
      </c>
      <c r="U58">
        <f t="shared" si="2"/>
        <v>0.1383026981662816</v>
      </c>
      <c r="V58" t="b">
        <f t="shared" si="3"/>
        <v>1</v>
      </c>
      <c r="W58" t="b">
        <f t="shared" si="4"/>
        <v>1</v>
      </c>
    </row>
    <row r="59" spans="1:23" x14ac:dyDescent="0.25">
      <c r="A59" s="3" t="s">
        <v>24</v>
      </c>
      <c r="B59" s="3">
        <v>7</v>
      </c>
      <c r="C59" s="3">
        <v>0</v>
      </c>
      <c r="D59" s="3" t="s">
        <v>6</v>
      </c>
      <c r="E59" s="3">
        <v>36</v>
      </c>
      <c r="F59" s="2">
        <v>1E-3</v>
      </c>
      <c r="G59" s="2">
        <v>5.0000000000000001E-3</v>
      </c>
      <c r="H59" s="2">
        <v>0.45250000000000001</v>
      </c>
      <c r="I59" s="2">
        <v>15911602.209944751</v>
      </c>
      <c r="J59">
        <f t="shared" si="1"/>
        <v>7.201713912890046</v>
      </c>
      <c r="K59" s="3" t="s">
        <v>25</v>
      </c>
      <c r="L59" s="3">
        <v>7</v>
      </c>
      <c r="M59" s="3">
        <v>20</v>
      </c>
      <c r="N59" s="3" t="s">
        <v>6</v>
      </c>
      <c r="O59" s="3">
        <v>10</v>
      </c>
      <c r="P59" s="2">
        <v>1E-3</v>
      </c>
      <c r="Q59" s="2">
        <v>5.0000000000000001E-3</v>
      </c>
      <c r="R59" s="2">
        <v>0.45250000000000001</v>
      </c>
      <c r="S59" s="2">
        <v>4419889.5027624313</v>
      </c>
      <c r="T59">
        <f t="shared" si="5"/>
        <v>6.6454114121227592</v>
      </c>
      <c r="U59">
        <f t="shared" si="2"/>
        <v>0.55630250076728682</v>
      </c>
      <c r="V59" t="b">
        <f t="shared" si="3"/>
        <v>1</v>
      </c>
      <c r="W59" t="b">
        <f t="shared" si="4"/>
        <v>1</v>
      </c>
    </row>
    <row r="60" spans="1:23" x14ac:dyDescent="0.25">
      <c r="A60" s="3" t="s">
        <v>24</v>
      </c>
      <c r="B60" s="3">
        <v>7</v>
      </c>
      <c r="C60" s="3">
        <v>0</v>
      </c>
      <c r="D60" s="3" t="s">
        <v>8</v>
      </c>
      <c r="E60" s="3">
        <v>34</v>
      </c>
      <c r="F60" s="2">
        <v>1E-3</v>
      </c>
      <c r="G60" s="2">
        <v>5.0000000000000001E-3</v>
      </c>
      <c r="H60" s="2">
        <v>0.45250000000000001</v>
      </c>
      <c r="I60" s="2">
        <v>15027624.309392266</v>
      </c>
      <c r="J60">
        <f t="shared" si="1"/>
        <v>7.1768903291650146</v>
      </c>
      <c r="K60" s="3" t="s">
        <v>25</v>
      </c>
      <c r="L60" s="3">
        <v>7</v>
      </c>
      <c r="M60" s="3">
        <v>20</v>
      </c>
      <c r="N60" s="3" t="s">
        <v>8</v>
      </c>
      <c r="O60" s="3">
        <v>29</v>
      </c>
      <c r="P60" s="2">
        <v>1E-3</v>
      </c>
      <c r="Q60" s="2">
        <v>5.0000000000000001E-3</v>
      </c>
      <c r="R60" s="2">
        <v>0.45250000000000001</v>
      </c>
      <c r="S60" s="2">
        <v>12817679.558011049</v>
      </c>
      <c r="T60">
        <f t="shared" si="5"/>
        <v>7.1078094100217148</v>
      </c>
      <c r="U60">
        <f t="shared" si="2"/>
        <v>6.9080919143299724E-2</v>
      </c>
      <c r="V60" t="b">
        <f t="shared" si="3"/>
        <v>1</v>
      </c>
      <c r="W60" t="b">
        <f t="shared" si="4"/>
        <v>1</v>
      </c>
    </row>
    <row r="61" spans="1:23" x14ac:dyDescent="0.25">
      <c r="A61" s="3" t="s">
        <v>24</v>
      </c>
      <c r="B61" s="3">
        <v>7</v>
      </c>
      <c r="C61" s="3">
        <v>0</v>
      </c>
      <c r="D61" s="3" t="s">
        <v>9</v>
      </c>
      <c r="E61" s="3">
        <v>4</v>
      </c>
      <c r="F61" s="2">
        <v>1E-4</v>
      </c>
      <c r="G61" s="2">
        <v>5.0000000000000001E-3</v>
      </c>
      <c r="H61" s="2">
        <v>0.45250000000000001</v>
      </c>
      <c r="I61" s="2">
        <v>17679558.011049725</v>
      </c>
      <c r="J61">
        <f t="shared" si="1"/>
        <v>7.2474714034507217</v>
      </c>
      <c r="K61" s="3" t="s">
        <v>25</v>
      </c>
      <c r="L61" s="3">
        <v>7</v>
      </c>
      <c r="M61" s="3">
        <v>20</v>
      </c>
      <c r="N61" s="3" t="s">
        <v>9</v>
      </c>
      <c r="O61" s="3">
        <v>18</v>
      </c>
      <c r="P61" s="2">
        <v>1E-3</v>
      </c>
      <c r="Q61" s="2">
        <v>5.0000000000000001E-3</v>
      </c>
      <c r="R61" s="2">
        <v>0.45250000000000001</v>
      </c>
      <c r="S61" s="2">
        <v>7955801.1049723756</v>
      </c>
      <c r="T61">
        <f t="shared" si="5"/>
        <v>6.9006839172260648</v>
      </c>
      <c r="U61">
        <f t="shared" si="2"/>
        <v>0.34678748622465694</v>
      </c>
      <c r="V61" t="b">
        <f t="shared" si="3"/>
        <v>1</v>
      </c>
      <c r="W61" t="b">
        <f t="shared" si="4"/>
        <v>1</v>
      </c>
    </row>
    <row r="62" spans="1:23" x14ac:dyDescent="0.25">
      <c r="A62" s="3" t="s">
        <v>24</v>
      </c>
      <c r="B62" s="3">
        <v>7</v>
      </c>
      <c r="C62" s="3">
        <v>0</v>
      </c>
      <c r="D62" s="3" t="s">
        <v>10</v>
      </c>
      <c r="E62" s="3">
        <v>38</v>
      </c>
      <c r="F62" s="2">
        <v>1E-3</v>
      </c>
      <c r="G62" s="2">
        <v>5.0000000000000001E-3</v>
      </c>
      <c r="H62" s="2">
        <v>0.45250000000000001</v>
      </c>
      <c r="I62" s="2">
        <v>16795580.110497236</v>
      </c>
      <c r="J62">
        <f t="shared" si="1"/>
        <v>7.2251950087395693</v>
      </c>
      <c r="K62" s="3" t="s">
        <v>25</v>
      </c>
      <c r="L62" s="3">
        <v>7</v>
      </c>
      <c r="M62" s="3">
        <v>20</v>
      </c>
      <c r="N62" s="3" t="s">
        <v>10</v>
      </c>
      <c r="O62" s="3">
        <v>25</v>
      </c>
      <c r="P62" s="2">
        <v>1E-3</v>
      </c>
      <c r="Q62" s="2">
        <v>5.0000000000000001E-3</v>
      </c>
      <c r="R62" s="2">
        <v>0.45250000000000001</v>
      </c>
      <c r="S62" s="2">
        <v>11049723.756906077</v>
      </c>
      <c r="T62">
        <f t="shared" si="5"/>
        <v>7.0433514207947967</v>
      </c>
      <c r="U62">
        <f t="shared" si="2"/>
        <v>0.18184358794477262</v>
      </c>
      <c r="V62" t="b">
        <f t="shared" si="3"/>
        <v>1</v>
      </c>
      <c r="W62" t="b">
        <f t="shared" si="4"/>
        <v>1</v>
      </c>
    </row>
    <row r="63" spans="1:23" x14ac:dyDescent="0.25">
      <c r="A63" s="3" t="s">
        <v>24</v>
      </c>
      <c r="B63" s="3">
        <v>7</v>
      </c>
      <c r="C63" s="3">
        <v>0</v>
      </c>
      <c r="D63" s="3" t="s">
        <v>11</v>
      </c>
      <c r="E63" s="3">
        <v>37</v>
      </c>
      <c r="F63" s="2">
        <v>1E-3</v>
      </c>
      <c r="G63" s="2">
        <v>5.0000000000000001E-3</v>
      </c>
      <c r="H63" s="2">
        <v>0.45250000000000001</v>
      </c>
      <c r="I63" s="2">
        <v>16353591.160220996</v>
      </c>
      <c r="J63">
        <f t="shared" si="1"/>
        <v>7.2136131361897542</v>
      </c>
      <c r="K63" s="3" t="s">
        <v>25</v>
      </c>
      <c r="L63" s="3">
        <v>7</v>
      </c>
      <c r="M63" s="3">
        <v>20</v>
      </c>
      <c r="N63" s="3" t="s">
        <v>11</v>
      </c>
      <c r="O63" s="3">
        <v>22</v>
      </c>
      <c r="P63" s="2">
        <v>1E-3</v>
      </c>
      <c r="Q63" s="2">
        <v>5.0000000000000001E-3</v>
      </c>
      <c r="R63" s="2">
        <v>0.45250000000000001</v>
      </c>
      <c r="S63" s="2">
        <v>9723756.9060773477</v>
      </c>
      <c r="T63">
        <f t="shared" si="5"/>
        <v>6.9878340929449649</v>
      </c>
      <c r="U63">
        <f t="shared" si="2"/>
        <v>0.22577904324478926</v>
      </c>
      <c r="V63" t="b">
        <f t="shared" si="3"/>
        <v>1</v>
      </c>
      <c r="W63" t="b">
        <f t="shared" si="4"/>
        <v>1</v>
      </c>
    </row>
    <row r="64" spans="1:23" x14ac:dyDescent="0.25">
      <c r="A64" s="3" t="s">
        <v>24</v>
      </c>
      <c r="B64" s="3">
        <v>7</v>
      </c>
      <c r="C64" s="3">
        <v>0</v>
      </c>
      <c r="D64" s="3" t="s">
        <v>12</v>
      </c>
      <c r="E64" s="3">
        <v>8</v>
      </c>
      <c r="F64" s="2">
        <v>1E-4</v>
      </c>
      <c r="G64" s="2">
        <v>5.0000000000000001E-3</v>
      </c>
      <c r="H64" s="2">
        <v>0.45250000000000001</v>
      </c>
      <c r="I64" s="2">
        <v>35359116.02209945</v>
      </c>
      <c r="J64">
        <f t="shared" si="1"/>
        <v>7.548501399114703</v>
      </c>
      <c r="K64" s="3" t="s">
        <v>25</v>
      </c>
      <c r="L64" s="3">
        <v>7</v>
      </c>
      <c r="M64" s="3">
        <v>20</v>
      </c>
      <c r="N64" s="3" t="s">
        <v>12</v>
      </c>
      <c r="O64" s="3">
        <v>9</v>
      </c>
      <c r="P64" s="2">
        <v>1E-4</v>
      </c>
      <c r="Q64" s="2">
        <v>5.0000000000000001E-3</v>
      </c>
      <c r="R64" s="2">
        <v>0.45250000000000001</v>
      </c>
      <c r="S64" s="2">
        <v>39779005.52486188</v>
      </c>
      <c r="T64">
        <f t="shared" si="5"/>
        <v>7.5996539215620835</v>
      </c>
      <c r="U64">
        <f t="shared" si="2"/>
        <v>5.1152522447380555E-2</v>
      </c>
      <c r="V64" t="b">
        <f t="shared" si="3"/>
        <v>1</v>
      </c>
      <c r="W64" t="b">
        <f t="shared" si="4"/>
        <v>1</v>
      </c>
    </row>
    <row r="65" spans="1:23" x14ac:dyDescent="0.25">
      <c r="A65" s="3" t="s">
        <v>24</v>
      </c>
      <c r="B65" s="3">
        <v>7</v>
      </c>
      <c r="C65" s="3">
        <v>0</v>
      </c>
      <c r="D65" s="3" t="s">
        <v>13</v>
      </c>
      <c r="E65" s="3">
        <v>70</v>
      </c>
      <c r="F65" s="2">
        <v>1E-3</v>
      </c>
      <c r="G65" s="2">
        <v>5.0000000000000001E-3</v>
      </c>
      <c r="H65" s="2">
        <v>0.45250000000000001</v>
      </c>
      <c r="I65" s="2">
        <v>30939226.519337017</v>
      </c>
      <c r="J65">
        <f t="shared" si="1"/>
        <v>7.4905094521370161</v>
      </c>
      <c r="K65" s="3" t="s">
        <v>25</v>
      </c>
      <c r="L65" s="3">
        <v>7</v>
      </c>
      <c r="M65" s="3">
        <v>20</v>
      </c>
      <c r="N65" s="3" t="s">
        <v>13</v>
      </c>
      <c r="O65" s="3">
        <v>57</v>
      </c>
      <c r="P65" s="2">
        <v>1E-3</v>
      </c>
      <c r="Q65" s="2">
        <v>5.0000000000000001E-3</v>
      </c>
      <c r="R65" s="2">
        <v>0.45250000000000001</v>
      </c>
      <c r="S65" s="2">
        <v>25193370.165745858</v>
      </c>
      <c r="T65">
        <f t="shared" si="5"/>
        <v>7.4012862677952507</v>
      </c>
      <c r="U65">
        <f t="shared" si="2"/>
        <v>8.922318434176546E-2</v>
      </c>
      <c r="V65" t="b">
        <f t="shared" si="3"/>
        <v>1</v>
      </c>
      <c r="W65" t="b">
        <f t="shared" si="4"/>
        <v>1</v>
      </c>
    </row>
    <row r="66" spans="1:23" x14ac:dyDescent="0.25">
      <c r="A66" s="3" t="s">
        <v>26</v>
      </c>
      <c r="B66" s="3">
        <v>8</v>
      </c>
      <c r="C66" s="3">
        <v>0</v>
      </c>
      <c r="D66" s="3" t="s">
        <v>6</v>
      </c>
      <c r="E66" s="3">
        <v>11</v>
      </c>
      <c r="F66" s="2">
        <v>1E-3</v>
      </c>
      <c r="G66" s="2">
        <v>5.0000000000000001E-3</v>
      </c>
      <c r="H66" s="2">
        <v>0.45250000000000001</v>
      </c>
      <c r="I66" s="2">
        <v>4861878.4530386738</v>
      </c>
      <c r="J66">
        <f t="shared" si="1"/>
        <v>6.6868040972809837</v>
      </c>
      <c r="K66" s="3" t="s">
        <v>27</v>
      </c>
      <c r="L66" s="3">
        <v>8</v>
      </c>
      <c r="M66" s="3">
        <v>20</v>
      </c>
      <c r="N66" s="3" t="s">
        <v>6</v>
      </c>
      <c r="O66" s="3">
        <v>9</v>
      </c>
      <c r="P66" s="2">
        <v>1E-3</v>
      </c>
      <c r="Q66" s="2">
        <v>5.0000000000000001E-3</v>
      </c>
      <c r="R66" s="2">
        <v>0.45250000000000001</v>
      </c>
      <c r="S66" s="2">
        <v>3977900.5524861878</v>
      </c>
      <c r="T66">
        <f t="shared" si="5"/>
        <v>6.5996539215620835</v>
      </c>
      <c r="U66">
        <f t="shared" si="2"/>
        <v>8.7150175718900158E-2</v>
      </c>
      <c r="V66" t="b">
        <f t="shared" si="3"/>
        <v>1</v>
      </c>
      <c r="W66" t="b">
        <f t="shared" si="4"/>
        <v>1</v>
      </c>
    </row>
    <row r="67" spans="1:23" x14ac:dyDescent="0.25">
      <c r="A67" s="3" t="s">
        <v>26</v>
      </c>
      <c r="B67" s="3">
        <v>8</v>
      </c>
      <c r="C67" s="3">
        <v>0</v>
      </c>
      <c r="D67" s="3" t="s">
        <v>8</v>
      </c>
      <c r="E67" s="3">
        <v>13</v>
      </c>
      <c r="F67" s="2">
        <v>1E-3</v>
      </c>
      <c r="G67" s="2">
        <v>5.0000000000000001E-3</v>
      </c>
      <c r="H67" s="2">
        <v>0.45250000000000001</v>
      </c>
      <c r="I67" s="2">
        <v>5745856.3535911599</v>
      </c>
      <c r="J67">
        <f t="shared" si="1"/>
        <v>6.7593547644295962</v>
      </c>
      <c r="K67" s="3" t="s">
        <v>27</v>
      </c>
      <c r="L67" s="3">
        <v>8</v>
      </c>
      <c r="M67" s="3">
        <v>20</v>
      </c>
      <c r="N67" s="3" t="s">
        <v>8</v>
      </c>
      <c r="O67" s="3">
        <v>13</v>
      </c>
      <c r="P67" s="2">
        <v>1E-3</v>
      </c>
      <c r="Q67" s="2">
        <v>5.0000000000000001E-3</v>
      </c>
      <c r="R67" s="2">
        <v>0.45250000000000001</v>
      </c>
      <c r="S67" s="2">
        <v>5745856.3535911599</v>
      </c>
      <c r="T67">
        <f t="shared" si="5"/>
        <v>6.7593547644295962</v>
      </c>
      <c r="U67">
        <f t="shared" si="2"/>
        <v>0</v>
      </c>
      <c r="V67" t="b">
        <f t="shared" si="3"/>
        <v>1</v>
      </c>
      <c r="W67" t="b">
        <f t="shared" si="4"/>
        <v>1</v>
      </c>
    </row>
    <row r="68" spans="1:23" x14ac:dyDescent="0.25">
      <c r="A68" s="3" t="s">
        <v>26</v>
      </c>
      <c r="B68" s="3">
        <v>8</v>
      </c>
      <c r="C68" s="3">
        <v>0</v>
      </c>
      <c r="D68" s="3" t="s">
        <v>9</v>
      </c>
      <c r="E68" s="3">
        <v>10</v>
      </c>
      <c r="F68" s="2">
        <v>1E-3</v>
      </c>
      <c r="G68" s="2">
        <v>5.0000000000000001E-3</v>
      </c>
      <c r="H68" s="2">
        <v>0.45250000000000001</v>
      </c>
      <c r="I68" s="2">
        <v>4419889.5027624313</v>
      </c>
      <c r="J68">
        <f t="shared" si="1"/>
        <v>6.6454114121227592</v>
      </c>
      <c r="K68" s="3" t="s">
        <v>27</v>
      </c>
      <c r="L68" s="3">
        <v>8</v>
      </c>
      <c r="M68" s="3">
        <v>20</v>
      </c>
      <c r="N68" s="3" t="s">
        <v>9</v>
      </c>
      <c r="O68" s="3">
        <v>12</v>
      </c>
      <c r="P68" s="2">
        <v>1E-3</v>
      </c>
      <c r="Q68" s="2">
        <v>5.0000000000000001E-3</v>
      </c>
      <c r="R68" s="2">
        <v>0.45250000000000001</v>
      </c>
      <c r="S68" s="2">
        <v>5303867.4033149173</v>
      </c>
      <c r="T68">
        <f t="shared" si="5"/>
        <v>6.7245926581703843</v>
      </c>
      <c r="U68">
        <f t="shared" si="2"/>
        <v>7.9181246047625109E-2</v>
      </c>
      <c r="V68" t="b">
        <f t="shared" si="3"/>
        <v>1</v>
      </c>
      <c r="W68" t="b">
        <f t="shared" si="4"/>
        <v>1</v>
      </c>
    </row>
    <row r="69" spans="1:23" x14ac:dyDescent="0.25">
      <c r="A69" s="3" t="s">
        <v>26</v>
      </c>
      <c r="B69" s="3">
        <v>8</v>
      </c>
      <c r="C69" s="3">
        <v>0</v>
      </c>
      <c r="D69" s="3" t="s">
        <v>10</v>
      </c>
      <c r="E69" s="3">
        <v>16</v>
      </c>
      <c r="F69" s="2">
        <v>1E-3</v>
      </c>
      <c r="G69" s="2">
        <v>5.0000000000000001E-3</v>
      </c>
      <c r="H69" s="2">
        <v>0.45250000000000001</v>
      </c>
      <c r="I69" s="2">
        <v>7071823.2044198895</v>
      </c>
      <c r="J69">
        <f t="shared" si="1"/>
        <v>6.8495313947786842</v>
      </c>
      <c r="K69" s="3" t="s">
        <v>27</v>
      </c>
      <c r="L69" s="3">
        <v>8</v>
      </c>
      <c r="M69" s="3">
        <v>20</v>
      </c>
      <c r="N69" s="3" t="s">
        <v>10</v>
      </c>
      <c r="O69" s="3">
        <v>21</v>
      </c>
      <c r="P69" s="2">
        <v>1E-3</v>
      </c>
      <c r="Q69" s="2">
        <v>5.0000000000000001E-3</v>
      </c>
      <c r="R69" s="2">
        <v>0.45250000000000001</v>
      </c>
      <c r="S69" s="2">
        <v>9281767.9558011051</v>
      </c>
      <c r="T69">
        <f t="shared" si="5"/>
        <v>6.9676307068566787</v>
      </c>
      <c r="U69">
        <f t="shared" si="2"/>
        <v>0.11809931207799451</v>
      </c>
      <c r="V69" t="b">
        <f t="shared" si="3"/>
        <v>1</v>
      </c>
      <c r="W69" t="b">
        <f t="shared" si="4"/>
        <v>1</v>
      </c>
    </row>
    <row r="70" spans="1:23" x14ac:dyDescent="0.25">
      <c r="A70" s="3" t="s">
        <v>26</v>
      </c>
      <c r="B70" s="3">
        <v>8</v>
      </c>
      <c r="C70" s="3">
        <v>0</v>
      </c>
      <c r="D70" s="3" t="s">
        <v>11</v>
      </c>
      <c r="E70" s="3">
        <v>21</v>
      </c>
      <c r="F70" s="2">
        <v>1E-3</v>
      </c>
      <c r="G70" s="2">
        <v>5.0000000000000001E-3</v>
      </c>
      <c r="H70" s="2">
        <v>0.45250000000000001</v>
      </c>
      <c r="I70" s="2">
        <v>9281767.9558011051</v>
      </c>
      <c r="J70">
        <f t="shared" si="1"/>
        <v>6.9676307068566787</v>
      </c>
      <c r="K70" s="3" t="s">
        <v>27</v>
      </c>
      <c r="L70" s="3">
        <v>8</v>
      </c>
      <c r="M70" s="3">
        <v>20</v>
      </c>
      <c r="N70" s="3" t="s">
        <v>11</v>
      </c>
      <c r="O70" s="3">
        <v>24</v>
      </c>
      <c r="P70" s="2">
        <v>1E-3</v>
      </c>
      <c r="Q70" s="2">
        <v>5.0000000000000001E-3</v>
      </c>
      <c r="R70" s="2">
        <v>0.45250000000000001</v>
      </c>
      <c r="S70" s="2">
        <v>10607734.806629835</v>
      </c>
      <c r="T70">
        <f t="shared" si="5"/>
        <v>7.0256226538343647</v>
      </c>
      <c r="U70">
        <f t="shared" si="2"/>
        <v>5.7991946977685949E-2</v>
      </c>
      <c r="V70" t="b">
        <f t="shared" si="3"/>
        <v>1</v>
      </c>
      <c r="W70" t="b">
        <f t="shared" si="4"/>
        <v>1</v>
      </c>
    </row>
    <row r="71" spans="1:23" x14ac:dyDescent="0.25">
      <c r="A71" s="3" t="s">
        <v>26</v>
      </c>
      <c r="B71" s="3">
        <v>8</v>
      </c>
      <c r="C71" s="3">
        <v>0</v>
      </c>
      <c r="D71" s="3" t="s">
        <v>12</v>
      </c>
      <c r="E71" s="3">
        <v>44</v>
      </c>
      <c r="F71" s="2">
        <v>1E-3</v>
      </c>
      <c r="G71" s="2">
        <v>5.0000000000000001E-3</v>
      </c>
      <c r="H71" s="2">
        <v>0.45250000000000001</v>
      </c>
      <c r="I71" s="2">
        <v>19447513.812154695</v>
      </c>
      <c r="J71">
        <f t="shared" si="1"/>
        <v>7.2888640886089462</v>
      </c>
      <c r="K71" s="3" t="s">
        <v>27</v>
      </c>
      <c r="L71" s="3">
        <v>8</v>
      </c>
      <c r="M71" s="3">
        <v>20</v>
      </c>
      <c r="N71" s="3" t="s">
        <v>12</v>
      </c>
      <c r="O71" s="3">
        <v>19</v>
      </c>
      <c r="P71" s="2">
        <v>1E-3</v>
      </c>
      <c r="Q71" s="2">
        <v>5.0000000000000001E-3</v>
      </c>
      <c r="R71" s="2">
        <v>0.45250000000000001</v>
      </c>
      <c r="S71" s="2">
        <v>8397790.0552486181</v>
      </c>
      <c r="T71">
        <f t="shared" ref="T71:T91" si="6">LOG10(S71)</f>
        <v>6.9241650130755881</v>
      </c>
      <c r="U71">
        <f t="shared" si="2"/>
        <v>0.36469907553335812</v>
      </c>
      <c r="V71" t="b">
        <f t="shared" si="3"/>
        <v>1</v>
      </c>
      <c r="W71" t="b">
        <f t="shared" si="4"/>
        <v>1</v>
      </c>
    </row>
    <row r="72" spans="1:23" x14ac:dyDescent="0.25">
      <c r="A72" s="3" t="s">
        <v>26</v>
      </c>
      <c r="B72" s="3">
        <v>8</v>
      </c>
      <c r="C72" s="3">
        <v>0</v>
      </c>
      <c r="D72" s="3" t="s">
        <v>13</v>
      </c>
      <c r="E72" s="3">
        <v>39</v>
      </c>
      <c r="F72" s="2">
        <v>1E-3</v>
      </c>
      <c r="G72" s="2">
        <v>5.0000000000000001E-3</v>
      </c>
      <c r="H72" s="2">
        <v>0.45250000000000001</v>
      </c>
      <c r="I72" s="2">
        <v>17237569.060773481</v>
      </c>
      <c r="J72">
        <f t="shared" si="1"/>
        <v>7.2364760191492579</v>
      </c>
      <c r="K72" s="3" t="s">
        <v>27</v>
      </c>
      <c r="L72" s="3">
        <v>8</v>
      </c>
      <c r="M72" s="3">
        <v>20</v>
      </c>
      <c r="N72" s="3" t="s">
        <v>13</v>
      </c>
      <c r="O72" s="3">
        <v>37</v>
      </c>
      <c r="P72" s="2">
        <v>1E-3</v>
      </c>
      <c r="Q72" s="2">
        <v>5.0000000000000001E-3</v>
      </c>
      <c r="R72" s="2">
        <v>0.45250000000000001</v>
      </c>
      <c r="S72" s="2">
        <v>16353591.160220996</v>
      </c>
      <c r="T72">
        <f t="shared" si="6"/>
        <v>7.2136131361897542</v>
      </c>
      <c r="U72">
        <f t="shared" si="2"/>
        <v>2.2862882959503672E-2</v>
      </c>
      <c r="V72" t="b">
        <f t="shared" si="3"/>
        <v>1</v>
      </c>
      <c r="W72" t="b">
        <f t="shared" si="4"/>
        <v>1</v>
      </c>
    </row>
    <row r="73" spans="1:23" x14ac:dyDescent="0.25">
      <c r="A73" s="3" t="s">
        <v>28</v>
      </c>
      <c r="B73" s="3">
        <v>9</v>
      </c>
      <c r="C73" s="3">
        <v>0</v>
      </c>
      <c r="D73" s="3" t="s">
        <v>6</v>
      </c>
      <c r="E73" s="3">
        <v>6</v>
      </c>
      <c r="F73" s="2">
        <v>1E-3</v>
      </c>
      <c r="G73" s="2">
        <v>5.0000000000000001E-3</v>
      </c>
      <c r="H73" s="2">
        <v>0.45250000000000001</v>
      </c>
      <c r="I73" s="2">
        <v>2651933.7016574587</v>
      </c>
      <c r="J73">
        <f t="shared" si="1"/>
        <v>6.4235626625064031</v>
      </c>
      <c r="K73" s="3" t="s">
        <v>29</v>
      </c>
      <c r="L73" s="3">
        <v>9</v>
      </c>
      <c r="M73" s="3">
        <v>20</v>
      </c>
      <c r="N73" s="3" t="s">
        <v>6</v>
      </c>
      <c r="O73" s="3">
        <v>12</v>
      </c>
      <c r="P73" s="2">
        <v>1E-3</v>
      </c>
      <c r="Q73" s="2">
        <v>5.0000000000000001E-3</v>
      </c>
      <c r="R73" s="2">
        <v>0.45250000000000001</v>
      </c>
      <c r="S73" s="2">
        <v>5303867.4033149173</v>
      </c>
      <c r="T73">
        <f t="shared" si="6"/>
        <v>6.7245926581703843</v>
      </c>
      <c r="U73">
        <f t="shared" si="2"/>
        <v>0.30102999566398125</v>
      </c>
      <c r="V73" t="b">
        <f t="shared" si="3"/>
        <v>1</v>
      </c>
      <c r="W73" t="b">
        <f t="shared" si="4"/>
        <v>1</v>
      </c>
    </row>
    <row r="74" spans="1:23" x14ac:dyDescent="0.25">
      <c r="A74" s="3" t="s">
        <v>28</v>
      </c>
      <c r="B74" s="3">
        <v>9</v>
      </c>
      <c r="C74" s="3">
        <v>0</v>
      </c>
      <c r="D74" s="3" t="s">
        <v>8</v>
      </c>
      <c r="E74" s="3">
        <v>16</v>
      </c>
      <c r="F74" s="2">
        <v>1E-3</v>
      </c>
      <c r="G74" s="2">
        <v>5.0000000000000001E-3</v>
      </c>
      <c r="H74" s="2">
        <v>0.45250000000000001</v>
      </c>
      <c r="I74" s="2">
        <v>7071823.2044198895</v>
      </c>
      <c r="J74">
        <f t="shared" si="1"/>
        <v>6.8495313947786842</v>
      </c>
      <c r="K74" s="3" t="s">
        <v>29</v>
      </c>
      <c r="L74" s="3">
        <v>9</v>
      </c>
      <c r="M74" s="3">
        <v>20</v>
      </c>
      <c r="N74" s="3" t="s">
        <v>8</v>
      </c>
      <c r="O74" s="3">
        <v>11</v>
      </c>
      <c r="P74" s="2">
        <v>1E-3</v>
      </c>
      <c r="Q74" s="2">
        <v>5.0000000000000001E-3</v>
      </c>
      <c r="R74" s="2">
        <v>0.45250000000000001</v>
      </c>
      <c r="S74" s="2">
        <v>4861878.4530386738</v>
      </c>
      <c r="T74">
        <f t="shared" si="6"/>
        <v>6.6868040972809837</v>
      </c>
      <c r="U74">
        <f t="shared" si="2"/>
        <v>0.16272729749770054</v>
      </c>
      <c r="V74" t="b">
        <f t="shared" si="3"/>
        <v>1</v>
      </c>
      <c r="W74" t="b">
        <f t="shared" si="4"/>
        <v>1</v>
      </c>
    </row>
    <row r="75" spans="1:23" x14ac:dyDescent="0.25">
      <c r="A75" s="3" t="s">
        <v>28</v>
      </c>
      <c r="B75" s="3">
        <v>9</v>
      </c>
      <c r="C75" s="3">
        <v>0</v>
      </c>
      <c r="D75" s="3" t="s">
        <v>9</v>
      </c>
      <c r="E75" s="3">
        <v>13</v>
      </c>
      <c r="F75" s="2">
        <v>1E-3</v>
      </c>
      <c r="G75" s="2">
        <v>5.0000000000000001E-3</v>
      </c>
      <c r="H75" s="2">
        <v>0.45250000000000001</v>
      </c>
      <c r="I75" s="2">
        <v>5745856.3535911599</v>
      </c>
      <c r="J75">
        <f t="shared" si="1"/>
        <v>6.7593547644295962</v>
      </c>
      <c r="K75" s="3" t="s">
        <v>29</v>
      </c>
      <c r="L75" s="3">
        <v>9</v>
      </c>
      <c r="M75" s="3">
        <v>20</v>
      </c>
      <c r="N75" s="3" t="s">
        <v>9</v>
      </c>
      <c r="O75" s="3">
        <v>11</v>
      </c>
      <c r="P75" s="2">
        <v>1E-3</v>
      </c>
      <c r="Q75" s="2">
        <v>5.0000000000000001E-3</v>
      </c>
      <c r="R75" s="2">
        <v>0.45250000000000001</v>
      </c>
      <c r="S75" s="2">
        <v>4861878.4530386738</v>
      </c>
      <c r="T75">
        <f t="shared" si="6"/>
        <v>6.6868040972809837</v>
      </c>
      <c r="U75">
        <f t="shared" si="2"/>
        <v>7.2550667148612469E-2</v>
      </c>
      <c r="V75" t="b">
        <f t="shared" si="3"/>
        <v>1</v>
      </c>
      <c r="W75" t="b">
        <f t="shared" si="4"/>
        <v>1</v>
      </c>
    </row>
    <row r="76" spans="1:23" x14ac:dyDescent="0.25">
      <c r="A76" s="3" t="s">
        <v>28</v>
      </c>
      <c r="B76" s="3">
        <v>9</v>
      </c>
      <c r="C76" s="3">
        <v>0</v>
      </c>
      <c r="D76" s="3" t="s">
        <v>10</v>
      </c>
      <c r="E76" s="3">
        <v>6</v>
      </c>
      <c r="F76" s="2">
        <v>1E-3</v>
      </c>
      <c r="G76" s="2">
        <v>5.0000000000000001E-3</v>
      </c>
      <c r="H76" s="2">
        <v>0.45250000000000001</v>
      </c>
      <c r="I76" s="2">
        <v>2651933.7016574587</v>
      </c>
      <c r="J76">
        <f t="shared" si="1"/>
        <v>6.4235626625064031</v>
      </c>
      <c r="K76" s="3" t="s">
        <v>29</v>
      </c>
      <c r="L76" s="3">
        <v>9</v>
      </c>
      <c r="M76" s="3">
        <v>20</v>
      </c>
      <c r="N76" s="3" t="s">
        <v>10</v>
      </c>
      <c r="O76" s="3">
        <v>8</v>
      </c>
      <c r="P76" s="2">
        <v>1E-3</v>
      </c>
      <c r="Q76" s="2">
        <v>5.0000000000000001E-3</v>
      </c>
      <c r="R76" s="2">
        <v>0.45250000000000001</v>
      </c>
      <c r="S76" s="2">
        <v>3535911.6022099447</v>
      </c>
      <c r="T76">
        <f t="shared" si="6"/>
        <v>6.548501399114703</v>
      </c>
      <c r="U76">
        <f t="shared" si="2"/>
        <v>0.12493873660829991</v>
      </c>
      <c r="V76" t="b">
        <f t="shared" si="3"/>
        <v>1</v>
      </c>
      <c r="W76" t="b">
        <f t="shared" si="4"/>
        <v>1</v>
      </c>
    </row>
    <row r="77" spans="1:23" x14ac:dyDescent="0.25">
      <c r="A77" s="3" t="s">
        <v>28</v>
      </c>
      <c r="B77" s="3">
        <v>9</v>
      </c>
      <c r="C77" s="3">
        <v>0</v>
      </c>
      <c r="D77" s="3" t="s">
        <v>11</v>
      </c>
      <c r="E77" s="3">
        <v>9</v>
      </c>
      <c r="F77" s="2">
        <v>1E-3</v>
      </c>
      <c r="G77" s="2">
        <v>5.0000000000000001E-3</v>
      </c>
      <c r="H77" s="2">
        <v>0.45250000000000001</v>
      </c>
      <c r="I77" s="2">
        <v>3977900.5524861878</v>
      </c>
      <c r="J77">
        <f t="shared" si="1"/>
        <v>6.5996539215620835</v>
      </c>
      <c r="K77" s="3" t="s">
        <v>29</v>
      </c>
      <c r="L77" s="3">
        <v>9</v>
      </c>
      <c r="M77" s="3">
        <v>20</v>
      </c>
      <c r="N77" s="3" t="s">
        <v>11</v>
      </c>
      <c r="O77" s="3">
        <v>13</v>
      </c>
      <c r="P77" s="2">
        <v>1E-3</v>
      </c>
      <c r="Q77" s="2">
        <v>5.0000000000000001E-3</v>
      </c>
      <c r="R77" s="2">
        <v>0.45250000000000001</v>
      </c>
      <c r="S77" s="2">
        <v>5745856.3535911599</v>
      </c>
      <c r="T77">
        <f t="shared" si="6"/>
        <v>6.7593547644295962</v>
      </c>
      <c r="U77">
        <f t="shared" si="2"/>
        <v>0.15970084286751263</v>
      </c>
      <c r="V77" t="b">
        <f t="shared" si="3"/>
        <v>1</v>
      </c>
      <c r="W77" t="b">
        <f t="shared" si="4"/>
        <v>1</v>
      </c>
    </row>
    <row r="78" spans="1:23" x14ac:dyDescent="0.25">
      <c r="A78" s="3" t="s">
        <v>28</v>
      </c>
      <c r="B78" s="3">
        <v>9</v>
      </c>
      <c r="C78" s="3">
        <v>0</v>
      </c>
      <c r="D78" s="3" t="s">
        <v>12</v>
      </c>
      <c r="E78" s="3">
        <v>37</v>
      </c>
      <c r="F78" s="2">
        <v>1E-3</v>
      </c>
      <c r="G78" s="2">
        <v>5.0000000000000001E-3</v>
      </c>
      <c r="H78" s="2">
        <v>0.45250000000000001</v>
      </c>
      <c r="I78" s="2">
        <v>16353591.160220996</v>
      </c>
      <c r="J78">
        <f t="shared" si="1"/>
        <v>7.2136131361897542</v>
      </c>
      <c r="K78" s="3" t="s">
        <v>29</v>
      </c>
      <c r="L78" s="3">
        <v>9</v>
      </c>
      <c r="M78" s="3">
        <v>20</v>
      </c>
      <c r="N78" s="3" t="s">
        <v>12</v>
      </c>
      <c r="O78" s="3">
        <v>30</v>
      </c>
      <c r="P78" s="2">
        <v>1E-3</v>
      </c>
      <c r="Q78" s="2">
        <v>5.0000000000000001E-3</v>
      </c>
      <c r="R78" s="2">
        <v>0.45250000000000001</v>
      </c>
      <c r="S78" s="2">
        <v>13259668.508287294</v>
      </c>
      <c r="T78">
        <f t="shared" si="6"/>
        <v>7.1225326668424218</v>
      </c>
      <c r="U78">
        <f t="shared" si="2"/>
        <v>9.1080469347332382E-2</v>
      </c>
      <c r="V78" t="b">
        <f t="shared" si="3"/>
        <v>1</v>
      </c>
      <c r="W78" t="b">
        <f t="shared" si="4"/>
        <v>1</v>
      </c>
    </row>
    <row r="79" spans="1:23" x14ac:dyDescent="0.25">
      <c r="A79" s="3" t="s">
        <v>28</v>
      </c>
      <c r="B79" s="3">
        <v>9</v>
      </c>
      <c r="C79" s="3">
        <v>0</v>
      </c>
      <c r="D79" s="3" t="s">
        <v>13</v>
      </c>
      <c r="E79" s="3">
        <v>49</v>
      </c>
      <c r="F79" s="2">
        <v>1E-3</v>
      </c>
      <c r="G79" s="2">
        <v>5.0000000000000001E-3</v>
      </c>
      <c r="H79" s="2">
        <v>0.45250000000000001</v>
      </c>
      <c r="I79" s="2">
        <v>21657458.563535914</v>
      </c>
      <c r="J79">
        <f t="shared" si="1"/>
        <v>7.3356074921512731</v>
      </c>
      <c r="K79" s="3" t="s">
        <v>29</v>
      </c>
      <c r="L79" s="3">
        <v>9</v>
      </c>
      <c r="M79" s="3">
        <v>20</v>
      </c>
      <c r="N79" s="3" t="s">
        <v>13</v>
      </c>
      <c r="O79" s="3">
        <v>48</v>
      </c>
      <c r="P79" s="2">
        <v>1E-3</v>
      </c>
      <c r="Q79" s="2">
        <v>5.0000000000000001E-3</v>
      </c>
      <c r="R79" s="2">
        <v>0.45250000000000001</v>
      </c>
      <c r="S79" s="2">
        <v>21215469.613259669</v>
      </c>
      <c r="T79">
        <f t="shared" si="6"/>
        <v>7.3266526494983459</v>
      </c>
      <c r="U79">
        <f t="shared" si="2"/>
        <v>8.9548426529271197E-3</v>
      </c>
      <c r="V79" t="b">
        <f t="shared" si="3"/>
        <v>1</v>
      </c>
      <c r="W79" t="b">
        <f t="shared" si="4"/>
        <v>1</v>
      </c>
    </row>
    <row r="80" spans="1:23" x14ac:dyDescent="0.25">
      <c r="A80" s="3" t="s">
        <v>30</v>
      </c>
      <c r="B80" s="3">
        <v>13</v>
      </c>
      <c r="C80" s="3">
        <v>0</v>
      </c>
      <c r="D80" s="3" t="s">
        <v>6</v>
      </c>
      <c r="E80" s="3">
        <v>14</v>
      </c>
      <c r="F80" s="2">
        <v>1E-3</v>
      </c>
      <c r="G80" s="2">
        <v>5.0000000000000001E-3</v>
      </c>
      <c r="H80" s="2">
        <v>0.45250000000000001</v>
      </c>
      <c r="I80" s="2">
        <v>6187845.3038674034</v>
      </c>
      <c r="J80">
        <f t="shared" si="1"/>
        <v>6.7915394478009974</v>
      </c>
      <c r="K80" s="3" t="s">
        <v>31</v>
      </c>
      <c r="L80" s="3">
        <v>13</v>
      </c>
      <c r="M80" s="3">
        <v>20</v>
      </c>
      <c r="N80" s="3" t="s">
        <v>6</v>
      </c>
      <c r="O80" s="3">
        <v>18</v>
      </c>
      <c r="P80" s="2">
        <v>1E-3</v>
      </c>
      <c r="Q80" s="2">
        <v>5.0000000000000001E-3</v>
      </c>
      <c r="R80" s="2">
        <v>0.45250000000000001</v>
      </c>
      <c r="S80" s="2">
        <v>7955801.1049723756</v>
      </c>
      <c r="T80">
        <f t="shared" si="6"/>
        <v>6.9006839172260648</v>
      </c>
      <c r="U80">
        <f t="shared" si="2"/>
        <v>0.10914446942506739</v>
      </c>
      <c r="V80" t="b">
        <f t="shared" si="3"/>
        <v>1</v>
      </c>
      <c r="W80" t="b">
        <f t="shared" si="4"/>
        <v>1</v>
      </c>
    </row>
    <row r="81" spans="1:23" x14ac:dyDescent="0.25">
      <c r="A81" s="3" t="s">
        <v>30</v>
      </c>
      <c r="B81" s="3">
        <v>13</v>
      </c>
      <c r="C81" s="3">
        <v>0</v>
      </c>
      <c r="D81" s="3" t="s">
        <v>8</v>
      </c>
      <c r="E81" s="3">
        <v>31</v>
      </c>
      <c r="F81" s="2">
        <v>1E-3</v>
      </c>
      <c r="G81" s="2">
        <v>5.0000000000000001E-3</v>
      </c>
      <c r="H81" s="2">
        <v>0.45250000000000001</v>
      </c>
      <c r="I81" s="2">
        <v>13701657.458563536</v>
      </c>
      <c r="J81">
        <f t="shared" si="1"/>
        <v>7.1367731059570314</v>
      </c>
      <c r="K81" s="3" t="s">
        <v>31</v>
      </c>
      <c r="L81" s="3">
        <v>13</v>
      </c>
      <c r="M81" s="3">
        <v>20</v>
      </c>
      <c r="N81" s="3" t="s">
        <v>8</v>
      </c>
      <c r="O81" s="3">
        <v>30</v>
      </c>
      <c r="P81" s="2">
        <v>1E-3</v>
      </c>
      <c r="Q81" s="2">
        <v>5.0000000000000001E-3</v>
      </c>
      <c r="R81" s="2">
        <v>0.45250000000000001</v>
      </c>
      <c r="S81" s="2">
        <v>13259668.508287294</v>
      </c>
      <c r="T81">
        <f t="shared" si="6"/>
        <v>7.1225326668424218</v>
      </c>
      <c r="U81">
        <f t="shared" si="2"/>
        <v>1.4240439114609593E-2</v>
      </c>
      <c r="V81" t="b">
        <f t="shared" si="3"/>
        <v>1</v>
      </c>
      <c r="W81" t="b">
        <f t="shared" si="4"/>
        <v>1</v>
      </c>
    </row>
    <row r="82" spans="1:23" x14ac:dyDescent="0.25">
      <c r="A82" s="3" t="s">
        <v>30</v>
      </c>
      <c r="B82" s="3">
        <v>13</v>
      </c>
      <c r="C82" s="3">
        <v>0</v>
      </c>
      <c r="D82" s="3" t="s">
        <v>9</v>
      </c>
      <c r="E82" s="3">
        <v>44</v>
      </c>
      <c r="F82" s="2">
        <v>1E-3</v>
      </c>
      <c r="G82" s="2">
        <v>5.0000000000000001E-3</v>
      </c>
      <c r="H82" s="2">
        <v>0.45250000000000001</v>
      </c>
      <c r="I82" s="2">
        <v>19447513.812154695</v>
      </c>
      <c r="J82">
        <f t="shared" ref="J82:J91" si="7">LOG10(I82)</f>
        <v>7.2888640886089462</v>
      </c>
      <c r="K82" s="3" t="s">
        <v>31</v>
      </c>
      <c r="L82" s="3">
        <v>13</v>
      </c>
      <c r="M82" s="3">
        <v>20</v>
      </c>
      <c r="N82" s="3" t="s">
        <v>9</v>
      </c>
      <c r="O82" s="3">
        <v>33</v>
      </c>
      <c r="P82" s="2">
        <v>1E-3</v>
      </c>
      <c r="Q82" s="2">
        <v>5.0000000000000001E-3</v>
      </c>
      <c r="R82" s="2">
        <v>0.45250000000000001</v>
      </c>
      <c r="S82" s="2">
        <v>14585635.359116023</v>
      </c>
      <c r="T82">
        <f t="shared" si="6"/>
        <v>7.1639253520006463</v>
      </c>
      <c r="U82">
        <f t="shared" ref="U82:U93" si="8">ABS(J82-T82)</f>
        <v>0.12493873660829991</v>
      </c>
      <c r="V82" t="b">
        <f t="shared" ref="V82:V91" si="9">IF(B82=L82,TRUE,FALSE)</f>
        <v>1</v>
      </c>
      <c r="W82" t="b">
        <f t="shared" ref="W82:W91" si="10">IF(D82=N82,TRUE,FALSE)</f>
        <v>1</v>
      </c>
    </row>
    <row r="83" spans="1:23" x14ac:dyDescent="0.25">
      <c r="A83" s="3" t="s">
        <v>30</v>
      </c>
      <c r="B83" s="3">
        <v>13</v>
      </c>
      <c r="C83" s="3">
        <v>0</v>
      </c>
      <c r="D83" s="3" t="s">
        <v>10</v>
      </c>
      <c r="E83" s="3">
        <v>48</v>
      </c>
      <c r="F83" s="2">
        <v>1E-3</v>
      </c>
      <c r="G83" s="2">
        <v>5.0000000000000001E-3</v>
      </c>
      <c r="H83" s="2">
        <v>0.45250000000000001</v>
      </c>
      <c r="I83" s="2">
        <v>21215469.613259669</v>
      </c>
      <c r="J83">
        <f t="shared" si="7"/>
        <v>7.3266526494983459</v>
      </c>
      <c r="K83" s="3" t="s">
        <v>31</v>
      </c>
      <c r="L83" s="3">
        <v>13</v>
      </c>
      <c r="M83" s="3">
        <v>20</v>
      </c>
      <c r="N83" s="3" t="s">
        <v>10</v>
      </c>
      <c r="O83" s="3">
        <v>30</v>
      </c>
      <c r="P83" s="2">
        <v>1E-3</v>
      </c>
      <c r="Q83" s="2">
        <v>5.0000000000000001E-3</v>
      </c>
      <c r="R83" s="2">
        <v>0.45250000000000001</v>
      </c>
      <c r="S83" s="2">
        <v>13259668.508287294</v>
      </c>
      <c r="T83">
        <f t="shared" si="6"/>
        <v>7.1225326668424218</v>
      </c>
      <c r="U83">
        <f t="shared" si="8"/>
        <v>0.20411998265592413</v>
      </c>
      <c r="V83" t="b">
        <f t="shared" si="9"/>
        <v>1</v>
      </c>
      <c r="W83" t="b">
        <f t="shared" si="10"/>
        <v>1</v>
      </c>
    </row>
    <row r="84" spans="1:23" x14ac:dyDescent="0.25">
      <c r="A84" s="3" t="s">
        <v>30</v>
      </c>
      <c r="B84" s="3">
        <v>13</v>
      </c>
      <c r="C84" s="3">
        <v>0</v>
      </c>
      <c r="D84" s="3" t="s">
        <v>11</v>
      </c>
      <c r="E84" s="3">
        <v>44</v>
      </c>
      <c r="F84" s="2">
        <v>1E-3</v>
      </c>
      <c r="G84" s="2">
        <v>5.0000000000000001E-3</v>
      </c>
      <c r="H84" s="2">
        <v>0.45250000000000001</v>
      </c>
      <c r="I84" s="2">
        <v>19447513.812154695</v>
      </c>
      <c r="J84">
        <f t="shared" si="7"/>
        <v>7.2888640886089462</v>
      </c>
      <c r="K84" s="3" t="s">
        <v>31</v>
      </c>
      <c r="L84" s="3">
        <v>13</v>
      </c>
      <c r="M84" s="3">
        <v>20</v>
      </c>
      <c r="N84" s="3" t="s">
        <v>11</v>
      </c>
      <c r="O84" s="3">
        <v>25</v>
      </c>
      <c r="P84" s="2">
        <v>1E-3</v>
      </c>
      <c r="Q84" s="2">
        <v>5.0000000000000001E-3</v>
      </c>
      <c r="R84" s="2">
        <v>0.45250000000000001</v>
      </c>
      <c r="S84" s="2">
        <v>11049723.756906077</v>
      </c>
      <c r="T84">
        <f t="shared" si="6"/>
        <v>7.0433514207947967</v>
      </c>
      <c r="U84">
        <f t="shared" si="8"/>
        <v>0.24551266781414949</v>
      </c>
      <c r="V84" t="b">
        <f t="shared" si="9"/>
        <v>1</v>
      </c>
      <c r="W84" t="b">
        <f t="shared" si="10"/>
        <v>1</v>
      </c>
    </row>
    <row r="85" spans="1:23" x14ac:dyDescent="0.25">
      <c r="A85" s="3" t="s">
        <v>30</v>
      </c>
      <c r="B85" s="3">
        <v>13</v>
      </c>
      <c r="C85" s="3">
        <v>0</v>
      </c>
      <c r="D85" s="3" t="s">
        <v>12</v>
      </c>
      <c r="E85" s="3">
        <v>27</v>
      </c>
      <c r="F85" s="2">
        <v>1E-3</v>
      </c>
      <c r="G85" s="2">
        <v>5.0000000000000001E-3</v>
      </c>
      <c r="H85" s="2">
        <v>0.45250000000000001</v>
      </c>
      <c r="I85" s="2">
        <v>11933701.657458564</v>
      </c>
      <c r="J85">
        <f t="shared" si="7"/>
        <v>7.0767751762817461</v>
      </c>
      <c r="K85" s="3" t="s">
        <v>31</v>
      </c>
      <c r="L85" s="3">
        <v>13</v>
      </c>
      <c r="M85" s="3">
        <v>20</v>
      </c>
      <c r="N85" s="3" t="s">
        <v>12</v>
      </c>
      <c r="O85" s="3">
        <v>19</v>
      </c>
      <c r="P85" s="2">
        <v>1E-3</v>
      </c>
      <c r="Q85" s="2">
        <v>5.0000000000000001E-3</v>
      </c>
      <c r="R85" s="2">
        <v>0.45250000000000001</v>
      </c>
      <c r="S85" s="2">
        <v>8397790.0552486181</v>
      </c>
      <c r="T85">
        <f t="shared" si="6"/>
        <v>6.9241650130755881</v>
      </c>
      <c r="U85">
        <f t="shared" si="8"/>
        <v>0.15261016320615806</v>
      </c>
      <c r="V85" t="b">
        <f t="shared" si="9"/>
        <v>1</v>
      </c>
      <c r="W85" t="b">
        <f t="shared" si="10"/>
        <v>1</v>
      </c>
    </row>
    <row r="86" spans="1:23" x14ac:dyDescent="0.25">
      <c r="A86" s="3" t="s">
        <v>30</v>
      </c>
      <c r="B86" s="3">
        <v>13</v>
      </c>
      <c r="C86" s="3">
        <v>0</v>
      </c>
      <c r="D86" s="3" t="s">
        <v>13</v>
      </c>
      <c r="E86" s="3">
        <v>47</v>
      </c>
      <c r="F86" s="2">
        <v>1E-3</v>
      </c>
      <c r="G86" s="2">
        <v>5.0000000000000001E-3</v>
      </c>
      <c r="H86" s="2">
        <v>0.45250000000000001</v>
      </c>
      <c r="I86" s="2">
        <v>20773480.662983425</v>
      </c>
      <c r="J86">
        <f t="shared" si="7"/>
        <v>7.3175092700584763</v>
      </c>
      <c r="K86" s="3" t="s">
        <v>31</v>
      </c>
      <c r="L86" s="3">
        <v>13</v>
      </c>
      <c r="M86" s="3">
        <v>20</v>
      </c>
      <c r="N86" s="3" t="s">
        <v>13</v>
      </c>
      <c r="O86" s="3">
        <v>37</v>
      </c>
      <c r="P86" s="2">
        <v>1E-3</v>
      </c>
      <c r="Q86" s="2">
        <v>5.0000000000000001E-3</v>
      </c>
      <c r="R86" s="2">
        <v>0.45250000000000001</v>
      </c>
      <c r="S86" s="2">
        <v>16353591.160220996</v>
      </c>
      <c r="T86">
        <f t="shared" si="6"/>
        <v>7.2136131361897542</v>
      </c>
      <c r="U86">
        <f t="shared" si="8"/>
        <v>0.1038961338687221</v>
      </c>
      <c r="V86" t="b">
        <f t="shared" si="9"/>
        <v>1</v>
      </c>
      <c r="W86" t="b">
        <f t="shared" si="10"/>
        <v>1</v>
      </c>
    </row>
    <row r="87" spans="1:23" x14ac:dyDescent="0.25">
      <c r="A87" s="3" t="s">
        <v>32</v>
      </c>
      <c r="B87" s="3">
        <v>14</v>
      </c>
      <c r="C87" s="3">
        <v>0</v>
      </c>
      <c r="D87" s="3" t="s">
        <v>6</v>
      </c>
      <c r="E87" s="3">
        <v>32</v>
      </c>
      <c r="F87" s="2">
        <v>1E-3</v>
      </c>
      <c r="G87" s="2">
        <v>5.0000000000000001E-3</v>
      </c>
      <c r="H87" s="2">
        <v>0.45250000000000001</v>
      </c>
      <c r="I87" s="2">
        <v>14143646.408839779</v>
      </c>
      <c r="J87">
        <f t="shared" si="7"/>
        <v>7.1505613904426655</v>
      </c>
      <c r="K87" s="3" t="s">
        <v>33</v>
      </c>
      <c r="L87" s="3">
        <v>14</v>
      </c>
      <c r="M87" s="3">
        <v>20</v>
      </c>
      <c r="N87" s="3" t="s">
        <v>6</v>
      </c>
      <c r="O87" s="3">
        <v>23</v>
      </c>
      <c r="P87" s="2">
        <v>1E-3</v>
      </c>
      <c r="Q87" s="2">
        <v>5.0000000000000001E-3</v>
      </c>
      <c r="R87" s="2">
        <v>0.45250000000000001</v>
      </c>
      <c r="S87" s="2">
        <v>10165745.856353592</v>
      </c>
      <c r="T87">
        <f t="shared" si="6"/>
        <v>7.0071392481403523</v>
      </c>
      <c r="U87">
        <f t="shared" si="8"/>
        <v>0.1434221423023132</v>
      </c>
      <c r="V87" t="b">
        <f t="shared" si="9"/>
        <v>1</v>
      </c>
      <c r="W87" t="b">
        <f t="shared" si="10"/>
        <v>1</v>
      </c>
    </row>
    <row r="88" spans="1:23" x14ac:dyDescent="0.25">
      <c r="A88" s="3" t="s">
        <v>32</v>
      </c>
      <c r="B88" s="3">
        <v>14</v>
      </c>
      <c r="C88" s="3">
        <v>0</v>
      </c>
      <c r="D88" s="3" t="s">
        <v>8</v>
      </c>
      <c r="E88" s="3">
        <v>17</v>
      </c>
      <c r="F88" s="2">
        <v>1E-3</v>
      </c>
      <c r="G88" s="2">
        <v>5.0000000000000001E-3</v>
      </c>
      <c r="H88" s="2">
        <v>0.45250000000000001</v>
      </c>
      <c r="I88" s="2">
        <v>7513812.154696133</v>
      </c>
      <c r="J88">
        <f t="shared" si="7"/>
        <v>6.8758603335010333</v>
      </c>
      <c r="K88" s="3" t="s">
        <v>33</v>
      </c>
      <c r="L88" s="3">
        <v>14</v>
      </c>
      <c r="M88" s="3">
        <v>20</v>
      </c>
      <c r="N88" s="3" t="s">
        <v>8</v>
      </c>
      <c r="O88" s="3">
        <v>17</v>
      </c>
      <c r="P88" s="2">
        <v>1E-3</v>
      </c>
      <c r="Q88" s="2">
        <v>5.0000000000000001E-3</v>
      </c>
      <c r="R88" s="2">
        <v>0.45250000000000001</v>
      </c>
      <c r="S88" s="2">
        <v>7513812.154696133</v>
      </c>
      <c r="T88">
        <f t="shared" si="6"/>
        <v>6.8758603335010333</v>
      </c>
      <c r="U88">
        <f t="shared" si="8"/>
        <v>0</v>
      </c>
      <c r="V88" t="b">
        <f t="shared" si="9"/>
        <v>1</v>
      </c>
      <c r="W88" t="b">
        <f t="shared" si="10"/>
        <v>1</v>
      </c>
    </row>
    <row r="89" spans="1:23" x14ac:dyDescent="0.25">
      <c r="A89" s="3" t="s">
        <v>32</v>
      </c>
      <c r="B89" s="3">
        <v>14</v>
      </c>
      <c r="C89" s="3">
        <v>0</v>
      </c>
      <c r="D89" s="3" t="s">
        <v>9</v>
      </c>
      <c r="E89" s="3">
        <v>13</v>
      </c>
      <c r="F89" s="2">
        <v>1E-3</v>
      </c>
      <c r="G89" s="2">
        <v>5.0000000000000001E-3</v>
      </c>
      <c r="H89" s="2">
        <v>0.45250000000000001</v>
      </c>
      <c r="I89" s="2">
        <v>5745856.3535911599</v>
      </c>
      <c r="J89">
        <f t="shared" si="7"/>
        <v>6.7593547644295962</v>
      </c>
      <c r="K89" s="3" t="s">
        <v>33</v>
      </c>
      <c r="L89" s="3">
        <v>14</v>
      </c>
      <c r="M89" s="3">
        <v>20</v>
      </c>
      <c r="N89" s="3" t="s">
        <v>9</v>
      </c>
      <c r="O89" s="3">
        <v>19</v>
      </c>
      <c r="P89" s="2">
        <v>1E-3</v>
      </c>
      <c r="Q89" s="2">
        <v>5.0000000000000001E-3</v>
      </c>
      <c r="R89" s="2">
        <v>0.45250000000000001</v>
      </c>
      <c r="S89" s="2">
        <v>8397790.0552486181</v>
      </c>
      <c r="T89">
        <f t="shared" si="6"/>
        <v>6.9241650130755881</v>
      </c>
      <c r="U89">
        <f t="shared" si="8"/>
        <v>0.16481024864599192</v>
      </c>
      <c r="V89" t="b">
        <f t="shared" si="9"/>
        <v>1</v>
      </c>
      <c r="W89" t="b">
        <f t="shared" si="10"/>
        <v>1</v>
      </c>
    </row>
    <row r="90" spans="1:23" x14ac:dyDescent="0.25">
      <c r="A90" s="3" t="s">
        <v>32</v>
      </c>
      <c r="B90" s="3">
        <v>14</v>
      </c>
      <c r="C90" s="3">
        <v>0</v>
      </c>
      <c r="D90" s="3" t="s">
        <v>10</v>
      </c>
      <c r="E90" s="3">
        <v>19</v>
      </c>
      <c r="F90" s="2">
        <v>1E-3</v>
      </c>
      <c r="G90" s="2">
        <v>5.0000000000000001E-3</v>
      </c>
      <c r="H90" s="2">
        <v>0.45250000000000001</v>
      </c>
      <c r="I90" s="2">
        <v>8397790.0552486181</v>
      </c>
      <c r="J90">
        <f t="shared" si="7"/>
        <v>6.9241650130755881</v>
      </c>
      <c r="K90" s="3" t="s">
        <v>33</v>
      </c>
      <c r="L90" s="3">
        <v>14</v>
      </c>
      <c r="M90" s="3">
        <v>20</v>
      </c>
      <c r="N90" s="3" t="s">
        <v>10</v>
      </c>
      <c r="O90" s="3">
        <v>19</v>
      </c>
      <c r="P90" s="2">
        <v>1E-3</v>
      </c>
      <c r="Q90" s="2">
        <v>5.0000000000000001E-3</v>
      </c>
      <c r="R90" s="2">
        <v>0.45250000000000001</v>
      </c>
      <c r="S90" s="2">
        <v>8397790.0552486181</v>
      </c>
      <c r="T90">
        <f t="shared" si="6"/>
        <v>6.9241650130755881</v>
      </c>
      <c r="U90">
        <f t="shared" si="8"/>
        <v>0</v>
      </c>
      <c r="V90" t="b">
        <f t="shared" si="9"/>
        <v>1</v>
      </c>
      <c r="W90" t="b">
        <f t="shared" si="10"/>
        <v>1</v>
      </c>
    </row>
    <row r="91" spans="1:23" x14ac:dyDescent="0.25">
      <c r="A91" s="3" t="s">
        <v>32</v>
      </c>
      <c r="B91" s="3">
        <v>14</v>
      </c>
      <c r="C91" s="3">
        <v>0</v>
      </c>
      <c r="D91" s="3" t="s">
        <v>11</v>
      </c>
      <c r="E91" s="3">
        <v>12</v>
      </c>
      <c r="F91" s="2">
        <v>1E-3</v>
      </c>
      <c r="G91" s="2">
        <v>5.0000000000000001E-3</v>
      </c>
      <c r="H91" s="2">
        <v>0.45250000000000001</v>
      </c>
      <c r="I91" s="2">
        <v>5303867.4033149173</v>
      </c>
      <c r="J91">
        <f t="shared" si="7"/>
        <v>6.7245926581703843</v>
      </c>
      <c r="K91" s="3" t="s">
        <v>33</v>
      </c>
      <c r="L91" s="3">
        <v>14</v>
      </c>
      <c r="M91" s="3">
        <v>20</v>
      </c>
      <c r="N91" s="3" t="s">
        <v>11</v>
      </c>
      <c r="O91" s="3">
        <v>17</v>
      </c>
      <c r="P91" s="2">
        <v>1E-3</v>
      </c>
      <c r="Q91" s="2">
        <v>5.0000000000000001E-3</v>
      </c>
      <c r="R91" s="2">
        <v>0.45250000000000001</v>
      </c>
      <c r="S91" s="2">
        <v>7513812.154696133</v>
      </c>
      <c r="T91">
        <f t="shared" si="6"/>
        <v>6.8758603335010333</v>
      </c>
      <c r="U91">
        <f t="shared" si="8"/>
        <v>0.151267675330649</v>
      </c>
      <c r="V91" t="b">
        <f t="shared" si="9"/>
        <v>1</v>
      </c>
      <c r="W91" t="b">
        <f t="shared" si="10"/>
        <v>1</v>
      </c>
    </row>
    <row r="92" spans="1:23" x14ac:dyDescent="0.25">
      <c r="I92" t="s">
        <v>42</v>
      </c>
      <c r="J92" cm="1">
        <f t="array" ref="J92">[1]!MEAN(J17:J91)</f>
        <v>7.0653544053190744</v>
      </c>
      <c r="S92" t="s">
        <v>42</v>
      </c>
      <c r="T92" cm="1">
        <f t="array" ref="T92">[1]!MEAN(T17:T91)</f>
        <v>7.018111461507365</v>
      </c>
      <c r="U92">
        <f t="shared" si="8"/>
        <v>4.7242943811709459E-2</v>
      </c>
    </row>
    <row r="93" spans="1:23" x14ac:dyDescent="0.25">
      <c r="I93" t="s">
        <v>43</v>
      </c>
      <c r="J93">
        <f>_xlfn.STDEV.S(J17:J91)</f>
        <v>0.27167698999941409</v>
      </c>
      <c r="S93" t="s">
        <v>43</v>
      </c>
      <c r="T93">
        <f>_xlfn.STDEV.S(T17:T91)</f>
        <v>0.23792979509002091</v>
      </c>
      <c r="U93">
        <f t="shared" si="8"/>
        <v>3.374719490939318E-2</v>
      </c>
    </row>
  </sheetData>
  <conditionalFormatting sqref="V1:V1048576">
    <cfRule type="cellIs" dxfId="1" priority="2" operator="equal">
      <formula>TRUE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7:W91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0085d0-c22f-483e-bd62-6502d171d0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6421168B75442BE68ED7BD94674FC" ma:contentTypeVersion="12" ma:contentTypeDescription="Create a new document." ma:contentTypeScope="" ma:versionID="0fc239f4de96dc6cc051ed522bb7d63d">
  <xsd:schema xmlns:xsd="http://www.w3.org/2001/XMLSchema" xmlns:xs="http://www.w3.org/2001/XMLSchema" xmlns:p="http://schemas.microsoft.com/office/2006/metadata/properties" xmlns:ns3="f10085d0-c22f-483e-bd62-6502d171d013" xmlns:ns4="eec595ce-1640-4fce-8261-240fca339163" targetNamespace="http://schemas.microsoft.com/office/2006/metadata/properties" ma:root="true" ma:fieldsID="d9efbb6349865b27cff5f3493c6068bc" ns3:_="" ns4:_="">
    <xsd:import namespace="f10085d0-c22f-483e-bd62-6502d171d013"/>
    <xsd:import namespace="eec595ce-1640-4fce-8261-240fca339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85d0-c22f-483e-bd62-6502d171d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595ce-1640-4fce-8261-240fca339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8D6A1-3BBA-4BD1-93A4-96C704D940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4E48C-A8EE-4419-95D3-0C65C0B1B705}">
  <ds:schemaRefs>
    <ds:schemaRef ds:uri="http://schemas.microsoft.com/office/2006/metadata/properties"/>
    <ds:schemaRef ds:uri="http://schemas.microsoft.com/office/infopath/2007/PartnerControls"/>
    <ds:schemaRef ds:uri="f10085d0-c22f-483e-bd62-6502d171d013"/>
  </ds:schemaRefs>
</ds:datastoreItem>
</file>

<file path=customXml/itemProps3.xml><?xml version="1.0" encoding="utf-8"?>
<ds:datastoreItem xmlns:ds="http://schemas.openxmlformats.org/officeDocument/2006/customXml" ds:itemID="{EE4BF277-46A5-4E9E-A973-E067C34AB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85d0-c22f-483e-bd62-6502d171d013"/>
    <ds:schemaRef ds:uri="eec595ce-1640-4fce-8261-240fca33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grams_soil</vt:lpstr>
      <vt:lpstr>CFU_complex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Donahey</dc:creator>
  <cp:keywords/>
  <dc:description/>
  <cp:lastModifiedBy>Karla Franco</cp:lastModifiedBy>
  <cp:revision/>
  <dcterms:created xsi:type="dcterms:W3CDTF">2022-12-02T16:25:32Z</dcterms:created>
  <dcterms:modified xsi:type="dcterms:W3CDTF">2023-06-07T21:15:59Z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0x0101008516421168B75442BE68ED7BD94674FC</vt:lpwstr>
  </property>
</Properties>
</file>