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ranco\OneDrive - USDA\Documents\mpn_rfu_package\github_repo\plasmid_retention\Excel_spreadsheets\"/>
    </mc:Choice>
  </mc:AlternateContent>
  <xr:revisionPtr revIDLastSave="0" documentId="13_ncr:1_{AA7C25A5-136F-4B50-9688-9C6D682DED37}" xr6:coauthVersionLast="47" xr6:coauthVersionMax="47" xr10:uidLastSave="{00000000-0000-0000-0000-000000000000}"/>
  <bookViews>
    <workbookView xWindow="-120" yWindow="-120" windowWidth="20730" windowHeight="11040" activeTab="1" xr2:uid="{CD0B6CC7-2A51-4517-8005-BF99A5BFE565}"/>
  </bookViews>
  <sheets>
    <sheet name="Paired_t_test_simple_complex" sheetId="6" r:id="rId1"/>
    <sheet name="data" sheetId="1" r:id="rId2"/>
  </sheets>
  <definedNames>
    <definedName name="_xlchart.v1.0" hidden="1">data!$B$2:$B$33</definedName>
    <definedName name="_xlchart.v1.1" hidden="1">data!$D$1</definedName>
    <definedName name="_xlchart.v1.2" hidden="1">data!$D$2:$D$33</definedName>
    <definedName name="_xlchart.v1.3" hidden="1">data!$E$1</definedName>
    <definedName name="_xlchart.v1.4" hidden="1">data!$E$2:$E$33</definedName>
    <definedName name="_xlchart.v1.5" hidden="1">data!$B$35:$B$109</definedName>
    <definedName name="_xlchart.v1.6" hidden="1">data!$D$1</definedName>
    <definedName name="_xlchart.v1.7" hidden="1">data!$D$35:$D$109</definedName>
    <definedName name="_xlchart.v1.8" hidden="1">data!$E$1</definedName>
    <definedName name="_xlchart.v1.9" hidden="1">data!$E$35:$E$109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data!$N$22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42" i="1"/>
  <c r="F35" i="1"/>
  <c r="I2" i="1"/>
  <c r="H2" i="1"/>
  <c r="M7" i="1"/>
  <c r="R6" i="6"/>
  <c r="N9" i="1"/>
  <c r="N8" i="1"/>
  <c r="N7" i="1"/>
  <c r="M9" i="1"/>
  <c r="M8" i="1"/>
  <c r="J4" i="1"/>
  <c r="H4" i="1"/>
  <c r="R3" i="6"/>
  <c r="R4" i="6"/>
  <c r="R5" i="6"/>
  <c r="G13" i="6"/>
  <c r="H26" i="1"/>
  <c r="I28" i="1"/>
  <c r="J28" i="1" s="1"/>
  <c r="K28" i="1" s="1"/>
  <c r="H28" i="1"/>
  <c r="J26" i="1"/>
  <c r="I26" i="1"/>
  <c r="H18" i="1"/>
  <c r="I20" i="1"/>
  <c r="H20" i="1"/>
  <c r="J20" i="1" s="1"/>
  <c r="K20" i="1" s="1"/>
  <c r="I18" i="1"/>
  <c r="H12" i="1"/>
  <c r="H10" i="1"/>
  <c r="J12" i="1"/>
  <c r="K12" i="1" s="1"/>
  <c r="I12" i="1"/>
  <c r="I10" i="1"/>
  <c r="J10" i="1"/>
  <c r="J18" i="1" l="1"/>
  <c r="J42" i="1" l="1"/>
  <c r="K42" i="1" s="1"/>
  <c r="I42" i="1"/>
  <c r="J35" i="1"/>
  <c r="I35" i="1"/>
  <c r="H35" i="1"/>
  <c r="K4" i="1"/>
  <c r="I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G2" i="1"/>
  <c r="F2" i="1"/>
</calcChain>
</file>

<file path=xl/sharedStrings.xml><?xml version="1.0" encoding="utf-8"?>
<sst xmlns="http://schemas.openxmlformats.org/spreadsheetml/2006/main" count="332" uniqueCount="68">
  <si>
    <t xml:space="preserve">Day </t>
  </si>
  <si>
    <t>gent.0</t>
  </si>
  <si>
    <t>gent.20</t>
  </si>
  <si>
    <t>Day_0</t>
  </si>
  <si>
    <t>Day_1</t>
  </si>
  <si>
    <t>Day_2</t>
  </si>
  <si>
    <t>Day_3</t>
  </si>
  <si>
    <t>Day_4</t>
  </si>
  <si>
    <t>hours</t>
  </si>
  <si>
    <t>soil microcosms</t>
  </si>
  <si>
    <t>simple</t>
  </si>
  <si>
    <t>complex</t>
  </si>
  <si>
    <t>Day</t>
  </si>
  <si>
    <t>estimate</t>
  </si>
  <si>
    <t>.y.</t>
  </si>
  <si>
    <t>group1</t>
  </si>
  <si>
    <t>group2</t>
  </si>
  <si>
    <t>n1</t>
  </si>
  <si>
    <t>n2</t>
  </si>
  <si>
    <t>statistic</t>
  </si>
  <si>
    <t>p</t>
  </si>
  <si>
    <t>df</t>
  </si>
  <si>
    <t>conf.low</t>
  </si>
  <si>
    <t>conf.high</t>
  </si>
  <si>
    <t>method</t>
  </si>
  <si>
    <t>alternative</t>
  </si>
  <si>
    <t>count</t>
  </si>
  <si>
    <t>T-test</t>
  </si>
  <si>
    <t>two.sided</t>
  </si>
  <si>
    <t>ns</t>
  </si>
  <si>
    <t>**</t>
  </si>
  <si>
    <t>p.signif</t>
  </si>
  <si>
    <t>log difference</t>
  </si>
  <si>
    <t>Simple</t>
  </si>
  <si>
    <t>Complex</t>
  </si>
  <si>
    <t>^^^ For analysis purposes of complex data together with simple, complex data was labeled Day_4 to distingush from simple soil samples.</t>
  </si>
  <si>
    <t>statistics rounded</t>
  </si>
  <si>
    <t>Log difference</t>
  </si>
  <si>
    <t>24 h</t>
  </si>
  <si>
    <t>48 h</t>
  </si>
  <si>
    <t>72 h</t>
  </si>
  <si>
    <t>2 h</t>
  </si>
  <si>
    <t xml:space="preserve">2 h </t>
  </si>
  <si>
    <t>SMSA gent-0</t>
  </si>
  <si>
    <t>SMSA gent-20</t>
  </si>
  <si>
    <t>alpha new</t>
  </si>
  <si>
    <t>adjusted p values for multiple comparisons</t>
  </si>
  <si>
    <t>ALPHA = 0.05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</si>
  <si>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</si>
  <si>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</si>
  <si>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</si>
  <si>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</si>
  <si>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</si>
  <si>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</si>
  <si>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</si>
  <si>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</si>
  <si>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</si>
  <si>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</si>
  <si>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</si>
  <si>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use alpha new if displaying unadjusted p-values</t>
  </si>
  <si>
    <t>use alpha = 0.05 if displaying adjusted p values by bonfferoni correction</t>
  </si>
  <si>
    <t>geometric mean (gent-0)</t>
  </si>
  <si>
    <t>geomean(gent-20)</t>
  </si>
  <si>
    <t>Fold change</t>
  </si>
  <si>
    <t>average(gent-0)</t>
  </si>
  <si>
    <t>average(gent-20)</t>
  </si>
  <si>
    <t>fold change</t>
  </si>
  <si>
    <t>Simple or soil-only microcosms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</si>
</sst>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0000"/>
    <numFmt numFmtId="166" formatCode="0.00000E+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/>
    <xf numFmtId="11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11" fontId="0" fillId="4" borderId="0" xfId="0" applyNumberFormat="1" applyFill="1"/>
    <xf numFmtId="0" fontId="0" fillId="8" borderId="0" xfId="0" applyFill="1"/>
    <xf numFmtId="11" fontId="0" fillId="8" borderId="0" xfId="0" applyNumberForma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BBDFD925-2365-453B-9F8D-94E6C5649631}">
          <cx:tx>
            <cx:txData>
              <cx:f>_xlchart.v1.1</cx:f>
              <cx:v>gent.0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0088B726-FBE8-43E4-9532-894B82FA5EE1}">
          <cx:tx>
            <cx:txData>
              <cx:f>_xlchart.v1.3</cx:f>
              <cx:v>gent.20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0.949999988"/>
        <cx:title>
          <cx:tx>
            <cx:txData>
              <cx:v>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Time (hours)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9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(CFU/g)</a:t>
                </a:r>
              </a:p>
            </cx:rich>
          </cx:tx>
        </cx:title>
        <cx:majorGridlines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boxWhisker" uniqueId="{BBDFD925-2365-453B-9F8D-94E6C5649631}">
          <cx:tx>
            <cx:txData>
              <cx:f>_xlchart.v1.6</cx:f>
              <cx:v>gent.0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0088B726-FBE8-43E4-9532-894B82FA5EE1}">
          <cx:tx>
            <cx:txData>
              <cx:f>_xlchart.v1.8</cx:f>
              <cx:v>gent.20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0.949999988"/>
        <cx:title>
          <cx:tx>
            <cx:txData>
              <cx:v>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Time (hours)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9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(CFU/g)</a:t>
                </a:r>
              </a:p>
            </cx:rich>
          </cx:tx>
        </cx:title>
        <cx:majorGridlines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180975</xdr:rowOff>
    </xdr:from>
    <xdr:to>
      <xdr:col>21</xdr:col>
      <xdr:colOff>142875</xdr:colOff>
      <xdr:row>18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1E102E-2953-5134-E842-1E4907A3B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375" y="180975"/>
              <a:ext cx="3343275" cy="3319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371475</xdr:colOff>
      <xdr:row>44</xdr:row>
      <xdr:rowOff>19050</xdr:rowOff>
    </xdr:from>
    <xdr:to>
      <xdr:col>13</xdr:col>
      <xdr:colOff>85725</xdr:colOff>
      <xdr:row>61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642473-96C6-421D-8625-C19A6E268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5" y="8420100"/>
              <a:ext cx="3343275" cy="3319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61E3-0BFC-4FC2-B5BA-7BD83DC4EDF0}">
  <dimension ref="A1:R14"/>
  <sheetViews>
    <sheetView topLeftCell="B1" workbookViewId="0">
      <selection activeCell="N18" sqref="N18"/>
    </sheetView>
  </sheetViews>
  <sheetFormatPr defaultRowHeight="15" x14ac:dyDescent="0.25"/>
  <cols>
    <col min="10" max="10" width="19.42578125" customWidth="1"/>
    <col min="11" max="11" width="15.7109375" customWidth="1"/>
  </cols>
  <sheetData>
    <row r="1" spans="1:1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36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31</v>
      </c>
      <c r="R1" t="s">
        <v>46</v>
      </c>
    </row>
    <row r="2" spans="1:18" x14ac:dyDescent="0.25">
      <c r="A2" t="s">
        <v>33</v>
      </c>
      <c r="B2" t="s">
        <v>3</v>
      </c>
      <c r="C2">
        <v>0.13923758412500001</v>
      </c>
      <c r="D2" t="s">
        <v>26</v>
      </c>
      <c r="E2" t="s">
        <v>1</v>
      </c>
      <c r="F2" t="s">
        <v>2</v>
      </c>
      <c r="G2">
        <v>8</v>
      </c>
      <c r="H2">
        <v>8</v>
      </c>
      <c r="I2">
        <v>0.98722051390917498</v>
      </c>
      <c r="J2" s="15">
        <v>0.98722051390917498</v>
      </c>
      <c r="K2" s="19">
        <v>0.35599999999999998</v>
      </c>
      <c r="L2">
        <v>7</v>
      </c>
      <c r="M2">
        <v>-0.19426902712989499</v>
      </c>
      <c r="N2">
        <v>0.47274419537989498</v>
      </c>
      <c r="O2" t="s">
        <v>27</v>
      </c>
      <c r="P2" t="s">
        <v>28</v>
      </c>
      <c r="Q2" t="s">
        <v>29</v>
      </c>
      <c r="R2">
        <f>5*K2</f>
        <v>1.7799999999999998</v>
      </c>
    </row>
    <row r="3" spans="1:18" x14ac:dyDescent="0.25">
      <c r="A3" t="s">
        <v>33</v>
      </c>
      <c r="B3" t="s">
        <v>4</v>
      </c>
      <c r="C3">
        <v>-8.4775249999990998E-4</v>
      </c>
      <c r="D3" t="s">
        <v>26</v>
      </c>
      <c r="E3" t="s">
        <v>1</v>
      </c>
      <c r="F3" t="s">
        <v>2</v>
      </c>
      <c r="G3">
        <v>8</v>
      </c>
      <c r="H3">
        <v>8</v>
      </c>
      <c r="I3">
        <v>-1.40933620869145E-2</v>
      </c>
      <c r="J3" s="15">
        <v>-1.40933620869145E-2</v>
      </c>
      <c r="K3" s="19">
        <v>0.98899999999999999</v>
      </c>
      <c r="L3">
        <v>7</v>
      </c>
      <c r="M3">
        <v>-0.14308607068735901</v>
      </c>
      <c r="N3">
        <v>0.141390565687359</v>
      </c>
      <c r="O3" t="s">
        <v>27</v>
      </c>
      <c r="P3" t="s">
        <v>28</v>
      </c>
      <c r="Q3" t="s">
        <v>29</v>
      </c>
      <c r="R3">
        <f t="shared" ref="R3:R5" si="0">5*K3</f>
        <v>4.9450000000000003</v>
      </c>
    </row>
    <row r="4" spans="1:18" x14ac:dyDescent="0.25">
      <c r="A4" t="s">
        <v>33</v>
      </c>
      <c r="B4" t="s">
        <v>5</v>
      </c>
      <c r="C4">
        <v>-1.06416968750003E-2</v>
      </c>
      <c r="D4" t="s">
        <v>26</v>
      </c>
      <c r="E4" t="s">
        <v>1</v>
      </c>
      <c r="F4" t="s">
        <v>2</v>
      </c>
      <c r="G4">
        <v>8</v>
      </c>
      <c r="H4">
        <v>8</v>
      </c>
      <c r="I4">
        <v>-0.365511157588918</v>
      </c>
      <c r="J4" s="15">
        <v>-0.365511157588918</v>
      </c>
      <c r="K4" s="19">
        <v>0.72599999999999998</v>
      </c>
      <c r="L4">
        <v>7</v>
      </c>
      <c r="M4">
        <v>-7.9486693768434896E-2</v>
      </c>
      <c r="N4">
        <v>5.8203300018434399E-2</v>
      </c>
      <c r="O4" t="s">
        <v>27</v>
      </c>
      <c r="P4" t="s">
        <v>28</v>
      </c>
      <c r="Q4" t="s">
        <v>29</v>
      </c>
      <c r="R4">
        <f t="shared" si="0"/>
        <v>3.63</v>
      </c>
    </row>
    <row r="5" spans="1:18" x14ac:dyDescent="0.25">
      <c r="A5" t="s">
        <v>33</v>
      </c>
      <c r="B5" t="s">
        <v>6</v>
      </c>
      <c r="C5">
        <v>-1.22582876250001E-2</v>
      </c>
      <c r="D5" t="s">
        <v>26</v>
      </c>
      <c r="E5" t="s">
        <v>1</v>
      </c>
      <c r="F5" t="s">
        <v>2</v>
      </c>
      <c r="G5">
        <v>8</v>
      </c>
      <c r="H5">
        <v>8</v>
      </c>
      <c r="I5">
        <v>-0.425897755676719</v>
      </c>
      <c r="J5" s="15">
        <v>-0.425897755676719</v>
      </c>
      <c r="K5" s="19">
        <v>0.68300000000000005</v>
      </c>
      <c r="L5">
        <v>7</v>
      </c>
      <c r="M5">
        <v>-8.0317449277585301E-2</v>
      </c>
      <c r="N5">
        <v>5.5800874027584997E-2</v>
      </c>
      <c r="O5" t="s">
        <v>27</v>
      </c>
      <c r="P5" t="s">
        <v>28</v>
      </c>
      <c r="Q5" t="s">
        <v>29</v>
      </c>
      <c r="R5">
        <f t="shared" si="0"/>
        <v>3.415</v>
      </c>
    </row>
    <row r="6" spans="1:18" x14ac:dyDescent="0.25">
      <c r="A6" t="s">
        <v>34</v>
      </c>
      <c r="B6" t="s">
        <v>7</v>
      </c>
      <c r="C6">
        <v>4.72429438400001E-2</v>
      </c>
      <c r="D6" t="s">
        <v>26</v>
      </c>
      <c r="E6" t="s">
        <v>1</v>
      </c>
      <c r="F6" t="s">
        <v>2</v>
      </c>
      <c r="G6">
        <v>75</v>
      </c>
      <c r="H6">
        <v>75</v>
      </c>
      <c r="I6">
        <v>2.7542998058281598</v>
      </c>
      <c r="J6" s="15">
        <v>2.7542998058281598</v>
      </c>
      <c r="K6" s="19">
        <v>7.4000000000000003E-3</v>
      </c>
      <c r="L6">
        <v>74</v>
      </c>
      <c r="M6">
        <v>1.3065974345829E-2</v>
      </c>
      <c r="N6">
        <v>8.1419913334171201E-2</v>
      </c>
      <c r="O6" t="s">
        <v>27</v>
      </c>
      <c r="P6" t="s">
        <v>28</v>
      </c>
      <c r="Q6" t="s">
        <v>30</v>
      </c>
      <c r="R6">
        <f>5*K6</f>
        <v>3.7000000000000005E-2</v>
      </c>
    </row>
    <row r="8" spans="1:18" x14ac:dyDescent="0.25">
      <c r="R8" t="s">
        <v>47</v>
      </c>
    </row>
    <row r="9" spans="1:18" x14ac:dyDescent="0.25">
      <c r="A9" t="s">
        <v>35</v>
      </c>
      <c r="R9" t="s">
        <v>60</v>
      </c>
    </row>
    <row r="12" spans="1:18" x14ac:dyDescent="0.25">
      <c r="G12" t="s">
        <v>45</v>
      </c>
    </row>
    <row r="13" spans="1:18" x14ac:dyDescent="0.25">
      <c r="G13">
        <f>0.05/5</f>
        <v>0.01</v>
      </c>
    </row>
    <row r="14" spans="1:18" x14ac:dyDescent="0.25">
      <c r="G14" t="s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4C6B-981A-45ED-8D9B-926DF78FCA2C}">
  <dimension ref="A1:O109"/>
  <sheetViews>
    <sheetView tabSelected="1" topLeftCell="A24" workbookViewId="0">
      <selection activeCell="I1" sqref="I1"/>
    </sheetView>
  </sheetViews>
  <sheetFormatPr defaultRowHeight="15" x14ac:dyDescent="0.25"/>
  <cols>
    <col min="6" max="6" width="10" style="8" bestFit="1" customWidth="1"/>
    <col min="13" max="13" width="17.85546875" bestFit="1" customWidth="1"/>
  </cols>
  <sheetData>
    <row r="1" spans="1:14" x14ac:dyDescent="0.25">
      <c r="A1" t="s">
        <v>9</v>
      </c>
      <c r="B1" t="s">
        <v>8</v>
      </c>
      <c r="C1" s="1" t="s">
        <v>0</v>
      </c>
      <c r="D1" t="s">
        <v>1</v>
      </c>
      <c r="E1" t="s">
        <v>2</v>
      </c>
      <c r="F1" s="8" t="s">
        <v>1</v>
      </c>
      <c r="G1" t="s">
        <v>2</v>
      </c>
      <c r="H1" t="s">
        <v>61</v>
      </c>
      <c r="I1" t="s">
        <v>62</v>
      </c>
      <c r="J1" t="s">
        <v>63</v>
      </c>
    </row>
    <row r="2" spans="1:14" x14ac:dyDescent="0.25">
      <c r="A2" t="s">
        <v>10</v>
      </c>
      <c r="B2">
        <v>2</v>
      </c>
      <c r="C2" s="2" t="s">
        <v>3</v>
      </c>
      <c r="D2" s="7">
        <v>8.2095150145426317</v>
      </c>
      <c r="E2" s="7">
        <v>8.1613680022349744</v>
      </c>
      <c r="F2" s="9">
        <f>10^D2</f>
        <v>162000000.00000042</v>
      </c>
      <c r="G2" s="9">
        <f>10^E2</f>
        <v>144999999.99999991</v>
      </c>
      <c r="H2" s="8">
        <f>GEOMEAN(F2:F9)</f>
        <v>81350639.500648305</v>
      </c>
      <c r="I2" s="8">
        <f>GEOMEAN(G2:G9)</f>
        <v>59036878.595015407</v>
      </c>
      <c r="J2" s="8">
        <f>H2/I2</f>
        <v>1.3779630874237463</v>
      </c>
    </row>
    <row r="3" spans="1:14" x14ac:dyDescent="0.25">
      <c r="A3" t="s">
        <v>10</v>
      </c>
      <c r="B3">
        <v>2</v>
      </c>
      <c r="C3" s="2" t="s">
        <v>3</v>
      </c>
      <c r="D3" s="7">
        <v>8.3692158574101434</v>
      </c>
      <c r="E3" s="7">
        <v>8.3010299956639813</v>
      </c>
      <c r="F3" s="9">
        <f t="shared" ref="F3:F66" si="0">10^D3</f>
        <v>234000000.00000077</v>
      </c>
      <c r="G3" s="9">
        <f t="shared" ref="G3:G66" si="1">10^E3</f>
        <v>200000000.00000072</v>
      </c>
      <c r="M3" t="s">
        <v>67</v>
      </c>
    </row>
    <row r="4" spans="1:14" x14ac:dyDescent="0.25">
      <c r="A4" t="s">
        <v>10</v>
      </c>
      <c r="B4">
        <v>2</v>
      </c>
      <c r="C4" s="2" t="s">
        <v>3</v>
      </c>
      <c r="D4" s="7">
        <v>8.2528530309798924</v>
      </c>
      <c r="E4" s="7">
        <v>8.1731862684122749</v>
      </c>
      <c r="F4" s="9">
        <f t="shared" si="0"/>
        <v>178999999.99999991</v>
      </c>
      <c r="G4" s="9">
        <f t="shared" si="1"/>
        <v>149000000.00000033</v>
      </c>
      <c r="H4">
        <f>AVERAGE(D2:D9)</f>
        <v>7.9103609712926817</v>
      </c>
      <c r="I4">
        <f>AVERAGE(E2:E9)</f>
        <v>7.7711233873516221</v>
      </c>
      <c r="J4">
        <f>H4-I4</f>
        <v>0.13923758394105956</v>
      </c>
      <c r="K4">
        <f>10^J4</f>
        <v>1.3779630874237465</v>
      </c>
      <c r="M4" s="22" t="s">
        <v>37</v>
      </c>
      <c r="N4" s="22"/>
    </row>
    <row r="5" spans="1:14" x14ac:dyDescent="0.25">
      <c r="A5" t="s">
        <v>10</v>
      </c>
      <c r="B5">
        <v>2</v>
      </c>
      <c r="C5" s="2" t="s">
        <v>3</v>
      </c>
      <c r="D5" s="7">
        <v>6.7752462597402365</v>
      </c>
      <c r="E5" s="7">
        <v>6.8331471119127851</v>
      </c>
      <c r="F5" s="9">
        <f t="shared" si="0"/>
        <v>5960000.0000000121</v>
      </c>
      <c r="G5" s="9">
        <f t="shared" si="1"/>
        <v>6810000.0000000102</v>
      </c>
      <c r="M5" t="s">
        <v>43</v>
      </c>
      <c r="N5" t="s">
        <v>44</v>
      </c>
    </row>
    <row r="6" spans="1:14" x14ac:dyDescent="0.25">
      <c r="A6" t="s">
        <v>10</v>
      </c>
      <c r="B6">
        <v>2</v>
      </c>
      <c r="C6" s="2" t="s">
        <v>3</v>
      </c>
      <c r="D6" s="7">
        <v>6.971275848738105</v>
      </c>
      <c r="E6" s="7">
        <v>6.8842287696326041</v>
      </c>
      <c r="F6" s="9">
        <f t="shared" si="0"/>
        <v>9360000.000000013</v>
      </c>
      <c r="G6" s="9">
        <f t="shared" si="1"/>
        <v>7660000.0000000112</v>
      </c>
      <c r="M6" s="1" t="s">
        <v>41</v>
      </c>
      <c r="N6" s="1" t="s">
        <v>42</v>
      </c>
    </row>
    <row r="7" spans="1:14" x14ac:dyDescent="0.25">
      <c r="A7" t="s">
        <v>10</v>
      </c>
      <c r="B7">
        <v>2</v>
      </c>
      <c r="C7" s="3" t="s">
        <v>3</v>
      </c>
      <c r="D7" s="7">
        <v>8.4345689040341991</v>
      </c>
      <c r="E7" s="7">
        <v>7.3541084391474012</v>
      </c>
      <c r="F7" s="9">
        <f t="shared" si="0"/>
        <v>272000000.00000072</v>
      </c>
      <c r="G7" s="9">
        <f t="shared" si="1"/>
        <v>22600000.000000011</v>
      </c>
      <c r="L7" s="1" t="s">
        <v>38</v>
      </c>
      <c r="M7" s="16">
        <f>H12-H4</f>
        <v>0.96319163133949726</v>
      </c>
      <c r="N7" s="16">
        <f>I12-I4</f>
        <v>1.1032769680027545</v>
      </c>
    </row>
    <row r="8" spans="1:14" x14ac:dyDescent="0.25">
      <c r="A8" t="s">
        <v>10</v>
      </c>
      <c r="B8">
        <v>2</v>
      </c>
      <c r="C8" s="2" t="s">
        <v>3</v>
      </c>
      <c r="D8" s="7">
        <v>8.2095150145426317</v>
      </c>
      <c r="E8" s="7">
        <v>8.1335389083702179</v>
      </c>
      <c r="F8" s="9">
        <f t="shared" si="0"/>
        <v>162000000.00000042</v>
      </c>
      <c r="G8" s="9">
        <f t="shared" si="1"/>
        <v>136000000.0000006</v>
      </c>
      <c r="L8" s="1" t="s">
        <v>39</v>
      </c>
      <c r="M8" s="16">
        <f>H20-H4</f>
        <v>1.0011649356509595</v>
      </c>
      <c r="N8" s="16">
        <f>I20-I4</f>
        <v>1.1510442167553911</v>
      </c>
    </row>
    <row r="9" spans="1:14" x14ac:dyDescent="0.25">
      <c r="A9" t="s">
        <v>10</v>
      </c>
      <c r="B9">
        <v>2</v>
      </c>
      <c r="C9" s="2" t="s">
        <v>3</v>
      </c>
      <c r="D9" s="7">
        <v>8.0606978403536118</v>
      </c>
      <c r="E9" s="7">
        <v>8.3283796034387372</v>
      </c>
      <c r="F9" s="9">
        <f t="shared" si="0"/>
        <v>115000000.00000027</v>
      </c>
      <c r="G9" s="9">
        <f t="shared" si="1"/>
        <v>212999999.99999997</v>
      </c>
      <c r="H9" t="s">
        <v>61</v>
      </c>
      <c r="I9" t="s">
        <v>62</v>
      </c>
      <c r="J9" t="s">
        <v>63</v>
      </c>
      <c r="L9" s="1" t="s">
        <v>40</v>
      </c>
      <c r="M9" s="16">
        <f>H28-H4</f>
        <v>1.1092155826856755</v>
      </c>
      <c r="N9" s="16">
        <f>I28-I4</f>
        <v>1.2607114542422764</v>
      </c>
    </row>
    <row r="10" spans="1:14" x14ac:dyDescent="0.25">
      <c r="A10" t="s">
        <v>10</v>
      </c>
      <c r="B10">
        <v>24</v>
      </c>
      <c r="C10" s="4" t="s">
        <v>4</v>
      </c>
      <c r="D10" s="10">
        <v>8.8014037100173557</v>
      </c>
      <c r="E10" s="10">
        <v>8.8591382972945301</v>
      </c>
      <c r="F10" s="11">
        <f t="shared" si="0"/>
        <v>633000000.00000107</v>
      </c>
      <c r="G10" s="11">
        <f t="shared" si="1"/>
        <v>722999999.99999905</v>
      </c>
      <c r="H10" s="8">
        <f>GEOMEAN(F10:F17)</f>
        <v>747399155.21703601</v>
      </c>
      <c r="I10" s="8">
        <f>GEOMEAN(G10:G17)</f>
        <v>748859520.2634809</v>
      </c>
      <c r="J10" s="8">
        <f>H10/I10</f>
        <v>0.99804988117673787</v>
      </c>
      <c r="L10" s="1"/>
    </row>
    <row r="11" spans="1:14" x14ac:dyDescent="0.25">
      <c r="A11" t="s">
        <v>10</v>
      </c>
      <c r="B11">
        <v>24</v>
      </c>
      <c r="C11" s="4" t="s">
        <v>4</v>
      </c>
      <c r="D11" s="10">
        <v>8.6963563887333315</v>
      </c>
      <c r="E11" s="10">
        <v>8.8853612200315126</v>
      </c>
      <c r="F11" s="11">
        <f t="shared" si="0"/>
        <v>497000000.0000003</v>
      </c>
      <c r="G11" s="11">
        <f t="shared" si="1"/>
        <v>768000000.00000381</v>
      </c>
    </row>
    <row r="12" spans="1:14" x14ac:dyDescent="0.25">
      <c r="A12" t="s">
        <v>10</v>
      </c>
      <c r="B12">
        <v>24</v>
      </c>
      <c r="C12" s="4" t="s">
        <v>4</v>
      </c>
      <c r="D12" s="10">
        <v>8.8853612200315126</v>
      </c>
      <c r="E12" s="10">
        <v>8.9106244048892016</v>
      </c>
      <c r="F12" s="11">
        <f t="shared" si="0"/>
        <v>768000000.00000381</v>
      </c>
      <c r="G12" s="11">
        <f t="shared" si="1"/>
        <v>814000000.0000037</v>
      </c>
      <c r="H12">
        <f>AVERAGE(D10:D17)</f>
        <v>8.8735526026321789</v>
      </c>
      <c r="I12">
        <f>AVERAGE(E10:E17)</f>
        <v>8.8744003553543767</v>
      </c>
      <c r="J12">
        <f>H12-I12</f>
        <v>-8.4775272219772546E-4</v>
      </c>
      <c r="K12">
        <f>10^J12</f>
        <v>0.99804988117673288</v>
      </c>
      <c r="M12" s="17"/>
    </row>
    <row r="13" spans="1:14" x14ac:dyDescent="0.25">
      <c r="A13" t="s">
        <v>10</v>
      </c>
      <c r="B13">
        <v>24</v>
      </c>
      <c r="C13" s="4" t="s">
        <v>4</v>
      </c>
      <c r="D13" s="10">
        <v>8.7339992865383866</v>
      </c>
      <c r="E13" s="10">
        <v>8.7339992865383866</v>
      </c>
      <c r="F13" s="11">
        <f t="shared" si="0"/>
        <v>541999999.99999988</v>
      </c>
      <c r="G13" s="11">
        <f t="shared" si="1"/>
        <v>541999999.99999988</v>
      </c>
      <c r="M13" s="18"/>
    </row>
    <row r="14" spans="1:14" x14ac:dyDescent="0.25">
      <c r="A14" t="s">
        <v>10</v>
      </c>
      <c r="B14">
        <v>24</v>
      </c>
      <c r="C14" s="4" t="s">
        <v>4</v>
      </c>
      <c r="D14" s="10">
        <v>8.4329692908744054</v>
      </c>
      <c r="E14" s="10">
        <v>8.6963563887333315</v>
      </c>
      <c r="F14" s="11">
        <f t="shared" si="0"/>
        <v>271000000.00000042</v>
      </c>
      <c r="G14" s="11">
        <f t="shared" si="1"/>
        <v>497000000.0000003</v>
      </c>
    </row>
    <row r="15" spans="1:14" x14ac:dyDescent="0.25">
      <c r="A15" t="s">
        <v>10</v>
      </c>
      <c r="B15">
        <v>24</v>
      </c>
      <c r="C15" s="4" t="s">
        <v>4</v>
      </c>
      <c r="D15" s="10">
        <v>9.1875207208364635</v>
      </c>
      <c r="E15" s="10">
        <v>8.9973863843973128</v>
      </c>
      <c r="F15" s="11">
        <f t="shared" si="0"/>
        <v>1540000000.0000043</v>
      </c>
      <c r="G15" s="11">
        <f t="shared" si="1"/>
        <v>993999999.99999893</v>
      </c>
    </row>
    <row r="16" spans="1:14" x14ac:dyDescent="0.25">
      <c r="A16" t="s">
        <v>10</v>
      </c>
      <c r="B16">
        <v>24</v>
      </c>
      <c r="C16" s="4" t="s">
        <v>4</v>
      </c>
      <c r="D16" s="10">
        <v>9.1172712956557636</v>
      </c>
      <c r="E16" s="10">
        <v>8.9561684304753637</v>
      </c>
      <c r="F16" s="11">
        <f t="shared" si="0"/>
        <v>1310000000.0000026</v>
      </c>
      <c r="G16" s="11">
        <f t="shared" si="1"/>
        <v>904000000.00000167</v>
      </c>
      <c r="M16" s="17"/>
    </row>
    <row r="17" spans="1:15" x14ac:dyDescent="0.25">
      <c r="A17" t="s">
        <v>10</v>
      </c>
      <c r="B17">
        <v>24</v>
      </c>
      <c r="C17" s="4" t="s">
        <v>4</v>
      </c>
      <c r="D17" s="10">
        <v>9.1335389083702179</v>
      </c>
      <c r="E17" s="10">
        <v>8.9561684304753637</v>
      </c>
      <c r="F17" s="11">
        <f t="shared" si="0"/>
        <v>1360000000.0000026</v>
      </c>
      <c r="G17" s="11">
        <f t="shared" si="1"/>
        <v>904000000.00000167</v>
      </c>
      <c r="H17" t="s">
        <v>61</v>
      </c>
      <c r="I17" t="s">
        <v>62</v>
      </c>
      <c r="J17" t="s">
        <v>63</v>
      </c>
      <c r="M17" s="17"/>
    </row>
    <row r="18" spans="1:15" x14ac:dyDescent="0.25">
      <c r="A18" t="s">
        <v>10</v>
      </c>
      <c r="B18">
        <v>48</v>
      </c>
      <c r="C18" s="5" t="s">
        <v>5</v>
      </c>
      <c r="D18" s="5">
        <v>8.8830933585756906</v>
      </c>
      <c r="E18" s="5">
        <v>8.7986506454452691</v>
      </c>
      <c r="F18" s="12">
        <f t="shared" si="0"/>
        <v>764000000.00000381</v>
      </c>
      <c r="G18" s="12">
        <f t="shared" si="1"/>
        <v>629000000.00000226</v>
      </c>
      <c r="H18" s="8">
        <f>GEOMEAN(F18:F25)</f>
        <v>815691444.07610559</v>
      </c>
      <c r="I18" s="8">
        <f>GEOMEAN(G18:G25)</f>
        <v>835925558.65332735</v>
      </c>
      <c r="J18" s="8">
        <f>H18/I18</f>
        <v>0.97579435828015737</v>
      </c>
    </row>
    <row r="19" spans="1:15" x14ac:dyDescent="0.25">
      <c r="A19" t="s">
        <v>10</v>
      </c>
      <c r="B19">
        <v>48</v>
      </c>
      <c r="C19" s="5" t="s">
        <v>5</v>
      </c>
      <c r="D19" s="5">
        <v>8.9314578706890053</v>
      </c>
      <c r="E19" s="5">
        <v>8.8830933585756906</v>
      </c>
      <c r="F19" s="12">
        <f t="shared" si="0"/>
        <v>854000000.00000215</v>
      </c>
      <c r="G19" s="12">
        <f t="shared" si="1"/>
        <v>764000000.00000381</v>
      </c>
      <c r="M19" t="s">
        <v>48</v>
      </c>
    </row>
    <row r="20" spans="1:15" ht="15.75" thickBot="1" x14ac:dyDescent="0.3">
      <c r="A20" t="s">
        <v>10</v>
      </c>
      <c r="B20">
        <v>48</v>
      </c>
      <c r="C20" s="5" t="s">
        <v>5</v>
      </c>
      <c r="D20" s="5">
        <v>9.143014800254095</v>
      </c>
      <c r="E20" s="5">
        <v>9.0334237554869503</v>
      </c>
      <c r="F20" s="12">
        <f t="shared" si="0"/>
        <v>1390000000.0000029</v>
      </c>
      <c r="G20" s="12">
        <f t="shared" si="1"/>
        <v>1080000000.0000048</v>
      </c>
      <c r="H20">
        <f>AVERAGE(D18:D25)</f>
        <v>8.9115259069436412</v>
      </c>
      <c r="I20">
        <f>AVERAGE(E18:E25)</f>
        <v>8.9221676041070133</v>
      </c>
      <c r="J20">
        <f>H20-I20</f>
        <v>-1.0641697163372044E-2</v>
      </c>
      <c r="K20">
        <f>10^J20</f>
        <v>0.97579435828015382</v>
      </c>
    </row>
    <row r="21" spans="1:15" x14ac:dyDescent="0.25">
      <c r="A21" t="s">
        <v>10</v>
      </c>
      <c r="B21">
        <v>48</v>
      </c>
      <c r="C21" s="5" t="s">
        <v>5</v>
      </c>
      <c r="D21" s="5">
        <v>8.6522463410033232</v>
      </c>
      <c r="E21" s="5">
        <v>8.6937269489236471</v>
      </c>
      <c r="F21" s="12">
        <f t="shared" si="0"/>
        <v>449000000.00000107</v>
      </c>
      <c r="G21" s="12">
        <f t="shared" si="1"/>
        <v>494000000.00000125</v>
      </c>
      <c r="M21" s="21"/>
      <c r="N21" s="21" t="s">
        <v>1</v>
      </c>
      <c r="O21" s="21" t="s">
        <v>2</v>
      </c>
    </row>
    <row r="22" spans="1:15" x14ac:dyDescent="0.25">
      <c r="A22" t="s">
        <v>10</v>
      </c>
      <c r="B22">
        <v>48</v>
      </c>
      <c r="C22" s="5" t="s">
        <v>5</v>
      </c>
      <c r="D22" s="5">
        <v>8.7664128471123988</v>
      </c>
      <c r="E22" s="5">
        <v>8.7986506454452691</v>
      </c>
      <c r="F22" s="12">
        <f t="shared" si="0"/>
        <v>583999999.99999976</v>
      </c>
      <c r="G22" s="12">
        <f t="shared" si="1"/>
        <v>629000000.00000226</v>
      </c>
      <c r="M22" t="s">
        <v>49</v>
      </c>
      <c r="N22">
        <v>7.9103609712926817</v>
      </c>
      <c r="O22">
        <v>7.7711233873516221</v>
      </c>
    </row>
    <row r="23" spans="1:15" x14ac:dyDescent="0.25">
      <c r="A23" t="s">
        <v>10</v>
      </c>
      <c r="B23">
        <v>48</v>
      </c>
      <c r="C23" s="5" t="s">
        <v>5</v>
      </c>
      <c r="D23" s="5">
        <v>9.0128372247051729</v>
      </c>
      <c r="E23" s="5">
        <v>9.0681858617461621</v>
      </c>
      <c r="F23" s="12">
        <f t="shared" si="0"/>
        <v>1030000000.0000044</v>
      </c>
      <c r="G23" s="12">
        <f t="shared" si="1"/>
        <v>1170000000.0000031</v>
      </c>
      <c r="M23" t="s">
        <v>50</v>
      </c>
      <c r="N23">
        <v>0.42494232962607947</v>
      </c>
      <c r="O23">
        <v>0.41098699382844445</v>
      </c>
    </row>
    <row r="24" spans="1:15" x14ac:dyDescent="0.25">
      <c r="A24" t="s">
        <v>10</v>
      </c>
      <c r="B24">
        <v>48</v>
      </c>
      <c r="C24" s="5" t="s">
        <v>5</v>
      </c>
      <c r="D24" s="5">
        <v>8.9079485216122727</v>
      </c>
      <c r="E24" s="5">
        <v>9.0334237554869503</v>
      </c>
      <c r="F24" s="12">
        <f t="shared" si="0"/>
        <v>809000000.00000358</v>
      </c>
      <c r="G24" s="12">
        <f t="shared" si="1"/>
        <v>1080000000.0000048</v>
      </c>
      <c r="M24" t="s">
        <v>51</v>
      </c>
      <c r="N24">
        <v>8</v>
      </c>
      <c r="O24">
        <v>8</v>
      </c>
    </row>
    <row r="25" spans="1:15" x14ac:dyDescent="0.25">
      <c r="A25" t="s">
        <v>10</v>
      </c>
      <c r="B25">
        <v>48</v>
      </c>
      <c r="C25" s="5" t="s">
        <v>5</v>
      </c>
      <c r="D25" s="5">
        <v>8.9951962915971801</v>
      </c>
      <c r="E25" s="5">
        <v>9.0681858617461621</v>
      </c>
      <c r="F25" s="12">
        <f t="shared" si="0"/>
        <v>989000000.0000025</v>
      </c>
      <c r="G25" s="12">
        <f t="shared" si="1"/>
        <v>1170000000.0000031</v>
      </c>
      <c r="H25" t="s">
        <v>61</v>
      </c>
      <c r="I25" t="s">
        <v>62</v>
      </c>
      <c r="J25" t="s">
        <v>63</v>
      </c>
      <c r="M25" t="s">
        <v>52</v>
      </c>
      <c r="N25">
        <v>0.80973998241153877</v>
      </c>
    </row>
    <row r="26" spans="1:15" x14ac:dyDescent="0.25">
      <c r="A26" t="s">
        <v>10</v>
      </c>
      <c r="B26">
        <v>72</v>
      </c>
      <c r="C26" s="6" t="s">
        <v>6</v>
      </c>
      <c r="D26" s="13">
        <v>8.876217840591643</v>
      </c>
      <c r="E26" s="13">
        <v>8.9881128402683519</v>
      </c>
      <c r="F26" s="14">
        <f t="shared" si="0"/>
        <v>752000000.0000031</v>
      </c>
      <c r="G26" s="14">
        <f t="shared" si="1"/>
        <v>973000000.00000286</v>
      </c>
      <c r="H26" s="8">
        <f>GEOMEAN(F26:F33)</f>
        <v>1046108073.8259144</v>
      </c>
      <c r="I26" s="8">
        <f>GEOMEAN(G26:G33)</f>
        <v>1076055921.12182</v>
      </c>
      <c r="J26" s="8">
        <f>H26/I26</f>
        <v>0.97216887458350298</v>
      </c>
      <c r="M26" t="s">
        <v>53</v>
      </c>
      <c r="N26">
        <v>0</v>
      </c>
    </row>
    <row r="27" spans="1:15" x14ac:dyDescent="0.25">
      <c r="A27" t="s">
        <v>10</v>
      </c>
      <c r="B27">
        <v>72</v>
      </c>
      <c r="C27" s="6" t="s">
        <v>6</v>
      </c>
      <c r="D27" s="13">
        <v>9.0253058652647695</v>
      </c>
      <c r="E27" s="13">
        <v>9.075546961392531</v>
      </c>
      <c r="F27" s="14">
        <f t="shared" si="0"/>
        <v>1060000000.0000014</v>
      </c>
      <c r="G27" s="14">
        <f t="shared" si="1"/>
        <v>1190000000.0000021</v>
      </c>
      <c r="M27" t="s">
        <v>21</v>
      </c>
      <c r="N27">
        <v>7</v>
      </c>
    </row>
    <row r="28" spans="1:15" x14ac:dyDescent="0.25">
      <c r="A28" t="s">
        <v>10</v>
      </c>
      <c r="B28">
        <v>72</v>
      </c>
      <c r="C28" s="6" t="s">
        <v>6</v>
      </c>
      <c r="D28" s="13">
        <v>9.1367205671564076</v>
      </c>
      <c r="E28" s="13">
        <v>9.1643528557844363</v>
      </c>
      <c r="F28" s="14">
        <f t="shared" si="0"/>
        <v>1370000000.0000048</v>
      </c>
      <c r="G28" s="14">
        <f t="shared" si="1"/>
        <v>1460000000.0000007</v>
      </c>
      <c r="H28">
        <f>AVERAGE(D26:D33)</f>
        <v>9.0195765539783572</v>
      </c>
      <c r="I28">
        <f>AVERAGE(E26:E33)</f>
        <v>9.0318348415938985</v>
      </c>
      <c r="J28">
        <f>H28-I28</f>
        <v>-1.2258287615541263E-2</v>
      </c>
      <c r="K28">
        <f>10^J28</f>
        <v>0.97216887458350421</v>
      </c>
      <c r="M28" t="s">
        <v>54</v>
      </c>
      <c r="N28">
        <v>0.98722051256533438</v>
      </c>
    </row>
    <row r="29" spans="1:15" x14ac:dyDescent="0.25">
      <c r="A29" t="s">
        <v>10</v>
      </c>
      <c r="B29">
        <v>72</v>
      </c>
      <c r="C29" s="6" t="s">
        <v>6</v>
      </c>
      <c r="D29" s="13">
        <v>8.9680157139936423</v>
      </c>
      <c r="E29" s="13">
        <v>8.9247959957979131</v>
      </c>
      <c r="F29" s="14">
        <f t="shared" si="0"/>
        <v>929000000.00000334</v>
      </c>
      <c r="G29" s="14">
        <f t="shared" si="1"/>
        <v>841000000.00000358</v>
      </c>
      <c r="M29" t="s">
        <v>55</v>
      </c>
      <c r="N29">
        <v>0.17821078845380633</v>
      </c>
    </row>
    <row r="30" spans="1:15" x14ac:dyDescent="0.25">
      <c r="A30" t="s">
        <v>10</v>
      </c>
      <c r="B30">
        <v>72</v>
      </c>
      <c r="C30" s="6" t="s">
        <v>6</v>
      </c>
      <c r="D30" s="13">
        <v>8.9247959957979131</v>
      </c>
      <c r="E30" s="13">
        <v>8.876217840591643</v>
      </c>
      <c r="F30" s="14">
        <f t="shared" si="0"/>
        <v>841000000.00000358</v>
      </c>
      <c r="G30" s="14">
        <f t="shared" si="1"/>
        <v>752000000.0000031</v>
      </c>
      <c r="M30" t="s">
        <v>56</v>
      </c>
      <c r="N30">
        <v>1.8945786050900073</v>
      </c>
    </row>
    <row r="31" spans="1:15" x14ac:dyDescent="0.25">
      <c r="A31" t="s">
        <v>10</v>
      </c>
      <c r="B31">
        <v>72</v>
      </c>
      <c r="C31" s="6" t="s">
        <v>6</v>
      </c>
      <c r="D31" s="13">
        <v>9.2695129442179169</v>
      </c>
      <c r="E31" s="13">
        <v>9.2253092817258633</v>
      </c>
      <c r="F31" s="14">
        <f t="shared" si="0"/>
        <v>1860000000.0000052</v>
      </c>
      <c r="G31" s="14">
        <f t="shared" si="1"/>
        <v>1680000000.0000038</v>
      </c>
      <c r="M31" t="s">
        <v>57</v>
      </c>
      <c r="N31">
        <v>0.35642157690761267</v>
      </c>
    </row>
    <row r="32" spans="1:15" ht="15.75" thickBot="1" x14ac:dyDescent="0.3">
      <c r="A32" t="s">
        <v>10</v>
      </c>
      <c r="B32">
        <v>72</v>
      </c>
      <c r="C32" s="6" t="s">
        <v>6</v>
      </c>
      <c r="D32" s="13">
        <v>8.7916906490201185</v>
      </c>
      <c r="E32" s="13">
        <v>8.9247959957979131</v>
      </c>
      <c r="F32" s="14">
        <f t="shared" si="0"/>
        <v>619000000.0000025</v>
      </c>
      <c r="G32" s="14">
        <f t="shared" si="1"/>
        <v>841000000.00000358</v>
      </c>
      <c r="M32" s="20" t="s">
        <v>58</v>
      </c>
      <c r="N32" s="20">
        <v>2.3646242515927849</v>
      </c>
      <c r="O32" s="20"/>
    </row>
    <row r="33" spans="1:11" x14ac:dyDescent="0.25">
      <c r="A33" t="s">
        <v>10</v>
      </c>
      <c r="B33">
        <v>72</v>
      </c>
      <c r="C33" s="6" t="s">
        <v>6</v>
      </c>
      <c r="D33" s="13">
        <v>9.1643528557844363</v>
      </c>
      <c r="E33" s="13">
        <v>9.075546961392531</v>
      </c>
      <c r="F33" s="14">
        <f t="shared" si="0"/>
        <v>1460000000.0000007</v>
      </c>
      <c r="G33" s="14">
        <f t="shared" si="1"/>
        <v>1190000000.0000021</v>
      </c>
    </row>
    <row r="34" spans="1:11" x14ac:dyDescent="0.25">
      <c r="A34" t="s">
        <v>9</v>
      </c>
      <c r="B34" t="s">
        <v>8</v>
      </c>
      <c r="C34" s="1" t="s">
        <v>0</v>
      </c>
      <c r="D34" t="s">
        <v>1</v>
      </c>
      <c r="E34" t="s">
        <v>2</v>
      </c>
      <c r="F34" t="s">
        <v>1</v>
      </c>
      <c r="G34" t="s">
        <v>2</v>
      </c>
      <c r="H34" t="s">
        <v>61</v>
      </c>
      <c r="I34" t="s">
        <v>62</v>
      </c>
      <c r="J34" t="s">
        <v>63</v>
      </c>
    </row>
    <row r="35" spans="1:11" x14ac:dyDescent="0.25">
      <c r="A35" t="s">
        <v>11</v>
      </c>
      <c r="B35">
        <v>72</v>
      </c>
      <c r="C35" s="6" t="s">
        <v>7</v>
      </c>
      <c r="D35" s="13">
        <v>6.7593547644295962</v>
      </c>
      <c r="E35" s="13">
        <v>6.7245926581703843</v>
      </c>
      <c r="F35" s="14">
        <f>10^D35</f>
        <v>5745856.3535911767</v>
      </c>
      <c r="G35" s="14">
        <f t="shared" si="1"/>
        <v>5303867.4033149322</v>
      </c>
      <c r="H35" s="8">
        <f>GEOMEAN(F35:F109)</f>
        <v>11623967.989585312</v>
      </c>
      <c r="I35" s="8">
        <f>GEOMEAN(G35:G109)</f>
        <v>10425849.740813138</v>
      </c>
      <c r="J35" s="8">
        <f>H35/I35</f>
        <v>1.1149180429948082</v>
      </c>
    </row>
    <row r="36" spans="1:11" x14ac:dyDescent="0.25">
      <c r="A36" t="s">
        <v>11</v>
      </c>
      <c r="B36">
        <v>72</v>
      </c>
      <c r="C36" s="6" t="s">
        <v>7</v>
      </c>
      <c r="D36" s="13">
        <v>6.9878340929449649</v>
      </c>
      <c r="E36" s="13">
        <v>7.0603847600935774</v>
      </c>
      <c r="F36" s="14">
        <f t="shared" si="0"/>
        <v>9723756.9060773645</v>
      </c>
      <c r="G36" s="14">
        <f t="shared" si="1"/>
        <v>11491712.707182353</v>
      </c>
    </row>
    <row r="37" spans="1:11" x14ac:dyDescent="0.25">
      <c r="A37" t="s">
        <v>11</v>
      </c>
      <c r="B37">
        <v>72</v>
      </c>
      <c r="C37" s="6" t="s">
        <v>7</v>
      </c>
      <c r="D37" s="13">
        <v>7.0603847600935774</v>
      </c>
      <c r="E37" s="13">
        <v>7.0433514207947967</v>
      </c>
      <c r="F37" s="14">
        <f t="shared" si="0"/>
        <v>11491712.707182353</v>
      </c>
      <c r="G37" s="14">
        <f t="shared" si="1"/>
        <v>11049723.756906077</v>
      </c>
    </row>
    <row r="38" spans="1:11" x14ac:dyDescent="0.25">
      <c r="A38" t="s">
        <v>11</v>
      </c>
      <c r="B38">
        <v>72</v>
      </c>
      <c r="C38" s="6" t="s">
        <v>7</v>
      </c>
      <c r="D38" s="13">
        <v>7.0256226538343647</v>
      </c>
      <c r="E38" s="13">
        <v>7.0767751762817461</v>
      </c>
      <c r="F38" s="14">
        <f t="shared" si="0"/>
        <v>10607734.806629846</v>
      </c>
      <c r="G38" s="14">
        <f t="shared" si="1"/>
        <v>11933701.657458581</v>
      </c>
    </row>
    <row r="39" spans="1:11" x14ac:dyDescent="0.25">
      <c r="A39" t="s">
        <v>11</v>
      </c>
      <c r="B39">
        <v>72</v>
      </c>
      <c r="C39" s="6" t="s">
        <v>7</v>
      </c>
      <c r="D39" s="13">
        <v>7.5146431318537354</v>
      </c>
      <c r="E39" s="13">
        <v>7.4714862148235852</v>
      </c>
      <c r="F39" s="14">
        <f t="shared" si="0"/>
        <v>32707182.320442021</v>
      </c>
      <c r="G39" s="14">
        <f t="shared" si="1"/>
        <v>29613259.668508295</v>
      </c>
    </row>
    <row r="40" spans="1:11" x14ac:dyDescent="0.25">
      <c r="A40" t="s">
        <v>11</v>
      </c>
      <c r="B40">
        <v>72</v>
      </c>
      <c r="C40" s="6" t="s">
        <v>7</v>
      </c>
      <c r="D40" s="13">
        <v>7.3175092700584763</v>
      </c>
      <c r="E40" s="13">
        <v>7.2986239258981032</v>
      </c>
      <c r="F40" s="14">
        <f t="shared" si="0"/>
        <v>20773480.66298347</v>
      </c>
      <c r="G40" s="14">
        <f t="shared" si="1"/>
        <v>19889502.762430999</v>
      </c>
    </row>
    <row r="41" spans="1:11" x14ac:dyDescent="0.25">
      <c r="A41" t="s">
        <v>11</v>
      </c>
      <c r="B41">
        <v>72</v>
      </c>
      <c r="C41" s="6" t="s">
        <v>7</v>
      </c>
      <c r="D41" s="13">
        <v>6.8758603335010333</v>
      </c>
      <c r="E41" s="13">
        <v>7.201713912890046</v>
      </c>
      <c r="F41" s="14">
        <f t="shared" si="0"/>
        <v>7513812.1546961507</v>
      </c>
      <c r="G41" s="14">
        <f t="shared" si="1"/>
        <v>15911602.209944759</v>
      </c>
      <c r="H41" t="s">
        <v>64</v>
      </c>
      <c r="I41" t="s">
        <v>65</v>
      </c>
      <c r="J41" t="s">
        <v>32</v>
      </c>
      <c r="K41" t="s">
        <v>66</v>
      </c>
    </row>
    <row r="42" spans="1:11" x14ac:dyDescent="0.25">
      <c r="A42" t="s">
        <v>11</v>
      </c>
      <c r="B42">
        <v>72</v>
      </c>
      <c r="C42" s="6" t="s">
        <v>7</v>
      </c>
      <c r="D42" s="13">
        <v>6.9464414077867405</v>
      </c>
      <c r="E42" s="13">
        <v>6.8215026711784406</v>
      </c>
      <c r="F42" s="14">
        <f t="shared" si="0"/>
        <v>8839779.0055248849</v>
      </c>
      <c r="G42" s="14">
        <f t="shared" si="1"/>
        <v>6629834.254143659</v>
      </c>
      <c r="H42">
        <f>AVERAGE(D35:D109)</f>
        <v>7.0653544053190744</v>
      </c>
      <c r="I42">
        <f>AVERAGE(E35:E109)</f>
        <v>7.018111461507365</v>
      </c>
      <c r="J42">
        <f>H42-I42</f>
        <v>4.7242943811709459E-2</v>
      </c>
      <c r="K42">
        <f>10^J42</f>
        <v>1.1149180429948089</v>
      </c>
    </row>
    <row r="43" spans="1:11" x14ac:dyDescent="0.25">
      <c r="A43" t="s">
        <v>11</v>
      </c>
      <c r="B43">
        <v>72</v>
      </c>
      <c r="C43" s="6" t="s">
        <v>7</v>
      </c>
      <c r="D43" s="13">
        <v>7.0767751762817461</v>
      </c>
      <c r="E43" s="13">
        <v>6.8215026711784406</v>
      </c>
      <c r="F43" s="14">
        <f t="shared" si="0"/>
        <v>11933701.657458581</v>
      </c>
      <c r="G43" s="14">
        <f t="shared" si="1"/>
        <v>6629834.254143659</v>
      </c>
    </row>
    <row r="44" spans="1:11" x14ac:dyDescent="0.25">
      <c r="A44" t="s">
        <v>11</v>
      </c>
      <c r="B44">
        <v>72</v>
      </c>
      <c r="C44" s="6" t="s">
        <v>7</v>
      </c>
      <c r="D44" s="13">
        <v>7.1078094100217148</v>
      </c>
      <c r="E44" s="13">
        <v>7.0256226538343647</v>
      </c>
      <c r="F44" s="14">
        <f t="shared" si="0"/>
        <v>12817679.558011075</v>
      </c>
      <c r="G44" s="14">
        <f t="shared" si="1"/>
        <v>10607734.806629846</v>
      </c>
    </row>
    <row r="45" spans="1:11" x14ac:dyDescent="0.25">
      <c r="A45" t="s">
        <v>11</v>
      </c>
      <c r="B45">
        <v>72</v>
      </c>
      <c r="C45" s="6" t="s">
        <v>7</v>
      </c>
      <c r="D45" s="13">
        <v>7.2474714034507217</v>
      </c>
      <c r="E45" s="13">
        <v>7.1505613904426655</v>
      </c>
      <c r="F45" s="14">
        <f t="shared" si="0"/>
        <v>17679558.011049774</v>
      </c>
      <c r="G45" s="14">
        <f t="shared" si="1"/>
        <v>14143646.408839831</v>
      </c>
    </row>
    <row r="46" spans="1:11" x14ac:dyDescent="0.25">
      <c r="A46" t="s">
        <v>11</v>
      </c>
      <c r="B46">
        <v>72</v>
      </c>
      <c r="C46" s="6" t="s">
        <v>7</v>
      </c>
      <c r="D46" s="13">
        <v>7.3175092700584763</v>
      </c>
      <c r="E46" s="13">
        <v>7.3266526494983459</v>
      </c>
      <c r="F46" s="14">
        <f t="shared" si="0"/>
        <v>20773480.66298347</v>
      </c>
      <c r="G46" s="14">
        <f t="shared" si="1"/>
        <v>21215469.613259658</v>
      </c>
    </row>
    <row r="47" spans="1:11" x14ac:dyDescent="0.25">
      <c r="A47" t="s">
        <v>11</v>
      </c>
      <c r="B47">
        <v>72</v>
      </c>
      <c r="C47" s="6" t="s">
        <v>7</v>
      </c>
      <c r="D47" s="13">
        <v>7.3696872817235484</v>
      </c>
      <c r="E47" s="13">
        <v>7.3614147557575578</v>
      </c>
      <c r="F47" s="14">
        <f t="shared" si="0"/>
        <v>23425414.364640974</v>
      </c>
      <c r="G47" s="14">
        <f t="shared" si="1"/>
        <v>22983425.414364669</v>
      </c>
    </row>
    <row r="48" spans="1:11" x14ac:dyDescent="0.25">
      <c r="A48" t="s">
        <v>11</v>
      </c>
      <c r="B48">
        <v>72</v>
      </c>
      <c r="C48" s="6" t="s">
        <v>7</v>
      </c>
      <c r="D48" s="13">
        <v>7.4714862148235852</v>
      </c>
      <c r="E48" s="13">
        <v>7.3935994391289599</v>
      </c>
      <c r="F48" s="14">
        <f t="shared" si="0"/>
        <v>29613259.668508295</v>
      </c>
      <c r="G48" s="14">
        <f t="shared" si="1"/>
        <v>24751381.215469658</v>
      </c>
    </row>
    <row r="49" spans="1:7" x14ac:dyDescent="0.25">
      <c r="A49" t="s">
        <v>11</v>
      </c>
      <c r="B49">
        <v>72</v>
      </c>
      <c r="C49" s="6" t="s">
        <v>7</v>
      </c>
      <c r="D49" s="13">
        <v>6.6454114121227592</v>
      </c>
      <c r="E49" s="13">
        <v>6.6868040972809837</v>
      </c>
      <c r="F49" s="14">
        <f t="shared" si="0"/>
        <v>4419889.5027624425</v>
      </c>
      <c r="G49" s="14">
        <f t="shared" si="1"/>
        <v>4861878.4530386729</v>
      </c>
    </row>
    <row r="50" spans="1:7" x14ac:dyDescent="0.25">
      <c r="A50" t="s">
        <v>11</v>
      </c>
      <c r="B50">
        <v>72</v>
      </c>
      <c r="C50" s="6" t="s">
        <v>7</v>
      </c>
      <c r="D50" s="13">
        <v>6.5996539215620835</v>
      </c>
      <c r="E50" s="13">
        <v>6.7245926581703843</v>
      </c>
      <c r="F50" s="14">
        <f t="shared" si="0"/>
        <v>3977900.5524861892</v>
      </c>
      <c r="G50" s="14">
        <f t="shared" si="1"/>
        <v>5303867.4033149322</v>
      </c>
    </row>
    <row r="51" spans="1:7" x14ac:dyDescent="0.25">
      <c r="A51" t="s">
        <v>11</v>
      </c>
      <c r="B51">
        <v>72</v>
      </c>
      <c r="C51" s="6" t="s">
        <v>7</v>
      </c>
      <c r="D51" s="13">
        <v>7.1225326668424218</v>
      </c>
      <c r="E51" s="13">
        <v>7.0925694434649786</v>
      </c>
      <c r="F51" s="14">
        <f t="shared" si="0"/>
        <v>13259668.508287342</v>
      </c>
      <c r="G51" s="14">
        <f t="shared" si="1"/>
        <v>12375690.607734852</v>
      </c>
    </row>
    <row r="52" spans="1:7" x14ac:dyDescent="0.25">
      <c r="A52" t="s">
        <v>11</v>
      </c>
      <c r="B52">
        <v>72</v>
      </c>
      <c r="C52" s="6" t="s">
        <v>7</v>
      </c>
      <c r="D52" s="13">
        <v>7.3778051719457274</v>
      </c>
      <c r="E52" s="13">
        <v>7.2251950087395693</v>
      </c>
      <c r="F52" s="14">
        <f t="shared" si="0"/>
        <v>23867403.314917121</v>
      </c>
      <c r="G52" s="14">
        <f t="shared" si="1"/>
        <v>16795580.110497259</v>
      </c>
    </row>
    <row r="53" spans="1:7" x14ac:dyDescent="0.25">
      <c r="A53" t="s">
        <v>11</v>
      </c>
      <c r="B53">
        <v>72</v>
      </c>
      <c r="C53" s="6" t="s">
        <v>7</v>
      </c>
      <c r="D53" s="13">
        <v>7.2251950087395693</v>
      </c>
      <c r="E53" s="13">
        <v>7.0603847600935774</v>
      </c>
      <c r="F53" s="14">
        <f t="shared" si="0"/>
        <v>16795580.110497259</v>
      </c>
      <c r="G53" s="14">
        <f t="shared" si="1"/>
        <v>11491712.707182353</v>
      </c>
    </row>
    <row r="54" spans="1:7" x14ac:dyDescent="0.25">
      <c r="A54" t="s">
        <v>11</v>
      </c>
      <c r="B54">
        <v>72</v>
      </c>
      <c r="C54" s="6" t="s">
        <v>7</v>
      </c>
      <c r="D54" s="13">
        <v>7.3356074921512731</v>
      </c>
      <c r="E54" s="13">
        <v>7.352981588220695</v>
      </c>
      <c r="F54" s="14">
        <f t="shared" si="0"/>
        <v>21657458.563535951</v>
      </c>
      <c r="G54" s="14">
        <f t="shared" si="1"/>
        <v>22541436.46408844</v>
      </c>
    </row>
    <row r="55" spans="1:7" x14ac:dyDescent="0.25">
      <c r="A55" t="s">
        <v>11</v>
      </c>
      <c r="B55">
        <v>72</v>
      </c>
      <c r="C55" s="6" t="s">
        <v>7</v>
      </c>
      <c r="D55" s="13">
        <v>7.3266526494983459</v>
      </c>
      <c r="E55" s="13">
        <v>7.0433514207947967</v>
      </c>
      <c r="F55" s="14">
        <f t="shared" si="0"/>
        <v>21215469.613259658</v>
      </c>
      <c r="G55" s="14">
        <f t="shared" si="1"/>
        <v>11049723.756906077</v>
      </c>
    </row>
    <row r="56" spans="1:7" x14ac:dyDescent="0.25">
      <c r="A56" t="s">
        <v>11</v>
      </c>
      <c r="B56">
        <v>72</v>
      </c>
      <c r="C56" s="6" t="s">
        <v>7</v>
      </c>
      <c r="D56" s="13">
        <v>6.7593547644295962</v>
      </c>
      <c r="E56" s="13">
        <v>6.8215026711784406</v>
      </c>
      <c r="F56" s="14">
        <f t="shared" si="0"/>
        <v>5745856.3535911767</v>
      </c>
      <c r="G56" s="14">
        <f t="shared" si="1"/>
        <v>6629834.254143659</v>
      </c>
    </row>
    <row r="57" spans="1:7" x14ac:dyDescent="0.25">
      <c r="A57" t="s">
        <v>11</v>
      </c>
      <c r="B57">
        <v>72</v>
      </c>
      <c r="C57" s="6" t="s">
        <v>7</v>
      </c>
      <c r="D57" s="13">
        <v>6.8758603335010333</v>
      </c>
      <c r="E57" s="13">
        <v>6.9878340929449649</v>
      </c>
      <c r="F57" s="14">
        <f t="shared" si="0"/>
        <v>7513812.1546961507</v>
      </c>
      <c r="G57" s="14">
        <f t="shared" si="1"/>
        <v>9723756.9060773645</v>
      </c>
    </row>
    <row r="58" spans="1:7" x14ac:dyDescent="0.25">
      <c r="A58" t="s">
        <v>11</v>
      </c>
      <c r="B58">
        <v>72</v>
      </c>
      <c r="C58" s="6" t="s">
        <v>7</v>
      </c>
      <c r="D58" s="13">
        <v>7.0603847600935774</v>
      </c>
      <c r="E58" s="13">
        <v>6.9676307068566787</v>
      </c>
      <c r="F58" s="14">
        <f t="shared" si="0"/>
        <v>11491712.707182353</v>
      </c>
      <c r="G58" s="14">
        <f t="shared" si="1"/>
        <v>9281767.9558011144</v>
      </c>
    </row>
    <row r="59" spans="1:7" x14ac:dyDescent="0.25">
      <c r="A59" t="s">
        <v>11</v>
      </c>
      <c r="B59">
        <v>72</v>
      </c>
      <c r="C59" s="6" t="s">
        <v>7</v>
      </c>
      <c r="D59" s="13">
        <v>6.9241650130755881</v>
      </c>
      <c r="E59" s="13">
        <v>6.8758603335010333</v>
      </c>
      <c r="F59" s="14">
        <f t="shared" si="0"/>
        <v>8397790.0552486293</v>
      </c>
      <c r="G59" s="14">
        <f t="shared" si="1"/>
        <v>7513812.1546961507</v>
      </c>
    </row>
    <row r="60" spans="1:7" x14ac:dyDescent="0.25">
      <c r="A60" t="s">
        <v>11</v>
      </c>
      <c r="B60">
        <v>72</v>
      </c>
      <c r="C60" s="6" t="s">
        <v>7</v>
      </c>
      <c r="D60" s="13">
        <v>7.0925694434649786</v>
      </c>
      <c r="E60" s="13">
        <v>7.0071392481403523</v>
      </c>
      <c r="F60" s="14">
        <f t="shared" si="0"/>
        <v>12375690.607734852</v>
      </c>
      <c r="G60" s="14">
        <f t="shared" si="1"/>
        <v>10165745.856353605</v>
      </c>
    </row>
    <row r="61" spans="1:7" x14ac:dyDescent="0.25">
      <c r="A61" t="s">
        <v>11</v>
      </c>
      <c r="B61">
        <v>72</v>
      </c>
      <c r="C61" s="6" t="s">
        <v>7</v>
      </c>
      <c r="D61" s="13">
        <v>7.2136131361897542</v>
      </c>
      <c r="E61" s="13">
        <v>7.2474714034507217</v>
      </c>
      <c r="F61" s="14">
        <f t="shared" si="0"/>
        <v>16353591.160221038</v>
      </c>
      <c r="G61" s="14">
        <f t="shared" si="1"/>
        <v>17679558.011049774</v>
      </c>
    </row>
    <row r="62" spans="1:7" x14ac:dyDescent="0.25">
      <c r="A62" t="s">
        <v>11</v>
      </c>
      <c r="B62">
        <v>72</v>
      </c>
      <c r="C62" s="6" t="s">
        <v>7</v>
      </c>
      <c r="D62" s="13">
        <v>7.3857741016170033</v>
      </c>
      <c r="E62" s="13">
        <v>7.2986239258981032</v>
      </c>
      <c r="F62" s="14">
        <f t="shared" si="0"/>
        <v>24309392.265193433</v>
      </c>
      <c r="G62" s="14">
        <f t="shared" si="1"/>
        <v>19889502.762430999</v>
      </c>
    </row>
    <row r="63" spans="1:7" x14ac:dyDescent="0.25">
      <c r="A63" t="s">
        <v>11</v>
      </c>
      <c r="B63">
        <v>72</v>
      </c>
      <c r="C63" s="6" t="s">
        <v>7</v>
      </c>
      <c r="D63" s="13">
        <v>6.9241650130755881</v>
      </c>
      <c r="E63" s="13">
        <v>6.5996539215620835</v>
      </c>
      <c r="F63" s="14">
        <f t="shared" si="0"/>
        <v>8397790.0552486293</v>
      </c>
      <c r="G63" s="14">
        <f t="shared" si="1"/>
        <v>3977900.5524861892</v>
      </c>
    </row>
    <row r="64" spans="1:7" x14ac:dyDescent="0.25">
      <c r="A64" t="s">
        <v>11</v>
      </c>
      <c r="B64">
        <v>72</v>
      </c>
      <c r="C64" s="6" t="s">
        <v>7</v>
      </c>
      <c r="D64" s="13">
        <v>7.0256226538343647</v>
      </c>
      <c r="E64" s="13">
        <v>6.8215026711784406</v>
      </c>
      <c r="F64" s="14">
        <f t="shared" si="0"/>
        <v>10607734.806629846</v>
      </c>
      <c r="G64" s="14">
        <f t="shared" si="1"/>
        <v>6629834.254143659</v>
      </c>
    </row>
    <row r="65" spans="1:7" x14ac:dyDescent="0.25">
      <c r="A65" t="s">
        <v>11</v>
      </c>
      <c r="B65">
        <v>72</v>
      </c>
      <c r="C65" s="6" t="s">
        <v>7</v>
      </c>
      <c r="D65" s="13">
        <v>6.8758603335010333</v>
      </c>
      <c r="E65" s="13">
        <v>6.7915394478009974</v>
      </c>
      <c r="F65" s="14">
        <f t="shared" si="0"/>
        <v>7513812.1546961507</v>
      </c>
      <c r="G65" s="14">
        <f t="shared" si="1"/>
        <v>6187845.3038674137</v>
      </c>
    </row>
    <row r="66" spans="1:7" x14ac:dyDescent="0.25">
      <c r="A66" t="s">
        <v>11</v>
      </c>
      <c r="B66">
        <v>72</v>
      </c>
      <c r="C66" s="6" t="s">
        <v>7</v>
      </c>
      <c r="D66" s="13">
        <v>6.9464414077867405</v>
      </c>
      <c r="E66" s="13">
        <v>6.8495313947786842</v>
      </c>
      <c r="F66" s="14">
        <f t="shared" si="0"/>
        <v>8839779.0055248849</v>
      </c>
      <c r="G66" s="14">
        <f t="shared" si="1"/>
        <v>7071823.2044199025</v>
      </c>
    </row>
    <row r="67" spans="1:7" x14ac:dyDescent="0.25">
      <c r="A67" t="s">
        <v>11</v>
      </c>
      <c r="B67">
        <v>72</v>
      </c>
      <c r="C67" s="6" t="s">
        <v>7</v>
      </c>
      <c r="D67" s="13">
        <v>7.2788798677023454</v>
      </c>
      <c r="E67" s="13">
        <v>7.2986239258981032</v>
      </c>
      <c r="F67" s="14">
        <f t="shared" ref="F67:F109" si="2">10^D67</f>
        <v>19005524.861878473</v>
      </c>
      <c r="G67" s="14">
        <f t="shared" ref="G67:G109" si="3">10^E67</f>
        <v>19889502.762430999</v>
      </c>
    </row>
    <row r="68" spans="1:7" x14ac:dyDescent="0.25">
      <c r="A68" t="s">
        <v>11</v>
      </c>
      <c r="B68">
        <v>72</v>
      </c>
      <c r="C68" s="6" t="s">
        <v>7</v>
      </c>
      <c r="D68" s="13">
        <v>7.4779203248289958</v>
      </c>
      <c r="E68" s="13">
        <v>7.4779203248289958</v>
      </c>
      <c r="F68" s="14">
        <f t="shared" si="2"/>
        <v>30055248.618784662</v>
      </c>
      <c r="G68" s="14">
        <f t="shared" si="3"/>
        <v>30055248.618784662</v>
      </c>
    </row>
    <row r="69" spans="1:7" x14ac:dyDescent="0.25">
      <c r="A69" t="s">
        <v>11</v>
      </c>
      <c r="B69">
        <v>72</v>
      </c>
      <c r="C69" s="6" t="s">
        <v>7</v>
      </c>
      <c r="D69" s="13">
        <v>7.2986239258981032</v>
      </c>
      <c r="E69" s="13">
        <v>7.3266526494983459</v>
      </c>
      <c r="F69" s="14">
        <f t="shared" si="2"/>
        <v>19889502.762430999</v>
      </c>
      <c r="G69" s="14">
        <f t="shared" si="3"/>
        <v>21215469.613259658</v>
      </c>
    </row>
    <row r="70" spans="1:7" x14ac:dyDescent="0.25">
      <c r="A70" t="s">
        <v>11</v>
      </c>
      <c r="B70">
        <v>72</v>
      </c>
      <c r="C70" s="6" t="s">
        <v>7</v>
      </c>
      <c r="D70" s="13">
        <v>6.7245926581703843</v>
      </c>
      <c r="E70" s="13">
        <v>6.9676307068566787</v>
      </c>
      <c r="F70" s="14">
        <f t="shared" si="2"/>
        <v>5303867.4033149322</v>
      </c>
      <c r="G70" s="14">
        <f t="shared" si="3"/>
        <v>9281767.9558011144</v>
      </c>
    </row>
    <row r="71" spans="1:7" x14ac:dyDescent="0.25">
      <c r="A71" t="s">
        <v>11</v>
      </c>
      <c r="B71">
        <v>72</v>
      </c>
      <c r="C71" s="6" t="s">
        <v>7</v>
      </c>
      <c r="D71" s="13">
        <v>6.7593547644295962</v>
      </c>
      <c r="E71" s="13">
        <v>6.8215026711784406</v>
      </c>
      <c r="F71" s="14">
        <f t="shared" si="2"/>
        <v>5745856.3535911767</v>
      </c>
      <c r="G71" s="14">
        <f t="shared" si="3"/>
        <v>6629834.254143659</v>
      </c>
    </row>
    <row r="72" spans="1:7" x14ac:dyDescent="0.25">
      <c r="A72" t="s">
        <v>11</v>
      </c>
      <c r="B72">
        <v>72</v>
      </c>
      <c r="C72" s="6" t="s">
        <v>7</v>
      </c>
      <c r="D72" s="13">
        <v>7.0603847600935774</v>
      </c>
      <c r="E72" s="13">
        <v>6.9241650130755881</v>
      </c>
      <c r="F72" s="14">
        <f t="shared" si="2"/>
        <v>11491712.707182353</v>
      </c>
      <c r="G72" s="14">
        <f t="shared" si="3"/>
        <v>8397790.0552486293</v>
      </c>
    </row>
    <row r="73" spans="1:7" x14ac:dyDescent="0.25">
      <c r="A73" t="s">
        <v>11</v>
      </c>
      <c r="B73">
        <v>72</v>
      </c>
      <c r="C73" s="6" t="s">
        <v>7</v>
      </c>
      <c r="D73" s="13">
        <v>6.7915394478009974</v>
      </c>
      <c r="E73" s="13">
        <v>6.8495313947786842</v>
      </c>
      <c r="F73" s="14">
        <f t="shared" si="2"/>
        <v>6187845.3038674137</v>
      </c>
      <c r="G73" s="14">
        <f t="shared" si="3"/>
        <v>7071823.2044199025</v>
      </c>
    </row>
    <row r="74" spans="1:7" x14ac:dyDescent="0.25">
      <c r="A74" t="s">
        <v>11</v>
      </c>
      <c r="B74">
        <v>72</v>
      </c>
      <c r="C74" s="6" t="s">
        <v>7</v>
      </c>
      <c r="D74" s="13">
        <v>7.1894794564730349</v>
      </c>
      <c r="E74" s="13">
        <v>7.0603847600935774</v>
      </c>
      <c r="F74" s="14">
        <f t="shared" si="2"/>
        <v>15469613.25966855</v>
      </c>
      <c r="G74" s="14">
        <f t="shared" si="3"/>
        <v>11491712.707182353</v>
      </c>
    </row>
    <row r="75" spans="1:7" x14ac:dyDescent="0.25">
      <c r="A75" t="s">
        <v>11</v>
      </c>
      <c r="B75">
        <v>72</v>
      </c>
      <c r="C75" s="6" t="s">
        <v>7</v>
      </c>
      <c r="D75" s="13">
        <v>7.3356074921512731</v>
      </c>
      <c r="E75" s="13">
        <v>7.2986239258981032</v>
      </c>
      <c r="F75" s="14">
        <f t="shared" si="2"/>
        <v>21657458.563535951</v>
      </c>
      <c r="G75" s="14">
        <f t="shared" si="3"/>
        <v>19889502.762430999</v>
      </c>
    </row>
    <row r="76" spans="1:7" x14ac:dyDescent="0.25">
      <c r="A76" t="s">
        <v>11</v>
      </c>
      <c r="B76">
        <v>72</v>
      </c>
      <c r="C76" s="6" t="s">
        <v>7</v>
      </c>
      <c r="D76" s="13">
        <v>7.3857741016170033</v>
      </c>
      <c r="E76" s="13">
        <v>7.2474714034507217</v>
      </c>
      <c r="F76" s="14">
        <f t="shared" si="2"/>
        <v>24309392.265193433</v>
      </c>
      <c r="G76" s="14">
        <f t="shared" si="3"/>
        <v>17679558.011049774</v>
      </c>
    </row>
    <row r="77" spans="1:7" x14ac:dyDescent="0.25">
      <c r="A77" t="s">
        <v>11</v>
      </c>
      <c r="B77">
        <v>72</v>
      </c>
      <c r="C77" s="6" t="s">
        <v>7</v>
      </c>
      <c r="D77" s="13">
        <v>7.201713912890046</v>
      </c>
      <c r="E77" s="13">
        <v>6.6454114121227592</v>
      </c>
      <c r="F77" s="14">
        <f t="shared" si="2"/>
        <v>15911602.209944759</v>
      </c>
      <c r="G77" s="14">
        <f t="shared" si="3"/>
        <v>4419889.5027624425</v>
      </c>
    </row>
    <row r="78" spans="1:7" x14ac:dyDescent="0.25">
      <c r="A78" t="s">
        <v>11</v>
      </c>
      <c r="B78">
        <v>72</v>
      </c>
      <c r="C78" s="6" t="s">
        <v>7</v>
      </c>
      <c r="D78" s="13">
        <v>7.1768903291650146</v>
      </c>
      <c r="E78" s="13">
        <v>7.1078094100217148</v>
      </c>
      <c r="F78" s="14">
        <f t="shared" si="2"/>
        <v>15027624.309392303</v>
      </c>
      <c r="G78" s="14">
        <f t="shared" si="3"/>
        <v>12817679.558011075</v>
      </c>
    </row>
    <row r="79" spans="1:7" x14ac:dyDescent="0.25">
      <c r="A79" t="s">
        <v>11</v>
      </c>
      <c r="B79">
        <v>72</v>
      </c>
      <c r="C79" s="6" t="s">
        <v>7</v>
      </c>
      <c r="D79" s="13">
        <v>7.2474714034507217</v>
      </c>
      <c r="E79" s="13">
        <v>6.9006839172260648</v>
      </c>
      <c r="F79" s="14">
        <f t="shared" si="2"/>
        <v>17679558.011049774</v>
      </c>
      <c r="G79" s="14">
        <f t="shared" si="3"/>
        <v>7955801.1049723793</v>
      </c>
    </row>
    <row r="80" spans="1:7" x14ac:dyDescent="0.25">
      <c r="A80" t="s">
        <v>11</v>
      </c>
      <c r="B80">
        <v>72</v>
      </c>
      <c r="C80" s="6" t="s">
        <v>7</v>
      </c>
      <c r="D80" s="13">
        <v>7.2251950087395693</v>
      </c>
      <c r="E80" s="13">
        <v>7.0433514207947967</v>
      </c>
      <c r="F80" s="14">
        <f t="shared" si="2"/>
        <v>16795580.110497259</v>
      </c>
      <c r="G80" s="14">
        <f t="shared" si="3"/>
        <v>11049723.756906077</v>
      </c>
    </row>
    <row r="81" spans="1:7" x14ac:dyDescent="0.25">
      <c r="A81" t="s">
        <v>11</v>
      </c>
      <c r="B81">
        <v>72</v>
      </c>
      <c r="C81" s="6" t="s">
        <v>7</v>
      </c>
      <c r="D81" s="13">
        <v>7.2136131361897542</v>
      </c>
      <c r="E81" s="13">
        <v>6.9878340929449649</v>
      </c>
      <c r="F81" s="14">
        <f t="shared" si="2"/>
        <v>16353591.160221038</v>
      </c>
      <c r="G81" s="14">
        <f t="shared" si="3"/>
        <v>9723756.9060773645</v>
      </c>
    </row>
    <row r="82" spans="1:7" x14ac:dyDescent="0.25">
      <c r="A82" t="s">
        <v>11</v>
      </c>
      <c r="B82">
        <v>72</v>
      </c>
      <c r="C82" s="6" t="s">
        <v>7</v>
      </c>
      <c r="D82" s="13">
        <v>7.548501399114703</v>
      </c>
      <c r="E82" s="13">
        <v>7.5996539215620835</v>
      </c>
      <c r="F82" s="14">
        <f t="shared" si="2"/>
        <v>35359116.022099487</v>
      </c>
      <c r="G82" s="14">
        <f t="shared" si="3"/>
        <v>39779005.524861932</v>
      </c>
    </row>
    <row r="83" spans="1:7" x14ac:dyDescent="0.25">
      <c r="A83" t="s">
        <v>11</v>
      </c>
      <c r="B83">
        <v>72</v>
      </c>
      <c r="C83" s="6" t="s">
        <v>7</v>
      </c>
      <c r="D83" s="13">
        <v>7.4905094521370161</v>
      </c>
      <c r="E83" s="13">
        <v>7.4012862677952507</v>
      </c>
      <c r="F83" s="14">
        <f t="shared" si="2"/>
        <v>30939226.519337047</v>
      </c>
      <c r="G83" s="14">
        <f t="shared" si="3"/>
        <v>25193370.165745873</v>
      </c>
    </row>
    <row r="84" spans="1:7" x14ac:dyDescent="0.25">
      <c r="A84" t="s">
        <v>11</v>
      </c>
      <c r="B84">
        <v>72</v>
      </c>
      <c r="C84" s="6" t="s">
        <v>7</v>
      </c>
      <c r="D84" s="13">
        <v>6.6868040972809837</v>
      </c>
      <c r="E84" s="13">
        <v>6.5996539215620835</v>
      </c>
      <c r="F84" s="14">
        <f t="shared" si="2"/>
        <v>4861878.4530386729</v>
      </c>
      <c r="G84" s="14">
        <f t="shared" si="3"/>
        <v>3977900.5524861892</v>
      </c>
    </row>
    <row r="85" spans="1:7" x14ac:dyDescent="0.25">
      <c r="A85" t="s">
        <v>11</v>
      </c>
      <c r="B85">
        <v>72</v>
      </c>
      <c r="C85" s="6" t="s">
        <v>7</v>
      </c>
      <c r="D85" s="13">
        <v>6.7593547644295962</v>
      </c>
      <c r="E85" s="13">
        <v>6.7593547644295962</v>
      </c>
      <c r="F85" s="14">
        <f t="shared" si="2"/>
        <v>5745856.3535911767</v>
      </c>
      <c r="G85" s="14">
        <f t="shared" si="3"/>
        <v>5745856.3535911767</v>
      </c>
    </row>
    <row r="86" spans="1:7" x14ac:dyDescent="0.25">
      <c r="A86" t="s">
        <v>11</v>
      </c>
      <c r="B86">
        <v>72</v>
      </c>
      <c r="C86" s="6" t="s">
        <v>7</v>
      </c>
      <c r="D86" s="13">
        <v>6.6454114121227592</v>
      </c>
      <c r="E86" s="13">
        <v>6.7245926581703843</v>
      </c>
      <c r="F86" s="14">
        <f t="shared" si="2"/>
        <v>4419889.5027624425</v>
      </c>
      <c r="G86" s="14">
        <f t="shared" si="3"/>
        <v>5303867.4033149322</v>
      </c>
    </row>
    <row r="87" spans="1:7" x14ac:dyDescent="0.25">
      <c r="A87" t="s">
        <v>11</v>
      </c>
      <c r="B87">
        <v>72</v>
      </c>
      <c r="C87" s="6" t="s">
        <v>7</v>
      </c>
      <c r="D87" s="13">
        <v>6.8495313947786842</v>
      </c>
      <c r="E87" s="13">
        <v>6.9676307068566787</v>
      </c>
      <c r="F87" s="14">
        <f t="shared" si="2"/>
        <v>7071823.2044199025</v>
      </c>
      <c r="G87" s="14">
        <f t="shared" si="3"/>
        <v>9281767.9558011144</v>
      </c>
    </row>
    <row r="88" spans="1:7" x14ac:dyDescent="0.25">
      <c r="A88" t="s">
        <v>11</v>
      </c>
      <c r="B88">
        <v>72</v>
      </c>
      <c r="C88" s="6" t="s">
        <v>7</v>
      </c>
      <c r="D88" s="13">
        <v>6.9676307068566787</v>
      </c>
      <c r="E88" s="13">
        <v>7.0256226538343647</v>
      </c>
      <c r="F88" s="14">
        <f t="shared" si="2"/>
        <v>9281767.9558011144</v>
      </c>
      <c r="G88" s="14">
        <f t="shared" si="3"/>
        <v>10607734.806629846</v>
      </c>
    </row>
    <row r="89" spans="1:7" x14ac:dyDescent="0.25">
      <c r="A89" t="s">
        <v>11</v>
      </c>
      <c r="B89">
        <v>72</v>
      </c>
      <c r="C89" s="6" t="s">
        <v>7</v>
      </c>
      <c r="D89" s="13">
        <v>7.2888640886089462</v>
      </c>
      <c r="E89" s="13">
        <v>6.9241650130755881</v>
      </c>
      <c r="F89" s="14">
        <f t="shared" si="2"/>
        <v>19447513.812154695</v>
      </c>
      <c r="G89" s="14">
        <f t="shared" si="3"/>
        <v>8397790.0552486293</v>
      </c>
    </row>
    <row r="90" spans="1:7" x14ac:dyDescent="0.25">
      <c r="A90" t="s">
        <v>11</v>
      </c>
      <c r="B90">
        <v>72</v>
      </c>
      <c r="C90" s="6" t="s">
        <v>7</v>
      </c>
      <c r="D90" s="13">
        <v>7.2364760191492579</v>
      </c>
      <c r="E90" s="13">
        <v>7.2136131361897542</v>
      </c>
      <c r="F90" s="14">
        <f t="shared" si="2"/>
        <v>17237569.060773518</v>
      </c>
      <c r="G90" s="14">
        <f t="shared" si="3"/>
        <v>16353591.160221038</v>
      </c>
    </row>
    <row r="91" spans="1:7" x14ac:dyDescent="0.25">
      <c r="A91" t="s">
        <v>11</v>
      </c>
      <c r="B91">
        <v>72</v>
      </c>
      <c r="C91" s="6" t="s">
        <v>7</v>
      </c>
      <c r="D91" s="13">
        <v>6.4235626625064031</v>
      </c>
      <c r="E91" s="13">
        <v>6.7245926581703843</v>
      </c>
      <c r="F91" s="14">
        <f t="shared" si="2"/>
        <v>2651933.7016574657</v>
      </c>
      <c r="G91" s="14">
        <f t="shared" si="3"/>
        <v>5303867.4033149322</v>
      </c>
    </row>
    <row r="92" spans="1:7" x14ac:dyDescent="0.25">
      <c r="A92" t="s">
        <v>11</v>
      </c>
      <c r="B92">
        <v>72</v>
      </c>
      <c r="C92" s="6" t="s">
        <v>7</v>
      </c>
      <c r="D92" s="13">
        <v>6.8495313947786842</v>
      </c>
      <c r="E92" s="13">
        <v>6.6868040972809837</v>
      </c>
      <c r="F92" s="14">
        <f t="shared" si="2"/>
        <v>7071823.2044199025</v>
      </c>
      <c r="G92" s="14">
        <f t="shared" si="3"/>
        <v>4861878.4530386729</v>
      </c>
    </row>
    <row r="93" spans="1:7" x14ac:dyDescent="0.25">
      <c r="A93" t="s">
        <v>11</v>
      </c>
      <c r="B93">
        <v>72</v>
      </c>
      <c r="C93" s="6" t="s">
        <v>7</v>
      </c>
      <c r="D93" s="13">
        <v>6.7593547644295962</v>
      </c>
      <c r="E93" s="13">
        <v>6.6868040972809837</v>
      </c>
      <c r="F93" s="14">
        <f t="shared" si="2"/>
        <v>5745856.3535911767</v>
      </c>
      <c r="G93" s="14">
        <f t="shared" si="3"/>
        <v>4861878.4530386729</v>
      </c>
    </row>
    <row r="94" spans="1:7" x14ac:dyDescent="0.25">
      <c r="A94" t="s">
        <v>11</v>
      </c>
      <c r="B94">
        <v>72</v>
      </c>
      <c r="C94" s="6" t="s">
        <v>7</v>
      </c>
      <c r="D94" s="13">
        <v>6.4235626625064031</v>
      </c>
      <c r="E94" s="13">
        <v>6.548501399114703</v>
      </c>
      <c r="F94" s="14">
        <f t="shared" si="2"/>
        <v>2651933.7016574657</v>
      </c>
      <c r="G94" s="14">
        <f t="shared" si="3"/>
        <v>3535911.6022099508</v>
      </c>
    </row>
    <row r="95" spans="1:7" x14ac:dyDescent="0.25">
      <c r="A95" t="s">
        <v>11</v>
      </c>
      <c r="B95">
        <v>72</v>
      </c>
      <c r="C95" s="6" t="s">
        <v>7</v>
      </c>
      <c r="D95" s="13">
        <v>6.5996539215620835</v>
      </c>
      <c r="E95" s="13">
        <v>6.7593547644295962</v>
      </c>
      <c r="F95" s="14">
        <f t="shared" si="2"/>
        <v>3977900.5524861892</v>
      </c>
      <c r="G95" s="14">
        <f t="shared" si="3"/>
        <v>5745856.3535911767</v>
      </c>
    </row>
    <row r="96" spans="1:7" x14ac:dyDescent="0.25">
      <c r="A96" t="s">
        <v>11</v>
      </c>
      <c r="B96">
        <v>72</v>
      </c>
      <c r="C96" s="6" t="s">
        <v>7</v>
      </c>
      <c r="D96" s="13">
        <v>7.2136131361897542</v>
      </c>
      <c r="E96" s="13">
        <v>7.1225326668424218</v>
      </c>
      <c r="F96" s="14">
        <f t="shared" si="2"/>
        <v>16353591.160221038</v>
      </c>
      <c r="G96" s="14">
        <f t="shared" si="3"/>
        <v>13259668.508287342</v>
      </c>
    </row>
    <row r="97" spans="1:7" x14ac:dyDescent="0.25">
      <c r="A97" t="s">
        <v>11</v>
      </c>
      <c r="B97">
        <v>72</v>
      </c>
      <c r="C97" s="6" t="s">
        <v>7</v>
      </c>
      <c r="D97" s="13">
        <v>7.3356074921512731</v>
      </c>
      <c r="E97" s="13">
        <v>7.3266526494983459</v>
      </c>
      <c r="F97" s="14">
        <f t="shared" si="2"/>
        <v>21657458.563535951</v>
      </c>
      <c r="G97" s="14">
        <f t="shared" si="3"/>
        <v>21215469.613259658</v>
      </c>
    </row>
    <row r="98" spans="1:7" x14ac:dyDescent="0.25">
      <c r="A98" t="s">
        <v>11</v>
      </c>
      <c r="B98">
        <v>72</v>
      </c>
      <c r="C98" s="6" t="s">
        <v>7</v>
      </c>
      <c r="D98" s="13">
        <v>6.7915394478009974</v>
      </c>
      <c r="E98" s="13">
        <v>6.9006839172260648</v>
      </c>
      <c r="F98" s="14">
        <f t="shared" si="2"/>
        <v>6187845.3038674137</v>
      </c>
      <c r="G98" s="14">
        <f t="shared" si="3"/>
        <v>7955801.1049723793</v>
      </c>
    </row>
    <row r="99" spans="1:7" x14ac:dyDescent="0.25">
      <c r="A99" t="s">
        <v>11</v>
      </c>
      <c r="B99">
        <v>72</v>
      </c>
      <c r="C99" s="6" t="s">
        <v>7</v>
      </c>
      <c r="D99" s="13">
        <v>7.1367731059570314</v>
      </c>
      <c r="E99" s="13">
        <v>7.1225326668424218</v>
      </c>
      <c r="F99" s="14">
        <f t="shared" si="2"/>
        <v>13701657.458563544</v>
      </c>
      <c r="G99" s="14">
        <f t="shared" si="3"/>
        <v>13259668.508287342</v>
      </c>
    </row>
    <row r="100" spans="1:7" x14ac:dyDescent="0.25">
      <c r="A100" t="s">
        <v>11</v>
      </c>
      <c r="B100">
        <v>72</v>
      </c>
      <c r="C100" s="6" t="s">
        <v>7</v>
      </c>
      <c r="D100" s="13">
        <v>7.2888640886089462</v>
      </c>
      <c r="E100" s="13">
        <v>7.1639253520006463</v>
      </c>
      <c r="F100" s="14">
        <f t="shared" si="2"/>
        <v>19447513.812154695</v>
      </c>
      <c r="G100" s="14">
        <f t="shared" si="3"/>
        <v>14585635.359116036</v>
      </c>
    </row>
    <row r="101" spans="1:7" x14ac:dyDescent="0.25">
      <c r="A101" t="s">
        <v>11</v>
      </c>
      <c r="B101">
        <v>72</v>
      </c>
      <c r="C101" s="6" t="s">
        <v>7</v>
      </c>
      <c r="D101" s="13">
        <v>7.3266526494983459</v>
      </c>
      <c r="E101" s="13">
        <v>7.1225326668424218</v>
      </c>
      <c r="F101" s="14">
        <f t="shared" si="2"/>
        <v>21215469.613259658</v>
      </c>
      <c r="G101" s="14">
        <f t="shared" si="3"/>
        <v>13259668.508287342</v>
      </c>
    </row>
    <row r="102" spans="1:7" x14ac:dyDescent="0.25">
      <c r="A102" t="s">
        <v>11</v>
      </c>
      <c r="B102">
        <v>72</v>
      </c>
      <c r="C102" s="6" t="s">
        <v>7</v>
      </c>
      <c r="D102" s="13">
        <v>7.2888640886089462</v>
      </c>
      <c r="E102" s="13">
        <v>7.0433514207947967</v>
      </c>
      <c r="F102" s="14">
        <f t="shared" si="2"/>
        <v>19447513.812154695</v>
      </c>
      <c r="G102" s="14">
        <f t="shared" si="3"/>
        <v>11049723.756906077</v>
      </c>
    </row>
    <row r="103" spans="1:7" x14ac:dyDescent="0.25">
      <c r="A103" t="s">
        <v>11</v>
      </c>
      <c r="B103">
        <v>72</v>
      </c>
      <c r="C103" s="6" t="s">
        <v>7</v>
      </c>
      <c r="D103" s="13">
        <v>7.0767751762817461</v>
      </c>
      <c r="E103" s="13">
        <v>6.9241650130755881</v>
      </c>
      <c r="F103" s="14">
        <f t="shared" si="2"/>
        <v>11933701.657458581</v>
      </c>
      <c r="G103" s="14">
        <f t="shared" si="3"/>
        <v>8397790.0552486293</v>
      </c>
    </row>
    <row r="104" spans="1:7" x14ac:dyDescent="0.25">
      <c r="A104" t="s">
        <v>11</v>
      </c>
      <c r="B104">
        <v>72</v>
      </c>
      <c r="C104" s="6" t="s">
        <v>7</v>
      </c>
      <c r="D104" s="13">
        <v>7.3175092700584763</v>
      </c>
      <c r="E104" s="13">
        <v>7.2136131361897542</v>
      </c>
      <c r="F104" s="14">
        <f t="shared" si="2"/>
        <v>20773480.66298347</v>
      </c>
      <c r="G104" s="14">
        <f t="shared" si="3"/>
        <v>16353591.160221038</v>
      </c>
    </row>
    <row r="105" spans="1:7" x14ac:dyDescent="0.25">
      <c r="A105" t="s">
        <v>11</v>
      </c>
      <c r="B105">
        <v>72</v>
      </c>
      <c r="C105" s="6" t="s">
        <v>7</v>
      </c>
      <c r="D105" s="13">
        <v>7.1505613904426655</v>
      </c>
      <c r="E105" s="13">
        <v>7.0071392481403523</v>
      </c>
      <c r="F105" s="14">
        <f t="shared" si="2"/>
        <v>14143646.408839831</v>
      </c>
      <c r="G105" s="14">
        <f t="shared" si="3"/>
        <v>10165745.856353605</v>
      </c>
    </row>
    <row r="106" spans="1:7" x14ac:dyDescent="0.25">
      <c r="A106" t="s">
        <v>11</v>
      </c>
      <c r="B106">
        <v>72</v>
      </c>
      <c r="C106" s="6" t="s">
        <v>7</v>
      </c>
      <c r="D106" s="13">
        <v>6.8758603335010333</v>
      </c>
      <c r="E106" s="13">
        <v>6.8758603335010333</v>
      </c>
      <c r="F106" s="14">
        <f t="shared" si="2"/>
        <v>7513812.1546961507</v>
      </c>
      <c r="G106" s="14">
        <f t="shared" si="3"/>
        <v>7513812.1546961507</v>
      </c>
    </row>
    <row r="107" spans="1:7" x14ac:dyDescent="0.25">
      <c r="A107" t="s">
        <v>11</v>
      </c>
      <c r="B107">
        <v>72</v>
      </c>
      <c r="C107" s="6" t="s">
        <v>7</v>
      </c>
      <c r="D107" s="13">
        <v>6.7593547644295962</v>
      </c>
      <c r="E107" s="13">
        <v>6.9241650130755881</v>
      </c>
      <c r="F107" s="14">
        <f t="shared" si="2"/>
        <v>5745856.3535911767</v>
      </c>
      <c r="G107" s="14">
        <f t="shared" si="3"/>
        <v>8397790.0552486293</v>
      </c>
    </row>
    <row r="108" spans="1:7" x14ac:dyDescent="0.25">
      <c r="A108" t="s">
        <v>11</v>
      </c>
      <c r="B108">
        <v>72</v>
      </c>
      <c r="C108" s="6" t="s">
        <v>7</v>
      </c>
      <c r="D108" s="13">
        <v>6.9241650130755881</v>
      </c>
      <c r="E108" s="13">
        <v>6.9241650130755881</v>
      </c>
      <c r="F108" s="14">
        <f t="shared" si="2"/>
        <v>8397790.0552486293</v>
      </c>
      <c r="G108" s="14">
        <f t="shared" si="3"/>
        <v>8397790.0552486293</v>
      </c>
    </row>
    <row r="109" spans="1:7" x14ac:dyDescent="0.25">
      <c r="A109" t="s">
        <v>11</v>
      </c>
      <c r="B109">
        <v>72</v>
      </c>
      <c r="C109" s="6" t="s">
        <v>7</v>
      </c>
      <c r="D109" s="13">
        <v>6.7245926581703843</v>
      </c>
      <c r="E109" s="13">
        <v>6.8758603335010333</v>
      </c>
      <c r="F109" s="14">
        <f t="shared" si="2"/>
        <v>5303867.4033149322</v>
      </c>
      <c r="G109" s="14">
        <f t="shared" si="3"/>
        <v>7513812.1546961507</v>
      </c>
    </row>
  </sheetData>
  <mergeCells count="1">
    <mergeCell ref="M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Paired_t_test_simple_complex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Karla Franco</cp:lastModifiedBy>
  <dcterms:created xsi:type="dcterms:W3CDTF">2023-04-12T18:27:21Z</dcterms:created>
  <dcterms:modified xsi:type="dcterms:W3CDTF">2023-06-07T21:18:25Z</dcterms:modified>
</cp:coreProperties>
</file>