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karla_franco_usda_gov/Documents/Documents/mpn_rfu_package/github_repo/plasmid_retention/Excel_spreadsheets/"/>
    </mc:Choice>
  </mc:AlternateContent>
  <xr:revisionPtr revIDLastSave="98" documentId="8_{855E5316-5B84-4264-83F6-87617E249838}" xr6:coauthVersionLast="47" xr6:coauthVersionMax="47" xr10:uidLastSave="{2C585300-5D27-4790-8FDA-AA958A6E322F}"/>
  <bookViews>
    <workbookView xWindow="-120" yWindow="-120" windowWidth="20730" windowHeight="11040" activeTab="5" xr2:uid="{D22C98DB-4E23-4A15-8FD9-FB77B8C94028}"/>
  </bookViews>
  <sheets>
    <sheet name="grams_soil" sheetId="1" r:id="rId1"/>
    <sheet name="Overnight_T0" sheetId="2" r:id="rId2"/>
    <sheet name="Day_0" sheetId="6" r:id="rId3"/>
    <sheet name="Day_1" sheetId="3" r:id="rId4"/>
    <sheet name="Day_2" sheetId="4" r:id="rId5"/>
    <sheet name="Day_3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I9" i="1"/>
  <c r="K9" i="1"/>
  <c r="O3" i="5"/>
  <c r="O4" i="5"/>
  <c r="O6" i="5"/>
  <c r="O7" i="5"/>
  <c r="O8" i="5"/>
  <c r="O9" i="5"/>
  <c r="N2" i="5"/>
  <c r="O2" i="5" s="1"/>
  <c r="N3" i="5"/>
  <c r="N4" i="5"/>
  <c r="N5" i="5"/>
  <c r="O5" i="5" s="1"/>
  <c r="N6" i="5"/>
  <c r="N7" i="5"/>
  <c r="N8" i="5"/>
  <c r="N9" i="5"/>
  <c r="I2" i="5"/>
  <c r="I3" i="5"/>
  <c r="I4" i="5"/>
  <c r="I5" i="5"/>
  <c r="I6" i="5"/>
  <c r="H2" i="5"/>
  <c r="H3" i="5"/>
  <c r="H4" i="5"/>
  <c r="H5" i="5"/>
  <c r="H6" i="5"/>
  <c r="H7" i="5"/>
  <c r="I7" i="5" s="1"/>
  <c r="H8" i="5"/>
  <c r="I8" i="5" s="1"/>
  <c r="H9" i="5"/>
  <c r="I9" i="5" s="1"/>
  <c r="O5" i="4"/>
  <c r="O6" i="4"/>
  <c r="O9" i="4"/>
  <c r="N4" i="4"/>
  <c r="O4" i="4" s="1"/>
  <c r="N5" i="4"/>
  <c r="N6" i="4"/>
  <c r="N7" i="4"/>
  <c r="O7" i="4" s="1"/>
  <c r="N8" i="4"/>
  <c r="O8" i="4" s="1"/>
  <c r="N9" i="4"/>
  <c r="N3" i="4"/>
  <c r="O3" i="4" s="1"/>
  <c r="N2" i="4"/>
  <c r="O2" i="4" s="1"/>
  <c r="H2" i="4"/>
  <c r="I2" i="4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O2" i="3"/>
  <c r="N2" i="3"/>
  <c r="N3" i="3"/>
  <c r="O3" i="3" s="1"/>
  <c r="N4" i="3"/>
  <c r="O4" i="3" s="1"/>
  <c r="N5" i="3"/>
  <c r="O5" i="3" s="1"/>
  <c r="N6" i="3"/>
  <c r="O6" i="3" s="1"/>
  <c r="N7" i="3"/>
  <c r="O7" i="3" s="1"/>
  <c r="N8" i="3"/>
  <c r="O8" i="3" s="1"/>
  <c r="N9" i="3"/>
  <c r="O9" i="3" s="1"/>
  <c r="I8" i="3"/>
  <c r="I9" i="3"/>
  <c r="H2" i="3"/>
  <c r="I2" i="3" s="1"/>
  <c r="H3" i="3"/>
  <c r="I3" i="3" s="1"/>
  <c r="H4" i="3"/>
  <c r="I4" i="3" s="1"/>
  <c r="H5" i="3"/>
  <c r="I5" i="3" s="1"/>
  <c r="H6" i="3"/>
  <c r="I6" i="3" s="1"/>
  <c r="H7" i="3"/>
  <c r="I7" i="3" s="1"/>
  <c r="H8" i="3"/>
  <c r="H9" i="3"/>
  <c r="E32" i="1"/>
  <c r="E25" i="1"/>
  <c r="E19" i="1"/>
  <c r="O4" i="6"/>
  <c r="N2" i="6"/>
  <c r="O2" i="6" s="1"/>
  <c r="N3" i="6"/>
  <c r="O3" i="6" s="1"/>
  <c r="N4" i="6"/>
  <c r="N5" i="6"/>
  <c r="O5" i="6" s="1"/>
  <c r="N6" i="6"/>
  <c r="O6" i="6" s="1"/>
  <c r="N7" i="6"/>
  <c r="O7" i="6" s="1"/>
  <c r="N8" i="6"/>
  <c r="O8" i="6" s="1"/>
  <c r="N9" i="6"/>
  <c r="O9" i="6" s="1"/>
  <c r="H2" i="6"/>
  <c r="I2" i="6" s="1"/>
  <c r="H3" i="6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</calcChain>
</file>

<file path=xl/sharedStrings.xml><?xml version="1.0" encoding="utf-8"?>
<sst xmlns="http://schemas.openxmlformats.org/spreadsheetml/2006/main" count="222" uniqueCount="52">
  <si>
    <t xml:space="preserve">Day </t>
  </si>
  <si>
    <t>Sample</t>
  </si>
  <si>
    <t>deep_well</t>
  </si>
  <si>
    <t>DF</t>
  </si>
  <si>
    <t>PF</t>
  </si>
  <si>
    <t>SOIL</t>
  </si>
  <si>
    <t>C1</t>
  </si>
  <si>
    <t>C2</t>
  </si>
  <si>
    <t>C3</t>
  </si>
  <si>
    <t>C4</t>
  </si>
  <si>
    <t>C5</t>
  </si>
  <si>
    <t>C6</t>
  </si>
  <si>
    <t>C7</t>
  </si>
  <si>
    <t>C8</t>
  </si>
  <si>
    <t>CFU_smsa_0</t>
  </si>
  <si>
    <t>CFU_G_smsa_0</t>
  </si>
  <si>
    <t>CFU_smsa_20</t>
  </si>
  <si>
    <t>CFU_G_smsa_20</t>
  </si>
  <si>
    <t>Day__0</t>
  </si>
  <si>
    <t>DF*PF</t>
  </si>
  <si>
    <t>day_0_T0</t>
  </si>
  <si>
    <t xml:space="preserve">soil_g </t>
  </si>
  <si>
    <t>DF*PF*g</t>
  </si>
  <si>
    <t>soil_g</t>
  </si>
  <si>
    <t>Day_3</t>
  </si>
  <si>
    <t>Day_2</t>
  </si>
  <si>
    <t>Day_1</t>
  </si>
  <si>
    <t>Day_0</t>
  </si>
  <si>
    <t>Mean</t>
  </si>
  <si>
    <t>sample size</t>
  </si>
  <si>
    <t>standard deviation</t>
  </si>
  <si>
    <t>Overnight culture preparation</t>
  </si>
  <si>
    <t>Streak WT on CPG 0 and 10 mg/L gentamicin agar.</t>
  </si>
  <si>
    <t>Use WT as a control.</t>
  </si>
  <si>
    <t>Maintain cultures under aerobic conditions by shaking deepwell plate at 900 rpm, 30 degrees celsius for 16 h.</t>
  </si>
  <si>
    <t>After 16 h of incubation, centrifuge deepwell plate for 30 min at 4000 rpm.</t>
  </si>
  <si>
    <t>Carefully aspirate supernatant.</t>
  </si>
  <si>
    <t>Resuspend each pellet in 1 ml of 0.5% NaCl.</t>
  </si>
  <si>
    <t>PFLxR5</t>
  </si>
  <si>
    <t>At each day of data collection, several wells of dried soil from the 96-deepwell plate were weighted to determine the grams of soil per well.</t>
  </si>
  <si>
    <t>At each day, soil was averaged.</t>
  </si>
  <si>
    <t>CFU data was normalized by grams of soil.</t>
  </si>
  <si>
    <t>Once colonies are big enough, inoculate 1 colony of mutant in 1 mL of CPG-gent 10.</t>
  </si>
  <si>
    <t xml:space="preserve">Determine the concentration of the mutant per well by 10-fold serially diluting and spotting on SMSA-gent 0 and SMSA-gent 20. </t>
  </si>
  <si>
    <t>Then add 150 ul of each strain to 12 wells of soil  across 4 deep well plates with soil.</t>
  </si>
  <si>
    <t>Collect Day_0 data 2 h after incubation at 80% RH and 30 degrees celsius</t>
  </si>
  <si>
    <t>Collect data on Day_1 (24 h).</t>
  </si>
  <si>
    <t>Collect data on Day_2 (48 h).</t>
  </si>
  <si>
    <t>Collect data on Day_3 (72 h).</t>
  </si>
  <si>
    <t>On steps 11-14, serially diluted samples were plated on SMSA gent-0 and SMSA gent-20 agar.</t>
  </si>
  <si>
    <r>
      <t xml:space="preserve">Within 48 h of incubation, count colonies of </t>
    </r>
    <r>
      <rPr>
        <i/>
        <sz val="11"/>
        <color theme="1"/>
        <rFont val="Calibri"/>
        <family val="2"/>
        <scheme val="minor"/>
      </rPr>
      <t>Ralstonia</t>
    </r>
    <r>
      <rPr>
        <sz val="11"/>
        <color theme="1"/>
        <rFont val="Calibri"/>
        <family val="2"/>
        <scheme val="minor"/>
      </rPr>
      <t>. Determine CFU/g.</t>
    </r>
  </si>
  <si>
    <r>
      <t>Streak mutant</t>
    </r>
    <r>
      <rPr>
        <i/>
        <sz val="11"/>
        <color theme="1"/>
        <rFont val="Calibri"/>
        <family val="2"/>
        <scheme val="minor"/>
      </rPr>
      <t xml:space="preserve"> R. solanacearum</t>
    </r>
    <r>
      <rPr>
        <sz val="11"/>
        <color theme="1"/>
        <rFont val="Calibri"/>
        <family val="2"/>
        <scheme val="minor"/>
      </rPr>
      <t xml:space="preserve"> on CPG 10 mg/L gentamicin agar plates.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</si>
</sst>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D49A-88B4-4ECB-8935-79C4519AC79D}">
  <dimension ref="A2:K32"/>
  <sheetViews>
    <sheetView workbookViewId="0">
      <selection activeCell="H17" sqref="H17"/>
    </sheetView>
  </sheetViews>
  <sheetFormatPr defaultRowHeight="15" x14ac:dyDescent="0.25"/>
  <cols>
    <col min="3" max="3" width="17.85546875" customWidth="1"/>
    <col min="9" max="9" width="11" bestFit="1" customWidth="1"/>
  </cols>
  <sheetData>
    <row r="2" spans="1:11" x14ac:dyDescent="0.25">
      <c r="A2" t="s">
        <v>39</v>
      </c>
    </row>
    <row r="3" spans="1:11" x14ac:dyDescent="0.25">
      <c r="A3" t="s">
        <v>40</v>
      </c>
    </row>
    <row r="4" spans="1:11" x14ac:dyDescent="0.25">
      <c r="A4" t="s">
        <v>41</v>
      </c>
    </row>
    <row r="5" spans="1:11" x14ac:dyDescent="0.25">
      <c r="D5" t="s">
        <v>18</v>
      </c>
    </row>
    <row r="6" spans="1:11" x14ac:dyDescent="0.25">
      <c r="D6" t="s">
        <v>5</v>
      </c>
    </row>
    <row r="7" spans="1:11" x14ac:dyDescent="0.25">
      <c r="D7">
        <v>0.46</v>
      </c>
    </row>
    <row r="8" spans="1:11" x14ac:dyDescent="0.25">
      <c r="D8">
        <v>0.49</v>
      </c>
      <c r="I8" t="s">
        <v>28</v>
      </c>
      <c r="J8" t="s">
        <v>29</v>
      </c>
      <c r="K8" t="s">
        <v>30</v>
      </c>
    </row>
    <row r="9" spans="1:11" x14ac:dyDescent="0.25">
      <c r="D9">
        <v>0.47</v>
      </c>
      <c r="I9">
        <f>AVERAGE(D7:D10,D16:D19,D22:D25,D28:D32)</f>
        <v>0.45235294117647062</v>
      </c>
      <c r="J9">
        <v>17</v>
      </c>
      <c r="K9">
        <f>_xlfn.STDEV.S(D7:D10,D16:D19,D22:D25,D28:D32)</f>
        <v>1.8210371963768981E-2</v>
      </c>
    </row>
    <row r="10" spans="1:11" x14ac:dyDescent="0.25">
      <c r="D10">
        <v>0.46</v>
      </c>
    </row>
    <row r="11" spans="1:11" x14ac:dyDescent="0.25">
      <c r="E11" s="2">
        <f>AVERAGE(D7:D10)</f>
        <v>0.47</v>
      </c>
    </row>
    <row r="14" spans="1:11" x14ac:dyDescent="0.25">
      <c r="D14" t="s">
        <v>26</v>
      </c>
    </row>
    <row r="15" spans="1:11" x14ac:dyDescent="0.25">
      <c r="D15" t="s">
        <v>5</v>
      </c>
    </row>
    <row r="16" spans="1:11" x14ac:dyDescent="0.25">
      <c r="D16">
        <v>0.42</v>
      </c>
    </row>
    <row r="17" spans="4:5" x14ac:dyDescent="0.25">
      <c r="D17">
        <v>0.45</v>
      </c>
    </row>
    <row r="18" spans="4:5" x14ac:dyDescent="0.25">
      <c r="D18">
        <v>0.45</v>
      </c>
    </row>
    <row r="19" spans="4:5" x14ac:dyDescent="0.25">
      <c r="D19">
        <v>0.45</v>
      </c>
      <c r="E19" s="2">
        <f>AVERAGE(D16:D19)</f>
        <v>0.4425</v>
      </c>
    </row>
    <row r="21" spans="4:5" x14ac:dyDescent="0.25">
      <c r="D21" t="s">
        <v>25</v>
      </c>
    </row>
    <row r="22" spans="4:5" x14ac:dyDescent="0.25">
      <c r="D22">
        <v>0.43</v>
      </c>
    </row>
    <row r="23" spans="4:5" x14ac:dyDescent="0.25">
      <c r="D23">
        <v>0.44</v>
      </c>
    </row>
    <row r="24" spans="4:5" x14ac:dyDescent="0.25">
      <c r="D24">
        <v>0.44</v>
      </c>
    </row>
    <row r="25" spans="4:5" x14ac:dyDescent="0.25">
      <c r="D25">
        <v>0.47</v>
      </c>
      <c r="E25" s="2">
        <f>AVERAGE(D22:D25)</f>
        <v>0.44500000000000001</v>
      </c>
    </row>
    <row r="27" spans="4:5" x14ac:dyDescent="0.25">
      <c r="D27" t="s">
        <v>24</v>
      </c>
    </row>
    <row r="28" spans="4:5" x14ac:dyDescent="0.25">
      <c r="D28">
        <v>0.43</v>
      </c>
    </row>
    <row r="29" spans="4:5" x14ac:dyDescent="0.25">
      <c r="D29">
        <v>0.47</v>
      </c>
    </row>
    <row r="30" spans="4:5" x14ac:dyDescent="0.25">
      <c r="D30">
        <v>0.45</v>
      </c>
    </row>
    <row r="31" spans="4:5" x14ac:dyDescent="0.25">
      <c r="D31">
        <v>0.47</v>
      </c>
    </row>
    <row r="32" spans="4:5" x14ac:dyDescent="0.25">
      <c r="D32">
        <v>0.44</v>
      </c>
      <c r="E32" s="2">
        <f>AVERAGE(D28:D32)</f>
        <v>0.45199999999999996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133EC-685C-4A51-A2DB-00E23F854E14}">
  <dimension ref="A3:M31"/>
  <sheetViews>
    <sheetView topLeftCell="A13" zoomScale="90" zoomScaleNormal="90" workbookViewId="0">
      <selection activeCell="P9" sqref="P9"/>
    </sheetView>
  </sheetViews>
  <sheetFormatPr defaultRowHeight="15" x14ac:dyDescent="0.25"/>
  <cols>
    <col min="3" max="3" width="12" bestFit="1" customWidth="1"/>
    <col min="4" max="4" width="18.28515625" customWidth="1"/>
    <col min="5" max="6" width="12" bestFit="1" customWidth="1"/>
  </cols>
  <sheetData>
    <row r="3" spans="3:4" x14ac:dyDescent="0.25">
      <c r="D3" t="s">
        <v>31</v>
      </c>
    </row>
    <row r="4" spans="3:4" x14ac:dyDescent="0.25">
      <c r="C4">
        <v>1</v>
      </c>
      <c r="D4" t="s">
        <v>51</v>
      </c>
    </row>
    <row r="5" spans="3:4" x14ac:dyDescent="0.25">
      <c r="C5">
        <v>2</v>
      </c>
      <c r="D5" t="s">
        <v>32</v>
      </c>
    </row>
    <row r="6" spans="3:4" x14ac:dyDescent="0.25">
      <c r="C6">
        <v>3</v>
      </c>
      <c r="D6" t="s">
        <v>42</v>
      </c>
    </row>
    <row r="7" spans="3:4" x14ac:dyDescent="0.25">
      <c r="C7">
        <v>4</v>
      </c>
      <c r="D7" t="s">
        <v>33</v>
      </c>
    </row>
    <row r="8" spans="3:4" x14ac:dyDescent="0.25">
      <c r="C8">
        <v>5</v>
      </c>
      <c r="D8" t="s">
        <v>34</v>
      </c>
    </row>
    <row r="9" spans="3:4" x14ac:dyDescent="0.25">
      <c r="C9">
        <v>6</v>
      </c>
      <c r="D9" t="s">
        <v>35</v>
      </c>
    </row>
    <row r="10" spans="3:4" x14ac:dyDescent="0.25">
      <c r="C10">
        <v>7</v>
      </c>
      <c r="D10" t="s">
        <v>36</v>
      </c>
    </row>
    <row r="11" spans="3:4" x14ac:dyDescent="0.25">
      <c r="C11">
        <v>8</v>
      </c>
      <c r="D11" t="s">
        <v>37</v>
      </c>
    </row>
    <row r="12" spans="3:4" x14ac:dyDescent="0.25">
      <c r="C12">
        <v>9</v>
      </c>
      <c r="D12" t="s">
        <v>43</v>
      </c>
    </row>
    <row r="13" spans="3:4" ht="14.25" customHeight="1" x14ac:dyDescent="0.25">
      <c r="C13">
        <v>10</v>
      </c>
      <c r="D13" t="s">
        <v>44</v>
      </c>
    </row>
    <row r="14" spans="3:4" x14ac:dyDescent="0.25">
      <c r="C14">
        <v>11</v>
      </c>
      <c r="D14" t="s">
        <v>45</v>
      </c>
    </row>
    <row r="15" spans="3:4" x14ac:dyDescent="0.25">
      <c r="C15">
        <v>12</v>
      </c>
      <c r="D15" t="s">
        <v>46</v>
      </c>
    </row>
    <row r="16" spans="3:4" x14ac:dyDescent="0.25">
      <c r="C16">
        <v>13</v>
      </c>
      <c r="D16" t="s">
        <v>47</v>
      </c>
    </row>
    <row r="17" spans="1:13" x14ac:dyDescent="0.25">
      <c r="C17">
        <v>14</v>
      </c>
      <c r="D17" t="s">
        <v>48</v>
      </c>
    </row>
    <row r="18" spans="1:13" x14ac:dyDescent="0.25">
      <c r="C18">
        <v>15</v>
      </c>
      <c r="D18" t="s">
        <v>49</v>
      </c>
    </row>
    <row r="19" spans="1:13" x14ac:dyDescent="0.25">
      <c r="C19">
        <v>16</v>
      </c>
      <c r="D19" t="s">
        <v>50</v>
      </c>
    </row>
    <row r="22" spans="1:13" x14ac:dyDescent="0.25">
      <c r="A22" t="s">
        <v>0</v>
      </c>
      <c r="B22" t="s">
        <v>1</v>
      </c>
      <c r="C22" t="s">
        <v>2</v>
      </c>
      <c r="D22" t="s">
        <v>14</v>
      </c>
      <c r="E22" t="s">
        <v>3</v>
      </c>
      <c r="F22" t="s">
        <v>4</v>
      </c>
      <c r="G22" t="s">
        <v>19</v>
      </c>
      <c r="H22" t="s">
        <v>15</v>
      </c>
      <c r="I22" t="s">
        <v>16</v>
      </c>
      <c r="J22" t="s">
        <v>3</v>
      </c>
      <c r="K22" t="s">
        <v>4</v>
      </c>
      <c r="L22" t="s">
        <v>19</v>
      </c>
      <c r="M22" t="s">
        <v>17</v>
      </c>
    </row>
    <row r="23" spans="1:13" x14ac:dyDescent="0.25">
      <c r="A23" t="s">
        <v>20</v>
      </c>
      <c r="B23" s="3" t="s">
        <v>38</v>
      </c>
      <c r="C23" t="s">
        <v>6</v>
      </c>
      <c r="D23">
        <v>30</v>
      </c>
      <c r="E23" s="1">
        <v>1.0000000000000001E-5</v>
      </c>
      <c r="F23">
        <v>5.0000000000000001E-3</v>
      </c>
      <c r="G23" s="1">
        <f t="shared" ref="G23:G30" si="0">(E23*F23)</f>
        <v>5.0000000000000004E-8</v>
      </c>
      <c r="H23" s="4">
        <f t="shared" ref="H23:H30" si="1">D23/G23</f>
        <v>600000000</v>
      </c>
      <c r="I23" s="1">
        <v>33</v>
      </c>
      <c r="J23" s="1">
        <v>1.0000000000000001E-5</v>
      </c>
      <c r="K23" s="1">
        <v>5.0000000000000001E-3</v>
      </c>
      <c r="L23" s="1">
        <f>K23*J23</f>
        <v>5.0000000000000004E-8</v>
      </c>
      <c r="M23" s="4">
        <f>I23/L23</f>
        <v>660000000</v>
      </c>
    </row>
    <row r="24" spans="1:13" x14ac:dyDescent="0.25">
      <c r="A24" t="s">
        <v>20</v>
      </c>
      <c r="B24" s="3" t="s">
        <v>38</v>
      </c>
      <c r="C24" t="s">
        <v>7</v>
      </c>
      <c r="D24">
        <v>44</v>
      </c>
      <c r="E24" s="1">
        <v>1.0000000000000001E-5</v>
      </c>
      <c r="F24">
        <v>5.0000000000000001E-3</v>
      </c>
      <c r="G24" s="1">
        <f t="shared" si="0"/>
        <v>5.0000000000000004E-8</v>
      </c>
      <c r="H24" s="4">
        <f t="shared" si="1"/>
        <v>879999999.99999988</v>
      </c>
      <c r="I24" s="1">
        <v>50</v>
      </c>
      <c r="J24" s="1">
        <v>1.0000000000000001E-5</v>
      </c>
      <c r="K24" s="1">
        <v>5.0000000000000001E-3</v>
      </c>
      <c r="L24" s="1">
        <f t="shared" ref="L24:L30" si="2">K24*J24</f>
        <v>5.0000000000000004E-8</v>
      </c>
      <c r="M24" s="4">
        <f t="shared" ref="M24:M30" si="3">I24/L24</f>
        <v>999999999.99999988</v>
      </c>
    </row>
    <row r="25" spans="1:13" x14ac:dyDescent="0.25">
      <c r="A25" t="s">
        <v>20</v>
      </c>
      <c r="B25" s="3" t="s">
        <v>38</v>
      </c>
      <c r="C25" t="s">
        <v>8</v>
      </c>
      <c r="D25">
        <v>51</v>
      </c>
      <c r="E25" s="1">
        <v>1.0000000000000001E-5</v>
      </c>
      <c r="F25">
        <v>5.0000000000000001E-3</v>
      </c>
      <c r="G25" s="1">
        <f t="shared" si="0"/>
        <v>5.0000000000000004E-8</v>
      </c>
      <c r="H25" s="4">
        <f t="shared" si="1"/>
        <v>1019999999.9999999</v>
      </c>
      <c r="I25" s="1">
        <v>40</v>
      </c>
      <c r="J25" s="1">
        <v>1.0000000000000001E-5</v>
      </c>
      <c r="K25" s="1">
        <v>5.0000000000000001E-3</v>
      </c>
      <c r="L25" s="1">
        <f t="shared" si="2"/>
        <v>5.0000000000000004E-8</v>
      </c>
      <c r="M25" s="4">
        <f t="shared" si="3"/>
        <v>799999999.99999988</v>
      </c>
    </row>
    <row r="26" spans="1:13" x14ac:dyDescent="0.25">
      <c r="A26" t="s">
        <v>20</v>
      </c>
      <c r="B26" s="3" t="s">
        <v>38</v>
      </c>
      <c r="C26" t="s">
        <v>9</v>
      </c>
      <c r="D26">
        <v>13</v>
      </c>
      <c r="E26" s="1">
        <v>1.0000000000000001E-5</v>
      </c>
      <c r="F26">
        <v>5.0000000000000001E-3</v>
      </c>
      <c r="G26" s="1">
        <f t="shared" si="0"/>
        <v>5.0000000000000004E-8</v>
      </c>
      <c r="H26" s="4">
        <f t="shared" si="1"/>
        <v>259999999.99999997</v>
      </c>
      <c r="I26" s="1">
        <v>14</v>
      </c>
      <c r="J26" s="1">
        <v>1.0000000000000001E-5</v>
      </c>
      <c r="K26" s="1">
        <v>5.0000000000000001E-3</v>
      </c>
      <c r="L26" s="1">
        <f t="shared" si="2"/>
        <v>5.0000000000000004E-8</v>
      </c>
      <c r="M26" s="4">
        <f t="shared" si="3"/>
        <v>280000000</v>
      </c>
    </row>
    <row r="27" spans="1:13" x14ac:dyDescent="0.25">
      <c r="A27" t="s">
        <v>20</v>
      </c>
      <c r="B27" s="3" t="s">
        <v>38</v>
      </c>
      <c r="C27" t="s">
        <v>10</v>
      </c>
      <c r="D27">
        <v>22</v>
      </c>
      <c r="E27" s="1">
        <v>1.0000000000000001E-5</v>
      </c>
      <c r="F27">
        <v>5.0000000000000001E-3</v>
      </c>
      <c r="G27" s="1">
        <f t="shared" si="0"/>
        <v>5.0000000000000004E-8</v>
      </c>
      <c r="H27" s="4">
        <f t="shared" si="1"/>
        <v>439999999.99999994</v>
      </c>
      <c r="I27" s="1">
        <v>28</v>
      </c>
      <c r="J27" s="1">
        <v>1.0000000000000001E-5</v>
      </c>
      <c r="K27" s="1">
        <v>5.0000000000000001E-3</v>
      </c>
      <c r="L27" s="1">
        <f t="shared" si="2"/>
        <v>5.0000000000000004E-8</v>
      </c>
      <c r="M27" s="4">
        <f t="shared" si="3"/>
        <v>560000000</v>
      </c>
    </row>
    <row r="28" spans="1:13" x14ac:dyDescent="0.25">
      <c r="A28" t="s">
        <v>20</v>
      </c>
      <c r="B28" s="3" t="s">
        <v>38</v>
      </c>
      <c r="C28" t="s">
        <v>11</v>
      </c>
      <c r="D28">
        <v>59</v>
      </c>
      <c r="E28" s="1">
        <v>1.0000000000000001E-5</v>
      </c>
      <c r="F28">
        <v>5.0000000000000001E-3</v>
      </c>
      <c r="G28" s="1">
        <f t="shared" si="0"/>
        <v>5.0000000000000004E-8</v>
      </c>
      <c r="H28" s="4">
        <f t="shared" si="1"/>
        <v>1180000000</v>
      </c>
      <c r="I28" s="1">
        <v>53</v>
      </c>
      <c r="J28" s="1">
        <v>1.0000000000000001E-5</v>
      </c>
      <c r="K28" s="1">
        <v>5.0000000000000001E-3</v>
      </c>
      <c r="L28" s="1">
        <f t="shared" si="2"/>
        <v>5.0000000000000004E-8</v>
      </c>
      <c r="M28" s="4">
        <f t="shared" si="3"/>
        <v>1059999999.9999999</v>
      </c>
    </row>
    <row r="29" spans="1:13" x14ac:dyDescent="0.25">
      <c r="A29" t="s">
        <v>20</v>
      </c>
      <c r="B29" s="3" t="s">
        <v>38</v>
      </c>
      <c r="C29" t="s">
        <v>12</v>
      </c>
      <c r="D29">
        <v>49</v>
      </c>
      <c r="E29" s="1">
        <v>1.0000000000000001E-5</v>
      </c>
      <c r="F29">
        <v>5.0000000000000001E-3</v>
      </c>
      <c r="G29" s="1">
        <f t="shared" si="0"/>
        <v>5.0000000000000004E-8</v>
      </c>
      <c r="H29" s="4">
        <f t="shared" si="1"/>
        <v>979999999.99999988</v>
      </c>
      <c r="I29" s="1">
        <v>49</v>
      </c>
      <c r="J29" s="1">
        <v>1.0000000000000001E-5</v>
      </c>
      <c r="K29" s="1">
        <v>5.0000000000000001E-3</v>
      </c>
      <c r="L29" s="1">
        <f t="shared" si="2"/>
        <v>5.0000000000000004E-8</v>
      </c>
      <c r="M29" s="4">
        <f t="shared" si="3"/>
        <v>979999999.99999988</v>
      </c>
    </row>
    <row r="30" spans="1:13" x14ac:dyDescent="0.25">
      <c r="A30" t="s">
        <v>20</v>
      </c>
      <c r="B30" s="3" t="s">
        <v>38</v>
      </c>
      <c r="C30" t="s">
        <v>13</v>
      </c>
      <c r="D30">
        <v>38</v>
      </c>
      <c r="E30" s="1">
        <v>1.0000000000000001E-5</v>
      </c>
      <c r="F30">
        <v>5.0000000000000001E-3</v>
      </c>
      <c r="G30" s="1">
        <f t="shared" si="0"/>
        <v>5.0000000000000004E-8</v>
      </c>
      <c r="H30" s="4">
        <f t="shared" si="1"/>
        <v>759999999.99999988</v>
      </c>
      <c r="I30" s="1">
        <v>43</v>
      </c>
      <c r="J30" s="1">
        <v>1.0000000000000001E-5</v>
      </c>
      <c r="K30" s="1">
        <v>5.0000000000000001E-3</v>
      </c>
      <c r="L30" s="1">
        <f t="shared" si="2"/>
        <v>5.0000000000000004E-8</v>
      </c>
      <c r="M30" s="4">
        <f t="shared" si="3"/>
        <v>859999999.99999988</v>
      </c>
    </row>
    <row r="31" spans="1:13" x14ac:dyDescent="0.25">
      <c r="L31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4A9B-5C88-4A96-996F-542C30EFD83F}">
  <dimension ref="A1:O9"/>
  <sheetViews>
    <sheetView workbookViewId="0">
      <selection activeCell="B2" sqref="B2:B9"/>
    </sheetView>
  </sheetViews>
  <sheetFormatPr defaultRowHeight="15" x14ac:dyDescent="0.25"/>
  <cols>
    <col min="4" max="4" width="13.5703125" customWidth="1"/>
    <col min="9" max="9" width="19.140625" customWidth="1"/>
    <col min="10" max="10" width="15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21</v>
      </c>
      <c r="H1" t="s">
        <v>22</v>
      </c>
      <c r="I1" s="5" t="s">
        <v>15</v>
      </c>
      <c r="J1" s="5" t="s">
        <v>16</v>
      </c>
      <c r="K1" t="s">
        <v>3</v>
      </c>
      <c r="L1" t="s">
        <v>4</v>
      </c>
      <c r="M1" t="s">
        <v>23</v>
      </c>
      <c r="N1" t="s">
        <v>22</v>
      </c>
      <c r="O1" t="s">
        <v>17</v>
      </c>
    </row>
    <row r="2" spans="1:15" x14ac:dyDescent="0.25">
      <c r="A2" t="s">
        <v>27</v>
      </c>
      <c r="B2" s="3" t="s">
        <v>38</v>
      </c>
      <c r="C2" t="s">
        <v>6</v>
      </c>
      <c r="D2">
        <v>38</v>
      </c>
      <c r="E2" s="1">
        <v>1E-4</v>
      </c>
      <c r="F2">
        <v>5.0000000000000001E-3</v>
      </c>
      <c r="G2">
        <v>0.47</v>
      </c>
      <c r="H2" s="1">
        <f t="shared" ref="H2:H9" si="0">E2*F2*G2</f>
        <v>2.3500000000000003E-7</v>
      </c>
      <c r="I2" s="1">
        <f t="shared" ref="I2:I9" si="1">D2/H2</f>
        <v>161702127.65957445</v>
      </c>
      <c r="J2">
        <v>34</v>
      </c>
      <c r="K2" s="1">
        <v>1E-4</v>
      </c>
      <c r="L2">
        <v>5.0000000000000001E-3</v>
      </c>
      <c r="M2">
        <v>0.47</v>
      </c>
      <c r="N2" s="1">
        <f t="shared" ref="N2:N9" si="2">K2*L2*M2</f>
        <v>2.3500000000000003E-7</v>
      </c>
      <c r="O2" s="1">
        <f t="shared" ref="O2:O9" si="3">J2/N2</f>
        <v>144680851.06382978</v>
      </c>
    </row>
    <row r="3" spans="1:15" x14ac:dyDescent="0.25">
      <c r="A3" t="s">
        <v>27</v>
      </c>
      <c r="B3" s="3" t="s">
        <v>38</v>
      </c>
      <c r="C3" t="s">
        <v>7</v>
      </c>
      <c r="D3">
        <v>55</v>
      </c>
      <c r="E3" s="1">
        <v>1E-4</v>
      </c>
      <c r="F3">
        <v>5.0000000000000001E-3</v>
      </c>
      <c r="G3">
        <v>0.47</v>
      </c>
      <c r="H3" s="1">
        <f t="shared" si="0"/>
        <v>2.3500000000000003E-7</v>
      </c>
      <c r="I3" s="1">
        <f t="shared" si="1"/>
        <v>234042553.19148934</v>
      </c>
      <c r="J3">
        <v>47</v>
      </c>
      <c r="K3" s="1">
        <v>1E-4</v>
      </c>
      <c r="L3">
        <v>5.0000000000000001E-3</v>
      </c>
      <c r="M3">
        <v>0.47</v>
      </c>
      <c r="N3" s="1">
        <f t="shared" si="2"/>
        <v>2.3500000000000003E-7</v>
      </c>
      <c r="O3" s="1">
        <f t="shared" si="3"/>
        <v>199999999.99999997</v>
      </c>
    </row>
    <row r="4" spans="1:15" x14ac:dyDescent="0.25">
      <c r="A4" t="s">
        <v>27</v>
      </c>
      <c r="B4" s="3" t="s">
        <v>38</v>
      </c>
      <c r="C4" t="s">
        <v>8</v>
      </c>
      <c r="D4">
        <v>42</v>
      </c>
      <c r="E4" s="1">
        <v>1E-4</v>
      </c>
      <c r="F4">
        <v>5.0000000000000001E-3</v>
      </c>
      <c r="G4">
        <v>0.47</v>
      </c>
      <c r="H4" s="1">
        <f t="shared" si="0"/>
        <v>2.3500000000000003E-7</v>
      </c>
      <c r="I4" s="1">
        <f t="shared" si="1"/>
        <v>178723404.25531912</v>
      </c>
      <c r="J4">
        <v>35</v>
      </c>
      <c r="K4" s="1">
        <v>1E-4</v>
      </c>
      <c r="L4">
        <v>5.0000000000000001E-3</v>
      </c>
      <c r="M4">
        <v>0.47</v>
      </c>
      <c r="N4" s="1">
        <f t="shared" si="2"/>
        <v>2.3500000000000003E-7</v>
      </c>
      <c r="O4" s="1">
        <f t="shared" si="3"/>
        <v>148936170.21276593</v>
      </c>
    </row>
    <row r="5" spans="1:15" x14ac:dyDescent="0.25">
      <c r="A5" t="s">
        <v>27</v>
      </c>
      <c r="B5" s="3" t="s">
        <v>38</v>
      </c>
      <c r="C5" t="s">
        <v>9</v>
      </c>
      <c r="D5">
        <v>14</v>
      </c>
      <c r="E5" s="1">
        <v>1E-3</v>
      </c>
      <c r="F5">
        <v>5.0000000000000001E-3</v>
      </c>
      <c r="G5">
        <v>0.47</v>
      </c>
      <c r="H5" s="1">
        <f t="shared" si="0"/>
        <v>2.3499999999999999E-6</v>
      </c>
      <c r="I5" s="1">
        <f t="shared" si="1"/>
        <v>5957446.8085106388</v>
      </c>
      <c r="J5">
        <v>16</v>
      </c>
      <c r="K5" s="1">
        <v>1E-3</v>
      </c>
      <c r="L5">
        <v>5.0000000000000001E-3</v>
      </c>
      <c r="M5">
        <v>0.47</v>
      </c>
      <c r="N5" s="1">
        <f t="shared" si="2"/>
        <v>2.3499999999999999E-6</v>
      </c>
      <c r="O5" s="1">
        <f t="shared" si="3"/>
        <v>6808510.6382978726</v>
      </c>
    </row>
    <row r="6" spans="1:15" x14ac:dyDescent="0.25">
      <c r="A6" t="s">
        <v>27</v>
      </c>
      <c r="B6" s="3" t="s">
        <v>38</v>
      </c>
      <c r="C6" t="s">
        <v>10</v>
      </c>
      <c r="D6">
        <v>22</v>
      </c>
      <c r="E6" s="1">
        <v>1E-3</v>
      </c>
      <c r="F6">
        <v>5.0000000000000001E-3</v>
      </c>
      <c r="G6">
        <v>0.47</v>
      </c>
      <c r="H6" s="1">
        <f t="shared" si="0"/>
        <v>2.3499999999999999E-6</v>
      </c>
      <c r="I6" s="1">
        <f t="shared" si="1"/>
        <v>9361702.1276595742</v>
      </c>
      <c r="J6">
        <v>18</v>
      </c>
      <c r="K6" s="1">
        <v>1E-3</v>
      </c>
      <c r="L6">
        <v>5.0000000000000001E-3</v>
      </c>
      <c r="M6">
        <v>0.47</v>
      </c>
      <c r="N6" s="1">
        <f t="shared" si="2"/>
        <v>2.3499999999999999E-6</v>
      </c>
      <c r="O6" s="1">
        <f t="shared" si="3"/>
        <v>7659574.4680851065</v>
      </c>
    </row>
    <row r="7" spans="1:15" x14ac:dyDescent="0.25">
      <c r="A7" t="s">
        <v>27</v>
      </c>
      <c r="B7" s="3" t="s">
        <v>38</v>
      </c>
      <c r="C7" t="s">
        <v>11</v>
      </c>
      <c r="D7">
        <v>64</v>
      </c>
      <c r="E7" s="1">
        <v>1E-4</v>
      </c>
      <c r="F7">
        <v>5.0000000000000001E-3</v>
      </c>
      <c r="G7">
        <v>0.47</v>
      </c>
      <c r="H7" s="1">
        <f t="shared" si="0"/>
        <v>2.3500000000000003E-7</v>
      </c>
      <c r="I7" s="1">
        <f t="shared" si="1"/>
        <v>272340425.53191489</v>
      </c>
      <c r="J7">
        <v>53</v>
      </c>
      <c r="K7" s="1">
        <v>1E-3</v>
      </c>
      <c r="L7">
        <v>5.0000000000000001E-3</v>
      </c>
      <c r="M7">
        <v>0.47</v>
      </c>
      <c r="N7" s="1">
        <f t="shared" si="2"/>
        <v>2.3499999999999999E-6</v>
      </c>
      <c r="O7" s="1">
        <f t="shared" si="3"/>
        <v>22553191.489361703</v>
      </c>
    </row>
    <row r="8" spans="1:15" x14ac:dyDescent="0.25">
      <c r="A8" t="s">
        <v>27</v>
      </c>
      <c r="B8" s="3" t="s">
        <v>38</v>
      </c>
      <c r="C8" t="s">
        <v>12</v>
      </c>
      <c r="D8">
        <v>38</v>
      </c>
      <c r="E8" s="1">
        <v>1E-4</v>
      </c>
      <c r="F8">
        <v>5.0000000000000001E-3</v>
      </c>
      <c r="G8">
        <v>0.47</v>
      </c>
      <c r="H8" s="1">
        <f t="shared" si="0"/>
        <v>2.3500000000000003E-7</v>
      </c>
      <c r="I8" s="1">
        <f t="shared" si="1"/>
        <v>161702127.65957445</v>
      </c>
      <c r="J8">
        <v>32</v>
      </c>
      <c r="K8" s="1">
        <v>1E-4</v>
      </c>
      <c r="L8">
        <v>5.0000000000000001E-3</v>
      </c>
      <c r="M8">
        <v>0.47</v>
      </c>
      <c r="N8" s="1">
        <f t="shared" si="2"/>
        <v>2.3500000000000003E-7</v>
      </c>
      <c r="O8" s="1">
        <f t="shared" si="3"/>
        <v>136170212.76595744</v>
      </c>
    </row>
    <row r="9" spans="1:15" x14ac:dyDescent="0.25">
      <c r="A9" t="s">
        <v>27</v>
      </c>
      <c r="B9" s="3" t="s">
        <v>38</v>
      </c>
      <c r="C9" t="s">
        <v>13</v>
      </c>
      <c r="D9">
        <v>27</v>
      </c>
      <c r="E9" s="1">
        <v>1E-4</v>
      </c>
      <c r="F9">
        <v>5.0000000000000001E-3</v>
      </c>
      <c r="G9">
        <v>0.47</v>
      </c>
      <c r="H9" s="1">
        <f t="shared" si="0"/>
        <v>2.3500000000000003E-7</v>
      </c>
      <c r="I9" s="1">
        <f t="shared" si="1"/>
        <v>114893617.02127658</v>
      </c>
      <c r="J9">
        <v>50</v>
      </c>
      <c r="K9" s="1">
        <v>1E-4</v>
      </c>
      <c r="L9">
        <v>5.0000000000000001E-3</v>
      </c>
      <c r="M9">
        <v>0.47</v>
      </c>
      <c r="N9" s="1">
        <f t="shared" si="2"/>
        <v>2.3500000000000003E-7</v>
      </c>
      <c r="O9" s="1">
        <f t="shared" si="3"/>
        <v>212765957.44680849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958A-D945-4B8F-9D11-7AE88990AA44}">
  <dimension ref="A1:O9"/>
  <sheetViews>
    <sheetView workbookViewId="0">
      <selection activeCell="B2" sqref="B2:B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21</v>
      </c>
      <c r="H1" t="s">
        <v>22</v>
      </c>
      <c r="I1" s="5" t="s">
        <v>15</v>
      </c>
      <c r="J1" s="5" t="s">
        <v>16</v>
      </c>
      <c r="K1" t="s">
        <v>3</v>
      </c>
      <c r="L1" t="s">
        <v>4</v>
      </c>
      <c r="M1" t="s">
        <v>23</v>
      </c>
      <c r="N1" t="s">
        <v>22</v>
      </c>
      <c r="O1" t="s">
        <v>17</v>
      </c>
    </row>
    <row r="2" spans="1:15" x14ac:dyDescent="0.25">
      <c r="A2" t="s">
        <v>26</v>
      </c>
      <c r="B2" s="3" t="s">
        <v>38</v>
      </c>
      <c r="C2" t="s">
        <v>6</v>
      </c>
      <c r="D2">
        <v>14</v>
      </c>
      <c r="E2" s="1">
        <v>1.0000000000000001E-5</v>
      </c>
      <c r="F2">
        <v>5.0000000000000001E-3</v>
      </c>
      <c r="G2">
        <v>0.4425</v>
      </c>
      <c r="H2" s="1">
        <f t="shared" ref="H2:H9" si="0">E2*F2*G2</f>
        <v>2.2125000000000001E-8</v>
      </c>
      <c r="I2" s="1">
        <f t="shared" ref="I2:I9" si="1">D2/H2</f>
        <v>632768361.58192086</v>
      </c>
      <c r="J2">
        <v>16</v>
      </c>
      <c r="K2" s="1">
        <v>1.0000000000000001E-5</v>
      </c>
      <c r="L2">
        <v>5.0000000000000001E-3</v>
      </c>
      <c r="M2">
        <v>0.4425</v>
      </c>
      <c r="N2" s="1">
        <f t="shared" ref="N2:N9" si="2">K2*L2*M2</f>
        <v>2.2125000000000001E-8</v>
      </c>
      <c r="O2" s="1">
        <f t="shared" ref="O2:O9" si="3">J2/N2</f>
        <v>723163841.80790961</v>
      </c>
    </row>
    <row r="3" spans="1:15" x14ac:dyDescent="0.25">
      <c r="A3" t="s">
        <v>26</v>
      </c>
      <c r="B3" s="3" t="s">
        <v>38</v>
      </c>
      <c r="C3" t="s">
        <v>7</v>
      </c>
      <c r="D3">
        <v>11</v>
      </c>
      <c r="E3" s="1">
        <v>1.0000000000000001E-5</v>
      </c>
      <c r="F3">
        <v>5.0000000000000001E-3</v>
      </c>
      <c r="G3">
        <v>0.4425</v>
      </c>
      <c r="H3" s="1">
        <f t="shared" si="0"/>
        <v>2.2125000000000001E-8</v>
      </c>
      <c r="I3" s="1">
        <f t="shared" si="1"/>
        <v>497175141.2429378</v>
      </c>
      <c r="J3">
        <v>17</v>
      </c>
      <c r="K3" s="1">
        <v>1.0000000000000001E-5</v>
      </c>
      <c r="L3">
        <v>5.0000000000000001E-3</v>
      </c>
      <c r="M3">
        <v>0.4425</v>
      </c>
      <c r="N3" s="1">
        <f t="shared" si="2"/>
        <v>2.2125000000000001E-8</v>
      </c>
      <c r="O3" s="1">
        <f t="shared" si="3"/>
        <v>768361581.92090392</v>
      </c>
    </row>
    <row r="4" spans="1:15" x14ac:dyDescent="0.25">
      <c r="A4" t="s">
        <v>26</v>
      </c>
      <c r="B4" s="3" t="s">
        <v>38</v>
      </c>
      <c r="C4" t="s">
        <v>8</v>
      </c>
      <c r="D4">
        <v>17</v>
      </c>
      <c r="E4" s="1">
        <v>1.0000000000000001E-5</v>
      </c>
      <c r="F4">
        <v>5.0000000000000001E-3</v>
      </c>
      <c r="G4">
        <v>0.4425</v>
      </c>
      <c r="H4" s="1">
        <f t="shared" si="0"/>
        <v>2.2125000000000001E-8</v>
      </c>
      <c r="I4" s="1">
        <f t="shared" si="1"/>
        <v>768361581.92090392</v>
      </c>
      <c r="J4">
        <v>18</v>
      </c>
      <c r="K4" s="1">
        <v>1.0000000000000001E-5</v>
      </c>
      <c r="L4">
        <v>5.0000000000000001E-3</v>
      </c>
      <c r="M4">
        <v>0.4425</v>
      </c>
      <c r="N4" s="1">
        <f t="shared" si="2"/>
        <v>2.2125000000000001E-8</v>
      </c>
      <c r="O4" s="1">
        <f t="shared" si="3"/>
        <v>813559322.03389823</v>
      </c>
    </row>
    <row r="5" spans="1:15" x14ac:dyDescent="0.25">
      <c r="A5" t="s">
        <v>26</v>
      </c>
      <c r="B5" s="3" t="s">
        <v>38</v>
      </c>
      <c r="C5" t="s">
        <v>9</v>
      </c>
      <c r="D5">
        <v>12</v>
      </c>
      <c r="E5" s="1">
        <v>1.0000000000000001E-5</v>
      </c>
      <c r="F5">
        <v>5.0000000000000001E-3</v>
      </c>
      <c r="G5">
        <v>0.4425</v>
      </c>
      <c r="H5" s="1">
        <f t="shared" si="0"/>
        <v>2.2125000000000001E-8</v>
      </c>
      <c r="I5" s="1">
        <f t="shared" si="1"/>
        <v>542372881.35593212</v>
      </c>
      <c r="J5">
        <v>12</v>
      </c>
      <c r="K5" s="1">
        <v>1.0000000000000001E-5</v>
      </c>
      <c r="L5">
        <v>5.0000000000000001E-3</v>
      </c>
      <c r="M5">
        <v>0.4425</v>
      </c>
      <c r="N5" s="1">
        <f t="shared" si="2"/>
        <v>2.2125000000000001E-8</v>
      </c>
      <c r="O5" s="1">
        <f t="shared" si="3"/>
        <v>542372881.35593212</v>
      </c>
    </row>
    <row r="6" spans="1:15" x14ac:dyDescent="0.25">
      <c r="A6" t="s">
        <v>26</v>
      </c>
      <c r="B6" s="3" t="s">
        <v>38</v>
      </c>
      <c r="C6" t="s">
        <v>10</v>
      </c>
      <c r="D6">
        <v>6</v>
      </c>
      <c r="E6" s="1">
        <v>1.0000000000000001E-5</v>
      </c>
      <c r="F6">
        <v>5.0000000000000001E-3</v>
      </c>
      <c r="G6">
        <v>0.4425</v>
      </c>
      <c r="H6" s="1">
        <f t="shared" si="0"/>
        <v>2.2125000000000001E-8</v>
      </c>
      <c r="I6" s="1">
        <f t="shared" si="1"/>
        <v>271186440.67796606</v>
      </c>
      <c r="J6">
        <v>11</v>
      </c>
      <c r="K6" s="1">
        <v>1.0000000000000001E-5</v>
      </c>
      <c r="L6">
        <v>5.0000000000000001E-3</v>
      </c>
      <c r="M6">
        <v>0.4425</v>
      </c>
      <c r="N6" s="1">
        <f t="shared" si="2"/>
        <v>2.2125000000000001E-8</v>
      </c>
      <c r="O6" s="1">
        <f t="shared" si="3"/>
        <v>497175141.2429378</v>
      </c>
    </row>
    <row r="7" spans="1:15" x14ac:dyDescent="0.25">
      <c r="A7" t="s">
        <v>26</v>
      </c>
      <c r="B7" s="3" t="s">
        <v>38</v>
      </c>
      <c r="C7" t="s">
        <v>11</v>
      </c>
      <c r="D7">
        <v>34</v>
      </c>
      <c r="E7" s="1">
        <v>1.0000000000000001E-5</v>
      </c>
      <c r="F7">
        <v>5.0000000000000001E-3</v>
      </c>
      <c r="G7">
        <v>0.4425</v>
      </c>
      <c r="H7" s="1">
        <f t="shared" si="0"/>
        <v>2.2125000000000001E-8</v>
      </c>
      <c r="I7" s="1">
        <f t="shared" si="1"/>
        <v>1536723163.8418078</v>
      </c>
      <c r="J7">
        <v>22</v>
      </c>
      <c r="K7" s="1">
        <v>1.0000000000000001E-5</v>
      </c>
      <c r="L7">
        <v>5.0000000000000001E-3</v>
      </c>
      <c r="M7">
        <v>0.4425</v>
      </c>
      <c r="N7" s="1">
        <f t="shared" si="2"/>
        <v>2.2125000000000001E-8</v>
      </c>
      <c r="O7" s="1">
        <f t="shared" si="3"/>
        <v>994350282.48587561</v>
      </c>
    </row>
    <row r="8" spans="1:15" x14ac:dyDescent="0.25">
      <c r="A8" t="s">
        <v>26</v>
      </c>
      <c r="B8" s="3" t="s">
        <v>38</v>
      </c>
      <c r="C8" t="s">
        <v>12</v>
      </c>
      <c r="D8">
        <v>29</v>
      </c>
      <c r="E8" s="1">
        <v>1.0000000000000001E-5</v>
      </c>
      <c r="F8">
        <v>5.0000000000000001E-3</v>
      </c>
      <c r="G8">
        <v>0.4425</v>
      </c>
      <c r="H8" s="1">
        <f t="shared" si="0"/>
        <v>2.2125000000000001E-8</v>
      </c>
      <c r="I8" s="1">
        <f t="shared" si="1"/>
        <v>1310734463.2768362</v>
      </c>
      <c r="J8">
        <v>20</v>
      </c>
      <c r="K8" s="1">
        <v>1.0000000000000001E-5</v>
      </c>
      <c r="L8">
        <v>5.0000000000000001E-3</v>
      </c>
      <c r="M8">
        <v>0.4425</v>
      </c>
      <c r="N8" s="1">
        <f t="shared" si="2"/>
        <v>2.2125000000000001E-8</v>
      </c>
      <c r="O8" s="1">
        <f t="shared" si="3"/>
        <v>903954802.25988698</v>
      </c>
    </row>
    <row r="9" spans="1:15" x14ac:dyDescent="0.25">
      <c r="A9" t="s">
        <v>26</v>
      </c>
      <c r="B9" s="3" t="s">
        <v>38</v>
      </c>
      <c r="C9" t="s">
        <v>13</v>
      </c>
      <c r="D9">
        <v>30</v>
      </c>
      <c r="E9" s="1">
        <v>1.0000000000000001E-5</v>
      </c>
      <c r="F9">
        <v>5.0000000000000001E-3</v>
      </c>
      <c r="G9">
        <v>0.4425</v>
      </c>
      <c r="H9" s="1">
        <f t="shared" si="0"/>
        <v>2.2125000000000001E-8</v>
      </c>
      <c r="I9" s="1">
        <f t="shared" si="1"/>
        <v>1355932203.3898304</v>
      </c>
      <c r="J9">
        <v>20</v>
      </c>
      <c r="K9" s="1">
        <v>1.0000000000000001E-5</v>
      </c>
      <c r="L9">
        <v>5.0000000000000001E-3</v>
      </c>
      <c r="M9">
        <v>0.4425</v>
      </c>
      <c r="N9" s="1">
        <f t="shared" si="2"/>
        <v>2.2125000000000001E-8</v>
      </c>
      <c r="O9" s="1">
        <f t="shared" si="3"/>
        <v>903954802.25988698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BE05-38E6-44A8-B0A8-01CF84CB9BBE}">
  <dimension ref="A1:O9"/>
  <sheetViews>
    <sheetView workbookViewId="0">
      <selection activeCell="I1" sqref="I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21</v>
      </c>
      <c r="H1" t="s">
        <v>22</v>
      </c>
      <c r="I1" s="5" t="s">
        <v>15</v>
      </c>
      <c r="J1" s="5" t="s">
        <v>16</v>
      </c>
      <c r="K1" t="s">
        <v>3</v>
      </c>
      <c r="L1" t="s">
        <v>4</v>
      </c>
      <c r="M1" t="s">
        <v>23</v>
      </c>
      <c r="N1" t="s">
        <v>22</v>
      </c>
      <c r="O1" t="s">
        <v>17</v>
      </c>
    </row>
    <row r="2" spans="1:15" x14ac:dyDescent="0.25">
      <c r="A2" t="s">
        <v>25</v>
      </c>
      <c r="B2" s="3" t="s">
        <v>38</v>
      </c>
      <c r="C2" t="s">
        <v>6</v>
      </c>
      <c r="D2">
        <v>17</v>
      </c>
      <c r="E2" s="1">
        <v>1.0000000000000001E-5</v>
      </c>
      <c r="F2">
        <v>5.0000000000000001E-3</v>
      </c>
      <c r="G2">
        <v>0.44500000000000001</v>
      </c>
      <c r="H2" s="1">
        <f t="shared" ref="H2:H9" si="0">E2*F2*G2</f>
        <v>2.2250000000000001E-8</v>
      </c>
      <c r="I2" s="1">
        <f t="shared" ref="I2:I9" si="1">D2/H2</f>
        <v>764044943.82022464</v>
      </c>
      <c r="J2" s="1">
        <v>14</v>
      </c>
      <c r="K2" s="1">
        <v>1.0000000000000001E-5</v>
      </c>
      <c r="L2">
        <v>5.0000000000000001E-3</v>
      </c>
      <c r="M2">
        <v>0.44500000000000001</v>
      </c>
      <c r="N2" s="1">
        <f t="shared" ref="N2" si="2">K2*L2*M2</f>
        <v>2.2250000000000001E-8</v>
      </c>
      <c r="O2" s="1">
        <f t="shared" ref="O2:O3" si="3">J2/N2</f>
        <v>629213483.14606738</v>
      </c>
    </row>
    <row r="3" spans="1:15" x14ac:dyDescent="0.25">
      <c r="A3" t="s">
        <v>25</v>
      </c>
      <c r="B3" s="3" t="s">
        <v>38</v>
      </c>
      <c r="C3" t="s">
        <v>7</v>
      </c>
      <c r="D3">
        <v>19</v>
      </c>
      <c r="E3" s="1">
        <v>1.0000000000000001E-5</v>
      </c>
      <c r="F3">
        <v>5.0000000000000001E-3</v>
      </c>
      <c r="G3">
        <v>0.44500000000000001</v>
      </c>
      <c r="H3" s="1">
        <f t="shared" si="0"/>
        <v>2.2250000000000001E-8</v>
      </c>
      <c r="I3" s="1">
        <f t="shared" si="1"/>
        <v>853932584.26966286</v>
      </c>
      <c r="J3" s="1">
        <v>17</v>
      </c>
      <c r="K3" s="1">
        <v>1.0000000000000001E-5</v>
      </c>
      <c r="L3">
        <v>5.0000000000000001E-3</v>
      </c>
      <c r="M3">
        <v>0.44500000000000001</v>
      </c>
      <c r="N3" s="1">
        <f>K3*L3*M3</f>
        <v>2.2250000000000001E-8</v>
      </c>
      <c r="O3" s="1">
        <f t="shared" si="3"/>
        <v>764044943.82022464</v>
      </c>
    </row>
    <row r="4" spans="1:15" x14ac:dyDescent="0.25">
      <c r="A4" t="s">
        <v>25</v>
      </c>
      <c r="B4" s="3" t="s">
        <v>38</v>
      </c>
      <c r="C4" t="s">
        <v>8</v>
      </c>
      <c r="D4">
        <v>31</v>
      </c>
      <c r="E4" s="1">
        <v>1.0000000000000001E-5</v>
      </c>
      <c r="F4">
        <v>5.0000000000000001E-3</v>
      </c>
      <c r="G4">
        <v>0.44500000000000001</v>
      </c>
      <c r="H4" s="1">
        <f t="shared" si="0"/>
        <v>2.2250000000000001E-8</v>
      </c>
      <c r="I4" s="1">
        <f t="shared" si="1"/>
        <v>1393258426.9662921</v>
      </c>
      <c r="J4" s="1">
        <v>24</v>
      </c>
      <c r="K4" s="1">
        <v>1.0000000000000001E-5</v>
      </c>
      <c r="L4">
        <v>5.0000000000000001E-3</v>
      </c>
      <c r="M4">
        <v>0.44500000000000001</v>
      </c>
      <c r="N4" s="1">
        <f t="shared" ref="N4:N9" si="4">K4*L4*M4</f>
        <v>2.2250000000000001E-8</v>
      </c>
      <c r="O4" s="1">
        <f>J4/N4</f>
        <v>1078651685.3932583</v>
      </c>
    </row>
    <row r="5" spans="1:15" x14ac:dyDescent="0.25">
      <c r="A5" t="s">
        <v>25</v>
      </c>
      <c r="B5" s="3" t="s">
        <v>38</v>
      </c>
      <c r="C5" t="s">
        <v>9</v>
      </c>
      <c r="D5">
        <v>10</v>
      </c>
      <c r="E5" s="1">
        <v>1.0000000000000001E-5</v>
      </c>
      <c r="F5">
        <v>5.0000000000000001E-3</v>
      </c>
      <c r="G5">
        <v>0.44500000000000001</v>
      </c>
      <c r="H5" s="1">
        <f t="shared" si="0"/>
        <v>2.2250000000000001E-8</v>
      </c>
      <c r="I5" s="1">
        <f t="shared" si="1"/>
        <v>449438202.24719101</v>
      </c>
      <c r="J5" s="1">
        <v>11</v>
      </c>
      <c r="K5" s="1">
        <v>1.0000000000000001E-5</v>
      </c>
      <c r="L5">
        <v>5.0000000000000001E-3</v>
      </c>
      <c r="M5">
        <v>0.44500000000000001</v>
      </c>
      <c r="N5" s="1">
        <f t="shared" si="4"/>
        <v>2.2250000000000001E-8</v>
      </c>
      <c r="O5" s="1">
        <f t="shared" ref="O5:O9" si="5">J5/N5</f>
        <v>494382022.47191012</v>
      </c>
    </row>
    <row r="6" spans="1:15" x14ac:dyDescent="0.25">
      <c r="A6" t="s">
        <v>25</v>
      </c>
      <c r="B6" s="3" t="s">
        <v>38</v>
      </c>
      <c r="C6" t="s">
        <v>10</v>
      </c>
      <c r="D6">
        <v>13</v>
      </c>
      <c r="E6" s="1">
        <v>1.0000000000000001E-5</v>
      </c>
      <c r="F6">
        <v>5.0000000000000001E-3</v>
      </c>
      <c r="G6">
        <v>0.44500000000000001</v>
      </c>
      <c r="H6" s="1">
        <f t="shared" si="0"/>
        <v>2.2250000000000001E-8</v>
      </c>
      <c r="I6" s="1">
        <f t="shared" si="1"/>
        <v>584269662.92134833</v>
      </c>
      <c r="J6" s="1">
        <v>14</v>
      </c>
      <c r="K6" s="1">
        <v>1.0000000000000001E-5</v>
      </c>
      <c r="L6">
        <v>5.0000000000000001E-3</v>
      </c>
      <c r="M6">
        <v>0.44500000000000001</v>
      </c>
      <c r="N6" s="1">
        <f t="shared" si="4"/>
        <v>2.2250000000000001E-8</v>
      </c>
      <c r="O6" s="1">
        <f t="shared" si="5"/>
        <v>629213483.14606738</v>
      </c>
    </row>
    <row r="7" spans="1:15" x14ac:dyDescent="0.25">
      <c r="A7" t="s">
        <v>25</v>
      </c>
      <c r="B7" s="3" t="s">
        <v>38</v>
      </c>
      <c r="C7" t="s">
        <v>11</v>
      </c>
      <c r="D7">
        <v>23</v>
      </c>
      <c r="E7" s="1">
        <v>1.0000000000000001E-5</v>
      </c>
      <c r="F7">
        <v>5.0000000000000001E-3</v>
      </c>
      <c r="G7">
        <v>0.44500000000000001</v>
      </c>
      <c r="H7" s="1">
        <f t="shared" si="0"/>
        <v>2.2250000000000001E-8</v>
      </c>
      <c r="I7" s="1">
        <f t="shared" si="1"/>
        <v>1033707865.1685393</v>
      </c>
      <c r="J7" s="1">
        <v>26</v>
      </c>
      <c r="K7" s="1">
        <v>1.0000000000000001E-5</v>
      </c>
      <c r="L7">
        <v>5.0000000000000001E-3</v>
      </c>
      <c r="M7">
        <v>0.44500000000000001</v>
      </c>
      <c r="N7" s="1">
        <f t="shared" si="4"/>
        <v>2.2250000000000001E-8</v>
      </c>
      <c r="O7" s="1">
        <f t="shared" si="5"/>
        <v>1168539325.8426967</v>
      </c>
    </row>
    <row r="8" spans="1:15" x14ac:dyDescent="0.25">
      <c r="A8" t="s">
        <v>25</v>
      </c>
      <c r="B8" s="3" t="s">
        <v>38</v>
      </c>
      <c r="C8" t="s">
        <v>12</v>
      </c>
      <c r="D8">
        <v>18</v>
      </c>
      <c r="E8" s="1">
        <v>1.0000000000000001E-5</v>
      </c>
      <c r="F8">
        <v>5.0000000000000001E-3</v>
      </c>
      <c r="G8">
        <v>0.44500000000000001</v>
      </c>
      <c r="H8" s="1">
        <f t="shared" si="0"/>
        <v>2.2250000000000001E-8</v>
      </c>
      <c r="I8" s="1">
        <f t="shared" si="1"/>
        <v>808988764.04494381</v>
      </c>
      <c r="J8" s="1">
        <v>24</v>
      </c>
      <c r="K8" s="1">
        <v>1.0000000000000001E-5</v>
      </c>
      <c r="L8">
        <v>5.0000000000000001E-3</v>
      </c>
      <c r="M8">
        <v>0.44500000000000001</v>
      </c>
      <c r="N8" s="1">
        <f t="shared" si="4"/>
        <v>2.2250000000000001E-8</v>
      </c>
      <c r="O8" s="1">
        <f t="shared" si="5"/>
        <v>1078651685.3932583</v>
      </c>
    </row>
    <row r="9" spans="1:15" x14ac:dyDescent="0.25">
      <c r="A9" t="s">
        <v>25</v>
      </c>
      <c r="B9" s="3" t="s">
        <v>38</v>
      </c>
      <c r="C9" t="s">
        <v>13</v>
      </c>
      <c r="D9">
        <v>22</v>
      </c>
      <c r="E9" s="1">
        <v>1.0000000000000001E-5</v>
      </c>
      <c r="F9">
        <v>5.0000000000000001E-3</v>
      </c>
      <c r="G9">
        <v>0.44500000000000001</v>
      </c>
      <c r="H9" s="1">
        <f t="shared" si="0"/>
        <v>2.2250000000000001E-8</v>
      </c>
      <c r="I9" s="1">
        <f t="shared" si="1"/>
        <v>988764044.94382024</v>
      </c>
      <c r="J9" s="1">
        <v>26</v>
      </c>
      <c r="K9" s="1">
        <v>1.0000000000000001E-5</v>
      </c>
      <c r="L9">
        <v>5.0000000000000001E-3</v>
      </c>
      <c r="M9">
        <v>0.44500000000000001</v>
      </c>
      <c r="N9" s="1">
        <f t="shared" si="4"/>
        <v>2.2250000000000001E-8</v>
      </c>
      <c r="O9" s="1">
        <f t="shared" si="5"/>
        <v>1168539325.8426967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8AC6-75DC-441D-94DB-1F448EC4FE05}">
  <dimension ref="A1:O9"/>
  <sheetViews>
    <sheetView tabSelected="1" workbookViewId="0">
      <selection activeCell="E15" sqref="E15"/>
    </sheetView>
  </sheetViews>
  <sheetFormatPr defaultRowHeight="15" x14ac:dyDescent="0.25"/>
  <cols>
    <col min="6" max="6" width="10.85546875" customWidth="1"/>
    <col min="7" max="7" width="14.85546875" customWidth="1"/>
    <col min="8" max="8" width="14.140625" customWidth="1"/>
    <col min="9" max="9" width="24" customWidth="1"/>
    <col min="10" max="10" width="1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21</v>
      </c>
      <c r="H1" t="s">
        <v>22</v>
      </c>
      <c r="I1" s="5" t="s">
        <v>15</v>
      </c>
      <c r="J1" s="5" t="s">
        <v>16</v>
      </c>
      <c r="K1" t="s">
        <v>3</v>
      </c>
      <c r="L1" t="s">
        <v>4</v>
      </c>
      <c r="M1" t="s">
        <v>23</v>
      </c>
      <c r="N1" t="s">
        <v>22</v>
      </c>
      <c r="O1" t="s">
        <v>17</v>
      </c>
    </row>
    <row r="2" spans="1:15" x14ac:dyDescent="0.25">
      <c r="A2" t="s">
        <v>24</v>
      </c>
      <c r="B2" s="3" t="s">
        <v>38</v>
      </c>
      <c r="C2" t="s">
        <v>6</v>
      </c>
      <c r="D2" s="1">
        <v>17</v>
      </c>
      <c r="E2" s="1">
        <v>1.0000000000000001E-5</v>
      </c>
      <c r="F2" s="1">
        <v>5.0000000000000001E-3</v>
      </c>
      <c r="G2">
        <v>0.45199999999999996</v>
      </c>
      <c r="H2" s="1">
        <f t="shared" ref="H2:H9" si="0">E2*F2*G2</f>
        <v>2.2600000000000001E-8</v>
      </c>
      <c r="I2" s="1">
        <f t="shared" ref="I2:I9" si="1">D2/H2</f>
        <v>752212389.38053095</v>
      </c>
      <c r="J2" s="1">
        <v>22</v>
      </c>
      <c r="K2" s="1">
        <v>1.0000000000000001E-5</v>
      </c>
      <c r="L2" s="1">
        <v>5.0000000000000001E-3</v>
      </c>
      <c r="M2">
        <v>0.45199999999999996</v>
      </c>
      <c r="N2" s="1">
        <f t="shared" ref="N2:N9" si="2">K2*L2*M2</f>
        <v>2.2600000000000001E-8</v>
      </c>
      <c r="O2" s="1">
        <f t="shared" ref="O2:O9" si="3">J2/N2</f>
        <v>973451327.43362832</v>
      </c>
    </row>
    <row r="3" spans="1:15" x14ac:dyDescent="0.25">
      <c r="A3" t="s">
        <v>24</v>
      </c>
      <c r="B3" s="3" t="s">
        <v>38</v>
      </c>
      <c r="C3" t="s">
        <v>7</v>
      </c>
      <c r="D3" s="1">
        <v>24</v>
      </c>
      <c r="E3" s="1">
        <v>1.0000000000000001E-5</v>
      </c>
      <c r="F3" s="1">
        <v>5.0000000000000001E-3</v>
      </c>
      <c r="G3">
        <v>0.45199999999999996</v>
      </c>
      <c r="H3" s="1">
        <f t="shared" si="0"/>
        <v>2.2600000000000001E-8</v>
      </c>
      <c r="I3" s="1">
        <f t="shared" si="1"/>
        <v>1061946902.6548672</v>
      </c>
      <c r="J3" s="1">
        <v>27</v>
      </c>
      <c r="K3" s="1">
        <v>1.0000000000000001E-5</v>
      </c>
      <c r="L3" s="1">
        <v>5.0000000000000001E-3</v>
      </c>
      <c r="M3">
        <v>0.45199999999999996</v>
      </c>
      <c r="N3" s="1">
        <f t="shared" si="2"/>
        <v>2.2600000000000001E-8</v>
      </c>
      <c r="O3" s="1">
        <f t="shared" si="3"/>
        <v>1194690265.4867256</v>
      </c>
    </row>
    <row r="4" spans="1:15" x14ac:dyDescent="0.25">
      <c r="A4" t="s">
        <v>24</v>
      </c>
      <c r="B4" s="3" t="s">
        <v>38</v>
      </c>
      <c r="C4" t="s">
        <v>8</v>
      </c>
      <c r="D4" s="1">
        <v>31</v>
      </c>
      <c r="E4" s="1">
        <v>1.0000000000000001E-5</v>
      </c>
      <c r="F4" s="1">
        <v>5.0000000000000001E-3</v>
      </c>
      <c r="G4">
        <v>0.45199999999999996</v>
      </c>
      <c r="H4" s="1">
        <f t="shared" si="0"/>
        <v>2.2600000000000001E-8</v>
      </c>
      <c r="I4" s="1">
        <f t="shared" si="1"/>
        <v>1371681415.9292035</v>
      </c>
      <c r="J4" s="1">
        <v>33</v>
      </c>
      <c r="K4" s="1">
        <v>1.0000000000000001E-5</v>
      </c>
      <c r="L4" s="1">
        <v>5.0000000000000001E-3</v>
      </c>
      <c r="M4">
        <v>0.45199999999999996</v>
      </c>
      <c r="N4" s="1">
        <f t="shared" si="2"/>
        <v>2.2600000000000001E-8</v>
      </c>
      <c r="O4" s="1">
        <f t="shared" si="3"/>
        <v>1460176991.1504424</v>
      </c>
    </row>
    <row r="5" spans="1:15" x14ac:dyDescent="0.25">
      <c r="A5" t="s">
        <v>24</v>
      </c>
      <c r="B5" s="3" t="s">
        <v>38</v>
      </c>
      <c r="C5" t="s">
        <v>9</v>
      </c>
      <c r="D5" s="1">
        <v>21</v>
      </c>
      <c r="E5" s="1">
        <v>1.0000000000000001E-5</v>
      </c>
      <c r="F5" s="1">
        <v>5.0000000000000001E-3</v>
      </c>
      <c r="G5">
        <v>0.45199999999999996</v>
      </c>
      <c r="H5" s="1">
        <f t="shared" si="0"/>
        <v>2.2600000000000001E-8</v>
      </c>
      <c r="I5" s="1">
        <f t="shared" si="1"/>
        <v>929203539.82300878</v>
      </c>
      <c r="J5" s="1">
        <v>19</v>
      </c>
      <c r="K5" s="1">
        <v>1.0000000000000001E-5</v>
      </c>
      <c r="L5" s="1">
        <v>5.0000000000000001E-3</v>
      </c>
      <c r="M5">
        <v>0.45199999999999996</v>
      </c>
      <c r="N5" s="1">
        <f t="shared" si="2"/>
        <v>2.2600000000000001E-8</v>
      </c>
      <c r="O5" s="1">
        <f t="shared" si="3"/>
        <v>840707964.60176992</v>
      </c>
    </row>
    <row r="6" spans="1:15" x14ac:dyDescent="0.25">
      <c r="A6" t="s">
        <v>24</v>
      </c>
      <c r="B6" s="3" t="s">
        <v>38</v>
      </c>
      <c r="C6" t="s">
        <v>10</v>
      </c>
      <c r="D6" s="1">
        <v>19</v>
      </c>
      <c r="E6" s="1">
        <v>1.0000000000000001E-5</v>
      </c>
      <c r="F6" s="1">
        <v>5.0000000000000001E-3</v>
      </c>
      <c r="G6">
        <v>0.45199999999999996</v>
      </c>
      <c r="H6" s="1">
        <f t="shared" si="0"/>
        <v>2.2600000000000001E-8</v>
      </c>
      <c r="I6" s="1">
        <f t="shared" si="1"/>
        <v>840707964.60176992</v>
      </c>
      <c r="J6" s="1">
        <v>17</v>
      </c>
      <c r="K6" s="1">
        <v>1.0000000000000001E-5</v>
      </c>
      <c r="L6" s="1">
        <v>5.0000000000000001E-3</v>
      </c>
      <c r="M6">
        <v>0.45199999999999996</v>
      </c>
      <c r="N6" s="1">
        <f t="shared" si="2"/>
        <v>2.2600000000000001E-8</v>
      </c>
      <c r="O6" s="1">
        <f t="shared" si="3"/>
        <v>752212389.38053095</v>
      </c>
    </row>
    <row r="7" spans="1:15" x14ac:dyDescent="0.25">
      <c r="A7" t="s">
        <v>24</v>
      </c>
      <c r="B7" s="3" t="s">
        <v>38</v>
      </c>
      <c r="C7" t="s">
        <v>11</v>
      </c>
      <c r="D7" s="1">
        <v>42</v>
      </c>
      <c r="E7" s="1">
        <v>1.0000000000000001E-5</v>
      </c>
      <c r="F7" s="1">
        <v>5.0000000000000001E-3</v>
      </c>
      <c r="G7">
        <v>0.45199999999999996</v>
      </c>
      <c r="H7" s="1">
        <f t="shared" si="0"/>
        <v>2.2600000000000001E-8</v>
      </c>
      <c r="I7" s="1">
        <f t="shared" si="1"/>
        <v>1858407079.6460176</v>
      </c>
      <c r="J7" s="1">
        <v>38</v>
      </c>
      <c r="K7" s="1">
        <v>1.0000000000000001E-5</v>
      </c>
      <c r="L7" s="1">
        <v>5.0000000000000001E-3</v>
      </c>
      <c r="M7">
        <v>0.45199999999999996</v>
      </c>
      <c r="N7" s="1">
        <f t="shared" si="2"/>
        <v>2.2600000000000001E-8</v>
      </c>
      <c r="O7" s="1">
        <f t="shared" si="3"/>
        <v>1681415929.2035398</v>
      </c>
    </row>
    <row r="8" spans="1:15" x14ac:dyDescent="0.25">
      <c r="A8" t="s">
        <v>24</v>
      </c>
      <c r="B8" s="3" t="s">
        <v>38</v>
      </c>
      <c r="C8" t="s">
        <v>12</v>
      </c>
      <c r="D8" s="1">
        <v>14</v>
      </c>
      <c r="E8" s="1">
        <v>1.0000000000000001E-5</v>
      </c>
      <c r="F8" s="1">
        <v>5.0000000000000001E-3</v>
      </c>
      <c r="G8">
        <v>0.45199999999999996</v>
      </c>
      <c r="H8" s="1">
        <f t="shared" si="0"/>
        <v>2.2600000000000001E-8</v>
      </c>
      <c r="I8" s="1">
        <f t="shared" si="1"/>
        <v>619469026.54867256</v>
      </c>
      <c r="J8" s="1">
        <v>19</v>
      </c>
      <c r="K8" s="1">
        <v>1.0000000000000001E-5</v>
      </c>
      <c r="L8" s="1">
        <v>5.0000000000000001E-3</v>
      </c>
      <c r="M8">
        <v>0.45199999999999996</v>
      </c>
      <c r="N8" s="1">
        <f t="shared" si="2"/>
        <v>2.2600000000000001E-8</v>
      </c>
      <c r="O8" s="1">
        <f t="shared" si="3"/>
        <v>840707964.60176992</v>
      </c>
    </row>
    <row r="9" spans="1:15" x14ac:dyDescent="0.25">
      <c r="A9" t="s">
        <v>24</v>
      </c>
      <c r="B9" s="3" t="s">
        <v>38</v>
      </c>
      <c r="C9" t="s">
        <v>13</v>
      </c>
      <c r="D9" s="1">
        <v>33</v>
      </c>
      <c r="E9" s="1">
        <v>1.0000000000000001E-5</v>
      </c>
      <c r="F9" s="1">
        <v>5.0000000000000001E-3</v>
      </c>
      <c r="G9">
        <v>0.45199999999999996</v>
      </c>
      <c r="H9" s="1">
        <f t="shared" si="0"/>
        <v>2.2600000000000001E-8</v>
      </c>
      <c r="I9" s="1">
        <f t="shared" si="1"/>
        <v>1460176991.1504424</v>
      </c>
      <c r="J9" s="1">
        <v>27</v>
      </c>
      <c r="K9" s="1">
        <v>1.0000000000000001E-5</v>
      </c>
      <c r="L9" s="1">
        <v>5.0000000000000001E-3</v>
      </c>
      <c r="M9">
        <v>0.45199999999999996</v>
      </c>
      <c r="N9" s="1">
        <f t="shared" si="2"/>
        <v>2.2600000000000001E-8</v>
      </c>
      <c r="O9" s="1">
        <f t="shared" si="3"/>
        <v>1194690265.4867256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grams_soil</vt:lpstr>
      <vt:lpstr>Overnight_T0</vt:lpstr>
      <vt:lpstr>Day_0</vt:lpstr>
      <vt:lpstr>Day_1</vt:lpstr>
      <vt:lpstr>Day_2</vt:lpstr>
      <vt:lpstr>Day_3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Franco</dc:creator>
  <cp:lastModifiedBy>Franco, Karla - REE-ARS</cp:lastModifiedBy>
  <dcterms:created xsi:type="dcterms:W3CDTF">2022-05-18T15:43:33Z</dcterms:created>
  <dcterms:modified xsi:type="dcterms:W3CDTF">2023-06-07T15:58:37Z</dcterms:modified>
</cp:coreProperties>
</file>