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rla_franco_usda_gov/Documents/Documents/mpn_rfu_package/github_repo/plasmid_retention/"/>
    </mc:Choice>
  </mc:AlternateContent>
  <xr:revisionPtr revIDLastSave="6" documentId="13_ncr:1_{265F0EFF-482B-4DDF-A7B1-603F31488181}" xr6:coauthVersionLast="47" xr6:coauthVersionMax="47" xr10:uidLastSave="{8A793850-24E7-48DA-9EA8-2F57AD2A3A47}"/>
  <bookViews>
    <workbookView xWindow="16284" yWindow="-36" windowWidth="23256" windowHeight="12456" xr2:uid="{1D75237F-B8B2-4C04-8E97-8DD3F992758D}"/>
  </bookViews>
  <sheets>
    <sheet name="CFU_complex" sheetId="5" r:id="rId1"/>
  </sheets>
  <externalReferences>
    <externalReference r:id="rId2"/>
  </externalReferences>
  <definedNames>
    <definedName name="_xlchart.v1.0" hidden="1">CFU_complex!#REF!</definedName>
    <definedName name="_xlchart.v1.1" hidden="1">CFU_complex!#REF!</definedName>
    <definedName name="_xlchart.v1.2" hidden="1">CFU_complex!#REF!</definedName>
    <definedName name="_xlchart.v1.3" hidden="1">CFU_complex!#REF!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5" l="1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2" i="5"/>
  <c r="I3" i="5"/>
  <c r="S3" i="5" s="1"/>
  <c r="I4" i="5"/>
  <c r="S4" i="5" s="1"/>
  <c r="I5" i="5"/>
  <c r="S5" i="5" s="1"/>
  <c r="I6" i="5"/>
  <c r="S6" i="5" s="1"/>
  <c r="I7" i="5"/>
  <c r="S7" i="5" s="1"/>
  <c r="I8" i="5"/>
  <c r="S8" i="5" s="1"/>
  <c r="I9" i="5"/>
  <c r="S9" i="5" s="1"/>
  <c r="I10" i="5"/>
  <c r="S10" i="5" s="1"/>
  <c r="I11" i="5"/>
  <c r="I12" i="5"/>
  <c r="I13" i="5"/>
  <c r="S13" i="5" s="1"/>
  <c r="I14" i="5"/>
  <c r="S14" i="5" s="1"/>
  <c r="I15" i="5"/>
  <c r="S15" i="5" s="1"/>
  <c r="I16" i="5"/>
  <c r="S16" i="5" s="1"/>
  <c r="I17" i="5"/>
  <c r="S17" i="5" s="1"/>
  <c r="I18" i="5"/>
  <c r="S18" i="5" s="1"/>
  <c r="I19" i="5"/>
  <c r="S19" i="5" s="1"/>
  <c r="I20" i="5"/>
  <c r="S20" i="5" s="1"/>
  <c r="I21" i="5"/>
  <c r="S21" i="5" s="1"/>
  <c r="I22" i="5"/>
  <c r="S22" i="5" s="1"/>
  <c r="I23" i="5"/>
  <c r="I24" i="5"/>
  <c r="I25" i="5"/>
  <c r="S25" i="5" s="1"/>
  <c r="I26" i="5"/>
  <c r="S26" i="5" s="1"/>
  <c r="I27" i="5"/>
  <c r="S27" i="5" s="1"/>
  <c r="I28" i="5"/>
  <c r="S28" i="5" s="1"/>
  <c r="I29" i="5"/>
  <c r="S29" i="5" s="1"/>
  <c r="I30" i="5"/>
  <c r="S30" i="5" s="1"/>
  <c r="I31" i="5"/>
  <c r="S31" i="5" s="1"/>
  <c r="I32" i="5"/>
  <c r="S32" i="5" s="1"/>
  <c r="I33" i="5"/>
  <c r="S33" i="5" s="1"/>
  <c r="I34" i="5"/>
  <c r="S34" i="5" s="1"/>
  <c r="I35" i="5"/>
  <c r="I36" i="5"/>
  <c r="I37" i="5"/>
  <c r="S37" i="5" s="1"/>
  <c r="I38" i="5"/>
  <c r="S38" i="5" s="1"/>
  <c r="I39" i="5"/>
  <c r="S39" i="5" s="1"/>
  <c r="I40" i="5"/>
  <c r="S40" i="5" s="1"/>
  <c r="I41" i="5"/>
  <c r="S41" i="5" s="1"/>
  <c r="I42" i="5"/>
  <c r="S42" i="5" s="1"/>
  <c r="I43" i="5"/>
  <c r="S43" i="5" s="1"/>
  <c r="I44" i="5"/>
  <c r="S44" i="5" s="1"/>
  <c r="I45" i="5"/>
  <c r="S45" i="5" s="1"/>
  <c r="I46" i="5"/>
  <c r="S46" i="5" s="1"/>
  <c r="I47" i="5"/>
  <c r="I48" i="5"/>
  <c r="I49" i="5"/>
  <c r="S49" i="5" s="1"/>
  <c r="I50" i="5"/>
  <c r="S50" i="5" s="1"/>
  <c r="I51" i="5"/>
  <c r="S51" i="5" s="1"/>
  <c r="I52" i="5"/>
  <c r="S52" i="5" s="1"/>
  <c r="I53" i="5"/>
  <c r="S53" i="5" s="1"/>
  <c r="I54" i="5"/>
  <c r="S54" i="5" s="1"/>
  <c r="I55" i="5"/>
  <c r="S55" i="5" s="1"/>
  <c r="I56" i="5"/>
  <c r="S56" i="5" s="1"/>
  <c r="I57" i="5"/>
  <c r="S57" i="5" s="1"/>
  <c r="I58" i="5"/>
  <c r="S58" i="5" s="1"/>
  <c r="I59" i="5"/>
  <c r="I60" i="5"/>
  <c r="I61" i="5"/>
  <c r="S61" i="5" s="1"/>
  <c r="I62" i="5"/>
  <c r="S62" i="5" s="1"/>
  <c r="I63" i="5"/>
  <c r="S63" i="5" s="1"/>
  <c r="I64" i="5"/>
  <c r="S64" i="5" s="1"/>
  <c r="I65" i="5"/>
  <c r="S65" i="5" s="1"/>
  <c r="I66" i="5"/>
  <c r="S66" i="5" s="1"/>
  <c r="I67" i="5"/>
  <c r="S67" i="5" s="1"/>
  <c r="I68" i="5"/>
  <c r="S68" i="5" s="1"/>
  <c r="I69" i="5"/>
  <c r="S69" i="5" s="1"/>
  <c r="I70" i="5"/>
  <c r="S70" i="5" s="1"/>
  <c r="I71" i="5"/>
  <c r="I72" i="5"/>
  <c r="I73" i="5"/>
  <c r="S73" i="5" s="1"/>
  <c r="I74" i="5"/>
  <c r="S74" i="5" s="1"/>
  <c r="I75" i="5"/>
  <c r="S75" i="5" s="1"/>
  <c r="I76" i="5"/>
  <c r="S76" i="5" s="1"/>
  <c r="R2" i="5"/>
  <c r="R78" i="5" s="1"/>
  <c r="R3" i="5"/>
  <c r="R4" i="5"/>
  <c r="R5" i="5"/>
  <c r="R6" i="5"/>
  <c r="R7" i="5"/>
  <c r="R8" i="5"/>
  <c r="R9" i="5"/>
  <c r="R10" i="5"/>
  <c r="R11" i="5"/>
  <c r="S11" i="5" s="1"/>
  <c r="R12" i="5"/>
  <c r="S12" i="5" s="1"/>
  <c r="R13" i="5"/>
  <c r="R14" i="5"/>
  <c r="R15" i="5"/>
  <c r="R16" i="5"/>
  <c r="R17" i="5"/>
  <c r="R18" i="5"/>
  <c r="R19" i="5"/>
  <c r="R20" i="5"/>
  <c r="R21" i="5"/>
  <c r="R22" i="5"/>
  <c r="R23" i="5"/>
  <c r="S23" i="5" s="1"/>
  <c r="R24" i="5"/>
  <c r="S24" i="5" s="1"/>
  <c r="R25" i="5"/>
  <c r="R26" i="5"/>
  <c r="R27" i="5"/>
  <c r="R28" i="5"/>
  <c r="R29" i="5"/>
  <c r="R30" i="5"/>
  <c r="R31" i="5"/>
  <c r="R32" i="5"/>
  <c r="R33" i="5"/>
  <c r="R34" i="5"/>
  <c r="R35" i="5"/>
  <c r="S35" i="5" s="1"/>
  <c r="R36" i="5"/>
  <c r="S36" i="5" s="1"/>
  <c r="R37" i="5"/>
  <c r="R38" i="5"/>
  <c r="R39" i="5"/>
  <c r="R40" i="5"/>
  <c r="R41" i="5"/>
  <c r="R42" i="5"/>
  <c r="R43" i="5"/>
  <c r="R44" i="5"/>
  <c r="R45" i="5"/>
  <c r="R46" i="5"/>
  <c r="R47" i="5"/>
  <c r="S47" i="5" s="1"/>
  <c r="R48" i="5"/>
  <c r="S48" i="5" s="1"/>
  <c r="R49" i="5"/>
  <c r="R50" i="5"/>
  <c r="R51" i="5"/>
  <c r="R52" i="5"/>
  <c r="R53" i="5"/>
  <c r="R54" i="5"/>
  <c r="R55" i="5"/>
  <c r="R56" i="5"/>
  <c r="R57" i="5"/>
  <c r="R58" i="5"/>
  <c r="R59" i="5"/>
  <c r="S59" i="5" s="1"/>
  <c r="R60" i="5"/>
  <c r="S60" i="5" s="1"/>
  <c r="R61" i="5"/>
  <c r="R62" i="5"/>
  <c r="R63" i="5"/>
  <c r="R64" i="5"/>
  <c r="R65" i="5"/>
  <c r="R66" i="5"/>
  <c r="R67" i="5"/>
  <c r="R68" i="5"/>
  <c r="R69" i="5"/>
  <c r="R70" i="5"/>
  <c r="R71" i="5"/>
  <c r="S71" i="5" s="1"/>
  <c r="R72" i="5"/>
  <c r="S72" i="5" s="1"/>
  <c r="R73" i="5"/>
  <c r="R74" i="5"/>
  <c r="R75" i="5"/>
  <c r="R76" i="5"/>
  <c r="I2" i="5"/>
  <c r="I78" i="5" s="1"/>
  <c r="R77" i="5" a="1"/>
  <c r="I77" i="5" a="1"/>
  <c r="S78" i="5" l="1"/>
  <c r="S2" i="5"/>
  <c r="R77" i="5"/>
  <c r="I77" i="5"/>
  <c r="S7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<sst xmlns="http://schemas.openxmlformats.org/spreadsheetml/2006/main" count="325" uniqueCount="44">
  <si>
    <t>Plate</t>
  </si>
  <si>
    <t>Row</t>
  </si>
  <si>
    <t>Colony Forming Unit</t>
  </si>
  <si>
    <t>Dilution Factor</t>
  </si>
  <si>
    <t>Plating Factor</t>
  </si>
  <si>
    <t>Plate_01_SMSA_gent-0</t>
  </si>
  <si>
    <t>A</t>
  </si>
  <si>
    <t>Plate_01_SMSA_gent-20</t>
  </si>
  <si>
    <t>B</t>
  </si>
  <si>
    <t>C</t>
  </si>
  <si>
    <t>D</t>
  </si>
  <si>
    <t>E</t>
  </si>
  <si>
    <t>F</t>
  </si>
  <si>
    <t>G</t>
  </si>
  <si>
    <t>Plate_02_SMSA_gent-0</t>
  </si>
  <si>
    <t>Plate_02_SMSA_gent-20</t>
  </si>
  <si>
    <t>Plate_03_SMSA_gent-0</t>
  </si>
  <si>
    <t>Plate_03_SMSA_gent-20</t>
  </si>
  <si>
    <t>Plate_04_SMSA_gent-0</t>
  </si>
  <si>
    <t>Plate_04_SMSA_gent-20</t>
  </si>
  <si>
    <t>Plate_05_SMSA_gent-0</t>
  </si>
  <si>
    <t>Plate_05_SMSA_gent-20</t>
  </si>
  <si>
    <t>Plate_06_SMSA_gent-0</t>
  </si>
  <si>
    <t>Plate_06_SMSA_gent-20</t>
  </si>
  <si>
    <t>Plate_07_SMSA_gent-0</t>
  </si>
  <si>
    <t>Plate_07_SMSA_gent-20</t>
  </si>
  <si>
    <t>Plate_08_SMSA_gent-0</t>
  </si>
  <si>
    <t>Plate_08_SMSA_gent-20</t>
  </si>
  <si>
    <t>Plate_09_SMSA_gent-0</t>
  </si>
  <si>
    <t>Plate_09_SMSA_gent-20</t>
  </si>
  <si>
    <t>Plate_13_SMSA_gent-0</t>
  </si>
  <si>
    <t>Plate_13_SMSA_gent-20</t>
  </si>
  <si>
    <t>Plate_14_SMSA_gent-0</t>
  </si>
  <si>
    <t>Plate_14_SMSA_gent-20</t>
  </si>
  <si>
    <t>gentamicin_concentration</t>
  </si>
  <si>
    <t>CFU/g</t>
  </si>
  <si>
    <t>log10</t>
  </si>
  <si>
    <t>plate_number</t>
  </si>
  <si>
    <t>Complete_info</t>
  </si>
  <si>
    <t>platenumber</t>
  </si>
  <si>
    <t>row</t>
  </si>
  <si>
    <t>log difference</t>
  </si>
  <si>
    <t xml:space="preserve">mean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</si>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</sst>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ranco\OneDrive%20-%20USDA\Documents\XRealStats.xlam" TargetMode="External"/><Relationship Id="rId1" Type="http://schemas.openxmlformats.org/officeDocument/2006/relationships/externalLinkPath" Target="file:///C:\Users\kfranco\OneDrive%20-%20USDA\Document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6279-48EE-48C0-951C-58E765E49F1D}">
  <dimension ref="A1:U78"/>
  <sheetViews>
    <sheetView tabSelected="1" topLeftCell="A157" workbookViewId="0">
      <pane xSplit="1" topLeftCell="B1" activePane="topRight" state="frozen"/>
      <selection activeCell="A148" sqref="A148"/>
      <selection pane="topRight" activeCell="AM86" sqref="AM86"/>
    </sheetView>
  </sheetViews>
  <sheetFormatPr defaultRowHeight="15" x14ac:dyDescent="0.25"/>
  <cols>
    <col min="1" max="1" width="22.7109375" bestFit="1" customWidth="1"/>
    <col min="2" max="2" width="6.7109375" customWidth="1"/>
    <col min="3" max="3" width="14.7109375" customWidth="1"/>
    <col min="4" max="4" width="13.7109375" customWidth="1"/>
    <col min="5" max="5" width="14.28515625" customWidth="1"/>
    <col min="6" max="6" width="14.140625" customWidth="1"/>
    <col min="7" max="7" width="13.140625" bestFit="1" customWidth="1"/>
    <col min="9" max="9" width="12" bestFit="1" customWidth="1"/>
    <col min="11" max="11" width="5.28515625" customWidth="1"/>
    <col min="12" max="12" width="6.42578125" customWidth="1"/>
    <col min="18" max="18" width="12" bestFit="1" customWidth="1"/>
    <col min="19" max="19" width="11" bestFit="1" customWidth="1"/>
  </cols>
  <sheetData>
    <row r="1" spans="1:21" x14ac:dyDescent="0.25">
      <c r="A1" s="1" t="s">
        <v>38</v>
      </c>
      <c r="B1" s="1" t="s">
        <v>37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35</v>
      </c>
      <c r="I1" s="4" t="s">
        <v>36</v>
      </c>
      <c r="J1" s="1" t="s">
        <v>0</v>
      </c>
      <c r="K1" s="1" t="s">
        <v>37</v>
      </c>
      <c r="L1" s="1" t="s">
        <v>34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35</v>
      </c>
      <c r="R1" s="4" t="s">
        <v>36</v>
      </c>
      <c r="S1" s="4" t="s">
        <v>41</v>
      </c>
      <c r="T1" t="s">
        <v>39</v>
      </c>
      <c r="U1" t="s">
        <v>40</v>
      </c>
    </row>
    <row r="2" spans="1:21" x14ac:dyDescent="0.25">
      <c r="A2" s="3" t="s">
        <v>5</v>
      </c>
      <c r="B2" s="3">
        <v>1</v>
      </c>
      <c r="C2" s="3">
        <v>0</v>
      </c>
      <c r="D2" s="3" t="s">
        <v>6</v>
      </c>
      <c r="E2" s="3">
        <v>13</v>
      </c>
      <c r="F2" s="2">
        <v>1E-3</v>
      </c>
      <c r="G2" s="2">
        <v>5.0000000000000001E-3</v>
      </c>
      <c r="H2" s="2">
        <v>5745856.3535911599</v>
      </c>
      <c r="I2">
        <f>LOG10(H2)</f>
        <v>6.7593547644295962</v>
      </c>
      <c r="J2" s="3" t="s">
        <v>7</v>
      </c>
      <c r="K2" s="3">
        <v>1</v>
      </c>
      <c r="L2" s="3">
        <v>20</v>
      </c>
      <c r="M2" s="3" t="s">
        <v>6</v>
      </c>
      <c r="N2" s="3">
        <v>12</v>
      </c>
      <c r="O2" s="2">
        <v>1E-3</v>
      </c>
      <c r="P2" s="2">
        <v>5.0000000000000001E-3</v>
      </c>
      <c r="Q2" s="2">
        <v>5303867.4033149173</v>
      </c>
      <c r="R2">
        <f t="shared" ref="R2:R33" si="0">LOG10(Q2)</f>
        <v>6.7245926581703843</v>
      </c>
      <c r="S2">
        <f>ABS(I2-R2)</f>
        <v>3.4762106259211834E-2</v>
      </c>
      <c r="T2" t="b">
        <f>IF(B2=K2,TRUE,FALSE)</f>
        <v>1</v>
      </c>
      <c r="U2" t="b">
        <f>IF(D2=M2,TRUE,FALSE)</f>
        <v>1</v>
      </c>
    </row>
    <row r="3" spans="1:21" x14ac:dyDescent="0.25">
      <c r="A3" s="3" t="s">
        <v>5</v>
      </c>
      <c r="B3" s="3">
        <v>1</v>
      </c>
      <c r="C3" s="3">
        <v>0</v>
      </c>
      <c r="D3" s="3" t="s">
        <v>8</v>
      </c>
      <c r="E3" s="3">
        <v>22</v>
      </c>
      <c r="F3" s="2">
        <v>1E-3</v>
      </c>
      <c r="G3" s="2">
        <v>5.0000000000000001E-3</v>
      </c>
      <c r="H3" s="2">
        <v>9723756.9060773477</v>
      </c>
      <c r="I3">
        <f t="shared" ref="I3:I66" si="1">LOG10(H3)</f>
        <v>6.9878340929449649</v>
      </c>
      <c r="J3" s="3" t="s">
        <v>7</v>
      </c>
      <c r="K3" s="3">
        <v>1</v>
      </c>
      <c r="L3" s="3">
        <v>20</v>
      </c>
      <c r="M3" s="3" t="s">
        <v>8</v>
      </c>
      <c r="N3" s="3">
        <v>26</v>
      </c>
      <c r="O3" s="2">
        <v>1E-3</v>
      </c>
      <c r="P3" s="2">
        <v>5.0000000000000001E-3</v>
      </c>
      <c r="Q3" s="2">
        <v>11491712.70718232</v>
      </c>
      <c r="R3">
        <f t="shared" si="0"/>
        <v>7.0603847600935774</v>
      </c>
      <c r="S3">
        <f t="shared" ref="S3:S66" si="2">ABS(I3-R3)</f>
        <v>7.2550667148612469E-2</v>
      </c>
      <c r="T3" t="b">
        <f t="shared" ref="T3:T66" si="3">IF(B3=K3,TRUE,FALSE)</f>
        <v>1</v>
      </c>
      <c r="U3" t="b">
        <f t="shared" ref="U3:U66" si="4">IF(D3=M3,TRUE,FALSE)</f>
        <v>1</v>
      </c>
    </row>
    <row r="4" spans="1:21" x14ac:dyDescent="0.25">
      <c r="A4" s="3" t="s">
        <v>5</v>
      </c>
      <c r="B4" s="3">
        <v>1</v>
      </c>
      <c r="C4" s="3">
        <v>0</v>
      </c>
      <c r="D4" s="3" t="s">
        <v>9</v>
      </c>
      <c r="E4" s="3">
        <v>26</v>
      </c>
      <c r="F4" s="2">
        <v>1E-3</v>
      </c>
      <c r="G4" s="2">
        <v>5.0000000000000001E-3</v>
      </c>
      <c r="H4" s="2">
        <v>11491712.70718232</v>
      </c>
      <c r="I4">
        <f t="shared" si="1"/>
        <v>7.0603847600935774</v>
      </c>
      <c r="J4" s="3" t="s">
        <v>7</v>
      </c>
      <c r="K4" s="3">
        <v>1</v>
      </c>
      <c r="L4" s="3">
        <v>20</v>
      </c>
      <c r="M4" s="3" t="s">
        <v>9</v>
      </c>
      <c r="N4" s="3">
        <v>25</v>
      </c>
      <c r="O4" s="2">
        <v>1E-3</v>
      </c>
      <c r="P4" s="2">
        <v>5.0000000000000001E-3</v>
      </c>
      <c r="Q4" s="2">
        <v>11049723.756906077</v>
      </c>
      <c r="R4">
        <f t="shared" si="0"/>
        <v>7.0433514207947967</v>
      </c>
      <c r="S4">
        <f t="shared" si="2"/>
        <v>1.7033339298780703E-2</v>
      </c>
      <c r="T4" t="b">
        <f t="shared" si="3"/>
        <v>1</v>
      </c>
      <c r="U4" t="b">
        <f t="shared" si="4"/>
        <v>1</v>
      </c>
    </row>
    <row r="5" spans="1:21" x14ac:dyDescent="0.25">
      <c r="A5" s="3" t="s">
        <v>5</v>
      </c>
      <c r="B5" s="3">
        <v>1</v>
      </c>
      <c r="C5" s="3">
        <v>0</v>
      </c>
      <c r="D5" s="3" t="s">
        <v>10</v>
      </c>
      <c r="E5" s="3">
        <v>24</v>
      </c>
      <c r="F5" s="2">
        <v>1E-3</v>
      </c>
      <c r="G5" s="2">
        <v>5.0000000000000001E-3</v>
      </c>
      <c r="H5" s="2">
        <v>10607734.806629835</v>
      </c>
      <c r="I5">
        <f t="shared" si="1"/>
        <v>7.0256226538343647</v>
      </c>
      <c r="J5" s="3" t="s">
        <v>7</v>
      </c>
      <c r="K5" s="3">
        <v>1</v>
      </c>
      <c r="L5" s="3">
        <v>20</v>
      </c>
      <c r="M5" s="3" t="s">
        <v>10</v>
      </c>
      <c r="N5" s="3">
        <v>27</v>
      </c>
      <c r="O5" s="2">
        <v>1E-3</v>
      </c>
      <c r="P5" s="2">
        <v>5.0000000000000001E-3</v>
      </c>
      <c r="Q5" s="2">
        <v>11933701.657458564</v>
      </c>
      <c r="R5">
        <f t="shared" si="0"/>
        <v>7.0767751762817461</v>
      </c>
      <c r="S5">
        <f t="shared" si="2"/>
        <v>5.1152522447381443E-2</v>
      </c>
      <c r="T5" t="b">
        <f t="shared" si="3"/>
        <v>1</v>
      </c>
      <c r="U5" t="b">
        <f t="shared" si="4"/>
        <v>1</v>
      </c>
    </row>
    <row r="6" spans="1:21" x14ac:dyDescent="0.25">
      <c r="A6" s="3" t="s">
        <v>5</v>
      </c>
      <c r="B6" s="3">
        <v>1</v>
      </c>
      <c r="C6" s="3">
        <v>0</v>
      </c>
      <c r="D6" s="3" t="s">
        <v>11</v>
      </c>
      <c r="E6" s="3">
        <v>74</v>
      </c>
      <c r="F6" s="2">
        <v>1E-3</v>
      </c>
      <c r="G6" s="2">
        <v>5.0000000000000001E-3</v>
      </c>
      <c r="H6" s="2">
        <v>32707182.320441991</v>
      </c>
      <c r="I6">
        <f t="shared" si="1"/>
        <v>7.5146431318537354</v>
      </c>
      <c r="J6" s="3" t="s">
        <v>7</v>
      </c>
      <c r="K6" s="3">
        <v>1</v>
      </c>
      <c r="L6" s="3">
        <v>20</v>
      </c>
      <c r="M6" s="3" t="s">
        <v>11</v>
      </c>
      <c r="N6" s="3">
        <v>67</v>
      </c>
      <c r="O6" s="2">
        <v>1E-3</v>
      </c>
      <c r="P6" s="2">
        <v>5.0000000000000001E-3</v>
      </c>
      <c r="Q6" s="2">
        <v>29613259.668508288</v>
      </c>
      <c r="R6">
        <f t="shared" si="0"/>
        <v>7.4714862148235852</v>
      </c>
      <c r="S6">
        <f t="shared" si="2"/>
        <v>4.3156917030150233E-2</v>
      </c>
      <c r="T6" t="b">
        <f t="shared" si="3"/>
        <v>1</v>
      </c>
      <c r="U6" t="b">
        <f t="shared" si="4"/>
        <v>1</v>
      </c>
    </row>
    <row r="7" spans="1:21" x14ac:dyDescent="0.25">
      <c r="A7" s="3" t="s">
        <v>5</v>
      </c>
      <c r="B7" s="3">
        <v>1</v>
      </c>
      <c r="C7" s="3">
        <v>0</v>
      </c>
      <c r="D7" s="3" t="s">
        <v>12</v>
      </c>
      <c r="E7" s="3">
        <v>47</v>
      </c>
      <c r="F7" s="2">
        <v>1E-3</v>
      </c>
      <c r="G7" s="2">
        <v>5.0000000000000001E-3</v>
      </c>
      <c r="H7" s="2">
        <v>20773480.662983425</v>
      </c>
      <c r="I7">
        <f t="shared" si="1"/>
        <v>7.3175092700584763</v>
      </c>
      <c r="J7" s="3" t="s">
        <v>7</v>
      </c>
      <c r="K7" s="3">
        <v>1</v>
      </c>
      <c r="L7" s="3">
        <v>20</v>
      </c>
      <c r="M7" s="3" t="s">
        <v>12</v>
      </c>
      <c r="N7" s="3">
        <v>45</v>
      </c>
      <c r="O7" s="2">
        <v>1E-3</v>
      </c>
      <c r="P7" s="2">
        <v>5.0000000000000001E-3</v>
      </c>
      <c r="Q7" s="2">
        <v>19889502.76243094</v>
      </c>
      <c r="R7">
        <f t="shared" si="0"/>
        <v>7.2986239258981032</v>
      </c>
      <c r="S7">
        <f t="shared" si="2"/>
        <v>1.888534416037313E-2</v>
      </c>
      <c r="T7" t="b">
        <f t="shared" si="3"/>
        <v>1</v>
      </c>
      <c r="U7" t="b">
        <f t="shared" si="4"/>
        <v>1</v>
      </c>
    </row>
    <row r="8" spans="1:21" x14ac:dyDescent="0.25">
      <c r="A8" s="3" t="s">
        <v>5</v>
      </c>
      <c r="B8" s="3">
        <v>1</v>
      </c>
      <c r="C8" s="3">
        <v>0</v>
      </c>
      <c r="D8" s="3" t="s">
        <v>13</v>
      </c>
      <c r="E8" s="3">
        <v>17</v>
      </c>
      <c r="F8" s="2">
        <v>1E-3</v>
      </c>
      <c r="G8" s="2">
        <v>5.0000000000000001E-3</v>
      </c>
      <c r="H8" s="2">
        <v>7513812.154696133</v>
      </c>
      <c r="I8">
        <f t="shared" si="1"/>
        <v>6.8758603335010333</v>
      </c>
      <c r="J8" s="3" t="s">
        <v>7</v>
      </c>
      <c r="K8" s="3">
        <v>1</v>
      </c>
      <c r="L8" s="3">
        <v>20</v>
      </c>
      <c r="M8" s="3" t="s">
        <v>13</v>
      </c>
      <c r="N8" s="3">
        <v>36</v>
      </c>
      <c r="O8" s="2">
        <v>1E-3</v>
      </c>
      <c r="P8" s="2">
        <v>5.0000000000000001E-3</v>
      </c>
      <c r="Q8" s="2">
        <v>15911602.209944751</v>
      </c>
      <c r="R8">
        <f t="shared" si="0"/>
        <v>7.201713912890046</v>
      </c>
      <c r="S8">
        <f t="shared" si="2"/>
        <v>0.32585357938901272</v>
      </c>
      <c r="T8" t="b">
        <f t="shared" si="3"/>
        <v>1</v>
      </c>
      <c r="U8" t="b">
        <f t="shared" si="4"/>
        <v>1</v>
      </c>
    </row>
    <row r="9" spans="1:21" x14ac:dyDescent="0.25">
      <c r="A9" s="3" t="s">
        <v>14</v>
      </c>
      <c r="B9" s="3">
        <v>2</v>
      </c>
      <c r="C9" s="3">
        <v>0</v>
      </c>
      <c r="D9" s="3" t="s">
        <v>6</v>
      </c>
      <c r="E9" s="3">
        <v>20</v>
      </c>
      <c r="F9" s="2">
        <v>1E-3</v>
      </c>
      <c r="G9" s="2">
        <v>5.0000000000000001E-3</v>
      </c>
      <c r="H9" s="2">
        <v>8839779.0055248626</v>
      </c>
      <c r="I9">
        <f t="shared" si="1"/>
        <v>6.9464414077867405</v>
      </c>
      <c r="J9" s="3" t="s">
        <v>15</v>
      </c>
      <c r="K9" s="3">
        <v>2</v>
      </c>
      <c r="L9" s="3">
        <v>20</v>
      </c>
      <c r="M9" s="3" t="s">
        <v>6</v>
      </c>
      <c r="N9" s="3">
        <v>15</v>
      </c>
      <c r="O9" s="2">
        <v>1E-3</v>
      </c>
      <c r="P9" s="2">
        <v>5.0000000000000001E-3</v>
      </c>
      <c r="Q9" s="2">
        <v>6629834.2541436469</v>
      </c>
      <c r="R9">
        <f t="shared" si="0"/>
        <v>6.8215026711784406</v>
      </c>
      <c r="S9">
        <f t="shared" si="2"/>
        <v>0.12493873660829991</v>
      </c>
      <c r="T9" t="b">
        <f t="shared" si="3"/>
        <v>1</v>
      </c>
      <c r="U9" t="b">
        <f t="shared" si="4"/>
        <v>1</v>
      </c>
    </row>
    <row r="10" spans="1:21" x14ac:dyDescent="0.25">
      <c r="A10" s="3" t="s">
        <v>14</v>
      </c>
      <c r="B10" s="3">
        <v>2</v>
      </c>
      <c r="C10" s="3">
        <v>0</v>
      </c>
      <c r="D10" s="3" t="s">
        <v>8</v>
      </c>
      <c r="E10" s="3">
        <v>27</v>
      </c>
      <c r="F10" s="2">
        <v>1E-3</v>
      </c>
      <c r="G10" s="2">
        <v>5.0000000000000001E-3</v>
      </c>
      <c r="H10" s="2">
        <v>11933701.657458564</v>
      </c>
      <c r="I10">
        <f t="shared" si="1"/>
        <v>7.0767751762817461</v>
      </c>
      <c r="J10" s="3" t="s">
        <v>15</v>
      </c>
      <c r="K10" s="3">
        <v>2</v>
      </c>
      <c r="L10" s="3">
        <v>20</v>
      </c>
      <c r="M10" s="3" t="s">
        <v>8</v>
      </c>
      <c r="N10" s="3">
        <v>15</v>
      </c>
      <c r="O10" s="2">
        <v>1E-3</v>
      </c>
      <c r="P10" s="2">
        <v>5.0000000000000001E-3</v>
      </c>
      <c r="Q10" s="2">
        <v>6629834.2541436469</v>
      </c>
      <c r="R10">
        <f t="shared" si="0"/>
        <v>6.8215026711784406</v>
      </c>
      <c r="S10">
        <f t="shared" si="2"/>
        <v>0.25527250510330557</v>
      </c>
      <c r="T10" t="b">
        <f t="shared" si="3"/>
        <v>1</v>
      </c>
      <c r="U10" t="b">
        <f t="shared" si="4"/>
        <v>1</v>
      </c>
    </row>
    <row r="11" spans="1:21" x14ac:dyDescent="0.25">
      <c r="A11" s="3" t="s">
        <v>14</v>
      </c>
      <c r="B11" s="3">
        <v>2</v>
      </c>
      <c r="C11" s="3">
        <v>0</v>
      </c>
      <c r="D11" s="3" t="s">
        <v>9</v>
      </c>
      <c r="E11" s="3">
        <v>29</v>
      </c>
      <c r="F11" s="2">
        <v>1E-3</v>
      </c>
      <c r="G11" s="2">
        <v>5.0000000000000001E-3</v>
      </c>
      <c r="H11" s="2">
        <v>12817679.558011049</v>
      </c>
      <c r="I11">
        <f t="shared" si="1"/>
        <v>7.1078094100217148</v>
      </c>
      <c r="J11" s="3" t="s">
        <v>15</v>
      </c>
      <c r="K11" s="3">
        <v>2</v>
      </c>
      <c r="L11" s="3">
        <v>20</v>
      </c>
      <c r="M11" s="3" t="s">
        <v>9</v>
      </c>
      <c r="N11" s="3">
        <v>24</v>
      </c>
      <c r="O11" s="2">
        <v>1E-3</v>
      </c>
      <c r="P11" s="2">
        <v>5.0000000000000001E-3</v>
      </c>
      <c r="Q11" s="2">
        <v>10607734.806629835</v>
      </c>
      <c r="R11">
        <f t="shared" si="0"/>
        <v>7.0256226538343647</v>
      </c>
      <c r="S11">
        <f t="shared" si="2"/>
        <v>8.2186756187350163E-2</v>
      </c>
      <c r="T11" t="b">
        <f t="shared" si="3"/>
        <v>1</v>
      </c>
      <c r="U11" t="b">
        <f t="shared" si="4"/>
        <v>1</v>
      </c>
    </row>
    <row r="12" spans="1:21" x14ac:dyDescent="0.25">
      <c r="A12" s="3" t="s">
        <v>14</v>
      </c>
      <c r="B12" s="3">
        <v>2</v>
      </c>
      <c r="C12" s="3">
        <v>0</v>
      </c>
      <c r="D12" s="3" t="s">
        <v>10</v>
      </c>
      <c r="E12" s="3">
        <v>4</v>
      </c>
      <c r="F12" s="2">
        <v>1E-4</v>
      </c>
      <c r="G12" s="2">
        <v>5.0000000000000001E-3</v>
      </c>
      <c r="H12" s="2">
        <v>17679558.011049725</v>
      </c>
      <c r="I12">
        <f t="shared" si="1"/>
        <v>7.2474714034507217</v>
      </c>
      <c r="J12" s="3" t="s">
        <v>15</v>
      </c>
      <c r="K12" s="3">
        <v>2</v>
      </c>
      <c r="L12" s="3">
        <v>20</v>
      </c>
      <c r="M12" s="3" t="s">
        <v>10</v>
      </c>
      <c r="N12" s="3">
        <v>32</v>
      </c>
      <c r="O12" s="2">
        <v>1E-3</v>
      </c>
      <c r="P12" s="2">
        <v>5.0000000000000001E-3</v>
      </c>
      <c r="Q12" s="2">
        <v>14143646.408839779</v>
      </c>
      <c r="R12">
        <f t="shared" si="0"/>
        <v>7.1505613904426655</v>
      </c>
      <c r="S12">
        <f t="shared" si="2"/>
        <v>9.6910013008056239E-2</v>
      </c>
      <c r="T12" t="b">
        <f t="shared" si="3"/>
        <v>1</v>
      </c>
      <c r="U12" t="b">
        <f t="shared" si="4"/>
        <v>1</v>
      </c>
    </row>
    <row r="13" spans="1:21" x14ac:dyDescent="0.25">
      <c r="A13" s="3" t="s">
        <v>14</v>
      </c>
      <c r="B13" s="3">
        <v>2</v>
      </c>
      <c r="C13" s="3">
        <v>0</v>
      </c>
      <c r="D13" s="3" t="s">
        <v>11</v>
      </c>
      <c r="E13" s="3">
        <v>47</v>
      </c>
      <c r="F13" s="2">
        <v>1E-3</v>
      </c>
      <c r="G13" s="2">
        <v>5.0000000000000001E-3</v>
      </c>
      <c r="H13" s="2">
        <v>20773480.662983425</v>
      </c>
      <c r="I13">
        <f t="shared" si="1"/>
        <v>7.3175092700584763</v>
      </c>
      <c r="J13" s="3" t="s">
        <v>15</v>
      </c>
      <c r="K13" s="3">
        <v>2</v>
      </c>
      <c r="L13" s="3">
        <v>20</v>
      </c>
      <c r="M13" s="3" t="s">
        <v>11</v>
      </c>
      <c r="N13" s="3">
        <v>48</v>
      </c>
      <c r="O13" s="2">
        <v>1E-3</v>
      </c>
      <c r="P13" s="2">
        <v>5.0000000000000001E-3</v>
      </c>
      <c r="Q13" s="2">
        <v>21215469.613259669</v>
      </c>
      <c r="R13">
        <f t="shared" si="0"/>
        <v>7.3266526494983459</v>
      </c>
      <c r="S13">
        <f t="shared" si="2"/>
        <v>9.1433794398696477E-3</v>
      </c>
      <c r="T13" t="b">
        <f t="shared" si="3"/>
        <v>1</v>
      </c>
      <c r="U13" t="b">
        <f t="shared" si="4"/>
        <v>1</v>
      </c>
    </row>
    <row r="14" spans="1:21" x14ac:dyDescent="0.25">
      <c r="A14" s="3" t="s">
        <v>14</v>
      </c>
      <c r="B14" s="3">
        <v>2</v>
      </c>
      <c r="C14" s="3">
        <v>0</v>
      </c>
      <c r="D14" s="3" t="s">
        <v>12</v>
      </c>
      <c r="E14" s="3">
        <v>53</v>
      </c>
      <c r="F14" s="2">
        <v>1E-3</v>
      </c>
      <c r="G14" s="2">
        <v>5.0000000000000001E-3</v>
      </c>
      <c r="H14" s="2">
        <v>23425414.364640884</v>
      </c>
      <c r="I14">
        <f t="shared" si="1"/>
        <v>7.3696872817235484</v>
      </c>
      <c r="J14" s="3" t="s">
        <v>15</v>
      </c>
      <c r="K14" s="3">
        <v>2</v>
      </c>
      <c r="L14" s="3">
        <v>20</v>
      </c>
      <c r="M14" s="3" t="s">
        <v>12</v>
      </c>
      <c r="N14" s="3">
        <v>52</v>
      </c>
      <c r="O14" s="2">
        <v>1E-3</v>
      </c>
      <c r="P14" s="2">
        <v>5.0000000000000001E-3</v>
      </c>
      <c r="Q14" s="2">
        <v>22983425.41436464</v>
      </c>
      <c r="R14">
        <f t="shared" si="0"/>
        <v>7.3614147557575578</v>
      </c>
      <c r="S14">
        <f t="shared" si="2"/>
        <v>8.2725259659905959E-3</v>
      </c>
      <c r="T14" t="b">
        <f t="shared" si="3"/>
        <v>1</v>
      </c>
      <c r="U14" t="b">
        <f t="shared" si="4"/>
        <v>1</v>
      </c>
    </row>
    <row r="15" spans="1:21" x14ac:dyDescent="0.25">
      <c r="A15" s="3" t="s">
        <v>14</v>
      </c>
      <c r="B15" s="3">
        <v>2</v>
      </c>
      <c r="C15" s="3">
        <v>0</v>
      </c>
      <c r="D15" s="3" t="s">
        <v>13</v>
      </c>
      <c r="E15" s="3">
        <v>67</v>
      </c>
      <c r="F15" s="2">
        <v>1E-3</v>
      </c>
      <c r="G15" s="2">
        <v>5.0000000000000001E-3</v>
      </c>
      <c r="H15" s="2">
        <v>29613259.668508288</v>
      </c>
      <c r="I15">
        <f t="shared" si="1"/>
        <v>7.4714862148235852</v>
      </c>
      <c r="J15" s="3" t="s">
        <v>15</v>
      </c>
      <c r="K15" s="3">
        <v>2</v>
      </c>
      <c r="L15" s="3">
        <v>20</v>
      </c>
      <c r="M15" s="3" t="s">
        <v>13</v>
      </c>
      <c r="N15" s="3">
        <v>56</v>
      </c>
      <c r="O15" s="2">
        <v>1E-3</v>
      </c>
      <c r="P15" s="2">
        <v>5.0000000000000001E-3</v>
      </c>
      <c r="Q15" s="2">
        <v>24751381.215469614</v>
      </c>
      <c r="R15">
        <f t="shared" si="0"/>
        <v>7.3935994391289599</v>
      </c>
      <c r="S15">
        <f t="shared" si="2"/>
        <v>7.7886775694625321E-2</v>
      </c>
      <c r="T15" t="b">
        <f t="shared" si="3"/>
        <v>1</v>
      </c>
      <c r="U15" t="b">
        <f t="shared" si="4"/>
        <v>1</v>
      </c>
    </row>
    <row r="16" spans="1:21" x14ac:dyDescent="0.25">
      <c r="A16" s="3" t="s">
        <v>16</v>
      </c>
      <c r="B16" s="3">
        <v>3</v>
      </c>
      <c r="C16" s="3">
        <v>0</v>
      </c>
      <c r="D16" s="3" t="s">
        <v>6</v>
      </c>
      <c r="E16" s="3">
        <v>10</v>
      </c>
      <c r="F16" s="2">
        <v>1E-3</v>
      </c>
      <c r="G16" s="2">
        <v>5.0000000000000001E-3</v>
      </c>
      <c r="H16" s="2">
        <v>4419889.5027624313</v>
      </c>
      <c r="I16">
        <f t="shared" si="1"/>
        <v>6.6454114121227592</v>
      </c>
      <c r="J16" s="3" t="s">
        <v>17</v>
      </c>
      <c r="K16" s="3">
        <v>3</v>
      </c>
      <c r="L16" s="3">
        <v>20</v>
      </c>
      <c r="M16" s="3" t="s">
        <v>6</v>
      </c>
      <c r="N16" s="3">
        <v>11</v>
      </c>
      <c r="O16" s="2">
        <v>1E-3</v>
      </c>
      <c r="P16" s="2">
        <v>5.0000000000000001E-3</v>
      </c>
      <c r="Q16" s="2">
        <v>4861878.4530386738</v>
      </c>
      <c r="R16">
        <f t="shared" si="0"/>
        <v>6.6868040972809837</v>
      </c>
      <c r="S16">
        <f t="shared" si="2"/>
        <v>4.1392685158224474E-2</v>
      </c>
      <c r="T16" t="b">
        <f t="shared" si="3"/>
        <v>1</v>
      </c>
      <c r="U16" t="b">
        <f t="shared" si="4"/>
        <v>1</v>
      </c>
    </row>
    <row r="17" spans="1:21" x14ac:dyDescent="0.25">
      <c r="A17" s="3" t="s">
        <v>16</v>
      </c>
      <c r="B17" s="3">
        <v>3</v>
      </c>
      <c r="C17" s="3">
        <v>0</v>
      </c>
      <c r="D17" s="3" t="s">
        <v>8</v>
      </c>
      <c r="E17" s="3">
        <v>9</v>
      </c>
      <c r="F17" s="2">
        <v>1E-3</v>
      </c>
      <c r="G17" s="2">
        <v>5.0000000000000001E-3</v>
      </c>
      <c r="H17" s="2">
        <v>3977900.5524861878</v>
      </c>
      <c r="I17">
        <f t="shared" si="1"/>
        <v>6.5996539215620835</v>
      </c>
      <c r="J17" s="3" t="s">
        <v>17</v>
      </c>
      <c r="K17" s="3">
        <v>3</v>
      </c>
      <c r="L17" s="3">
        <v>20</v>
      </c>
      <c r="M17" s="3" t="s">
        <v>8</v>
      </c>
      <c r="N17" s="3">
        <v>12</v>
      </c>
      <c r="O17" s="2">
        <v>1E-3</v>
      </c>
      <c r="P17" s="2">
        <v>5.0000000000000001E-3</v>
      </c>
      <c r="Q17" s="2">
        <v>5303867.4033149173</v>
      </c>
      <c r="R17">
        <f t="shared" si="0"/>
        <v>6.7245926581703843</v>
      </c>
      <c r="S17">
        <f t="shared" si="2"/>
        <v>0.12493873660830079</v>
      </c>
      <c r="T17" t="b">
        <f t="shared" si="3"/>
        <v>1</v>
      </c>
      <c r="U17" t="b">
        <f t="shared" si="4"/>
        <v>1</v>
      </c>
    </row>
    <row r="18" spans="1:21" x14ac:dyDescent="0.25">
      <c r="A18" s="3" t="s">
        <v>16</v>
      </c>
      <c r="B18" s="3">
        <v>3</v>
      </c>
      <c r="C18" s="3">
        <v>0</v>
      </c>
      <c r="D18" s="3" t="s">
        <v>9</v>
      </c>
      <c r="E18" s="3">
        <v>30</v>
      </c>
      <c r="F18" s="2">
        <v>1E-3</v>
      </c>
      <c r="G18" s="2">
        <v>5.0000000000000001E-3</v>
      </c>
      <c r="H18" s="2">
        <v>13259668.508287294</v>
      </c>
      <c r="I18">
        <f t="shared" si="1"/>
        <v>7.1225326668424218</v>
      </c>
      <c r="J18" s="3" t="s">
        <v>17</v>
      </c>
      <c r="K18" s="3">
        <v>3</v>
      </c>
      <c r="L18" s="3">
        <v>20</v>
      </c>
      <c r="M18" s="3" t="s">
        <v>9</v>
      </c>
      <c r="N18" s="3">
        <v>28</v>
      </c>
      <c r="O18" s="2">
        <v>1E-3</v>
      </c>
      <c r="P18" s="2">
        <v>5.0000000000000001E-3</v>
      </c>
      <c r="Q18" s="2">
        <v>12375690.607734807</v>
      </c>
      <c r="R18">
        <f t="shared" si="0"/>
        <v>7.0925694434649786</v>
      </c>
      <c r="S18">
        <f t="shared" si="2"/>
        <v>2.9963223377443171E-2</v>
      </c>
      <c r="T18" t="b">
        <f t="shared" si="3"/>
        <v>1</v>
      </c>
      <c r="U18" t="b">
        <f t="shared" si="4"/>
        <v>1</v>
      </c>
    </row>
    <row r="19" spans="1:21" x14ac:dyDescent="0.25">
      <c r="A19" s="3" t="s">
        <v>16</v>
      </c>
      <c r="B19" s="3">
        <v>3</v>
      </c>
      <c r="C19" s="3">
        <v>0</v>
      </c>
      <c r="D19" s="3" t="s">
        <v>10</v>
      </c>
      <c r="E19" s="3">
        <v>54</v>
      </c>
      <c r="F19" s="2">
        <v>1E-3</v>
      </c>
      <c r="G19" s="2">
        <v>5.0000000000000001E-3</v>
      </c>
      <c r="H19" s="2">
        <v>23867403.314917129</v>
      </c>
      <c r="I19">
        <f t="shared" si="1"/>
        <v>7.3778051719457274</v>
      </c>
      <c r="J19" s="3" t="s">
        <v>17</v>
      </c>
      <c r="K19" s="3">
        <v>3</v>
      </c>
      <c r="L19" s="3">
        <v>20</v>
      </c>
      <c r="M19" s="3" t="s">
        <v>10</v>
      </c>
      <c r="N19" s="3">
        <v>38</v>
      </c>
      <c r="O19" s="2">
        <v>1E-3</v>
      </c>
      <c r="P19" s="2">
        <v>5.0000000000000001E-3</v>
      </c>
      <c r="Q19" s="2">
        <v>16795580.110497236</v>
      </c>
      <c r="R19">
        <f t="shared" si="0"/>
        <v>7.2251950087395693</v>
      </c>
      <c r="S19">
        <f t="shared" si="2"/>
        <v>0.15261016320615806</v>
      </c>
      <c r="T19" t="b">
        <f t="shared" si="3"/>
        <v>1</v>
      </c>
      <c r="U19" t="b">
        <f t="shared" si="4"/>
        <v>1</v>
      </c>
    </row>
    <row r="20" spans="1:21" x14ac:dyDescent="0.25">
      <c r="A20" s="3" t="s">
        <v>16</v>
      </c>
      <c r="B20" s="3">
        <v>3</v>
      </c>
      <c r="C20" s="3">
        <v>0</v>
      </c>
      <c r="D20" s="3" t="s">
        <v>11</v>
      </c>
      <c r="E20" s="3">
        <v>38</v>
      </c>
      <c r="F20" s="2">
        <v>1E-3</v>
      </c>
      <c r="G20" s="2">
        <v>5.0000000000000001E-3</v>
      </c>
      <c r="H20" s="2">
        <v>16795580.110497236</v>
      </c>
      <c r="I20">
        <f t="shared" si="1"/>
        <v>7.2251950087395693</v>
      </c>
      <c r="J20" s="3" t="s">
        <v>17</v>
      </c>
      <c r="K20" s="3">
        <v>3</v>
      </c>
      <c r="L20" s="3">
        <v>20</v>
      </c>
      <c r="M20" s="3" t="s">
        <v>11</v>
      </c>
      <c r="N20" s="3">
        <v>26</v>
      </c>
      <c r="O20" s="2">
        <v>1E-3</v>
      </c>
      <c r="P20" s="2">
        <v>5.0000000000000001E-3</v>
      </c>
      <c r="Q20" s="2">
        <v>11491712.70718232</v>
      </c>
      <c r="R20">
        <f t="shared" si="0"/>
        <v>7.0603847600935774</v>
      </c>
      <c r="S20">
        <f t="shared" si="2"/>
        <v>0.16481024864599192</v>
      </c>
      <c r="T20" t="b">
        <f t="shared" si="3"/>
        <v>1</v>
      </c>
      <c r="U20" t="b">
        <f t="shared" si="4"/>
        <v>1</v>
      </c>
    </row>
    <row r="21" spans="1:21" x14ac:dyDescent="0.25">
      <c r="A21" s="3" t="s">
        <v>16</v>
      </c>
      <c r="B21" s="3">
        <v>3</v>
      </c>
      <c r="C21" s="3">
        <v>0</v>
      </c>
      <c r="D21" s="3" t="s">
        <v>12</v>
      </c>
      <c r="E21" s="3">
        <v>49</v>
      </c>
      <c r="F21" s="2">
        <v>1E-3</v>
      </c>
      <c r="G21" s="2">
        <v>5.0000000000000001E-3</v>
      </c>
      <c r="H21" s="2">
        <v>21657458.563535914</v>
      </c>
      <c r="I21">
        <f t="shared" si="1"/>
        <v>7.3356074921512731</v>
      </c>
      <c r="J21" s="3" t="s">
        <v>17</v>
      </c>
      <c r="K21" s="3">
        <v>3</v>
      </c>
      <c r="L21" s="3">
        <v>20</v>
      </c>
      <c r="M21" s="3" t="s">
        <v>12</v>
      </c>
      <c r="N21" s="3">
        <v>51</v>
      </c>
      <c r="O21" s="2">
        <v>1E-3</v>
      </c>
      <c r="P21" s="2">
        <v>5.0000000000000001E-3</v>
      </c>
      <c r="Q21" s="2">
        <v>22541436.464088399</v>
      </c>
      <c r="R21">
        <f t="shared" si="0"/>
        <v>7.352981588220695</v>
      </c>
      <c r="S21">
        <f t="shared" si="2"/>
        <v>1.7374096069421974E-2</v>
      </c>
      <c r="T21" t="b">
        <f t="shared" si="3"/>
        <v>1</v>
      </c>
      <c r="U21" t="b">
        <f t="shared" si="4"/>
        <v>1</v>
      </c>
    </row>
    <row r="22" spans="1:21" x14ac:dyDescent="0.25">
      <c r="A22" s="3" t="s">
        <v>16</v>
      </c>
      <c r="B22" s="3">
        <v>3</v>
      </c>
      <c r="C22" s="3">
        <v>0</v>
      </c>
      <c r="D22" s="3" t="s">
        <v>13</v>
      </c>
      <c r="E22" s="3">
        <v>48</v>
      </c>
      <c r="F22" s="2">
        <v>1E-3</v>
      </c>
      <c r="G22" s="2">
        <v>5.0000000000000001E-3</v>
      </c>
      <c r="H22" s="2">
        <v>21215469.613259669</v>
      </c>
      <c r="I22">
        <f t="shared" si="1"/>
        <v>7.3266526494983459</v>
      </c>
      <c r="J22" s="3" t="s">
        <v>17</v>
      </c>
      <c r="K22" s="3">
        <v>3</v>
      </c>
      <c r="L22" s="3">
        <v>20</v>
      </c>
      <c r="M22" s="3" t="s">
        <v>13</v>
      </c>
      <c r="N22" s="3">
        <v>25</v>
      </c>
      <c r="O22" s="2">
        <v>1E-3</v>
      </c>
      <c r="P22" s="2">
        <v>5.0000000000000001E-3</v>
      </c>
      <c r="Q22" s="2">
        <v>11049723.756906077</v>
      </c>
      <c r="R22">
        <f t="shared" si="0"/>
        <v>7.0433514207947967</v>
      </c>
      <c r="S22">
        <f t="shared" si="2"/>
        <v>0.28330122870354923</v>
      </c>
      <c r="T22" t="b">
        <f t="shared" si="3"/>
        <v>1</v>
      </c>
      <c r="U22" t="b">
        <f t="shared" si="4"/>
        <v>1</v>
      </c>
    </row>
    <row r="23" spans="1:21" x14ac:dyDescent="0.25">
      <c r="A23" s="3" t="s">
        <v>18</v>
      </c>
      <c r="B23" s="3">
        <v>4</v>
      </c>
      <c r="C23" s="3">
        <v>0</v>
      </c>
      <c r="D23" s="3" t="s">
        <v>6</v>
      </c>
      <c r="E23" s="3">
        <v>13</v>
      </c>
      <c r="F23" s="2">
        <v>1E-3</v>
      </c>
      <c r="G23" s="2">
        <v>5.0000000000000001E-3</v>
      </c>
      <c r="H23" s="2">
        <v>5745856.3535911599</v>
      </c>
      <c r="I23">
        <f t="shared" si="1"/>
        <v>6.7593547644295962</v>
      </c>
      <c r="J23" s="3" t="s">
        <v>19</v>
      </c>
      <c r="K23" s="3">
        <v>4</v>
      </c>
      <c r="L23" s="3">
        <v>20</v>
      </c>
      <c r="M23" s="3" t="s">
        <v>6</v>
      </c>
      <c r="N23" s="3">
        <v>15</v>
      </c>
      <c r="O23" s="2">
        <v>1E-3</v>
      </c>
      <c r="P23" s="2">
        <v>5.0000000000000001E-3</v>
      </c>
      <c r="Q23" s="2">
        <v>6629834.2541436469</v>
      </c>
      <c r="R23">
        <f t="shared" si="0"/>
        <v>6.8215026711784406</v>
      </c>
      <c r="S23">
        <f t="shared" si="2"/>
        <v>6.2147906748844406E-2</v>
      </c>
      <c r="T23" t="b">
        <f t="shared" si="3"/>
        <v>1</v>
      </c>
      <c r="U23" t="b">
        <f t="shared" si="4"/>
        <v>1</v>
      </c>
    </row>
    <row r="24" spans="1:21" x14ac:dyDescent="0.25">
      <c r="A24" s="3" t="s">
        <v>18</v>
      </c>
      <c r="B24" s="3">
        <v>4</v>
      </c>
      <c r="C24" s="3">
        <v>0</v>
      </c>
      <c r="D24" s="3" t="s">
        <v>8</v>
      </c>
      <c r="E24" s="3">
        <v>17</v>
      </c>
      <c r="F24" s="2">
        <v>1E-3</v>
      </c>
      <c r="G24" s="2">
        <v>5.0000000000000001E-3</v>
      </c>
      <c r="H24" s="2">
        <v>7513812.154696133</v>
      </c>
      <c r="I24">
        <f t="shared" si="1"/>
        <v>6.8758603335010333</v>
      </c>
      <c r="J24" s="3" t="s">
        <v>19</v>
      </c>
      <c r="K24" s="3">
        <v>4</v>
      </c>
      <c r="L24" s="3">
        <v>20</v>
      </c>
      <c r="M24" s="3" t="s">
        <v>8</v>
      </c>
      <c r="N24" s="3">
        <v>22</v>
      </c>
      <c r="O24" s="2">
        <v>1E-3</v>
      </c>
      <c r="P24" s="2">
        <v>5.0000000000000001E-3</v>
      </c>
      <c r="Q24" s="2">
        <v>9723756.9060773477</v>
      </c>
      <c r="R24">
        <f t="shared" si="0"/>
        <v>6.9878340929449649</v>
      </c>
      <c r="S24">
        <f t="shared" si="2"/>
        <v>0.11197375944393162</v>
      </c>
      <c r="T24" t="b">
        <f t="shared" si="3"/>
        <v>1</v>
      </c>
      <c r="U24" t="b">
        <f t="shared" si="4"/>
        <v>1</v>
      </c>
    </row>
    <row r="25" spans="1:21" x14ac:dyDescent="0.25">
      <c r="A25" s="3" t="s">
        <v>18</v>
      </c>
      <c r="B25" s="3">
        <v>4</v>
      </c>
      <c r="C25" s="3">
        <v>0</v>
      </c>
      <c r="D25" s="3" t="s">
        <v>9</v>
      </c>
      <c r="E25" s="3">
        <v>26</v>
      </c>
      <c r="F25" s="2">
        <v>1E-3</v>
      </c>
      <c r="G25" s="2">
        <v>5.0000000000000001E-3</v>
      </c>
      <c r="H25" s="2">
        <v>11491712.70718232</v>
      </c>
      <c r="I25">
        <f t="shared" si="1"/>
        <v>7.0603847600935774</v>
      </c>
      <c r="J25" s="3" t="s">
        <v>19</v>
      </c>
      <c r="K25" s="3">
        <v>4</v>
      </c>
      <c r="L25" s="3">
        <v>20</v>
      </c>
      <c r="M25" s="3" t="s">
        <v>9</v>
      </c>
      <c r="N25" s="3">
        <v>21</v>
      </c>
      <c r="O25" s="2">
        <v>1E-3</v>
      </c>
      <c r="P25" s="2">
        <v>5.0000000000000001E-3</v>
      </c>
      <c r="Q25" s="2">
        <v>9281767.9558011051</v>
      </c>
      <c r="R25">
        <f t="shared" si="0"/>
        <v>6.9676307068566787</v>
      </c>
      <c r="S25">
        <f t="shared" si="2"/>
        <v>9.275405323689867E-2</v>
      </c>
      <c r="T25" t="b">
        <f t="shared" si="3"/>
        <v>1</v>
      </c>
      <c r="U25" t="b">
        <f t="shared" si="4"/>
        <v>1</v>
      </c>
    </row>
    <row r="26" spans="1:21" x14ac:dyDescent="0.25">
      <c r="A26" s="3" t="s">
        <v>18</v>
      </c>
      <c r="B26" s="3">
        <v>4</v>
      </c>
      <c r="C26" s="3">
        <v>0</v>
      </c>
      <c r="D26" s="3" t="s">
        <v>10</v>
      </c>
      <c r="E26" s="3">
        <v>19</v>
      </c>
      <c r="F26" s="2">
        <v>1E-3</v>
      </c>
      <c r="G26" s="2">
        <v>5.0000000000000001E-3</v>
      </c>
      <c r="H26" s="2">
        <v>8397790.0552486181</v>
      </c>
      <c r="I26">
        <f t="shared" si="1"/>
        <v>6.9241650130755881</v>
      </c>
      <c r="J26" s="3" t="s">
        <v>19</v>
      </c>
      <c r="K26" s="3">
        <v>4</v>
      </c>
      <c r="L26" s="3">
        <v>20</v>
      </c>
      <c r="M26" s="3" t="s">
        <v>10</v>
      </c>
      <c r="N26" s="3">
        <v>17</v>
      </c>
      <c r="O26" s="2">
        <v>1E-3</v>
      </c>
      <c r="P26" s="2">
        <v>5.0000000000000001E-3</v>
      </c>
      <c r="Q26" s="2">
        <v>7513812.154696133</v>
      </c>
      <c r="R26">
        <f t="shared" si="0"/>
        <v>6.8758603335010333</v>
      </c>
      <c r="S26">
        <f t="shared" si="2"/>
        <v>4.8304679574554754E-2</v>
      </c>
      <c r="T26" t="b">
        <f t="shared" si="3"/>
        <v>1</v>
      </c>
      <c r="U26" t="b">
        <f t="shared" si="4"/>
        <v>1</v>
      </c>
    </row>
    <row r="27" spans="1:21" x14ac:dyDescent="0.25">
      <c r="A27" s="3" t="s">
        <v>18</v>
      </c>
      <c r="B27" s="3">
        <v>4</v>
      </c>
      <c r="C27" s="3">
        <v>0</v>
      </c>
      <c r="D27" s="3" t="s">
        <v>11</v>
      </c>
      <c r="E27" s="3">
        <v>28</v>
      </c>
      <c r="F27" s="2">
        <v>1E-3</v>
      </c>
      <c r="G27" s="2">
        <v>5.0000000000000001E-3</v>
      </c>
      <c r="H27" s="2">
        <v>12375690.607734807</v>
      </c>
      <c r="I27">
        <f t="shared" si="1"/>
        <v>7.0925694434649786</v>
      </c>
      <c r="J27" s="3" t="s">
        <v>19</v>
      </c>
      <c r="K27" s="3">
        <v>4</v>
      </c>
      <c r="L27" s="3">
        <v>20</v>
      </c>
      <c r="M27" s="3" t="s">
        <v>11</v>
      </c>
      <c r="N27" s="3">
        <v>23</v>
      </c>
      <c r="O27" s="2">
        <v>1E-3</v>
      </c>
      <c r="P27" s="2">
        <v>5.0000000000000001E-3</v>
      </c>
      <c r="Q27" s="2">
        <v>10165745.856353592</v>
      </c>
      <c r="R27">
        <f t="shared" si="0"/>
        <v>7.0071392481403523</v>
      </c>
      <c r="S27">
        <f t="shared" si="2"/>
        <v>8.5430195324626368E-2</v>
      </c>
      <c r="T27" t="b">
        <f t="shared" si="3"/>
        <v>1</v>
      </c>
      <c r="U27" t="b">
        <f t="shared" si="4"/>
        <v>1</v>
      </c>
    </row>
    <row r="28" spans="1:21" x14ac:dyDescent="0.25">
      <c r="A28" s="3" t="s">
        <v>18</v>
      </c>
      <c r="B28" s="3">
        <v>4</v>
      </c>
      <c r="C28" s="3">
        <v>0</v>
      </c>
      <c r="D28" s="3" t="s">
        <v>12</v>
      </c>
      <c r="E28" s="3">
        <v>37</v>
      </c>
      <c r="F28" s="2">
        <v>1E-3</v>
      </c>
      <c r="G28" s="2">
        <v>5.0000000000000001E-3</v>
      </c>
      <c r="H28" s="2">
        <v>16353591.160220996</v>
      </c>
      <c r="I28">
        <f t="shared" si="1"/>
        <v>7.2136131361897542</v>
      </c>
      <c r="J28" s="3" t="s">
        <v>19</v>
      </c>
      <c r="K28" s="3">
        <v>4</v>
      </c>
      <c r="L28" s="3">
        <v>20</v>
      </c>
      <c r="M28" s="3" t="s">
        <v>12</v>
      </c>
      <c r="N28" s="3">
        <v>40</v>
      </c>
      <c r="O28" s="2">
        <v>1E-3</v>
      </c>
      <c r="P28" s="2">
        <v>5.0000000000000001E-3</v>
      </c>
      <c r="Q28" s="2">
        <v>17679558.011049725</v>
      </c>
      <c r="R28">
        <f t="shared" si="0"/>
        <v>7.2474714034507217</v>
      </c>
      <c r="S28">
        <f t="shared" si="2"/>
        <v>3.3858267260967523E-2</v>
      </c>
      <c r="T28" t="b">
        <f t="shared" si="3"/>
        <v>1</v>
      </c>
      <c r="U28" t="b">
        <f t="shared" si="4"/>
        <v>1</v>
      </c>
    </row>
    <row r="29" spans="1:21" x14ac:dyDescent="0.25">
      <c r="A29" s="3" t="s">
        <v>18</v>
      </c>
      <c r="B29" s="3">
        <v>4</v>
      </c>
      <c r="C29" s="3">
        <v>0</v>
      </c>
      <c r="D29" s="3" t="s">
        <v>13</v>
      </c>
      <c r="E29" s="3">
        <v>55</v>
      </c>
      <c r="F29" s="2">
        <v>1E-3</v>
      </c>
      <c r="G29" s="2">
        <v>5.0000000000000001E-3</v>
      </c>
      <c r="H29" s="2">
        <v>24309392.265193369</v>
      </c>
      <c r="I29">
        <f t="shared" si="1"/>
        <v>7.3857741016170033</v>
      </c>
      <c r="J29" s="3" t="s">
        <v>19</v>
      </c>
      <c r="K29" s="3">
        <v>4</v>
      </c>
      <c r="L29" s="3">
        <v>20</v>
      </c>
      <c r="M29" s="3" t="s">
        <v>13</v>
      </c>
      <c r="N29" s="3">
        <v>45</v>
      </c>
      <c r="O29" s="2">
        <v>1E-3</v>
      </c>
      <c r="P29" s="2">
        <v>5.0000000000000001E-3</v>
      </c>
      <c r="Q29" s="2">
        <v>19889502.76243094</v>
      </c>
      <c r="R29">
        <f t="shared" si="0"/>
        <v>7.2986239258981032</v>
      </c>
      <c r="S29">
        <f t="shared" si="2"/>
        <v>8.7150175718900158E-2</v>
      </c>
      <c r="T29" t="b">
        <f t="shared" si="3"/>
        <v>1</v>
      </c>
      <c r="U29" t="b">
        <f t="shared" si="4"/>
        <v>1</v>
      </c>
    </row>
    <row r="30" spans="1:21" x14ac:dyDescent="0.25">
      <c r="A30" s="3" t="s">
        <v>20</v>
      </c>
      <c r="B30" s="3">
        <v>5</v>
      </c>
      <c r="C30" s="3">
        <v>0</v>
      </c>
      <c r="D30" s="3" t="s">
        <v>6</v>
      </c>
      <c r="E30" s="3">
        <v>19</v>
      </c>
      <c r="F30" s="2">
        <v>1E-3</v>
      </c>
      <c r="G30" s="2">
        <v>5.0000000000000001E-3</v>
      </c>
      <c r="H30" s="2">
        <v>8397790.0552486181</v>
      </c>
      <c r="I30">
        <f t="shared" si="1"/>
        <v>6.9241650130755881</v>
      </c>
      <c r="J30" s="3" t="s">
        <v>21</v>
      </c>
      <c r="K30" s="3">
        <v>5</v>
      </c>
      <c r="L30" s="3">
        <v>20</v>
      </c>
      <c r="M30" s="3" t="s">
        <v>6</v>
      </c>
      <c r="N30" s="3">
        <v>9</v>
      </c>
      <c r="O30" s="2">
        <v>1E-3</v>
      </c>
      <c r="P30" s="2">
        <v>5.0000000000000001E-3</v>
      </c>
      <c r="Q30" s="2">
        <v>3977900.5524861878</v>
      </c>
      <c r="R30">
        <f t="shared" si="0"/>
        <v>6.5996539215620835</v>
      </c>
      <c r="S30">
        <f t="shared" si="2"/>
        <v>0.32451109151350455</v>
      </c>
      <c r="T30" t="b">
        <f t="shared" si="3"/>
        <v>1</v>
      </c>
      <c r="U30" t="b">
        <f t="shared" si="4"/>
        <v>1</v>
      </c>
    </row>
    <row r="31" spans="1:21" x14ac:dyDescent="0.25">
      <c r="A31" s="3" t="s">
        <v>20</v>
      </c>
      <c r="B31" s="3">
        <v>5</v>
      </c>
      <c r="C31" s="3">
        <v>0</v>
      </c>
      <c r="D31" s="3" t="s">
        <v>8</v>
      </c>
      <c r="E31" s="3">
        <v>24</v>
      </c>
      <c r="F31" s="2">
        <v>1E-3</v>
      </c>
      <c r="G31" s="2">
        <v>5.0000000000000001E-3</v>
      </c>
      <c r="H31" s="2">
        <v>10607734.806629835</v>
      </c>
      <c r="I31">
        <f t="shared" si="1"/>
        <v>7.0256226538343647</v>
      </c>
      <c r="J31" s="3" t="s">
        <v>21</v>
      </c>
      <c r="K31" s="3">
        <v>5</v>
      </c>
      <c r="L31" s="3">
        <v>20</v>
      </c>
      <c r="M31" s="3" t="s">
        <v>8</v>
      </c>
      <c r="N31" s="3">
        <v>15</v>
      </c>
      <c r="O31" s="2">
        <v>1E-3</v>
      </c>
      <c r="P31" s="2">
        <v>5.0000000000000001E-3</v>
      </c>
      <c r="Q31" s="2">
        <v>6629834.2541436469</v>
      </c>
      <c r="R31">
        <f t="shared" si="0"/>
        <v>6.8215026711784406</v>
      </c>
      <c r="S31">
        <f t="shared" si="2"/>
        <v>0.20411998265592413</v>
      </c>
      <c r="T31" t="b">
        <f t="shared" si="3"/>
        <v>1</v>
      </c>
      <c r="U31" t="b">
        <f t="shared" si="4"/>
        <v>1</v>
      </c>
    </row>
    <row r="32" spans="1:21" x14ac:dyDescent="0.25">
      <c r="A32" s="3" t="s">
        <v>20</v>
      </c>
      <c r="B32" s="3">
        <v>5</v>
      </c>
      <c r="C32" s="3">
        <v>0</v>
      </c>
      <c r="D32" s="3" t="s">
        <v>9</v>
      </c>
      <c r="E32" s="3">
        <v>17</v>
      </c>
      <c r="F32" s="2">
        <v>1E-3</v>
      </c>
      <c r="G32" s="2">
        <v>5.0000000000000001E-3</v>
      </c>
      <c r="H32" s="2">
        <v>7513812.154696133</v>
      </c>
      <c r="I32">
        <f t="shared" si="1"/>
        <v>6.8758603335010333</v>
      </c>
      <c r="J32" s="3" t="s">
        <v>21</v>
      </c>
      <c r="K32" s="3">
        <v>5</v>
      </c>
      <c r="L32" s="3">
        <v>20</v>
      </c>
      <c r="M32" s="3" t="s">
        <v>9</v>
      </c>
      <c r="N32" s="3">
        <v>14</v>
      </c>
      <c r="O32" s="2">
        <v>1E-3</v>
      </c>
      <c r="P32" s="2">
        <v>5.0000000000000001E-3</v>
      </c>
      <c r="Q32" s="2">
        <v>6187845.3038674034</v>
      </c>
      <c r="R32">
        <f t="shared" si="0"/>
        <v>6.7915394478009974</v>
      </c>
      <c r="S32">
        <f t="shared" si="2"/>
        <v>8.432088570003593E-2</v>
      </c>
      <c r="T32" t="b">
        <f t="shared" si="3"/>
        <v>1</v>
      </c>
      <c r="U32" t="b">
        <f t="shared" si="4"/>
        <v>1</v>
      </c>
    </row>
    <row r="33" spans="1:21" x14ac:dyDescent="0.25">
      <c r="A33" s="3" t="s">
        <v>20</v>
      </c>
      <c r="B33" s="3">
        <v>5</v>
      </c>
      <c r="C33" s="3">
        <v>0</v>
      </c>
      <c r="D33" s="3" t="s">
        <v>10</v>
      </c>
      <c r="E33" s="3">
        <v>20</v>
      </c>
      <c r="F33" s="2">
        <v>1E-3</v>
      </c>
      <c r="G33" s="2">
        <v>5.0000000000000001E-3</v>
      </c>
      <c r="H33" s="2">
        <v>8839779.0055248626</v>
      </c>
      <c r="I33">
        <f t="shared" si="1"/>
        <v>6.9464414077867405</v>
      </c>
      <c r="J33" s="3" t="s">
        <v>21</v>
      </c>
      <c r="K33" s="3">
        <v>5</v>
      </c>
      <c r="L33" s="3">
        <v>20</v>
      </c>
      <c r="M33" s="3" t="s">
        <v>10</v>
      </c>
      <c r="N33" s="3">
        <v>16</v>
      </c>
      <c r="O33" s="2">
        <v>1E-3</v>
      </c>
      <c r="P33" s="2">
        <v>5.0000000000000001E-3</v>
      </c>
      <c r="Q33" s="2">
        <v>7071823.2044198895</v>
      </c>
      <c r="R33">
        <f t="shared" si="0"/>
        <v>6.8495313947786842</v>
      </c>
      <c r="S33">
        <f t="shared" si="2"/>
        <v>9.6910013008056239E-2</v>
      </c>
      <c r="T33" t="b">
        <f t="shared" si="3"/>
        <v>1</v>
      </c>
      <c r="U33" t="b">
        <f t="shared" si="4"/>
        <v>1</v>
      </c>
    </row>
    <row r="34" spans="1:21" x14ac:dyDescent="0.25">
      <c r="A34" s="3" t="s">
        <v>20</v>
      </c>
      <c r="B34" s="3">
        <v>5</v>
      </c>
      <c r="C34" s="3">
        <v>0</v>
      </c>
      <c r="D34" s="3" t="s">
        <v>11</v>
      </c>
      <c r="E34" s="3">
        <v>43</v>
      </c>
      <c r="F34" s="2">
        <v>1E-3</v>
      </c>
      <c r="G34" s="2">
        <v>5.0000000000000001E-3</v>
      </c>
      <c r="H34" s="2">
        <v>19005524.861878455</v>
      </c>
      <c r="I34">
        <f t="shared" si="1"/>
        <v>7.2788798677023454</v>
      </c>
      <c r="J34" s="3" t="s">
        <v>21</v>
      </c>
      <c r="K34" s="3">
        <v>5</v>
      </c>
      <c r="L34" s="3">
        <v>20</v>
      </c>
      <c r="M34" s="3" t="s">
        <v>11</v>
      </c>
      <c r="N34" s="3">
        <v>45</v>
      </c>
      <c r="O34" s="2">
        <v>1E-3</v>
      </c>
      <c r="P34" s="2">
        <v>5.0000000000000001E-3</v>
      </c>
      <c r="Q34" s="2">
        <v>19889502.76243094</v>
      </c>
      <c r="R34">
        <f t="shared" ref="R34:R55" si="5">LOG10(Q34)</f>
        <v>7.2986239258981032</v>
      </c>
      <c r="S34">
        <f t="shared" si="2"/>
        <v>1.9744058195757752E-2</v>
      </c>
      <c r="T34" t="b">
        <f t="shared" si="3"/>
        <v>1</v>
      </c>
      <c r="U34" t="b">
        <f t="shared" si="4"/>
        <v>1</v>
      </c>
    </row>
    <row r="35" spans="1:21" x14ac:dyDescent="0.25">
      <c r="A35" s="3" t="s">
        <v>20</v>
      </c>
      <c r="B35" s="3">
        <v>5</v>
      </c>
      <c r="C35" s="3">
        <v>0</v>
      </c>
      <c r="D35" s="3" t="s">
        <v>12</v>
      </c>
      <c r="E35" s="3">
        <v>68</v>
      </c>
      <c r="F35" s="2">
        <v>1E-3</v>
      </c>
      <c r="G35" s="2">
        <v>5.0000000000000001E-3</v>
      </c>
      <c r="H35" s="2">
        <v>30055248.618784532</v>
      </c>
      <c r="I35">
        <f t="shared" si="1"/>
        <v>7.4779203248289958</v>
      </c>
      <c r="J35" s="3" t="s">
        <v>21</v>
      </c>
      <c r="K35" s="3">
        <v>5</v>
      </c>
      <c r="L35" s="3">
        <v>20</v>
      </c>
      <c r="M35" s="3" t="s">
        <v>12</v>
      </c>
      <c r="N35" s="3">
        <v>68</v>
      </c>
      <c r="O35" s="2">
        <v>1E-3</v>
      </c>
      <c r="P35" s="2">
        <v>5.0000000000000001E-3</v>
      </c>
      <c r="Q35" s="2">
        <v>30055248.618784532</v>
      </c>
      <c r="R35">
        <f t="shared" si="5"/>
        <v>7.4779203248289958</v>
      </c>
      <c r="S35">
        <f t="shared" si="2"/>
        <v>0</v>
      </c>
      <c r="T35" t="b">
        <f t="shared" si="3"/>
        <v>1</v>
      </c>
      <c r="U35" t="b">
        <f t="shared" si="4"/>
        <v>1</v>
      </c>
    </row>
    <row r="36" spans="1:21" x14ac:dyDescent="0.25">
      <c r="A36" s="3" t="s">
        <v>20</v>
      </c>
      <c r="B36" s="3">
        <v>5</v>
      </c>
      <c r="C36" s="3">
        <v>0</v>
      </c>
      <c r="D36" s="3" t="s">
        <v>13</v>
      </c>
      <c r="E36" s="3">
        <v>45</v>
      </c>
      <c r="F36" s="2">
        <v>1E-3</v>
      </c>
      <c r="G36" s="2">
        <v>5.0000000000000001E-3</v>
      </c>
      <c r="H36" s="2">
        <v>19889502.76243094</v>
      </c>
      <c r="I36">
        <f t="shared" si="1"/>
        <v>7.2986239258981032</v>
      </c>
      <c r="J36" s="3" t="s">
        <v>21</v>
      </c>
      <c r="K36" s="3">
        <v>5</v>
      </c>
      <c r="L36" s="3">
        <v>20</v>
      </c>
      <c r="M36" s="3" t="s">
        <v>13</v>
      </c>
      <c r="N36" s="3">
        <v>48</v>
      </c>
      <c r="O36" s="2">
        <v>1E-3</v>
      </c>
      <c r="P36" s="2">
        <v>5.0000000000000001E-3</v>
      </c>
      <c r="Q36" s="2">
        <v>21215469.613259669</v>
      </c>
      <c r="R36">
        <f t="shared" si="5"/>
        <v>7.3266526494983459</v>
      </c>
      <c r="S36">
        <f t="shared" si="2"/>
        <v>2.8028723600242778E-2</v>
      </c>
      <c r="T36" t="b">
        <f t="shared" si="3"/>
        <v>1</v>
      </c>
      <c r="U36" t="b">
        <f t="shared" si="4"/>
        <v>1</v>
      </c>
    </row>
    <row r="37" spans="1:21" x14ac:dyDescent="0.25">
      <c r="A37" s="3" t="s">
        <v>22</v>
      </c>
      <c r="B37" s="3">
        <v>6</v>
      </c>
      <c r="C37" s="3">
        <v>0</v>
      </c>
      <c r="D37" s="3" t="s">
        <v>6</v>
      </c>
      <c r="E37" s="3">
        <v>12</v>
      </c>
      <c r="F37" s="2">
        <v>1E-3</v>
      </c>
      <c r="G37" s="2">
        <v>5.0000000000000001E-3</v>
      </c>
      <c r="H37" s="2">
        <v>5303867.4033149173</v>
      </c>
      <c r="I37">
        <f t="shared" si="1"/>
        <v>6.7245926581703843</v>
      </c>
      <c r="J37" s="3" t="s">
        <v>23</v>
      </c>
      <c r="K37" s="3">
        <v>6</v>
      </c>
      <c r="L37" s="3">
        <v>20</v>
      </c>
      <c r="M37" s="3" t="s">
        <v>6</v>
      </c>
      <c r="N37" s="3">
        <v>21</v>
      </c>
      <c r="O37" s="2">
        <v>1E-3</v>
      </c>
      <c r="P37" s="2">
        <v>5.0000000000000001E-3</v>
      </c>
      <c r="Q37" s="2">
        <v>9281767.9558011051</v>
      </c>
      <c r="R37">
        <f t="shared" si="5"/>
        <v>6.9676307068566787</v>
      </c>
      <c r="S37">
        <f t="shared" si="2"/>
        <v>0.24303804868629442</v>
      </c>
      <c r="T37" t="b">
        <f t="shared" si="3"/>
        <v>1</v>
      </c>
      <c r="U37" t="b">
        <f t="shared" si="4"/>
        <v>1</v>
      </c>
    </row>
    <row r="38" spans="1:21" x14ac:dyDescent="0.25">
      <c r="A38" s="3" t="s">
        <v>22</v>
      </c>
      <c r="B38" s="3">
        <v>6</v>
      </c>
      <c r="C38" s="3">
        <v>0</v>
      </c>
      <c r="D38" s="3" t="s">
        <v>8</v>
      </c>
      <c r="E38" s="3">
        <v>13</v>
      </c>
      <c r="F38" s="2">
        <v>1E-3</v>
      </c>
      <c r="G38" s="2">
        <v>5.0000000000000001E-3</v>
      </c>
      <c r="H38" s="2">
        <v>5745856.3535911599</v>
      </c>
      <c r="I38">
        <f t="shared" si="1"/>
        <v>6.7593547644295962</v>
      </c>
      <c r="J38" s="3" t="s">
        <v>23</v>
      </c>
      <c r="K38" s="3">
        <v>6</v>
      </c>
      <c r="L38" s="3">
        <v>20</v>
      </c>
      <c r="M38" s="3" t="s">
        <v>8</v>
      </c>
      <c r="N38" s="3">
        <v>15</v>
      </c>
      <c r="O38" s="2">
        <v>1E-3</v>
      </c>
      <c r="P38" s="2">
        <v>5.0000000000000001E-3</v>
      </c>
      <c r="Q38" s="2">
        <v>6629834.2541436469</v>
      </c>
      <c r="R38">
        <f t="shared" si="5"/>
        <v>6.8215026711784406</v>
      </c>
      <c r="S38">
        <f t="shared" si="2"/>
        <v>6.2147906748844406E-2</v>
      </c>
      <c r="T38" t="b">
        <f t="shared" si="3"/>
        <v>1</v>
      </c>
      <c r="U38" t="b">
        <f t="shared" si="4"/>
        <v>1</v>
      </c>
    </row>
    <row r="39" spans="1:21" x14ac:dyDescent="0.25">
      <c r="A39" s="3" t="s">
        <v>22</v>
      </c>
      <c r="B39" s="3">
        <v>6</v>
      </c>
      <c r="C39" s="3">
        <v>0</v>
      </c>
      <c r="D39" s="3" t="s">
        <v>9</v>
      </c>
      <c r="E39" s="3">
        <v>26</v>
      </c>
      <c r="F39" s="2">
        <v>1E-3</v>
      </c>
      <c r="G39" s="2">
        <v>5.0000000000000001E-3</v>
      </c>
      <c r="H39" s="2">
        <v>11491712.70718232</v>
      </c>
      <c r="I39">
        <f t="shared" si="1"/>
        <v>7.0603847600935774</v>
      </c>
      <c r="J39" s="3" t="s">
        <v>23</v>
      </c>
      <c r="K39" s="3">
        <v>6</v>
      </c>
      <c r="L39" s="3">
        <v>20</v>
      </c>
      <c r="M39" s="3" t="s">
        <v>9</v>
      </c>
      <c r="N39" s="3">
        <v>19</v>
      </c>
      <c r="O39" s="2">
        <v>1E-3</v>
      </c>
      <c r="P39" s="2">
        <v>5.0000000000000001E-3</v>
      </c>
      <c r="Q39" s="2">
        <v>8397790.0552486181</v>
      </c>
      <c r="R39">
        <f t="shared" si="5"/>
        <v>6.9241650130755881</v>
      </c>
      <c r="S39">
        <f t="shared" si="2"/>
        <v>0.13621974701798933</v>
      </c>
      <c r="T39" t="b">
        <f t="shared" si="3"/>
        <v>1</v>
      </c>
      <c r="U39" t="b">
        <f t="shared" si="4"/>
        <v>1</v>
      </c>
    </row>
    <row r="40" spans="1:21" x14ac:dyDescent="0.25">
      <c r="A40" s="3" t="s">
        <v>22</v>
      </c>
      <c r="B40" s="3">
        <v>6</v>
      </c>
      <c r="C40" s="3">
        <v>0</v>
      </c>
      <c r="D40" s="3" t="s">
        <v>10</v>
      </c>
      <c r="E40" s="3">
        <v>14</v>
      </c>
      <c r="F40" s="2">
        <v>1E-3</v>
      </c>
      <c r="G40" s="2">
        <v>5.0000000000000001E-3</v>
      </c>
      <c r="H40" s="2">
        <v>6187845.3038674034</v>
      </c>
      <c r="I40">
        <f t="shared" si="1"/>
        <v>6.7915394478009974</v>
      </c>
      <c r="J40" s="3" t="s">
        <v>23</v>
      </c>
      <c r="K40" s="3">
        <v>6</v>
      </c>
      <c r="L40" s="3">
        <v>20</v>
      </c>
      <c r="M40" s="3" t="s">
        <v>10</v>
      </c>
      <c r="N40" s="3">
        <v>16</v>
      </c>
      <c r="O40" s="2">
        <v>1E-3</v>
      </c>
      <c r="P40" s="2">
        <v>5.0000000000000001E-3</v>
      </c>
      <c r="Q40" s="2">
        <v>7071823.2044198895</v>
      </c>
      <c r="R40">
        <f t="shared" si="5"/>
        <v>6.8495313947786842</v>
      </c>
      <c r="S40">
        <f t="shared" si="2"/>
        <v>5.7991946977686837E-2</v>
      </c>
      <c r="T40" t="b">
        <f t="shared" si="3"/>
        <v>1</v>
      </c>
      <c r="U40" t="b">
        <f t="shared" si="4"/>
        <v>1</v>
      </c>
    </row>
    <row r="41" spans="1:21" x14ac:dyDescent="0.25">
      <c r="A41" s="3" t="s">
        <v>22</v>
      </c>
      <c r="B41" s="3">
        <v>6</v>
      </c>
      <c r="C41" s="3">
        <v>0</v>
      </c>
      <c r="D41" s="3" t="s">
        <v>11</v>
      </c>
      <c r="E41" s="3">
        <v>35</v>
      </c>
      <c r="F41" s="2">
        <v>1E-3</v>
      </c>
      <c r="G41" s="2">
        <v>5.0000000000000001E-3</v>
      </c>
      <c r="H41" s="2">
        <v>15469613.259668509</v>
      </c>
      <c r="I41">
        <f t="shared" si="1"/>
        <v>7.1894794564730349</v>
      </c>
      <c r="J41" s="3" t="s">
        <v>23</v>
      </c>
      <c r="K41" s="3">
        <v>6</v>
      </c>
      <c r="L41" s="3">
        <v>20</v>
      </c>
      <c r="M41" s="3" t="s">
        <v>11</v>
      </c>
      <c r="N41" s="3">
        <v>26</v>
      </c>
      <c r="O41" s="2">
        <v>1E-3</v>
      </c>
      <c r="P41" s="2">
        <v>5.0000000000000001E-3</v>
      </c>
      <c r="Q41" s="2">
        <v>11491712.70718232</v>
      </c>
      <c r="R41">
        <f t="shared" si="5"/>
        <v>7.0603847600935774</v>
      </c>
      <c r="S41">
        <f t="shared" si="2"/>
        <v>0.12909469637945747</v>
      </c>
      <c r="T41" t="b">
        <f t="shared" si="3"/>
        <v>1</v>
      </c>
      <c r="U41" t="b">
        <f t="shared" si="4"/>
        <v>1</v>
      </c>
    </row>
    <row r="42" spans="1:21" x14ac:dyDescent="0.25">
      <c r="A42" s="3" t="s">
        <v>22</v>
      </c>
      <c r="B42" s="3">
        <v>6</v>
      </c>
      <c r="C42" s="3">
        <v>0</v>
      </c>
      <c r="D42" s="3" t="s">
        <v>12</v>
      </c>
      <c r="E42" s="3">
        <v>49</v>
      </c>
      <c r="F42" s="2">
        <v>1E-3</v>
      </c>
      <c r="G42" s="2">
        <v>5.0000000000000001E-3</v>
      </c>
      <c r="H42" s="2">
        <v>21657458.563535914</v>
      </c>
      <c r="I42">
        <f t="shared" si="1"/>
        <v>7.3356074921512731</v>
      </c>
      <c r="J42" s="3" t="s">
        <v>23</v>
      </c>
      <c r="K42" s="3">
        <v>6</v>
      </c>
      <c r="L42" s="3">
        <v>20</v>
      </c>
      <c r="M42" s="3" t="s">
        <v>12</v>
      </c>
      <c r="N42" s="3">
        <v>45</v>
      </c>
      <c r="O42" s="2">
        <v>1E-3</v>
      </c>
      <c r="P42" s="2">
        <v>5.0000000000000001E-3</v>
      </c>
      <c r="Q42" s="2">
        <v>19889502.76243094</v>
      </c>
      <c r="R42">
        <f t="shared" si="5"/>
        <v>7.2986239258981032</v>
      </c>
      <c r="S42">
        <f t="shared" si="2"/>
        <v>3.6983566253169897E-2</v>
      </c>
      <c r="T42" t="b">
        <f t="shared" si="3"/>
        <v>1</v>
      </c>
      <c r="U42" t="b">
        <f t="shared" si="4"/>
        <v>1</v>
      </c>
    </row>
    <row r="43" spans="1:21" x14ac:dyDescent="0.25">
      <c r="A43" s="3" t="s">
        <v>22</v>
      </c>
      <c r="B43" s="3">
        <v>6</v>
      </c>
      <c r="C43" s="3">
        <v>0</v>
      </c>
      <c r="D43" s="3" t="s">
        <v>13</v>
      </c>
      <c r="E43" s="3">
        <v>55</v>
      </c>
      <c r="F43" s="2">
        <v>1E-3</v>
      </c>
      <c r="G43" s="2">
        <v>5.0000000000000001E-3</v>
      </c>
      <c r="H43" s="2">
        <v>24309392.265193369</v>
      </c>
      <c r="I43">
        <f t="shared" si="1"/>
        <v>7.3857741016170033</v>
      </c>
      <c r="J43" s="3" t="s">
        <v>23</v>
      </c>
      <c r="K43" s="3">
        <v>6</v>
      </c>
      <c r="L43" s="3">
        <v>20</v>
      </c>
      <c r="M43" s="3" t="s">
        <v>13</v>
      </c>
      <c r="N43" s="3">
        <v>40</v>
      </c>
      <c r="O43" s="2">
        <v>1E-3</v>
      </c>
      <c r="P43" s="2">
        <v>5.0000000000000001E-3</v>
      </c>
      <c r="Q43" s="2">
        <v>17679558.011049725</v>
      </c>
      <c r="R43">
        <f t="shared" si="5"/>
        <v>7.2474714034507217</v>
      </c>
      <c r="S43">
        <f t="shared" si="2"/>
        <v>0.1383026981662816</v>
      </c>
      <c r="T43" t="b">
        <f t="shared" si="3"/>
        <v>1</v>
      </c>
      <c r="U43" t="b">
        <f t="shared" si="4"/>
        <v>1</v>
      </c>
    </row>
    <row r="44" spans="1:21" x14ac:dyDescent="0.25">
      <c r="A44" s="3" t="s">
        <v>24</v>
      </c>
      <c r="B44" s="3">
        <v>7</v>
      </c>
      <c r="C44" s="3">
        <v>0</v>
      </c>
      <c r="D44" s="3" t="s">
        <v>6</v>
      </c>
      <c r="E44" s="3">
        <v>36</v>
      </c>
      <c r="F44" s="2">
        <v>1E-3</v>
      </c>
      <c r="G44" s="2">
        <v>5.0000000000000001E-3</v>
      </c>
      <c r="H44" s="2">
        <v>15911602.209944751</v>
      </c>
      <c r="I44">
        <f t="shared" si="1"/>
        <v>7.201713912890046</v>
      </c>
      <c r="J44" s="3" t="s">
        <v>25</v>
      </c>
      <c r="K44" s="3">
        <v>7</v>
      </c>
      <c r="L44" s="3">
        <v>20</v>
      </c>
      <c r="M44" s="3" t="s">
        <v>6</v>
      </c>
      <c r="N44" s="3">
        <v>10</v>
      </c>
      <c r="O44" s="2">
        <v>1E-3</v>
      </c>
      <c r="P44" s="2">
        <v>5.0000000000000001E-3</v>
      </c>
      <c r="Q44" s="2">
        <v>4419889.5027624313</v>
      </c>
      <c r="R44">
        <f t="shared" si="5"/>
        <v>6.6454114121227592</v>
      </c>
      <c r="S44">
        <f t="shared" si="2"/>
        <v>0.55630250076728682</v>
      </c>
      <c r="T44" t="b">
        <f t="shared" si="3"/>
        <v>1</v>
      </c>
      <c r="U44" t="b">
        <f t="shared" si="4"/>
        <v>1</v>
      </c>
    </row>
    <row r="45" spans="1:21" x14ac:dyDescent="0.25">
      <c r="A45" s="3" t="s">
        <v>24</v>
      </c>
      <c r="B45" s="3">
        <v>7</v>
      </c>
      <c r="C45" s="3">
        <v>0</v>
      </c>
      <c r="D45" s="3" t="s">
        <v>8</v>
      </c>
      <c r="E45" s="3">
        <v>34</v>
      </c>
      <c r="F45" s="2">
        <v>1E-3</v>
      </c>
      <c r="G45" s="2">
        <v>5.0000000000000001E-3</v>
      </c>
      <c r="H45" s="2">
        <v>15027624.309392266</v>
      </c>
      <c r="I45">
        <f t="shared" si="1"/>
        <v>7.1768903291650146</v>
      </c>
      <c r="J45" s="3" t="s">
        <v>25</v>
      </c>
      <c r="K45" s="3">
        <v>7</v>
      </c>
      <c r="L45" s="3">
        <v>20</v>
      </c>
      <c r="M45" s="3" t="s">
        <v>8</v>
      </c>
      <c r="N45" s="3">
        <v>29</v>
      </c>
      <c r="O45" s="2">
        <v>1E-3</v>
      </c>
      <c r="P45" s="2">
        <v>5.0000000000000001E-3</v>
      </c>
      <c r="Q45" s="2">
        <v>12817679.558011049</v>
      </c>
      <c r="R45">
        <f t="shared" si="5"/>
        <v>7.1078094100217148</v>
      </c>
      <c r="S45">
        <f t="shared" si="2"/>
        <v>6.9080919143299724E-2</v>
      </c>
      <c r="T45" t="b">
        <f t="shared" si="3"/>
        <v>1</v>
      </c>
      <c r="U45" t="b">
        <f t="shared" si="4"/>
        <v>1</v>
      </c>
    </row>
    <row r="46" spans="1:21" x14ac:dyDescent="0.25">
      <c r="A46" s="3" t="s">
        <v>24</v>
      </c>
      <c r="B46" s="3">
        <v>7</v>
      </c>
      <c r="C46" s="3">
        <v>0</v>
      </c>
      <c r="D46" s="3" t="s">
        <v>9</v>
      </c>
      <c r="E46" s="3">
        <v>4</v>
      </c>
      <c r="F46" s="2">
        <v>1E-4</v>
      </c>
      <c r="G46" s="2">
        <v>5.0000000000000001E-3</v>
      </c>
      <c r="H46" s="2">
        <v>17679558.011049725</v>
      </c>
      <c r="I46">
        <f t="shared" si="1"/>
        <v>7.2474714034507217</v>
      </c>
      <c r="J46" s="3" t="s">
        <v>25</v>
      </c>
      <c r="K46" s="3">
        <v>7</v>
      </c>
      <c r="L46" s="3">
        <v>20</v>
      </c>
      <c r="M46" s="3" t="s">
        <v>9</v>
      </c>
      <c r="N46" s="3">
        <v>18</v>
      </c>
      <c r="O46" s="2">
        <v>1E-3</v>
      </c>
      <c r="P46" s="2">
        <v>5.0000000000000001E-3</v>
      </c>
      <c r="Q46" s="2">
        <v>7955801.1049723756</v>
      </c>
      <c r="R46">
        <f t="shared" si="5"/>
        <v>6.9006839172260648</v>
      </c>
      <c r="S46">
        <f t="shared" si="2"/>
        <v>0.34678748622465694</v>
      </c>
      <c r="T46" t="b">
        <f t="shared" si="3"/>
        <v>1</v>
      </c>
      <c r="U46" t="b">
        <f t="shared" si="4"/>
        <v>1</v>
      </c>
    </row>
    <row r="47" spans="1:21" x14ac:dyDescent="0.25">
      <c r="A47" s="3" t="s">
        <v>24</v>
      </c>
      <c r="B47" s="3">
        <v>7</v>
      </c>
      <c r="C47" s="3">
        <v>0</v>
      </c>
      <c r="D47" s="3" t="s">
        <v>10</v>
      </c>
      <c r="E47" s="3">
        <v>38</v>
      </c>
      <c r="F47" s="2">
        <v>1E-3</v>
      </c>
      <c r="G47" s="2">
        <v>5.0000000000000001E-3</v>
      </c>
      <c r="H47" s="2">
        <v>16795580.110497236</v>
      </c>
      <c r="I47">
        <f t="shared" si="1"/>
        <v>7.2251950087395693</v>
      </c>
      <c r="J47" s="3" t="s">
        <v>25</v>
      </c>
      <c r="K47" s="3">
        <v>7</v>
      </c>
      <c r="L47" s="3">
        <v>20</v>
      </c>
      <c r="M47" s="3" t="s">
        <v>10</v>
      </c>
      <c r="N47" s="3">
        <v>25</v>
      </c>
      <c r="O47" s="2">
        <v>1E-3</v>
      </c>
      <c r="P47" s="2">
        <v>5.0000000000000001E-3</v>
      </c>
      <c r="Q47" s="2">
        <v>11049723.756906077</v>
      </c>
      <c r="R47">
        <f t="shared" si="5"/>
        <v>7.0433514207947967</v>
      </c>
      <c r="S47">
        <f t="shared" si="2"/>
        <v>0.18184358794477262</v>
      </c>
      <c r="T47" t="b">
        <f t="shared" si="3"/>
        <v>1</v>
      </c>
      <c r="U47" t="b">
        <f t="shared" si="4"/>
        <v>1</v>
      </c>
    </row>
    <row r="48" spans="1:21" x14ac:dyDescent="0.25">
      <c r="A48" s="3" t="s">
        <v>24</v>
      </c>
      <c r="B48" s="3">
        <v>7</v>
      </c>
      <c r="C48" s="3">
        <v>0</v>
      </c>
      <c r="D48" s="3" t="s">
        <v>11</v>
      </c>
      <c r="E48" s="3">
        <v>37</v>
      </c>
      <c r="F48" s="2">
        <v>1E-3</v>
      </c>
      <c r="G48" s="2">
        <v>5.0000000000000001E-3</v>
      </c>
      <c r="H48" s="2">
        <v>16353591.160220996</v>
      </c>
      <c r="I48">
        <f t="shared" si="1"/>
        <v>7.2136131361897542</v>
      </c>
      <c r="J48" s="3" t="s">
        <v>25</v>
      </c>
      <c r="K48" s="3">
        <v>7</v>
      </c>
      <c r="L48" s="3">
        <v>20</v>
      </c>
      <c r="M48" s="3" t="s">
        <v>11</v>
      </c>
      <c r="N48" s="3">
        <v>22</v>
      </c>
      <c r="O48" s="2">
        <v>1E-3</v>
      </c>
      <c r="P48" s="2">
        <v>5.0000000000000001E-3</v>
      </c>
      <c r="Q48" s="2">
        <v>9723756.9060773477</v>
      </c>
      <c r="R48">
        <f t="shared" si="5"/>
        <v>6.9878340929449649</v>
      </c>
      <c r="S48">
        <f t="shared" si="2"/>
        <v>0.22577904324478926</v>
      </c>
      <c r="T48" t="b">
        <f t="shared" si="3"/>
        <v>1</v>
      </c>
      <c r="U48" t="b">
        <f t="shared" si="4"/>
        <v>1</v>
      </c>
    </row>
    <row r="49" spans="1:21" x14ac:dyDescent="0.25">
      <c r="A49" s="3" t="s">
        <v>24</v>
      </c>
      <c r="B49" s="3">
        <v>7</v>
      </c>
      <c r="C49" s="3">
        <v>0</v>
      </c>
      <c r="D49" s="3" t="s">
        <v>12</v>
      </c>
      <c r="E49" s="3">
        <v>8</v>
      </c>
      <c r="F49" s="2">
        <v>1E-4</v>
      </c>
      <c r="G49" s="2">
        <v>5.0000000000000001E-3</v>
      </c>
      <c r="H49" s="2">
        <v>35359116.02209945</v>
      </c>
      <c r="I49">
        <f t="shared" si="1"/>
        <v>7.548501399114703</v>
      </c>
      <c r="J49" s="3" t="s">
        <v>25</v>
      </c>
      <c r="K49" s="3">
        <v>7</v>
      </c>
      <c r="L49" s="3">
        <v>20</v>
      </c>
      <c r="M49" s="3" t="s">
        <v>12</v>
      </c>
      <c r="N49" s="3">
        <v>9</v>
      </c>
      <c r="O49" s="2">
        <v>1E-4</v>
      </c>
      <c r="P49" s="2">
        <v>5.0000000000000001E-3</v>
      </c>
      <c r="Q49" s="2">
        <v>39779005.52486188</v>
      </c>
      <c r="R49">
        <f t="shared" si="5"/>
        <v>7.5996539215620835</v>
      </c>
      <c r="S49">
        <f t="shared" si="2"/>
        <v>5.1152522447380555E-2</v>
      </c>
      <c r="T49" t="b">
        <f t="shared" si="3"/>
        <v>1</v>
      </c>
      <c r="U49" t="b">
        <f t="shared" si="4"/>
        <v>1</v>
      </c>
    </row>
    <row r="50" spans="1:21" x14ac:dyDescent="0.25">
      <c r="A50" s="3" t="s">
        <v>24</v>
      </c>
      <c r="B50" s="3">
        <v>7</v>
      </c>
      <c r="C50" s="3">
        <v>0</v>
      </c>
      <c r="D50" s="3" t="s">
        <v>13</v>
      </c>
      <c r="E50" s="3">
        <v>70</v>
      </c>
      <c r="F50" s="2">
        <v>1E-3</v>
      </c>
      <c r="G50" s="2">
        <v>5.0000000000000001E-3</v>
      </c>
      <c r="H50" s="2">
        <v>30939226.519337017</v>
      </c>
      <c r="I50">
        <f t="shared" si="1"/>
        <v>7.4905094521370161</v>
      </c>
      <c r="J50" s="3" t="s">
        <v>25</v>
      </c>
      <c r="K50" s="3">
        <v>7</v>
      </c>
      <c r="L50" s="3">
        <v>20</v>
      </c>
      <c r="M50" s="3" t="s">
        <v>13</v>
      </c>
      <c r="N50" s="3">
        <v>57</v>
      </c>
      <c r="O50" s="2">
        <v>1E-3</v>
      </c>
      <c r="P50" s="2">
        <v>5.0000000000000001E-3</v>
      </c>
      <c r="Q50" s="2">
        <v>25193370.165745858</v>
      </c>
      <c r="R50">
        <f t="shared" si="5"/>
        <v>7.4012862677952507</v>
      </c>
      <c r="S50">
        <f t="shared" si="2"/>
        <v>8.922318434176546E-2</v>
      </c>
      <c r="T50" t="b">
        <f t="shared" si="3"/>
        <v>1</v>
      </c>
      <c r="U50" t="b">
        <f t="shared" si="4"/>
        <v>1</v>
      </c>
    </row>
    <row r="51" spans="1:21" x14ac:dyDescent="0.25">
      <c r="A51" s="3" t="s">
        <v>26</v>
      </c>
      <c r="B51" s="3">
        <v>8</v>
      </c>
      <c r="C51" s="3">
        <v>0</v>
      </c>
      <c r="D51" s="3" t="s">
        <v>6</v>
      </c>
      <c r="E51" s="3">
        <v>11</v>
      </c>
      <c r="F51" s="2">
        <v>1E-3</v>
      </c>
      <c r="G51" s="2">
        <v>5.0000000000000001E-3</v>
      </c>
      <c r="H51" s="2">
        <v>4861878.4530386738</v>
      </c>
      <c r="I51">
        <f t="shared" si="1"/>
        <v>6.6868040972809837</v>
      </c>
      <c r="J51" s="3" t="s">
        <v>27</v>
      </c>
      <c r="K51" s="3">
        <v>8</v>
      </c>
      <c r="L51" s="3">
        <v>20</v>
      </c>
      <c r="M51" s="3" t="s">
        <v>6</v>
      </c>
      <c r="N51" s="3">
        <v>9</v>
      </c>
      <c r="O51" s="2">
        <v>1E-3</v>
      </c>
      <c r="P51" s="2">
        <v>5.0000000000000001E-3</v>
      </c>
      <c r="Q51" s="2">
        <v>3977900.5524861878</v>
      </c>
      <c r="R51">
        <f t="shared" si="5"/>
        <v>6.5996539215620835</v>
      </c>
      <c r="S51">
        <f t="shared" si="2"/>
        <v>8.7150175718900158E-2</v>
      </c>
      <c r="T51" t="b">
        <f t="shared" si="3"/>
        <v>1</v>
      </c>
      <c r="U51" t="b">
        <f t="shared" si="4"/>
        <v>1</v>
      </c>
    </row>
    <row r="52" spans="1:21" x14ac:dyDescent="0.25">
      <c r="A52" s="3" t="s">
        <v>26</v>
      </c>
      <c r="B52" s="3">
        <v>8</v>
      </c>
      <c r="C52" s="3">
        <v>0</v>
      </c>
      <c r="D52" s="3" t="s">
        <v>8</v>
      </c>
      <c r="E52" s="3">
        <v>13</v>
      </c>
      <c r="F52" s="2">
        <v>1E-3</v>
      </c>
      <c r="G52" s="2">
        <v>5.0000000000000001E-3</v>
      </c>
      <c r="H52" s="2">
        <v>5745856.3535911599</v>
      </c>
      <c r="I52">
        <f t="shared" si="1"/>
        <v>6.7593547644295962</v>
      </c>
      <c r="J52" s="3" t="s">
        <v>27</v>
      </c>
      <c r="K52" s="3">
        <v>8</v>
      </c>
      <c r="L52" s="3">
        <v>20</v>
      </c>
      <c r="M52" s="3" t="s">
        <v>8</v>
      </c>
      <c r="N52" s="3">
        <v>13</v>
      </c>
      <c r="O52" s="2">
        <v>1E-3</v>
      </c>
      <c r="P52" s="2">
        <v>5.0000000000000001E-3</v>
      </c>
      <c r="Q52" s="2">
        <v>5745856.3535911599</v>
      </c>
      <c r="R52">
        <f t="shared" si="5"/>
        <v>6.7593547644295962</v>
      </c>
      <c r="S52">
        <f t="shared" si="2"/>
        <v>0</v>
      </c>
      <c r="T52" t="b">
        <f t="shared" si="3"/>
        <v>1</v>
      </c>
      <c r="U52" t="b">
        <f t="shared" si="4"/>
        <v>1</v>
      </c>
    </row>
    <row r="53" spans="1:21" x14ac:dyDescent="0.25">
      <c r="A53" s="3" t="s">
        <v>26</v>
      </c>
      <c r="B53" s="3">
        <v>8</v>
      </c>
      <c r="C53" s="3">
        <v>0</v>
      </c>
      <c r="D53" s="3" t="s">
        <v>9</v>
      </c>
      <c r="E53" s="3">
        <v>10</v>
      </c>
      <c r="F53" s="2">
        <v>1E-3</v>
      </c>
      <c r="G53" s="2">
        <v>5.0000000000000001E-3</v>
      </c>
      <c r="H53" s="2">
        <v>4419889.5027624313</v>
      </c>
      <c r="I53">
        <f t="shared" si="1"/>
        <v>6.6454114121227592</v>
      </c>
      <c r="J53" s="3" t="s">
        <v>27</v>
      </c>
      <c r="K53" s="3">
        <v>8</v>
      </c>
      <c r="L53" s="3">
        <v>20</v>
      </c>
      <c r="M53" s="3" t="s">
        <v>9</v>
      </c>
      <c r="N53" s="3">
        <v>12</v>
      </c>
      <c r="O53" s="2">
        <v>1E-3</v>
      </c>
      <c r="P53" s="2">
        <v>5.0000000000000001E-3</v>
      </c>
      <c r="Q53" s="2">
        <v>5303867.4033149173</v>
      </c>
      <c r="R53">
        <f t="shared" si="5"/>
        <v>6.7245926581703843</v>
      </c>
      <c r="S53">
        <f t="shared" si="2"/>
        <v>7.9181246047625109E-2</v>
      </c>
      <c r="T53" t="b">
        <f t="shared" si="3"/>
        <v>1</v>
      </c>
      <c r="U53" t="b">
        <f t="shared" si="4"/>
        <v>1</v>
      </c>
    </row>
    <row r="54" spans="1:21" x14ac:dyDescent="0.25">
      <c r="A54" s="3" t="s">
        <v>26</v>
      </c>
      <c r="B54" s="3">
        <v>8</v>
      </c>
      <c r="C54" s="3">
        <v>0</v>
      </c>
      <c r="D54" s="3" t="s">
        <v>10</v>
      </c>
      <c r="E54" s="3">
        <v>16</v>
      </c>
      <c r="F54" s="2">
        <v>1E-3</v>
      </c>
      <c r="G54" s="2">
        <v>5.0000000000000001E-3</v>
      </c>
      <c r="H54" s="2">
        <v>7071823.2044198895</v>
      </c>
      <c r="I54">
        <f t="shared" si="1"/>
        <v>6.8495313947786842</v>
      </c>
      <c r="J54" s="3" t="s">
        <v>27</v>
      </c>
      <c r="K54" s="3">
        <v>8</v>
      </c>
      <c r="L54" s="3">
        <v>20</v>
      </c>
      <c r="M54" s="3" t="s">
        <v>10</v>
      </c>
      <c r="N54" s="3">
        <v>21</v>
      </c>
      <c r="O54" s="2">
        <v>1E-3</v>
      </c>
      <c r="P54" s="2">
        <v>5.0000000000000001E-3</v>
      </c>
      <c r="Q54" s="2">
        <v>9281767.9558011051</v>
      </c>
      <c r="R54">
        <f t="shared" si="5"/>
        <v>6.9676307068566787</v>
      </c>
      <c r="S54">
        <f t="shared" si="2"/>
        <v>0.11809931207799451</v>
      </c>
      <c r="T54" t="b">
        <f t="shared" si="3"/>
        <v>1</v>
      </c>
      <c r="U54" t="b">
        <f t="shared" si="4"/>
        <v>1</v>
      </c>
    </row>
    <row r="55" spans="1:21" x14ac:dyDescent="0.25">
      <c r="A55" s="3" t="s">
        <v>26</v>
      </c>
      <c r="B55" s="3">
        <v>8</v>
      </c>
      <c r="C55" s="3">
        <v>0</v>
      </c>
      <c r="D55" s="3" t="s">
        <v>11</v>
      </c>
      <c r="E55" s="3">
        <v>21</v>
      </c>
      <c r="F55" s="2">
        <v>1E-3</v>
      </c>
      <c r="G55" s="2">
        <v>5.0000000000000001E-3</v>
      </c>
      <c r="H55" s="2">
        <v>9281767.9558011051</v>
      </c>
      <c r="I55">
        <f t="shared" si="1"/>
        <v>6.9676307068566787</v>
      </c>
      <c r="J55" s="3" t="s">
        <v>27</v>
      </c>
      <c r="K55" s="3">
        <v>8</v>
      </c>
      <c r="L55" s="3">
        <v>20</v>
      </c>
      <c r="M55" s="3" t="s">
        <v>11</v>
      </c>
      <c r="N55" s="3">
        <v>24</v>
      </c>
      <c r="O55" s="2">
        <v>1E-3</v>
      </c>
      <c r="P55" s="2">
        <v>5.0000000000000001E-3</v>
      </c>
      <c r="Q55" s="2">
        <v>10607734.806629835</v>
      </c>
      <c r="R55">
        <f t="shared" si="5"/>
        <v>7.0256226538343647</v>
      </c>
      <c r="S55">
        <f t="shared" si="2"/>
        <v>5.7991946977685949E-2</v>
      </c>
      <c r="T55" t="b">
        <f t="shared" si="3"/>
        <v>1</v>
      </c>
      <c r="U55" t="b">
        <f t="shared" si="4"/>
        <v>1</v>
      </c>
    </row>
    <row r="56" spans="1:21" x14ac:dyDescent="0.25">
      <c r="A56" s="3" t="s">
        <v>26</v>
      </c>
      <c r="B56" s="3">
        <v>8</v>
      </c>
      <c r="C56" s="3">
        <v>0</v>
      </c>
      <c r="D56" s="3" t="s">
        <v>12</v>
      </c>
      <c r="E56" s="3">
        <v>44</v>
      </c>
      <c r="F56" s="2">
        <v>1E-3</v>
      </c>
      <c r="G56" s="2">
        <v>5.0000000000000001E-3</v>
      </c>
      <c r="H56" s="2">
        <v>19447513.812154695</v>
      </c>
      <c r="I56">
        <f t="shared" si="1"/>
        <v>7.2888640886089462</v>
      </c>
      <c r="J56" s="3" t="s">
        <v>27</v>
      </c>
      <c r="K56" s="3">
        <v>8</v>
      </c>
      <c r="L56" s="3">
        <v>20</v>
      </c>
      <c r="M56" s="3" t="s">
        <v>12</v>
      </c>
      <c r="N56" s="3">
        <v>19</v>
      </c>
      <c r="O56" s="2">
        <v>1E-3</v>
      </c>
      <c r="P56" s="2">
        <v>5.0000000000000001E-3</v>
      </c>
      <c r="Q56" s="2">
        <v>8397790.0552486181</v>
      </c>
      <c r="R56">
        <f t="shared" ref="R56:R76" si="6">LOG10(Q56)</f>
        <v>6.9241650130755881</v>
      </c>
      <c r="S56">
        <f t="shared" si="2"/>
        <v>0.36469907553335812</v>
      </c>
      <c r="T56" t="b">
        <f t="shared" si="3"/>
        <v>1</v>
      </c>
      <c r="U56" t="b">
        <f t="shared" si="4"/>
        <v>1</v>
      </c>
    </row>
    <row r="57" spans="1:21" x14ac:dyDescent="0.25">
      <c r="A57" s="3" t="s">
        <v>26</v>
      </c>
      <c r="B57" s="3">
        <v>8</v>
      </c>
      <c r="C57" s="3">
        <v>0</v>
      </c>
      <c r="D57" s="3" t="s">
        <v>13</v>
      </c>
      <c r="E57" s="3">
        <v>39</v>
      </c>
      <c r="F57" s="2">
        <v>1E-3</v>
      </c>
      <c r="G57" s="2">
        <v>5.0000000000000001E-3</v>
      </c>
      <c r="H57" s="2">
        <v>17237569.060773481</v>
      </c>
      <c r="I57">
        <f t="shared" si="1"/>
        <v>7.2364760191492579</v>
      </c>
      <c r="J57" s="3" t="s">
        <v>27</v>
      </c>
      <c r="K57" s="3">
        <v>8</v>
      </c>
      <c r="L57" s="3">
        <v>20</v>
      </c>
      <c r="M57" s="3" t="s">
        <v>13</v>
      </c>
      <c r="N57" s="3">
        <v>37</v>
      </c>
      <c r="O57" s="2">
        <v>1E-3</v>
      </c>
      <c r="P57" s="2">
        <v>5.0000000000000001E-3</v>
      </c>
      <c r="Q57" s="2">
        <v>16353591.160220996</v>
      </c>
      <c r="R57">
        <f t="shared" si="6"/>
        <v>7.2136131361897542</v>
      </c>
      <c r="S57">
        <f t="shared" si="2"/>
        <v>2.2862882959503672E-2</v>
      </c>
      <c r="T57" t="b">
        <f t="shared" si="3"/>
        <v>1</v>
      </c>
      <c r="U57" t="b">
        <f t="shared" si="4"/>
        <v>1</v>
      </c>
    </row>
    <row r="58" spans="1:21" x14ac:dyDescent="0.25">
      <c r="A58" s="3" t="s">
        <v>28</v>
      </c>
      <c r="B58" s="3">
        <v>9</v>
      </c>
      <c r="C58" s="3">
        <v>0</v>
      </c>
      <c r="D58" s="3" t="s">
        <v>6</v>
      </c>
      <c r="E58" s="3">
        <v>6</v>
      </c>
      <c r="F58" s="2">
        <v>1E-3</v>
      </c>
      <c r="G58" s="2">
        <v>5.0000000000000001E-3</v>
      </c>
      <c r="H58" s="2">
        <v>2651933.7016574587</v>
      </c>
      <c r="I58">
        <f t="shared" si="1"/>
        <v>6.4235626625064031</v>
      </c>
      <c r="J58" s="3" t="s">
        <v>29</v>
      </c>
      <c r="K58" s="3">
        <v>9</v>
      </c>
      <c r="L58" s="3">
        <v>20</v>
      </c>
      <c r="M58" s="3" t="s">
        <v>6</v>
      </c>
      <c r="N58" s="3">
        <v>12</v>
      </c>
      <c r="O58" s="2">
        <v>1E-3</v>
      </c>
      <c r="P58" s="2">
        <v>5.0000000000000001E-3</v>
      </c>
      <c r="Q58" s="2">
        <v>5303867.4033149173</v>
      </c>
      <c r="R58">
        <f t="shared" si="6"/>
        <v>6.7245926581703843</v>
      </c>
      <c r="S58">
        <f t="shared" si="2"/>
        <v>0.30102999566398125</v>
      </c>
      <c r="T58" t="b">
        <f t="shared" si="3"/>
        <v>1</v>
      </c>
      <c r="U58" t="b">
        <f t="shared" si="4"/>
        <v>1</v>
      </c>
    </row>
    <row r="59" spans="1:21" x14ac:dyDescent="0.25">
      <c r="A59" s="3" t="s">
        <v>28</v>
      </c>
      <c r="B59" s="3">
        <v>9</v>
      </c>
      <c r="C59" s="3">
        <v>0</v>
      </c>
      <c r="D59" s="3" t="s">
        <v>8</v>
      </c>
      <c r="E59" s="3">
        <v>16</v>
      </c>
      <c r="F59" s="2">
        <v>1E-3</v>
      </c>
      <c r="G59" s="2">
        <v>5.0000000000000001E-3</v>
      </c>
      <c r="H59" s="2">
        <v>7071823.2044198895</v>
      </c>
      <c r="I59">
        <f t="shared" si="1"/>
        <v>6.8495313947786842</v>
      </c>
      <c r="J59" s="3" t="s">
        <v>29</v>
      </c>
      <c r="K59" s="3">
        <v>9</v>
      </c>
      <c r="L59" s="3">
        <v>20</v>
      </c>
      <c r="M59" s="3" t="s">
        <v>8</v>
      </c>
      <c r="N59" s="3">
        <v>11</v>
      </c>
      <c r="O59" s="2">
        <v>1E-3</v>
      </c>
      <c r="P59" s="2">
        <v>5.0000000000000001E-3</v>
      </c>
      <c r="Q59" s="2">
        <v>4861878.4530386738</v>
      </c>
      <c r="R59">
        <f t="shared" si="6"/>
        <v>6.6868040972809837</v>
      </c>
      <c r="S59">
        <f t="shared" si="2"/>
        <v>0.16272729749770054</v>
      </c>
      <c r="T59" t="b">
        <f t="shared" si="3"/>
        <v>1</v>
      </c>
      <c r="U59" t="b">
        <f t="shared" si="4"/>
        <v>1</v>
      </c>
    </row>
    <row r="60" spans="1:21" x14ac:dyDescent="0.25">
      <c r="A60" s="3" t="s">
        <v>28</v>
      </c>
      <c r="B60" s="3">
        <v>9</v>
      </c>
      <c r="C60" s="3">
        <v>0</v>
      </c>
      <c r="D60" s="3" t="s">
        <v>9</v>
      </c>
      <c r="E60" s="3">
        <v>13</v>
      </c>
      <c r="F60" s="2">
        <v>1E-3</v>
      </c>
      <c r="G60" s="2">
        <v>5.0000000000000001E-3</v>
      </c>
      <c r="H60" s="2">
        <v>5745856.3535911599</v>
      </c>
      <c r="I60">
        <f t="shared" si="1"/>
        <v>6.7593547644295962</v>
      </c>
      <c r="J60" s="3" t="s">
        <v>29</v>
      </c>
      <c r="K60" s="3">
        <v>9</v>
      </c>
      <c r="L60" s="3">
        <v>20</v>
      </c>
      <c r="M60" s="3" t="s">
        <v>9</v>
      </c>
      <c r="N60" s="3">
        <v>11</v>
      </c>
      <c r="O60" s="2">
        <v>1E-3</v>
      </c>
      <c r="P60" s="2">
        <v>5.0000000000000001E-3</v>
      </c>
      <c r="Q60" s="2">
        <v>4861878.4530386738</v>
      </c>
      <c r="R60">
        <f t="shared" si="6"/>
        <v>6.6868040972809837</v>
      </c>
      <c r="S60">
        <f t="shared" si="2"/>
        <v>7.2550667148612469E-2</v>
      </c>
      <c r="T60" t="b">
        <f t="shared" si="3"/>
        <v>1</v>
      </c>
      <c r="U60" t="b">
        <f t="shared" si="4"/>
        <v>1</v>
      </c>
    </row>
    <row r="61" spans="1:21" x14ac:dyDescent="0.25">
      <c r="A61" s="3" t="s">
        <v>28</v>
      </c>
      <c r="B61" s="3">
        <v>9</v>
      </c>
      <c r="C61" s="3">
        <v>0</v>
      </c>
      <c r="D61" s="3" t="s">
        <v>10</v>
      </c>
      <c r="E61" s="3">
        <v>6</v>
      </c>
      <c r="F61" s="2">
        <v>1E-3</v>
      </c>
      <c r="G61" s="2">
        <v>5.0000000000000001E-3</v>
      </c>
      <c r="H61" s="2">
        <v>2651933.7016574587</v>
      </c>
      <c r="I61">
        <f t="shared" si="1"/>
        <v>6.4235626625064031</v>
      </c>
      <c r="J61" s="3" t="s">
        <v>29</v>
      </c>
      <c r="K61" s="3">
        <v>9</v>
      </c>
      <c r="L61" s="3">
        <v>20</v>
      </c>
      <c r="M61" s="3" t="s">
        <v>10</v>
      </c>
      <c r="N61" s="3">
        <v>8</v>
      </c>
      <c r="O61" s="2">
        <v>1E-3</v>
      </c>
      <c r="P61" s="2">
        <v>5.0000000000000001E-3</v>
      </c>
      <c r="Q61" s="2">
        <v>3535911.6022099447</v>
      </c>
      <c r="R61">
        <f t="shared" si="6"/>
        <v>6.548501399114703</v>
      </c>
      <c r="S61">
        <f t="shared" si="2"/>
        <v>0.12493873660829991</v>
      </c>
      <c r="T61" t="b">
        <f t="shared" si="3"/>
        <v>1</v>
      </c>
      <c r="U61" t="b">
        <f t="shared" si="4"/>
        <v>1</v>
      </c>
    </row>
    <row r="62" spans="1:21" x14ac:dyDescent="0.25">
      <c r="A62" s="3" t="s">
        <v>28</v>
      </c>
      <c r="B62" s="3">
        <v>9</v>
      </c>
      <c r="C62" s="3">
        <v>0</v>
      </c>
      <c r="D62" s="3" t="s">
        <v>11</v>
      </c>
      <c r="E62" s="3">
        <v>9</v>
      </c>
      <c r="F62" s="2">
        <v>1E-3</v>
      </c>
      <c r="G62" s="2">
        <v>5.0000000000000001E-3</v>
      </c>
      <c r="H62" s="2">
        <v>3977900.5524861878</v>
      </c>
      <c r="I62">
        <f t="shared" si="1"/>
        <v>6.5996539215620835</v>
      </c>
      <c r="J62" s="3" t="s">
        <v>29</v>
      </c>
      <c r="K62" s="3">
        <v>9</v>
      </c>
      <c r="L62" s="3">
        <v>20</v>
      </c>
      <c r="M62" s="3" t="s">
        <v>11</v>
      </c>
      <c r="N62" s="3">
        <v>13</v>
      </c>
      <c r="O62" s="2">
        <v>1E-3</v>
      </c>
      <c r="P62" s="2">
        <v>5.0000000000000001E-3</v>
      </c>
      <c r="Q62" s="2">
        <v>5745856.3535911599</v>
      </c>
      <c r="R62">
        <f t="shared" si="6"/>
        <v>6.7593547644295962</v>
      </c>
      <c r="S62">
        <f t="shared" si="2"/>
        <v>0.15970084286751263</v>
      </c>
      <c r="T62" t="b">
        <f t="shared" si="3"/>
        <v>1</v>
      </c>
      <c r="U62" t="b">
        <f t="shared" si="4"/>
        <v>1</v>
      </c>
    </row>
    <row r="63" spans="1:21" x14ac:dyDescent="0.25">
      <c r="A63" s="3" t="s">
        <v>28</v>
      </c>
      <c r="B63" s="3">
        <v>9</v>
      </c>
      <c r="C63" s="3">
        <v>0</v>
      </c>
      <c r="D63" s="3" t="s">
        <v>12</v>
      </c>
      <c r="E63" s="3">
        <v>37</v>
      </c>
      <c r="F63" s="2">
        <v>1E-3</v>
      </c>
      <c r="G63" s="2">
        <v>5.0000000000000001E-3</v>
      </c>
      <c r="H63" s="2">
        <v>16353591.160220996</v>
      </c>
      <c r="I63">
        <f t="shared" si="1"/>
        <v>7.2136131361897542</v>
      </c>
      <c r="J63" s="3" t="s">
        <v>29</v>
      </c>
      <c r="K63" s="3">
        <v>9</v>
      </c>
      <c r="L63" s="3">
        <v>20</v>
      </c>
      <c r="M63" s="3" t="s">
        <v>12</v>
      </c>
      <c r="N63" s="3">
        <v>30</v>
      </c>
      <c r="O63" s="2">
        <v>1E-3</v>
      </c>
      <c r="P63" s="2">
        <v>5.0000000000000001E-3</v>
      </c>
      <c r="Q63" s="2">
        <v>13259668.508287294</v>
      </c>
      <c r="R63">
        <f t="shared" si="6"/>
        <v>7.1225326668424218</v>
      </c>
      <c r="S63">
        <f t="shared" si="2"/>
        <v>9.1080469347332382E-2</v>
      </c>
      <c r="T63" t="b">
        <f t="shared" si="3"/>
        <v>1</v>
      </c>
      <c r="U63" t="b">
        <f t="shared" si="4"/>
        <v>1</v>
      </c>
    </row>
    <row r="64" spans="1:21" x14ac:dyDescent="0.25">
      <c r="A64" s="3" t="s">
        <v>28</v>
      </c>
      <c r="B64" s="3">
        <v>9</v>
      </c>
      <c r="C64" s="3">
        <v>0</v>
      </c>
      <c r="D64" s="3" t="s">
        <v>13</v>
      </c>
      <c r="E64" s="3">
        <v>49</v>
      </c>
      <c r="F64" s="2">
        <v>1E-3</v>
      </c>
      <c r="G64" s="2">
        <v>5.0000000000000001E-3</v>
      </c>
      <c r="H64" s="2">
        <v>21657458.563535914</v>
      </c>
      <c r="I64">
        <f t="shared" si="1"/>
        <v>7.3356074921512731</v>
      </c>
      <c r="J64" s="3" t="s">
        <v>29</v>
      </c>
      <c r="K64" s="3">
        <v>9</v>
      </c>
      <c r="L64" s="3">
        <v>20</v>
      </c>
      <c r="M64" s="3" t="s">
        <v>13</v>
      </c>
      <c r="N64" s="3">
        <v>48</v>
      </c>
      <c r="O64" s="2">
        <v>1E-3</v>
      </c>
      <c r="P64" s="2">
        <v>5.0000000000000001E-3</v>
      </c>
      <c r="Q64" s="2">
        <v>21215469.613259669</v>
      </c>
      <c r="R64">
        <f t="shared" si="6"/>
        <v>7.3266526494983459</v>
      </c>
      <c r="S64">
        <f t="shared" si="2"/>
        <v>8.9548426529271197E-3</v>
      </c>
      <c r="T64" t="b">
        <f t="shared" si="3"/>
        <v>1</v>
      </c>
      <c r="U64" t="b">
        <f t="shared" si="4"/>
        <v>1</v>
      </c>
    </row>
    <row r="65" spans="1:21" x14ac:dyDescent="0.25">
      <c r="A65" s="3" t="s">
        <v>30</v>
      </c>
      <c r="B65" s="3">
        <v>13</v>
      </c>
      <c r="C65" s="3">
        <v>0</v>
      </c>
      <c r="D65" s="3" t="s">
        <v>6</v>
      </c>
      <c r="E65" s="3">
        <v>14</v>
      </c>
      <c r="F65" s="2">
        <v>1E-3</v>
      </c>
      <c r="G65" s="2">
        <v>5.0000000000000001E-3</v>
      </c>
      <c r="H65" s="2">
        <v>6187845.3038674034</v>
      </c>
      <c r="I65">
        <f t="shared" si="1"/>
        <v>6.7915394478009974</v>
      </c>
      <c r="J65" s="3" t="s">
        <v>31</v>
      </c>
      <c r="K65" s="3">
        <v>13</v>
      </c>
      <c r="L65" s="3">
        <v>20</v>
      </c>
      <c r="M65" s="3" t="s">
        <v>6</v>
      </c>
      <c r="N65" s="3">
        <v>18</v>
      </c>
      <c r="O65" s="2">
        <v>1E-3</v>
      </c>
      <c r="P65" s="2">
        <v>5.0000000000000001E-3</v>
      </c>
      <c r="Q65" s="2">
        <v>7955801.1049723756</v>
      </c>
      <c r="R65">
        <f t="shared" si="6"/>
        <v>6.9006839172260648</v>
      </c>
      <c r="S65">
        <f t="shared" si="2"/>
        <v>0.10914446942506739</v>
      </c>
      <c r="T65" t="b">
        <f t="shared" si="3"/>
        <v>1</v>
      </c>
      <c r="U65" t="b">
        <f t="shared" si="4"/>
        <v>1</v>
      </c>
    </row>
    <row r="66" spans="1:21" x14ac:dyDescent="0.25">
      <c r="A66" s="3" t="s">
        <v>30</v>
      </c>
      <c r="B66" s="3">
        <v>13</v>
      </c>
      <c r="C66" s="3">
        <v>0</v>
      </c>
      <c r="D66" s="3" t="s">
        <v>8</v>
      </c>
      <c r="E66" s="3">
        <v>31</v>
      </c>
      <c r="F66" s="2">
        <v>1E-3</v>
      </c>
      <c r="G66" s="2">
        <v>5.0000000000000001E-3</v>
      </c>
      <c r="H66" s="2">
        <v>13701657.458563536</v>
      </c>
      <c r="I66">
        <f t="shared" si="1"/>
        <v>7.1367731059570314</v>
      </c>
      <c r="J66" s="3" t="s">
        <v>31</v>
      </c>
      <c r="K66" s="3">
        <v>13</v>
      </c>
      <c r="L66" s="3">
        <v>20</v>
      </c>
      <c r="M66" s="3" t="s">
        <v>8</v>
      </c>
      <c r="N66" s="3">
        <v>30</v>
      </c>
      <c r="O66" s="2">
        <v>1E-3</v>
      </c>
      <c r="P66" s="2">
        <v>5.0000000000000001E-3</v>
      </c>
      <c r="Q66" s="2">
        <v>13259668.508287294</v>
      </c>
      <c r="R66">
        <f t="shared" si="6"/>
        <v>7.1225326668424218</v>
      </c>
      <c r="S66">
        <f t="shared" si="2"/>
        <v>1.4240439114609593E-2</v>
      </c>
      <c r="T66" t="b">
        <f t="shared" si="3"/>
        <v>1</v>
      </c>
      <c r="U66" t="b">
        <f t="shared" si="4"/>
        <v>1</v>
      </c>
    </row>
    <row r="67" spans="1:21" x14ac:dyDescent="0.25">
      <c r="A67" s="3" t="s">
        <v>30</v>
      </c>
      <c r="B67" s="3">
        <v>13</v>
      </c>
      <c r="C67" s="3">
        <v>0</v>
      </c>
      <c r="D67" s="3" t="s">
        <v>9</v>
      </c>
      <c r="E67" s="3">
        <v>44</v>
      </c>
      <c r="F67" s="2">
        <v>1E-3</v>
      </c>
      <c r="G67" s="2">
        <v>5.0000000000000001E-3</v>
      </c>
      <c r="H67" s="2">
        <v>19447513.812154695</v>
      </c>
      <c r="I67">
        <f t="shared" ref="I67:I76" si="7">LOG10(H67)</f>
        <v>7.2888640886089462</v>
      </c>
      <c r="J67" s="3" t="s">
        <v>31</v>
      </c>
      <c r="K67" s="3">
        <v>13</v>
      </c>
      <c r="L67" s="3">
        <v>20</v>
      </c>
      <c r="M67" s="3" t="s">
        <v>9</v>
      </c>
      <c r="N67" s="3">
        <v>33</v>
      </c>
      <c r="O67" s="2">
        <v>1E-3</v>
      </c>
      <c r="P67" s="2">
        <v>5.0000000000000001E-3</v>
      </c>
      <c r="Q67" s="2">
        <v>14585635.359116023</v>
      </c>
      <c r="R67">
        <f t="shared" si="6"/>
        <v>7.1639253520006463</v>
      </c>
      <c r="S67">
        <f t="shared" ref="S67:S78" si="8">ABS(I67-R67)</f>
        <v>0.12493873660829991</v>
      </c>
      <c r="T67" t="b">
        <f t="shared" ref="T67:T76" si="9">IF(B67=K67,TRUE,FALSE)</f>
        <v>1</v>
      </c>
      <c r="U67" t="b">
        <f t="shared" ref="U67:U76" si="10">IF(D67=M67,TRUE,FALSE)</f>
        <v>1</v>
      </c>
    </row>
    <row r="68" spans="1:21" x14ac:dyDescent="0.25">
      <c r="A68" s="3" t="s">
        <v>30</v>
      </c>
      <c r="B68" s="3">
        <v>13</v>
      </c>
      <c r="C68" s="3">
        <v>0</v>
      </c>
      <c r="D68" s="3" t="s">
        <v>10</v>
      </c>
      <c r="E68" s="3">
        <v>48</v>
      </c>
      <c r="F68" s="2">
        <v>1E-3</v>
      </c>
      <c r="G68" s="2">
        <v>5.0000000000000001E-3</v>
      </c>
      <c r="H68" s="2">
        <v>21215469.613259669</v>
      </c>
      <c r="I68">
        <f t="shared" si="7"/>
        <v>7.3266526494983459</v>
      </c>
      <c r="J68" s="3" t="s">
        <v>31</v>
      </c>
      <c r="K68" s="3">
        <v>13</v>
      </c>
      <c r="L68" s="3">
        <v>20</v>
      </c>
      <c r="M68" s="3" t="s">
        <v>10</v>
      </c>
      <c r="N68" s="3">
        <v>30</v>
      </c>
      <c r="O68" s="2">
        <v>1E-3</v>
      </c>
      <c r="P68" s="2">
        <v>5.0000000000000001E-3</v>
      </c>
      <c r="Q68" s="2">
        <v>13259668.508287294</v>
      </c>
      <c r="R68">
        <f t="shared" si="6"/>
        <v>7.1225326668424218</v>
      </c>
      <c r="S68">
        <f t="shared" si="8"/>
        <v>0.20411998265592413</v>
      </c>
      <c r="T68" t="b">
        <f t="shared" si="9"/>
        <v>1</v>
      </c>
      <c r="U68" t="b">
        <f t="shared" si="10"/>
        <v>1</v>
      </c>
    </row>
    <row r="69" spans="1:21" x14ac:dyDescent="0.25">
      <c r="A69" s="3" t="s">
        <v>30</v>
      </c>
      <c r="B69" s="3">
        <v>13</v>
      </c>
      <c r="C69" s="3">
        <v>0</v>
      </c>
      <c r="D69" s="3" t="s">
        <v>11</v>
      </c>
      <c r="E69" s="3">
        <v>44</v>
      </c>
      <c r="F69" s="2">
        <v>1E-3</v>
      </c>
      <c r="G69" s="2">
        <v>5.0000000000000001E-3</v>
      </c>
      <c r="H69" s="2">
        <v>19447513.812154695</v>
      </c>
      <c r="I69">
        <f t="shared" si="7"/>
        <v>7.2888640886089462</v>
      </c>
      <c r="J69" s="3" t="s">
        <v>31</v>
      </c>
      <c r="K69" s="3">
        <v>13</v>
      </c>
      <c r="L69" s="3">
        <v>20</v>
      </c>
      <c r="M69" s="3" t="s">
        <v>11</v>
      </c>
      <c r="N69" s="3">
        <v>25</v>
      </c>
      <c r="O69" s="2">
        <v>1E-3</v>
      </c>
      <c r="P69" s="2">
        <v>5.0000000000000001E-3</v>
      </c>
      <c r="Q69" s="2">
        <v>11049723.756906077</v>
      </c>
      <c r="R69">
        <f t="shared" si="6"/>
        <v>7.0433514207947967</v>
      </c>
      <c r="S69">
        <f t="shared" si="8"/>
        <v>0.24551266781414949</v>
      </c>
      <c r="T69" t="b">
        <f t="shared" si="9"/>
        <v>1</v>
      </c>
      <c r="U69" t="b">
        <f t="shared" si="10"/>
        <v>1</v>
      </c>
    </row>
    <row r="70" spans="1:21" x14ac:dyDescent="0.25">
      <c r="A70" s="3" t="s">
        <v>30</v>
      </c>
      <c r="B70" s="3">
        <v>13</v>
      </c>
      <c r="C70" s="3">
        <v>0</v>
      </c>
      <c r="D70" s="3" t="s">
        <v>12</v>
      </c>
      <c r="E70" s="3">
        <v>27</v>
      </c>
      <c r="F70" s="2">
        <v>1E-3</v>
      </c>
      <c r="G70" s="2">
        <v>5.0000000000000001E-3</v>
      </c>
      <c r="H70" s="2">
        <v>11933701.657458564</v>
      </c>
      <c r="I70">
        <f t="shared" si="7"/>
        <v>7.0767751762817461</v>
      </c>
      <c r="J70" s="3" t="s">
        <v>31</v>
      </c>
      <c r="K70" s="3">
        <v>13</v>
      </c>
      <c r="L70" s="3">
        <v>20</v>
      </c>
      <c r="M70" s="3" t="s">
        <v>12</v>
      </c>
      <c r="N70" s="3">
        <v>19</v>
      </c>
      <c r="O70" s="2">
        <v>1E-3</v>
      </c>
      <c r="P70" s="2">
        <v>5.0000000000000001E-3</v>
      </c>
      <c r="Q70" s="2">
        <v>8397790.0552486181</v>
      </c>
      <c r="R70">
        <f t="shared" si="6"/>
        <v>6.9241650130755881</v>
      </c>
      <c r="S70">
        <f t="shared" si="8"/>
        <v>0.15261016320615806</v>
      </c>
      <c r="T70" t="b">
        <f t="shared" si="9"/>
        <v>1</v>
      </c>
      <c r="U70" t="b">
        <f t="shared" si="10"/>
        <v>1</v>
      </c>
    </row>
    <row r="71" spans="1:21" x14ac:dyDescent="0.25">
      <c r="A71" s="3" t="s">
        <v>30</v>
      </c>
      <c r="B71" s="3">
        <v>13</v>
      </c>
      <c r="C71" s="3">
        <v>0</v>
      </c>
      <c r="D71" s="3" t="s">
        <v>13</v>
      </c>
      <c r="E71" s="3">
        <v>47</v>
      </c>
      <c r="F71" s="2">
        <v>1E-3</v>
      </c>
      <c r="G71" s="2">
        <v>5.0000000000000001E-3</v>
      </c>
      <c r="H71" s="2">
        <v>20773480.662983425</v>
      </c>
      <c r="I71">
        <f t="shared" si="7"/>
        <v>7.3175092700584763</v>
      </c>
      <c r="J71" s="3" t="s">
        <v>31</v>
      </c>
      <c r="K71" s="3">
        <v>13</v>
      </c>
      <c r="L71" s="3">
        <v>20</v>
      </c>
      <c r="M71" s="3" t="s">
        <v>13</v>
      </c>
      <c r="N71" s="3">
        <v>37</v>
      </c>
      <c r="O71" s="2">
        <v>1E-3</v>
      </c>
      <c r="P71" s="2">
        <v>5.0000000000000001E-3</v>
      </c>
      <c r="Q71" s="2">
        <v>16353591.160220996</v>
      </c>
      <c r="R71">
        <f t="shared" si="6"/>
        <v>7.2136131361897542</v>
      </c>
      <c r="S71">
        <f t="shared" si="8"/>
        <v>0.1038961338687221</v>
      </c>
      <c r="T71" t="b">
        <f t="shared" si="9"/>
        <v>1</v>
      </c>
      <c r="U71" t="b">
        <f t="shared" si="10"/>
        <v>1</v>
      </c>
    </row>
    <row r="72" spans="1:21" x14ac:dyDescent="0.25">
      <c r="A72" s="3" t="s">
        <v>32</v>
      </c>
      <c r="B72" s="3">
        <v>14</v>
      </c>
      <c r="C72" s="3">
        <v>0</v>
      </c>
      <c r="D72" s="3" t="s">
        <v>6</v>
      </c>
      <c r="E72" s="3">
        <v>32</v>
      </c>
      <c r="F72" s="2">
        <v>1E-3</v>
      </c>
      <c r="G72" s="2">
        <v>5.0000000000000001E-3</v>
      </c>
      <c r="H72" s="2">
        <v>14143646.408839779</v>
      </c>
      <c r="I72">
        <f t="shared" si="7"/>
        <v>7.1505613904426655</v>
      </c>
      <c r="J72" s="3" t="s">
        <v>33</v>
      </c>
      <c r="K72" s="3">
        <v>14</v>
      </c>
      <c r="L72" s="3">
        <v>20</v>
      </c>
      <c r="M72" s="3" t="s">
        <v>6</v>
      </c>
      <c r="N72" s="3">
        <v>23</v>
      </c>
      <c r="O72" s="2">
        <v>1E-3</v>
      </c>
      <c r="P72" s="2">
        <v>5.0000000000000001E-3</v>
      </c>
      <c r="Q72" s="2">
        <v>10165745.856353592</v>
      </c>
      <c r="R72">
        <f t="shared" si="6"/>
        <v>7.0071392481403523</v>
      </c>
      <c r="S72">
        <f t="shared" si="8"/>
        <v>0.1434221423023132</v>
      </c>
      <c r="T72" t="b">
        <f t="shared" si="9"/>
        <v>1</v>
      </c>
      <c r="U72" t="b">
        <f t="shared" si="10"/>
        <v>1</v>
      </c>
    </row>
    <row r="73" spans="1:21" x14ac:dyDescent="0.25">
      <c r="A73" s="3" t="s">
        <v>32</v>
      </c>
      <c r="B73" s="3">
        <v>14</v>
      </c>
      <c r="C73" s="3">
        <v>0</v>
      </c>
      <c r="D73" s="3" t="s">
        <v>8</v>
      </c>
      <c r="E73" s="3">
        <v>17</v>
      </c>
      <c r="F73" s="2">
        <v>1E-3</v>
      </c>
      <c r="G73" s="2">
        <v>5.0000000000000001E-3</v>
      </c>
      <c r="H73" s="2">
        <v>7513812.154696133</v>
      </c>
      <c r="I73">
        <f t="shared" si="7"/>
        <v>6.8758603335010333</v>
      </c>
      <c r="J73" s="3" t="s">
        <v>33</v>
      </c>
      <c r="K73" s="3">
        <v>14</v>
      </c>
      <c r="L73" s="3">
        <v>20</v>
      </c>
      <c r="M73" s="3" t="s">
        <v>8</v>
      </c>
      <c r="N73" s="3">
        <v>17</v>
      </c>
      <c r="O73" s="2">
        <v>1E-3</v>
      </c>
      <c r="P73" s="2">
        <v>5.0000000000000001E-3</v>
      </c>
      <c r="Q73" s="2">
        <v>7513812.154696133</v>
      </c>
      <c r="R73">
        <f t="shared" si="6"/>
        <v>6.8758603335010333</v>
      </c>
      <c r="S73">
        <f t="shared" si="8"/>
        <v>0</v>
      </c>
      <c r="T73" t="b">
        <f t="shared" si="9"/>
        <v>1</v>
      </c>
      <c r="U73" t="b">
        <f t="shared" si="10"/>
        <v>1</v>
      </c>
    </row>
    <row r="74" spans="1:21" x14ac:dyDescent="0.25">
      <c r="A74" s="3" t="s">
        <v>32</v>
      </c>
      <c r="B74" s="3">
        <v>14</v>
      </c>
      <c r="C74" s="3">
        <v>0</v>
      </c>
      <c r="D74" s="3" t="s">
        <v>9</v>
      </c>
      <c r="E74" s="3">
        <v>13</v>
      </c>
      <c r="F74" s="2">
        <v>1E-3</v>
      </c>
      <c r="G74" s="2">
        <v>5.0000000000000001E-3</v>
      </c>
      <c r="H74" s="2">
        <v>5745856.3535911599</v>
      </c>
      <c r="I74">
        <f t="shared" si="7"/>
        <v>6.7593547644295962</v>
      </c>
      <c r="J74" s="3" t="s">
        <v>33</v>
      </c>
      <c r="K74" s="3">
        <v>14</v>
      </c>
      <c r="L74" s="3">
        <v>20</v>
      </c>
      <c r="M74" s="3" t="s">
        <v>9</v>
      </c>
      <c r="N74" s="3">
        <v>19</v>
      </c>
      <c r="O74" s="2">
        <v>1E-3</v>
      </c>
      <c r="P74" s="2">
        <v>5.0000000000000001E-3</v>
      </c>
      <c r="Q74" s="2">
        <v>8397790.0552486181</v>
      </c>
      <c r="R74">
        <f t="shared" si="6"/>
        <v>6.9241650130755881</v>
      </c>
      <c r="S74">
        <f t="shared" si="8"/>
        <v>0.16481024864599192</v>
      </c>
      <c r="T74" t="b">
        <f t="shared" si="9"/>
        <v>1</v>
      </c>
      <c r="U74" t="b">
        <f t="shared" si="10"/>
        <v>1</v>
      </c>
    </row>
    <row r="75" spans="1:21" x14ac:dyDescent="0.25">
      <c r="A75" s="3" t="s">
        <v>32</v>
      </c>
      <c r="B75" s="3">
        <v>14</v>
      </c>
      <c r="C75" s="3">
        <v>0</v>
      </c>
      <c r="D75" s="3" t="s">
        <v>10</v>
      </c>
      <c r="E75" s="3">
        <v>19</v>
      </c>
      <c r="F75" s="2">
        <v>1E-3</v>
      </c>
      <c r="G75" s="2">
        <v>5.0000000000000001E-3</v>
      </c>
      <c r="H75" s="2">
        <v>8397790.0552486181</v>
      </c>
      <c r="I75">
        <f t="shared" si="7"/>
        <v>6.9241650130755881</v>
      </c>
      <c r="J75" s="3" t="s">
        <v>33</v>
      </c>
      <c r="K75" s="3">
        <v>14</v>
      </c>
      <c r="L75" s="3">
        <v>20</v>
      </c>
      <c r="M75" s="3" t="s">
        <v>10</v>
      </c>
      <c r="N75" s="3">
        <v>19</v>
      </c>
      <c r="O75" s="2">
        <v>1E-3</v>
      </c>
      <c r="P75" s="2">
        <v>5.0000000000000001E-3</v>
      </c>
      <c r="Q75" s="2">
        <v>8397790.0552486181</v>
      </c>
      <c r="R75">
        <f t="shared" si="6"/>
        <v>6.9241650130755881</v>
      </c>
      <c r="S75">
        <f t="shared" si="8"/>
        <v>0</v>
      </c>
      <c r="T75" t="b">
        <f t="shared" si="9"/>
        <v>1</v>
      </c>
      <c r="U75" t="b">
        <f t="shared" si="10"/>
        <v>1</v>
      </c>
    </row>
    <row r="76" spans="1:21" x14ac:dyDescent="0.25">
      <c r="A76" s="3" t="s">
        <v>32</v>
      </c>
      <c r="B76" s="3">
        <v>14</v>
      </c>
      <c r="C76" s="3">
        <v>0</v>
      </c>
      <c r="D76" s="3" t="s">
        <v>11</v>
      </c>
      <c r="E76" s="3">
        <v>12</v>
      </c>
      <c r="F76" s="2">
        <v>1E-3</v>
      </c>
      <c r="G76" s="2">
        <v>5.0000000000000001E-3</v>
      </c>
      <c r="H76" s="2">
        <v>5303867.4033149173</v>
      </c>
      <c r="I76">
        <f t="shared" si="7"/>
        <v>6.7245926581703843</v>
      </c>
      <c r="J76" s="3" t="s">
        <v>33</v>
      </c>
      <c r="K76" s="3">
        <v>14</v>
      </c>
      <c r="L76" s="3">
        <v>20</v>
      </c>
      <c r="M76" s="3" t="s">
        <v>11</v>
      </c>
      <c r="N76" s="3">
        <v>17</v>
      </c>
      <c r="O76" s="2">
        <v>1E-3</v>
      </c>
      <c r="P76" s="2">
        <v>5.0000000000000001E-3</v>
      </c>
      <c r="Q76" s="2">
        <v>7513812.154696133</v>
      </c>
      <c r="R76">
        <f t="shared" si="6"/>
        <v>6.8758603335010333</v>
      </c>
      <c r="S76">
        <f t="shared" si="8"/>
        <v>0.151267675330649</v>
      </c>
      <c r="T76" t="b">
        <f t="shared" si="9"/>
        <v>1</v>
      </c>
      <c r="U76" t="b">
        <f t="shared" si="10"/>
        <v>1</v>
      </c>
    </row>
    <row r="77" spans="1:21" x14ac:dyDescent="0.25">
      <c r="H77" t="s">
        <v>42</v>
      </c>
      <c r="I77" cm="1">
        <f t="array" ref="I77">[1]!MEAN(I2:I76)</f>
        <v>7.0653544053190744</v>
      </c>
      <c r="Q77" t="s">
        <v>42</v>
      </c>
      <c r="R77" cm="1">
        <f t="array" ref="R77">[1]!MEAN(R2:R76)</f>
        <v>7.018111461507365</v>
      </c>
      <c r="S77">
        <f t="shared" si="8"/>
        <v>4.7242943811709459E-2</v>
      </c>
    </row>
    <row r="78" spans="1:21" x14ac:dyDescent="0.25">
      <c r="H78" t="s">
        <v>43</v>
      </c>
      <c r="I78">
        <f>_xlfn.STDEV.S(I2:I76)</f>
        <v>0.27167698999941409</v>
      </c>
      <c r="Q78" t="s">
        <v>43</v>
      </c>
      <c r="R78">
        <f>_xlfn.STDEV.S(R2:R76)</f>
        <v>0.23792979509002091</v>
      </c>
      <c r="S78">
        <f t="shared" si="8"/>
        <v>3.374719490939318E-2</v>
      </c>
    </row>
  </sheetData>
  <conditionalFormatting sqref="T1:T1048576">
    <cfRule type="cellIs" dxfId="1" priority="2" operator="equal">
      <formula>TRUE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6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0085d0-c22f-483e-bd62-6502d171d0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6421168B75442BE68ED7BD94674FC" ma:contentTypeVersion="12" ma:contentTypeDescription="Create a new document." ma:contentTypeScope="" ma:versionID="0fc239f4de96dc6cc051ed522bb7d63d">
  <xsd:schema xmlns:xsd="http://www.w3.org/2001/XMLSchema" xmlns:xs="http://www.w3.org/2001/XMLSchema" xmlns:p="http://schemas.microsoft.com/office/2006/metadata/properties" xmlns:ns3="f10085d0-c22f-483e-bd62-6502d171d013" xmlns:ns4="eec595ce-1640-4fce-8261-240fca339163" targetNamespace="http://schemas.microsoft.com/office/2006/metadata/properties" ma:root="true" ma:fieldsID="d9efbb6349865b27cff5f3493c6068bc" ns3:_="" ns4:_="">
    <xsd:import namespace="f10085d0-c22f-483e-bd62-6502d171d013"/>
    <xsd:import namespace="eec595ce-1640-4fce-8261-240fca339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85d0-c22f-483e-bd62-6502d171d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595ce-1640-4fce-8261-240fca339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4E48C-A8EE-4419-95D3-0C65C0B1B705}">
  <ds:schemaRefs>
    <ds:schemaRef ds:uri="http://schemas.microsoft.com/office/2006/metadata/properties"/>
    <ds:schemaRef ds:uri="http://schemas.microsoft.com/office/infopath/2007/PartnerControls"/>
    <ds:schemaRef ds:uri="f10085d0-c22f-483e-bd62-6502d171d013"/>
  </ds:schemaRefs>
</ds:datastoreItem>
</file>

<file path=customXml/itemProps2.xml><?xml version="1.0" encoding="utf-8"?>
<ds:datastoreItem xmlns:ds="http://schemas.openxmlformats.org/officeDocument/2006/customXml" ds:itemID="{EE4BF277-46A5-4E9E-A973-E067C34AB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85d0-c22f-483e-bd62-6502d171d013"/>
    <ds:schemaRef ds:uri="eec595ce-1640-4fce-8261-240fca33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A8D6A1-3BBA-4BD1-93A4-96C704D940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CFU_complex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Melinda Donahey</dc:creator>
  <cp:keywords/>
  <dc:description/>
  <cp:lastModifiedBy>Franco, Karla - REE-ARS</cp:lastModifiedBy>
  <cp:revision/>
  <dcterms:created xsi:type="dcterms:W3CDTF">2022-12-02T16:25:32Z</dcterms:created>
  <dcterms:modified xsi:type="dcterms:W3CDTF">2023-06-06T16:59:31Z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0x0101008516421168B75442BE68ED7BD94674FC</vt:lpwstr>
  </property>
</Properties>
</file>