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Eng_Tests_2\"/>
    </mc:Choice>
  </mc:AlternateContent>
  <xr:revisionPtr revIDLastSave="0" documentId="13_ncr:1_{923E0BEB-BCB1-48CB-9428-042918C41F01}" xr6:coauthVersionLast="44" xr6:coauthVersionMax="44" xr10:uidLastSave="{00000000-0000-0000-0000-000000000000}"/>
  <bookViews>
    <workbookView xWindow="28680" yWindow="-120" windowWidth="29040" windowHeight="15840" activeTab="1" xr2:uid="{26C398AB-548B-49DA-8CEE-C2E45BA5789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M2" i="2"/>
  <c r="O7" i="2"/>
  <c r="O6" i="2"/>
  <c r="O5" i="2"/>
  <c r="O4" i="2"/>
  <c r="I7" i="2"/>
  <c r="O8" i="2"/>
  <c r="O9" i="2"/>
  <c r="O3" i="2"/>
  <c r="I3" i="2"/>
  <c r="I2" i="2"/>
  <c r="O2" i="2"/>
  <c r="K2" i="2"/>
  <c r="M9" i="2"/>
  <c r="M8" i="2"/>
  <c r="M7" i="2"/>
  <c r="M6" i="2"/>
  <c r="M5" i="2"/>
  <c r="M4" i="2"/>
  <c r="M3" i="2"/>
  <c r="K9" i="2"/>
  <c r="K8" i="2"/>
  <c r="K7" i="2"/>
  <c r="K6" i="2"/>
  <c r="K5" i="2"/>
  <c r="K4" i="2"/>
  <c r="K3" i="2"/>
  <c r="I9" i="2"/>
  <c r="I8" i="2"/>
  <c r="I6" i="2"/>
  <c r="I5" i="2"/>
  <c r="M4" i="1" l="1"/>
  <c r="M3" i="1"/>
  <c r="I4" i="1"/>
  <c r="L4" i="1"/>
  <c r="Q4" i="1" s="1"/>
  <c r="L3" i="1"/>
  <c r="L2" i="1"/>
  <c r="Q2" i="1" s="1"/>
  <c r="K3" i="1"/>
  <c r="K4" i="1"/>
  <c r="P4" i="1" s="1"/>
  <c r="R2" i="1"/>
  <c r="O3" i="1"/>
  <c r="N3" i="1"/>
  <c r="O4" i="1"/>
  <c r="N4" i="1"/>
  <c r="R3" i="1"/>
  <c r="Q3" i="1"/>
  <c r="P3" i="1"/>
  <c r="M2" i="1"/>
  <c r="K2" i="1"/>
  <c r="P2" i="1" s="1"/>
  <c r="O2" i="1"/>
  <c r="N2" i="1"/>
  <c r="R4" i="1" l="1"/>
</calcChain>
</file>

<file path=xl/sharedStrings.xml><?xml version="1.0" encoding="utf-8"?>
<sst xmlns="http://schemas.openxmlformats.org/spreadsheetml/2006/main" count="55" uniqueCount="31">
  <si>
    <t>Input XY</t>
  </si>
  <si>
    <t>Input Z</t>
  </si>
  <si>
    <t>Feet</t>
  </si>
  <si>
    <t>Meter</t>
  </si>
  <si>
    <t>Zfactor</t>
  </si>
  <si>
    <t>Plane_Height</t>
  </si>
  <si>
    <t>Area_2D</t>
  </si>
  <si>
    <t>Acres_2D</t>
  </si>
  <si>
    <t>Area_3D</t>
  </si>
  <si>
    <t>Acres_3D</t>
  </si>
  <si>
    <t>Acre Feet</t>
  </si>
  <si>
    <t>Volume</t>
  </si>
  <si>
    <t>SqFt_2D</t>
  </si>
  <si>
    <t>SqFt_3D</t>
  </si>
  <si>
    <t>CuFt_Factor</t>
  </si>
  <si>
    <t>CuFt_Volume</t>
  </si>
  <si>
    <t>SqFt to Ac</t>
  </si>
  <si>
    <t>CuFt to Ac</t>
  </si>
  <si>
    <t>SqFt 2D Factor</t>
  </si>
  <si>
    <t>SqFt 3D Factor</t>
  </si>
  <si>
    <t>Meters</t>
  </si>
  <si>
    <t>volConv</t>
  </si>
  <si>
    <t>acConv</t>
  </si>
  <si>
    <t>Inches</t>
  </si>
  <si>
    <t>Centimeters</t>
  </si>
  <si>
    <t>Plane_Height (native)</t>
  </si>
  <si>
    <t>Plane_Height (feet)</t>
  </si>
  <si>
    <t>Ac_2D</t>
  </si>
  <si>
    <t>Ac_Ft</t>
  </si>
  <si>
    <t>SqFtConv (ftConv in tools)</t>
  </si>
  <si>
    <t>convFactor (for height)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</si>
</sst>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"/>
    <numFmt numFmtId="166" formatCode="#,##0.000000000"/>
    <numFmt numFmtId="168" formatCode="#,##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4" fontId="0" fillId="2" borderId="1" xfId="0" applyNumberFormat="1" applyFill="1" applyBorder="1"/>
    <xf numFmtId="0" fontId="0" fillId="0" borderId="0" xfId="0" applyFill="1"/>
    <xf numFmtId="166" fontId="1" fillId="0" borderId="1" xfId="0" applyNumberFormat="1" applyFont="1" applyBorder="1" applyAlignment="1">
      <alignment horizontal="center"/>
    </xf>
    <xf numFmtId="166" fontId="0" fillId="2" borderId="1" xfId="0" applyNumberFormat="1" applyFill="1" applyBorder="1"/>
    <xf numFmtId="166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0" xfId="0" applyAlignment="1">
      <alignment vertical="top"/>
    </xf>
    <xf numFmtId="0" fontId="0" fillId="4" borderId="1" xfId="0" applyFill="1" applyBorder="1"/>
    <xf numFmtId="164" fontId="0" fillId="4" borderId="1" xfId="0" applyNumberFormat="1" applyFill="1" applyBorder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 wrapText="1"/>
    </xf>
    <xf numFmtId="165" fontId="1" fillId="0" borderId="4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5" xfId="0" applyNumberFormat="1" applyFont="1" applyBorder="1" applyAlignment="1">
      <alignment horizontal="center" vertical="top"/>
    </xf>
    <xf numFmtId="168" fontId="0" fillId="4" borderId="2" xfId="0" applyNumberFormat="1" applyFill="1" applyBorder="1"/>
    <xf numFmtId="0" fontId="0" fillId="4" borderId="6" xfId="0" applyFill="1" applyBorder="1"/>
    <xf numFmtId="0" fontId="0" fillId="4" borderId="7" xfId="0" applyFill="1" applyBorder="1"/>
    <xf numFmtId="164" fontId="0" fillId="4" borderId="7" xfId="0" applyNumberFormat="1" applyFill="1" applyBorder="1"/>
    <xf numFmtId="164" fontId="0" fillId="4" borderId="8" xfId="0" applyNumberFormat="1" applyFill="1" applyBorder="1"/>
    <xf numFmtId="0" fontId="0" fillId="4" borderId="9" xfId="0" applyFill="1" applyBorder="1"/>
    <xf numFmtId="164" fontId="0" fillId="3" borderId="10" xfId="0" applyNumberFormat="1" applyFill="1" applyBorder="1"/>
    <xf numFmtId="164" fontId="0" fillId="4" borderId="10" xfId="0" applyNumberFormat="1" applyFill="1" applyBorder="1"/>
    <xf numFmtId="164" fontId="0" fillId="3" borderId="13" xfId="0" applyNumberFormat="1" applyFill="1" applyBorder="1"/>
    <xf numFmtId="168" fontId="0" fillId="4" borderId="9" xfId="0" applyNumberFormat="1" applyFill="1" applyBorder="1"/>
    <xf numFmtId="168" fontId="1" fillId="0" borderId="3" xfId="0" applyNumberFormat="1" applyFont="1" applyFill="1" applyBorder="1" applyAlignment="1">
      <alignment horizontal="center" vertical="top"/>
    </xf>
    <xf numFmtId="164" fontId="0" fillId="4" borderId="12" xfId="0" applyNumberFormat="1" applyFill="1" applyBorder="1"/>
    <xf numFmtId="0" fontId="0" fillId="4" borderId="11" xfId="0" applyFill="1" applyBorder="1"/>
    <xf numFmtId="0" fontId="0" fillId="4" borderId="12" xfId="0" applyFill="1" applyBorder="1"/>
    <xf numFmtId="168" fontId="0" fillId="4" borderId="11" xfId="0" applyNumberFormat="1" applyFill="1" applyBorder="1"/>
    <xf numFmtId="168" fontId="1" fillId="0" borderId="3" xfId="0" applyNumberFormat="1" applyFont="1" applyFill="1" applyBorder="1" applyAlignment="1">
      <alignment horizontal="center" vertical="top" wrapText="1"/>
    </xf>
    <xf numFmtId="164" fontId="1" fillId="0" borderId="16" xfId="0" applyNumberFormat="1" applyFont="1" applyBorder="1" applyAlignment="1">
      <alignment horizontal="center" vertical="top"/>
    </xf>
    <xf numFmtId="164" fontId="0" fillId="4" borderId="17" xfId="0" applyNumberFormat="1" applyFill="1" applyBorder="1"/>
    <xf numFmtId="164" fontId="0" fillId="3" borderId="18" xfId="0" applyNumberFormat="1" applyFill="1" applyBorder="1"/>
    <xf numFmtId="164" fontId="0" fillId="4" borderId="18" xfId="0" applyNumberFormat="1" applyFill="1" applyBorder="1"/>
    <xf numFmtId="164" fontId="0" fillId="3" borderId="19" xfId="0" applyNumberFormat="1" applyFill="1" applyBorder="1"/>
    <xf numFmtId="168" fontId="0" fillId="4" borderId="6" xfId="0" applyNumberFormat="1" applyFill="1" applyBorder="1"/>
    <xf numFmtId="168" fontId="0" fillId="4" borderId="20" xfId="0" applyNumberFormat="1" applyFill="1" applyBorder="1"/>
    <xf numFmtId="164" fontId="1" fillId="0" borderId="5" xfId="0" applyNumberFormat="1" applyFont="1" applyBorder="1" applyAlignment="1">
      <alignment horizontal="center" vertical="top" wrapText="1"/>
    </xf>
    <xf numFmtId="164" fontId="0" fillId="4" borderId="13" xfId="0" applyNumberFormat="1" applyFill="1" applyBorder="1"/>
    <xf numFmtId="168" fontId="1" fillId="0" borderId="14" xfId="0" applyNumberFormat="1" applyFont="1" applyFill="1" applyBorder="1" applyAlignment="1">
      <alignment horizontal="center" vertical="top"/>
    </xf>
    <xf numFmtId="164" fontId="1" fillId="0" borderId="5" xfId="0" applyNumberFormat="1" applyFont="1" applyFill="1" applyBorder="1" applyAlignment="1">
      <alignment horizontal="center" vertical="top"/>
    </xf>
    <xf numFmtId="168" fontId="0" fillId="3" borderId="2" xfId="0" applyNumberFormat="1" applyFill="1" applyBorder="1"/>
    <xf numFmtId="168" fontId="0" fillId="3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C36A-6AC3-44C3-8EAD-4CD9D18D6072}">
  <dimension ref="A1:R4"/>
  <sheetViews>
    <sheetView workbookViewId="0">
      <selection activeCell="E2" sqref="E2:G3"/>
    </sheetView>
  </sheetViews>
  <sheetFormatPr defaultRowHeight="15" x14ac:dyDescent="0.25"/>
  <cols>
    <col min="2" max="2" width="11.140625" bestFit="1" customWidth="1"/>
    <col min="3" max="3" width="12.85546875" style="1" bestFit="1" customWidth="1"/>
    <col min="4" max="4" width="9.140625" style="2"/>
    <col min="5" max="5" width="13.85546875" style="3" customWidth="1"/>
    <col min="6" max="6" width="14.7109375" style="3" customWidth="1"/>
    <col min="7" max="7" width="15.42578125" style="3" customWidth="1"/>
    <col min="8" max="10" width="14.7109375" style="15" customWidth="1"/>
    <col min="11" max="13" width="15" style="3" customWidth="1"/>
    <col min="14" max="14" width="14.7109375" style="15" bestFit="1" customWidth="1"/>
    <col min="15" max="15" width="14.7109375" style="15" customWidth="1"/>
    <col min="16" max="17" width="9.140625" style="3"/>
    <col min="18" max="18" width="9.42578125" style="3" bestFit="1" customWidth="1"/>
  </cols>
  <sheetData>
    <row r="1" spans="1:18" s="16" customFormat="1" x14ac:dyDescent="0.25">
      <c r="A1" s="4" t="s">
        <v>0</v>
      </c>
      <c r="B1" s="4" t="s">
        <v>1</v>
      </c>
      <c r="C1" s="5" t="s">
        <v>5</v>
      </c>
      <c r="D1" s="6" t="s">
        <v>4</v>
      </c>
      <c r="E1" s="7" t="s">
        <v>6</v>
      </c>
      <c r="F1" s="7" t="s">
        <v>8</v>
      </c>
      <c r="G1" s="7" t="s">
        <v>11</v>
      </c>
      <c r="H1" s="13" t="s">
        <v>18</v>
      </c>
      <c r="I1" s="13" t="s">
        <v>19</v>
      </c>
      <c r="J1" s="13" t="s">
        <v>14</v>
      </c>
      <c r="K1" s="7" t="s">
        <v>12</v>
      </c>
      <c r="L1" s="7" t="s">
        <v>13</v>
      </c>
      <c r="M1" s="7" t="s">
        <v>15</v>
      </c>
      <c r="N1" s="13" t="s">
        <v>16</v>
      </c>
      <c r="O1" s="13" t="s">
        <v>17</v>
      </c>
      <c r="P1" s="7" t="s">
        <v>7</v>
      </c>
      <c r="Q1" s="7" t="s">
        <v>9</v>
      </c>
      <c r="R1" s="7" t="s">
        <v>10</v>
      </c>
    </row>
    <row r="2" spans="1:18" x14ac:dyDescent="0.25">
      <c r="A2" s="8" t="s">
        <v>2</v>
      </c>
      <c r="B2" s="8" t="s">
        <v>2</v>
      </c>
      <c r="C2" s="9">
        <v>930</v>
      </c>
      <c r="D2" s="10">
        <v>1</v>
      </c>
      <c r="E2" s="11">
        <v>251672.73440099999</v>
      </c>
      <c r="F2" s="11">
        <v>251984.786953</v>
      </c>
      <c r="G2" s="11">
        <v>860506.18145100004</v>
      </c>
      <c r="H2" s="14">
        <v>1</v>
      </c>
      <c r="I2" s="14">
        <v>1</v>
      </c>
      <c r="J2" s="14">
        <v>1</v>
      </c>
      <c r="K2" s="11">
        <f t="shared" ref="K2:M4" si="0">E2*H2</f>
        <v>251672.73440099999</v>
      </c>
      <c r="L2" s="11">
        <f t="shared" si="0"/>
        <v>251984.786953</v>
      </c>
      <c r="M2" s="11">
        <f t="shared" si="0"/>
        <v>860506.18145100004</v>
      </c>
      <c r="N2" s="14">
        <f>1/43560</f>
        <v>2.295684113865932E-5</v>
      </c>
      <c r="O2" s="14">
        <f>1/43560</f>
        <v>2.295684113865932E-5</v>
      </c>
      <c r="P2" s="11">
        <f>K2*N2</f>
        <v>5.7776109825757569</v>
      </c>
      <c r="Q2" s="11">
        <f>L2*N2</f>
        <v>5.7847747234389351</v>
      </c>
      <c r="R2" s="11">
        <f>M2*O2</f>
        <v>19.754503706404957</v>
      </c>
    </row>
    <row r="3" spans="1:18" s="12" customFormat="1" x14ac:dyDescent="0.25">
      <c r="A3" s="8" t="s">
        <v>3</v>
      </c>
      <c r="B3" s="8" t="s">
        <v>3</v>
      </c>
      <c r="C3" s="9">
        <v>283.464</v>
      </c>
      <c r="D3" s="10">
        <v>1</v>
      </c>
      <c r="E3" s="11">
        <v>23381.238727823002</v>
      </c>
      <c r="F3" s="11">
        <v>23410.229322464002</v>
      </c>
      <c r="G3" s="11">
        <v>24366.896499671999</v>
      </c>
      <c r="H3" s="14">
        <v>10.7639</v>
      </c>
      <c r="I3" s="14">
        <v>10.7639</v>
      </c>
      <c r="J3" s="14">
        <v>35.314700000000002</v>
      </c>
      <c r="K3" s="11">
        <f t="shared" si="0"/>
        <v>251673.315542414</v>
      </c>
      <c r="L3" s="11">
        <f t="shared" si="0"/>
        <v>251985.36740407025</v>
      </c>
      <c r="M3" s="11">
        <f t="shared" si="0"/>
        <v>860509.63981696684</v>
      </c>
      <c r="N3" s="14">
        <f t="shared" ref="N3:O4" si="1">1/43560</f>
        <v>2.295684113865932E-5</v>
      </c>
      <c r="O3" s="14">
        <f t="shared" si="1"/>
        <v>2.295684113865932E-5</v>
      </c>
      <c r="P3" s="11">
        <f>K3*N3</f>
        <v>5.7776243237468776</v>
      </c>
      <c r="Q3" s="11">
        <f>L3*N3</f>
        <v>5.7847880487619427</v>
      </c>
      <c r="R3" s="11">
        <f>M3*O3</f>
        <v>19.754583099563057</v>
      </c>
    </row>
    <row r="4" spans="1:18" x14ac:dyDescent="0.25">
      <c r="A4" s="8" t="s">
        <v>3</v>
      </c>
      <c r="B4" s="8" t="s">
        <v>2</v>
      </c>
      <c r="C4" s="9">
        <v>283.464</v>
      </c>
      <c r="D4" s="10">
        <v>0.30480000000000002</v>
      </c>
      <c r="E4" s="11">
        <v>23381.255636000002</v>
      </c>
      <c r="F4" s="11">
        <v>234110.24626700001</v>
      </c>
      <c r="G4" s="11">
        <v>24366.918999000001</v>
      </c>
      <c r="H4" s="14">
        <v>10.7639</v>
      </c>
      <c r="I4" s="14">
        <f>H4*0.1</f>
        <v>1.07639</v>
      </c>
      <c r="J4" s="14">
        <v>35.314700000000002</v>
      </c>
      <c r="K4" s="11">
        <f t="shared" si="0"/>
        <v>251673.49754034041</v>
      </c>
      <c r="L4" s="11">
        <f t="shared" si="0"/>
        <v>251993.92797933612</v>
      </c>
      <c r="M4" s="11">
        <f t="shared" si="0"/>
        <v>860510.43437398539</v>
      </c>
      <c r="N4" s="14">
        <f t="shared" si="1"/>
        <v>2.295684113865932E-5</v>
      </c>
      <c r="O4" s="14">
        <f t="shared" si="1"/>
        <v>2.295684113865932E-5</v>
      </c>
      <c r="P4" s="11">
        <f t="shared" ref="P4" si="2">K4*N4</f>
        <v>5.7776285018443616</v>
      </c>
      <c r="Q4" s="11">
        <f t="shared" ref="Q4" si="3">L4*N4</f>
        <v>5.7849845725283773</v>
      </c>
      <c r="R4" s="11">
        <f t="shared" ref="R4" si="4">M4*O4</f>
        <v>19.75460134008231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9486-19DC-4ABD-928C-73FCCF3C21B0}">
  <dimension ref="A1:O9"/>
  <sheetViews>
    <sheetView tabSelected="1" workbookViewId="0">
      <selection activeCell="C13" sqref="C13"/>
    </sheetView>
  </sheetViews>
  <sheetFormatPr defaultRowHeight="15" x14ac:dyDescent="0.25"/>
  <cols>
    <col min="1" max="1" width="13.140625" customWidth="1"/>
    <col min="2" max="2" width="12.42578125" customWidth="1"/>
    <col min="3" max="3" width="12.85546875" style="1" bestFit="1" customWidth="1"/>
    <col min="4" max="4" width="10.42578125" customWidth="1"/>
    <col min="5" max="6" width="11.140625" style="1" bestFit="1" customWidth="1"/>
    <col min="7" max="7" width="13.85546875" style="1" bestFit="1" customWidth="1"/>
    <col min="8" max="8" width="13.7109375" style="17" bestFit="1" customWidth="1"/>
    <col min="9" max="9" width="12.85546875" style="1" bestFit="1" customWidth="1"/>
    <col min="10" max="10" width="15.42578125" style="17" bestFit="1" customWidth="1"/>
    <col min="11" max="11" width="11.140625" style="1" bestFit="1" customWidth="1"/>
    <col min="12" max="12" width="18.42578125" style="17" bestFit="1" customWidth="1"/>
    <col min="13" max="13" width="9.140625" style="1"/>
    <col min="14" max="14" width="21" style="17" bestFit="1" customWidth="1"/>
    <col min="15" max="15" width="9.140625" style="1"/>
  </cols>
  <sheetData>
    <row r="1" spans="1:15" s="18" customFormat="1" ht="30.75" thickBot="1" x14ac:dyDescent="0.3">
      <c r="A1" s="21" t="s">
        <v>0</v>
      </c>
      <c r="B1" s="22" t="s">
        <v>1</v>
      </c>
      <c r="C1" s="23" t="s">
        <v>25</v>
      </c>
      <c r="D1" s="24" t="s">
        <v>4</v>
      </c>
      <c r="E1" s="25" t="s">
        <v>6</v>
      </c>
      <c r="F1" s="25" t="s">
        <v>8</v>
      </c>
      <c r="G1" s="43" t="s">
        <v>11</v>
      </c>
      <c r="H1" s="42" t="s">
        <v>30</v>
      </c>
      <c r="I1" s="50" t="s">
        <v>26</v>
      </c>
      <c r="J1" s="42" t="s">
        <v>29</v>
      </c>
      <c r="K1" s="53" t="s">
        <v>12</v>
      </c>
      <c r="L1" s="37" t="s">
        <v>22</v>
      </c>
      <c r="M1" s="26" t="s">
        <v>27</v>
      </c>
      <c r="N1" s="52" t="s">
        <v>21</v>
      </c>
      <c r="O1" s="26" t="s">
        <v>28</v>
      </c>
    </row>
    <row r="2" spans="1:15" x14ac:dyDescent="0.25">
      <c r="A2" s="28" t="s">
        <v>2</v>
      </c>
      <c r="B2" s="29" t="s">
        <v>2</v>
      </c>
      <c r="C2" s="30">
        <v>930</v>
      </c>
      <c r="D2" s="29">
        <v>1</v>
      </c>
      <c r="E2" s="30">
        <v>251672.73440099999</v>
      </c>
      <c r="F2" s="30">
        <v>251984.786953</v>
      </c>
      <c r="G2" s="44">
        <v>860506.18145100004</v>
      </c>
      <c r="H2" s="48">
        <v>1</v>
      </c>
      <c r="I2" s="31">
        <f>C2*H2</f>
        <v>930</v>
      </c>
      <c r="J2" s="48">
        <v>1</v>
      </c>
      <c r="K2" s="31">
        <f>E2/J2</f>
        <v>251672.73440099999</v>
      </c>
      <c r="L2" s="48">
        <v>43560</v>
      </c>
      <c r="M2" s="31">
        <f>E2/L2</f>
        <v>5.7776109825757578</v>
      </c>
      <c r="N2" s="49">
        <v>43560</v>
      </c>
      <c r="O2" s="31">
        <f>G2/N2</f>
        <v>19.754503706404961</v>
      </c>
    </row>
    <row r="3" spans="1:15" x14ac:dyDescent="0.25">
      <c r="A3" s="32" t="s">
        <v>2</v>
      </c>
      <c r="B3" s="19" t="s">
        <v>23</v>
      </c>
      <c r="C3" s="20">
        <v>11160</v>
      </c>
      <c r="D3" s="19">
        <v>1</v>
      </c>
      <c r="E3" s="20">
        <v>251672.756245</v>
      </c>
      <c r="F3" s="20">
        <v>290640.85438899999</v>
      </c>
      <c r="G3" s="45">
        <v>10326074.626226</v>
      </c>
      <c r="H3" s="36">
        <v>8.3333299999999999E-2</v>
      </c>
      <c r="I3" s="34">
        <f>C3*H3</f>
        <v>929.99962800000003</v>
      </c>
      <c r="J3" s="36">
        <v>1</v>
      </c>
      <c r="K3" s="34">
        <f>E3/J3</f>
        <v>251672.756245</v>
      </c>
      <c r="L3" s="36">
        <v>43560</v>
      </c>
      <c r="M3" s="34">
        <f>E3/L3</f>
        <v>5.7776114840449955</v>
      </c>
      <c r="N3" s="54">
        <v>522720.209088</v>
      </c>
      <c r="O3" s="33">
        <f>G3/N3</f>
        <v>19.754496663218937</v>
      </c>
    </row>
    <row r="4" spans="1:15" x14ac:dyDescent="0.25">
      <c r="A4" s="32" t="s">
        <v>2</v>
      </c>
      <c r="B4" s="19" t="s">
        <v>20</v>
      </c>
      <c r="C4" s="20">
        <v>283.464</v>
      </c>
      <c r="D4" s="19">
        <v>1</v>
      </c>
      <c r="E4" s="20">
        <v>251672.55240499999</v>
      </c>
      <c r="F4" s="20">
        <v>251701.581233</v>
      </c>
      <c r="G4" s="45">
        <v>262282.04192400002</v>
      </c>
      <c r="H4" s="36">
        <v>3.2808398959999998</v>
      </c>
      <c r="I4" s="34">
        <f>C4*H4</f>
        <v>930.00000027974397</v>
      </c>
      <c r="J4" s="36">
        <v>1</v>
      </c>
      <c r="K4" s="34">
        <f>E4/J4</f>
        <v>251672.55240499999</v>
      </c>
      <c r="L4" s="36">
        <v>43560</v>
      </c>
      <c r="M4" s="34">
        <f>E4/L4</f>
        <v>5.777606804522498</v>
      </c>
      <c r="N4" s="54">
        <v>13277.087996</v>
      </c>
      <c r="O4" s="33">
        <f t="shared" ref="O4:O9" si="0">G4/N4</f>
        <v>19.754485471740335</v>
      </c>
    </row>
    <row r="5" spans="1:15" x14ac:dyDescent="0.25">
      <c r="A5" s="32" t="s">
        <v>2</v>
      </c>
      <c r="B5" s="19" t="s">
        <v>24</v>
      </c>
      <c r="C5" s="20">
        <v>28346.400000000001</v>
      </c>
      <c r="D5" s="19">
        <v>1</v>
      </c>
      <c r="E5" s="20">
        <v>251673.24349399999</v>
      </c>
      <c r="F5" s="20">
        <v>432513.84082899999</v>
      </c>
      <c r="G5" s="45">
        <v>26228314.393238001</v>
      </c>
      <c r="H5" s="36">
        <v>3.2808398959999999E-2</v>
      </c>
      <c r="I5" s="34">
        <f>C5*H5</f>
        <v>930.00000027974397</v>
      </c>
      <c r="J5" s="36">
        <v>1</v>
      </c>
      <c r="K5" s="34">
        <f>E5/J5</f>
        <v>251673.24349399999</v>
      </c>
      <c r="L5" s="36">
        <v>43560</v>
      </c>
      <c r="M5" s="34">
        <f>E5/L5</f>
        <v>5.7776226697428834</v>
      </c>
      <c r="N5" s="54">
        <v>1327708.799601</v>
      </c>
      <c r="O5" s="33">
        <f t="shared" si="0"/>
        <v>19.754568472484383</v>
      </c>
    </row>
    <row r="6" spans="1:15" x14ac:dyDescent="0.25">
      <c r="A6" s="32" t="s">
        <v>20</v>
      </c>
      <c r="B6" s="19" t="s">
        <v>2</v>
      </c>
      <c r="C6" s="20">
        <v>930</v>
      </c>
      <c r="D6" s="19">
        <v>1</v>
      </c>
      <c r="E6" s="20">
        <v>23381.255636000002</v>
      </c>
      <c r="F6" s="20">
        <v>23689.109392999999</v>
      </c>
      <c r="G6" s="45">
        <v>79943.959971000004</v>
      </c>
      <c r="H6" s="36">
        <v>1</v>
      </c>
      <c r="I6" s="34">
        <f>C6*H6</f>
        <v>930</v>
      </c>
      <c r="J6" s="36">
        <v>9.2902999999999999E-2</v>
      </c>
      <c r="K6" s="34">
        <f>E6/J6</f>
        <v>251673.8494558841</v>
      </c>
      <c r="L6" s="36">
        <v>4046.86</v>
      </c>
      <c r="M6" s="34">
        <f>E6/L6</f>
        <v>5.777628985435622</v>
      </c>
      <c r="N6" s="54">
        <v>4046.86</v>
      </c>
      <c r="O6" s="33">
        <f t="shared" si="0"/>
        <v>19.754565260720657</v>
      </c>
    </row>
    <row r="7" spans="1:15" x14ac:dyDescent="0.25">
      <c r="A7" s="32" t="s">
        <v>20</v>
      </c>
      <c r="B7" s="19" t="s">
        <v>23</v>
      </c>
      <c r="C7" s="20">
        <v>11160</v>
      </c>
      <c r="D7" s="19">
        <v>1</v>
      </c>
      <c r="E7" s="20">
        <v>23381.257665000001</v>
      </c>
      <c r="F7" s="20">
        <v>47796.842242999999</v>
      </c>
      <c r="G7" s="45">
        <v>959327.56134899997</v>
      </c>
      <c r="H7" s="36">
        <v>8.3333299999999999E-2</v>
      </c>
      <c r="I7" s="34">
        <f>C7*H7</f>
        <v>929.99962800000003</v>
      </c>
      <c r="J7" s="36">
        <v>9.2902999999999999E-2</v>
      </c>
      <c r="K7" s="34">
        <f>E7/J7</f>
        <v>251673.87129586775</v>
      </c>
      <c r="L7" s="36">
        <v>4046.86</v>
      </c>
      <c r="M7" s="34">
        <f>E7/L7</f>
        <v>5.7776294868119979</v>
      </c>
      <c r="N7" s="54">
        <v>48562.339424999998</v>
      </c>
      <c r="O7" s="33">
        <f t="shared" si="0"/>
        <v>19.754558217496747</v>
      </c>
    </row>
    <row r="8" spans="1:15" x14ac:dyDescent="0.25">
      <c r="A8" s="32" t="s">
        <v>20</v>
      </c>
      <c r="B8" s="19" t="s">
        <v>20</v>
      </c>
      <c r="C8" s="20">
        <v>283.464</v>
      </c>
      <c r="D8" s="19">
        <v>1</v>
      </c>
      <c r="E8" s="20">
        <v>23381.238727823002</v>
      </c>
      <c r="F8" s="20">
        <v>23410.229322464002</v>
      </c>
      <c r="G8" s="46">
        <v>24366.896499671999</v>
      </c>
      <c r="H8" s="36">
        <v>3.2808398959999998</v>
      </c>
      <c r="I8" s="34">
        <f>C8*H8</f>
        <v>930.00000027974397</v>
      </c>
      <c r="J8" s="36">
        <v>9.2902999999999999E-2</v>
      </c>
      <c r="K8" s="34">
        <f>E8/J8</f>
        <v>251673.66745770321</v>
      </c>
      <c r="L8" s="36">
        <v>4046.86</v>
      </c>
      <c r="M8" s="34">
        <f>E8/L8</f>
        <v>5.777624807337788</v>
      </c>
      <c r="N8" s="27">
        <v>1233.4818399999999</v>
      </c>
      <c r="O8" s="34">
        <f t="shared" si="0"/>
        <v>19.75456444472016</v>
      </c>
    </row>
    <row r="9" spans="1:15" ht="15.75" thickBot="1" x14ac:dyDescent="0.3">
      <c r="A9" s="39" t="s">
        <v>20</v>
      </c>
      <c r="B9" s="40" t="s">
        <v>24</v>
      </c>
      <c r="C9" s="38">
        <v>28346.400000000001</v>
      </c>
      <c r="D9" s="40">
        <v>1</v>
      </c>
      <c r="E9" s="38">
        <v>23381.302931999999</v>
      </c>
      <c r="F9" s="38">
        <v>105550.862678</v>
      </c>
      <c r="G9" s="47">
        <v>2436699.887997</v>
      </c>
      <c r="H9" s="41">
        <v>3.2808398959999999E-2</v>
      </c>
      <c r="I9" s="51">
        <f>C9*H9</f>
        <v>930.00000027974397</v>
      </c>
      <c r="J9" s="41">
        <v>9.2902999999999999E-2</v>
      </c>
      <c r="K9" s="51">
        <f>E9/J9</f>
        <v>251674.35854601033</v>
      </c>
      <c r="L9" s="41">
        <v>4046.86</v>
      </c>
      <c r="M9" s="51">
        <f>E9/L9</f>
        <v>5.7776406725214109</v>
      </c>
      <c r="N9" s="55">
        <v>123348.18399999999</v>
      </c>
      <c r="O9" s="35">
        <f t="shared" si="0"/>
        <v>19.754647445778367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Morse, Chris - NRCS, Indianapolis, IN</dc:creator>
  <cp:lastModifiedBy>Morse, Chris - NRCS, Indianapolis, IN</cp:lastModifiedBy>
  <dcterms:created xsi:type="dcterms:W3CDTF">2020-05-13T19:27:43Z</dcterms:created>
  <dcterms:modified xsi:type="dcterms:W3CDTF">2020-05-14T20:14:51Z</dcterms:modified>
</cp:coreProperties>
</file>