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osborne_richard_epa_gov/Documents/Profile/Documents/wetmore/"/>
    </mc:Choice>
  </mc:AlternateContent>
  <xr:revisionPtr revIDLastSave="10" documentId="8_{2D946D59-FAFC-44A9-807D-19B82C1BA150}" xr6:coauthVersionLast="47" xr6:coauthVersionMax="47" xr10:uidLastSave="{206D34E7-B2D5-4057-8669-69208AE95A8C}"/>
  <bookViews>
    <workbookView xWindow="-120" yWindow="-120" windowWidth="20730" windowHeight="11160" xr2:uid="{549DCDC9-345A-4C04-8ADD-787DD2F9EC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1" l="1"/>
  <c r="J51" i="1" s="1"/>
  <c r="G51" i="1"/>
  <c r="K51" i="1" s="1"/>
  <c r="H44" i="1"/>
  <c r="J44" i="1" s="1"/>
  <c r="G44" i="1"/>
  <c r="K44" i="1" s="1"/>
  <c r="H37" i="1"/>
  <c r="J37" i="1" s="1"/>
  <c r="G37" i="1"/>
  <c r="K37" i="1" s="1"/>
  <c r="H30" i="1"/>
  <c r="J30" i="1" s="1"/>
  <c r="G30" i="1"/>
  <c r="K30" i="1" s="1"/>
  <c r="H23" i="1"/>
  <c r="J23" i="1" s="1"/>
  <c r="G23" i="1"/>
  <c r="K23" i="1" s="1"/>
  <c r="H16" i="1"/>
  <c r="J16" i="1" s="1"/>
  <c r="G16" i="1"/>
  <c r="K16" i="1" s="1"/>
  <c r="H9" i="1"/>
  <c r="J9" i="1" s="1"/>
  <c r="G9" i="1"/>
  <c r="K9" i="1" s="1"/>
  <c r="H2" i="1"/>
  <c r="J2" i="1" s="1"/>
  <c r="G2" i="1"/>
  <c r="K2" i="1" s="1"/>
  <c r="I51" i="1" l="1"/>
  <c r="I44" i="1"/>
  <c r="I37" i="1"/>
  <c r="I30" i="1"/>
  <c r="I23" i="1"/>
  <c r="I16" i="1"/>
  <c r="I9" i="1"/>
  <c r="I2" i="1"/>
</calcChain>
</file>

<file path=xl/sharedStrings.xml><?xml version="1.0" encoding="utf-8"?>
<sst xmlns="http://schemas.openxmlformats.org/spreadsheetml/2006/main" count="143" uniqueCount="63">
  <si>
    <t>DTXSID</t>
  </si>
  <si>
    <t>PFAS Name</t>
  </si>
  <si>
    <t>Sample Name</t>
  </si>
  <si>
    <t>Cal Curve Point</t>
  </si>
  <si>
    <t>Std. Conc (nM)</t>
  </si>
  <si>
    <t>Actual Conc (nM)</t>
  </si>
  <si>
    <t>Average Conc (nM)</t>
  </si>
  <si>
    <t>StDev (nM)</t>
  </si>
  <si>
    <t>CV</t>
  </si>
  <si>
    <t>MDL (nM)</t>
  </si>
  <si>
    <t>% Dev (avg conc)</t>
  </si>
  <si>
    <t>DTXSID3037707</t>
  </si>
  <si>
    <t>20201123_PFAS_PPB_UC_Sample010</t>
  </si>
  <si>
    <t>CC4</t>
  </si>
  <si>
    <t>20201123_PFAS_PPB_UC_Sample035</t>
  </si>
  <si>
    <t>20201123_PFAS_PPB_UC_Sample042</t>
  </si>
  <si>
    <t>20201123_PFAS_PPB_UC_Sample082</t>
  </si>
  <si>
    <t>20201123_PFAS_PPB_UC_Sample108</t>
  </si>
  <si>
    <t>20201123_PFAS_PPB_UC_Sample115</t>
  </si>
  <si>
    <t>20201123_PFAS_PPB_UC_Sample122</t>
  </si>
  <si>
    <t>20201123_PFAS_PPB_UC_Sample008</t>
  </si>
  <si>
    <t>CC2</t>
  </si>
  <si>
    <t>20201123_PFAS_PPB_UC_Sample033</t>
  </si>
  <si>
    <t>20201123_PFAS_PPB_UC_Sample040</t>
  </si>
  <si>
    <t>20201123_PFAS_PPB_UC_Sample080</t>
  </si>
  <si>
    <t>20201123_PFAS_PPB_UC_Sample106</t>
  </si>
  <si>
    <t>20201123_PFAS_PPB_UC_Sample113</t>
  </si>
  <si>
    <t>20201123_PFAS_PPB_UC_Sample120</t>
  </si>
  <si>
    <t>DTXSID1037303</t>
  </si>
  <si>
    <t>DTXSID3031860</t>
  </si>
  <si>
    <t>DTXSID80108992</t>
  </si>
  <si>
    <t>DTXSID50375114</t>
  </si>
  <si>
    <t>DTXSID90868151</t>
  </si>
  <si>
    <t>DTXSID3059921</t>
  </si>
  <si>
    <t>20201123_PFAS_PPB_UC_Sample011</t>
  </si>
  <si>
    <t>CC5</t>
  </si>
  <si>
    <t>20201123_PFAS_PPB_UC_Sample036</t>
  </si>
  <si>
    <t>20201123_PFAS_PPB_UC_Sample043</t>
  </si>
  <si>
    <t>20201123_PFAS_PPB_UC_Sample083</t>
  </si>
  <si>
    <t>20201123_PFAS_PPB_UC_Sample109</t>
  </si>
  <si>
    <t>20201123_PFAS_PPB_UC_Sample116</t>
  </si>
  <si>
    <t>20201123_PFAS_PPB_UC_Sample123</t>
  </si>
  <si>
    <t>DTXSID3020209</t>
  </si>
  <si>
    <t>20201123_PFAS_PPB_UC_Sample012</t>
  </si>
  <si>
    <t>CC6</t>
  </si>
  <si>
    <t>20201123_PFAS_PPB_UC_Sample037</t>
  </si>
  <si>
    <t>20201123_PFAS_PPB_UC_Sample044</t>
  </si>
  <si>
    <t>20201123_PFAS_PPB_UC_Sample084</t>
  </si>
  <si>
    <t>20201123_PFAS_PPB_UC_Sample110</t>
  </si>
  <si>
    <t>20201123_PFAS_PPB_UC_Sample117</t>
  </si>
  <si>
    <t>20201123_PFAS_PPB_UC_Sample124</t>
  </si>
  <si>
    <t>Octafluoroadipic acid</t>
  </si>
  <si>
    <t>DTXSID4059833</t>
  </si>
  <si>
    <t>NOT INCLUDED FOR MDL MEASUREMENT 11/23/2020 LC-MS analysis due to improper method conditions</t>
  </si>
  <si>
    <t>KPFBS</t>
  </si>
  <si>
    <t>PFHpA</t>
  </si>
  <si>
    <t>PFDA</t>
  </si>
  <si>
    <t>PFOS-</t>
  </si>
  <si>
    <t>PFPE-6</t>
  </si>
  <si>
    <t>PFTrDA</t>
  </si>
  <si>
    <t>PFTeDA</t>
  </si>
  <si>
    <t>n-Butylparaben</t>
  </si>
  <si>
    <t>AB-220518-01 MDL(i)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</si>
</sst>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0" fontId="4" fillId="0" borderId="22" xfId="1" applyNumberFormat="1" applyFont="1" applyBorder="1" applyAlignment="1">
      <alignment horizontal="center" vertical="center"/>
    </xf>
    <xf numFmtId="10" fontId="4" fillId="0" borderId="11" xfId="1" applyNumberFormat="1" applyFont="1" applyBorder="1" applyAlignment="1">
      <alignment horizontal="center" vertical="center"/>
    </xf>
    <xf numFmtId="10" fontId="4" fillId="0" borderId="21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10" fontId="4" fillId="0" borderId="17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26E5-9210-4E13-9FA8-D2EEB582D924}">
  <dimension ref="A1:L58"/>
  <sheetViews>
    <sheetView tabSelected="1" workbookViewId="0">
      <selection activeCell="L6" sqref="L6"/>
    </sheetView>
  </sheetViews>
  <sheetFormatPr defaultRowHeight="15" x14ac:dyDescent="0.25"/>
  <cols>
    <col min="1" max="1" width="16.42578125" customWidth="1"/>
    <col min="2" max="2" width="23.5703125" customWidth="1"/>
    <col min="3" max="3" width="32" bestFit="1" customWidth="1"/>
    <col min="5" max="5" width="13.42578125" bestFit="1" customWidth="1"/>
    <col min="6" max="6" width="15.5703125" bestFit="1" customWidth="1"/>
    <col min="7" max="7" width="17.28515625" bestFit="1" customWidth="1"/>
    <col min="8" max="8" width="10.42578125" bestFit="1" customWidth="1"/>
    <col min="10" max="10" width="10.140625" bestFit="1" customWidth="1"/>
    <col min="11" max="11" width="17" bestFit="1" customWidth="1"/>
    <col min="12" max="12" width="21" bestFit="1" customWidth="1"/>
  </cols>
  <sheetData>
    <row r="1" spans="1:12" ht="16.5" thickBot="1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9" t="s">
        <v>10</v>
      </c>
      <c r="L1" s="61" t="s">
        <v>62</v>
      </c>
    </row>
    <row r="2" spans="1:12" x14ac:dyDescent="0.25">
      <c r="A2" s="51" t="s">
        <v>11</v>
      </c>
      <c r="B2" s="56" t="s">
        <v>54</v>
      </c>
      <c r="C2" s="16" t="s">
        <v>12</v>
      </c>
      <c r="D2" s="16" t="s">
        <v>13</v>
      </c>
      <c r="E2" s="16">
        <v>0.71</v>
      </c>
      <c r="F2" s="17">
        <v>0.91581000000000001</v>
      </c>
      <c r="G2" s="43">
        <f>AVERAGE(F2:F8)</f>
        <v>0.89462999999999993</v>
      </c>
      <c r="H2" s="43">
        <f>STDEV(F2:F8)</f>
        <v>1.8749984888882801E-2</v>
      </c>
      <c r="I2" s="45">
        <f>H2/G2</f>
        <v>2.0958368139770412E-2</v>
      </c>
      <c r="J2" s="47">
        <f>H2*3.143</f>
        <v>5.8931202505758638E-2</v>
      </c>
      <c r="K2" s="49">
        <f>(G2-E2)/E2</f>
        <v>0.2600422535211267</v>
      </c>
    </row>
    <row r="3" spans="1:12" x14ac:dyDescent="0.25">
      <c r="A3" s="24"/>
      <c r="B3" s="57"/>
      <c r="C3" s="1" t="s">
        <v>14</v>
      </c>
      <c r="D3" s="1" t="s">
        <v>13</v>
      </c>
      <c r="E3" s="1">
        <v>0.71</v>
      </c>
      <c r="F3" s="2">
        <v>0.91993999999999998</v>
      </c>
      <c r="G3" s="29"/>
      <c r="H3" s="29"/>
      <c r="I3" s="32"/>
      <c r="J3" s="35"/>
      <c r="K3" s="38"/>
    </row>
    <row r="4" spans="1:12" x14ac:dyDescent="0.25">
      <c r="A4" s="24"/>
      <c r="B4" s="57"/>
      <c r="C4" s="1" t="s">
        <v>15</v>
      </c>
      <c r="D4" s="1" t="s">
        <v>13</v>
      </c>
      <c r="E4" s="1">
        <v>0.71</v>
      </c>
      <c r="F4" s="2">
        <v>0.87746999999999997</v>
      </c>
      <c r="G4" s="29"/>
      <c r="H4" s="29"/>
      <c r="I4" s="32"/>
      <c r="J4" s="35"/>
      <c r="K4" s="38"/>
    </row>
    <row r="5" spans="1:12" x14ac:dyDescent="0.25">
      <c r="A5" s="24"/>
      <c r="B5" s="57"/>
      <c r="C5" s="1" t="s">
        <v>16</v>
      </c>
      <c r="D5" s="1" t="s">
        <v>13</v>
      </c>
      <c r="E5" s="1">
        <v>0.71</v>
      </c>
      <c r="F5" s="2">
        <v>0.86858000000000002</v>
      </c>
      <c r="G5" s="29"/>
      <c r="H5" s="29"/>
      <c r="I5" s="32"/>
      <c r="J5" s="35"/>
      <c r="K5" s="38"/>
    </row>
    <row r="6" spans="1:12" x14ac:dyDescent="0.25">
      <c r="A6" s="24"/>
      <c r="B6" s="57"/>
      <c r="C6" s="1" t="s">
        <v>17</v>
      </c>
      <c r="D6" s="1" t="s">
        <v>13</v>
      </c>
      <c r="E6" s="1">
        <v>0.71</v>
      </c>
      <c r="F6" s="2">
        <v>0.89317999999999997</v>
      </c>
      <c r="G6" s="29"/>
      <c r="H6" s="29"/>
      <c r="I6" s="32"/>
      <c r="J6" s="35"/>
      <c r="K6" s="38"/>
    </row>
    <row r="7" spans="1:12" x14ac:dyDescent="0.25">
      <c r="A7" s="24"/>
      <c r="B7" s="57"/>
      <c r="C7" s="1" t="s">
        <v>18</v>
      </c>
      <c r="D7" s="1" t="s">
        <v>13</v>
      </c>
      <c r="E7" s="1">
        <v>0.71</v>
      </c>
      <c r="F7" s="2">
        <v>0.89837</v>
      </c>
      <c r="G7" s="29"/>
      <c r="H7" s="29"/>
      <c r="I7" s="32"/>
      <c r="J7" s="35"/>
      <c r="K7" s="38"/>
    </row>
    <row r="8" spans="1:12" ht="15.75" thickBot="1" x14ac:dyDescent="0.3">
      <c r="A8" s="52"/>
      <c r="B8" s="58"/>
      <c r="C8" s="4" t="s">
        <v>19</v>
      </c>
      <c r="D8" s="4" t="s">
        <v>13</v>
      </c>
      <c r="E8" s="4">
        <v>0.71</v>
      </c>
      <c r="F8" s="18">
        <v>0.88905999999999996</v>
      </c>
      <c r="G8" s="44"/>
      <c r="H8" s="44"/>
      <c r="I8" s="46"/>
      <c r="J8" s="48"/>
      <c r="K8" s="50"/>
    </row>
    <row r="9" spans="1:12" x14ac:dyDescent="0.25">
      <c r="A9" s="23" t="s">
        <v>28</v>
      </c>
      <c r="B9" s="40" t="s">
        <v>55</v>
      </c>
      <c r="C9" s="13" t="s">
        <v>20</v>
      </c>
      <c r="D9" s="13" t="s">
        <v>21</v>
      </c>
      <c r="E9" s="13">
        <v>0.28000000000000003</v>
      </c>
      <c r="F9" s="14">
        <v>0.27479999999999999</v>
      </c>
      <c r="G9" s="28">
        <f>AVERAGE(F9:F15)</f>
        <v>0.27662571428571431</v>
      </c>
      <c r="H9" s="28">
        <f>STDEV(F9:F15)</f>
        <v>6.916530578121906E-3</v>
      </c>
      <c r="I9" s="31">
        <f>H9/G9</f>
        <v>2.5003209105058582E-2</v>
      </c>
      <c r="J9" s="34">
        <f>H9*3.143</f>
        <v>2.1738655607037149E-2</v>
      </c>
      <c r="K9" s="37">
        <f>(G9-E9)/E9</f>
        <v>-1.205102040816328E-2</v>
      </c>
    </row>
    <row r="10" spans="1:12" x14ac:dyDescent="0.25">
      <c r="A10" s="24"/>
      <c r="B10" s="41"/>
      <c r="C10" s="1" t="s">
        <v>22</v>
      </c>
      <c r="D10" s="1" t="s">
        <v>21</v>
      </c>
      <c r="E10" s="1">
        <v>0.28000000000000003</v>
      </c>
      <c r="F10" s="2">
        <v>0.27468999999999999</v>
      </c>
      <c r="G10" s="29"/>
      <c r="H10" s="29"/>
      <c r="I10" s="32"/>
      <c r="J10" s="35"/>
      <c r="K10" s="38"/>
    </row>
    <row r="11" spans="1:12" x14ac:dyDescent="0.25">
      <c r="A11" s="24"/>
      <c r="B11" s="41"/>
      <c r="C11" s="1" t="s">
        <v>23</v>
      </c>
      <c r="D11" s="1" t="s">
        <v>21</v>
      </c>
      <c r="E11" s="1">
        <v>0.28000000000000003</v>
      </c>
      <c r="F11" s="2">
        <v>0.27834999999999999</v>
      </c>
      <c r="G11" s="29"/>
      <c r="H11" s="29"/>
      <c r="I11" s="32"/>
      <c r="J11" s="35"/>
      <c r="K11" s="38"/>
    </row>
    <row r="12" spans="1:12" x14ac:dyDescent="0.25">
      <c r="A12" s="24"/>
      <c r="B12" s="41"/>
      <c r="C12" s="1" t="s">
        <v>24</v>
      </c>
      <c r="D12" s="1" t="s">
        <v>21</v>
      </c>
      <c r="E12" s="1">
        <v>0.28000000000000003</v>
      </c>
      <c r="F12" s="2">
        <v>0.28809000000000001</v>
      </c>
      <c r="G12" s="29"/>
      <c r="H12" s="29"/>
      <c r="I12" s="32"/>
      <c r="J12" s="35"/>
      <c r="K12" s="38"/>
    </row>
    <row r="13" spans="1:12" x14ac:dyDescent="0.25">
      <c r="A13" s="24"/>
      <c r="B13" s="41"/>
      <c r="C13" s="1" t="s">
        <v>25</v>
      </c>
      <c r="D13" s="1" t="s">
        <v>21</v>
      </c>
      <c r="E13" s="1">
        <v>0.28000000000000003</v>
      </c>
      <c r="F13" s="2">
        <v>0.26933000000000001</v>
      </c>
      <c r="G13" s="29"/>
      <c r="H13" s="29"/>
      <c r="I13" s="32"/>
      <c r="J13" s="35"/>
      <c r="K13" s="38"/>
    </row>
    <row r="14" spans="1:12" x14ac:dyDescent="0.25">
      <c r="A14" s="24"/>
      <c r="B14" s="41"/>
      <c r="C14" s="1" t="s">
        <v>26</v>
      </c>
      <c r="D14" s="1" t="s">
        <v>21</v>
      </c>
      <c r="E14" s="1">
        <v>0.28000000000000003</v>
      </c>
      <c r="F14" s="2">
        <v>0.28227000000000002</v>
      </c>
      <c r="G14" s="29"/>
      <c r="H14" s="29"/>
      <c r="I14" s="32"/>
      <c r="J14" s="35"/>
      <c r="K14" s="38"/>
    </row>
    <row r="15" spans="1:12" ht="15.75" thickBot="1" x14ac:dyDescent="0.3">
      <c r="A15" s="25"/>
      <c r="B15" s="42"/>
      <c r="C15" s="10" t="s">
        <v>27</v>
      </c>
      <c r="D15" s="10" t="s">
        <v>21</v>
      </c>
      <c r="E15" s="10">
        <v>0.28000000000000003</v>
      </c>
      <c r="F15" s="11">
        <v>0.26884999999999998</v>
      </c>
      <c r="G15" s="30"/>
      <c r="H15" s="30"/>
      <c r="I15" s="33"/>
      <c r="J15" s="36"/>
      <c r="K15" s="39"/>
    </row>
    <row r="16" spans="1:12" x14ac:dyDescent="0.25">
      <c r="A16" s="51" t="s">
        <v>29</v>
      </c>
      <c r="B16" s="53" t="s">
        <v>56</v>
      </c>
      <c r="C16" s="19" t="s">
        <v>20</v>
      </c>
      <c r="D16" s="16" t="s">
        <v>21</v>
      </c>
      <c r="E16" s="16">
        <v>0.28000000000000003</v>
      </c>
      <c r="F16" s="17">
        <v>0.28290999999999999</v>
      </c>
      <c r="G16" s="43">
        <f>AVERAGE(F16:F22)</f>
        <v>0.28407285714285713</v>
      </c>
      <c r="H16" s="43">
        <f>STDEV(F16:F22)</f>
        <v>1.1658317080216047E-2</v>
      </c>
      <c r="I16" s="45">
        <f>H16/G16</f>
        <v>4.1039883913841183E-2</v>
      </c>
      <c r="J16" s="47">
        <f>H16*3.143</f>
        <v>3.6642090583119034E-2</v>
      </c>
      <c r="K16" s="49">
        <f>(G16-E16)/E16</f>
        <v>1.4545918367346785E-2</v>
      </c>
    </row>
    <row r="17" spans="1:11" x14ac:dyDescent="0.25">
      <c r="A17" s="24"/>
      <c r="B17" s="41"/>
      <c r="C17" s="3" t="s">
        <v>22</v>
      </c>
      <c r="D17" s="1" t="s">
        <v>21</v>
      </c>
      <c r="E17" s="1">
        <v>0.28000000000000003</v>
      </c>
      <c r="F17" s="2">
        <v>0.27017999999999998</v>
      </c>
      <c r="G17" s="29"/>
      <c r="H17" s="29"/>
      <c r="I17" s="32"/>
      <c r="J17" s="35"/>
      <c r="K17" s="38"/>
    </row>
    <row r="18" spans="1:11" x14ac:dyDescent="0.25">
      <c r="A18" s="24"/>
      <c r="B18" s="41"/>
      <c r="C18" s="3" t="s">
        <v>23</v>
      </c>
      <c r="D18" s="1" t="s">
        <v>21</v>
      </c>
      <c r="E18" s="1">
        <v>0.28000000000000003</v>
      </c>
      <c r="F18" s="2">
        <v>0.28059000000000001</v>
      </c>
      <c r="G18" s="29"/>
      <c r="H18" s="29"/>
      <c r="I18" s="32"/>
      <c r="J18" s="35"/>
      <c r="K18" s="38"/>
    </row>
    <row r="19" spans="1:11" x14ac:dyDescent="0.25">
      <c r="A19" s="24"/>
      <c r="B19" s="41"/>
      <c r="C19" s="3" t="s">
        <v>24</v>
      </c>
      <c r="D19" s="1" t="s">
        <v>21</v>
      </c>
      <c r="E19" s="1">
        <v>0.28000000000000003</v>
      </c>
      <c r="F19" s="2">
        <v>0.30463000000000001</v>
      </c>
      <c r="G19" s="29"/>
      <c r="H19" s="29"/>
      <c r="I19" s="32"/>
      <c r="J19" s="35"/>
      <c r="K19" s="38"/>
    </row>
    <row r="20" spans="1:11" x14ac:dyDescent="0.25">
      <c r="A20" s="24"/>
      <c r="B20" s="41"/>
      <c r="C20" s="3" t="s">
        <v>25</v>
      </c>
      <c r="D20" s="1" t="s">
        <v>21</v>
      </c>
      <c r="E20" s="1">
        <v>0.28000000000000003</v>
      </c>
      <c r="F20" s="2">
        <v>0.27233000000000002</v>
      </c>
      <c r="G20" s="29"/>
      <c r="H20" s="29"/>
      <c r="I20" s="32"/>
      <c r="J20" s="35"/>
      <c r="K20" s="38"/>
    </row>
    <row r="21" spans="1:11" x14ac:dyDescent="0.25">
      <c r="A21" s="24"/>
      <c r="B21" s="41"/>
      <c r="C21" s="3" t="s">
        <v>26</v>
      </c>
      <c r="D21" s="1" t="s">
        <v>21</v>
      </c>
      <c r="E21" s="1">
        <v>0.28000000000000003</v>
      </c>
      <c r="F21" s="2">
        <v>0.28815000000000002</v>
      </c>
      <c r="G21" s="29"/>
      <c r="H21" s="29"/>
      <c r="I21" s="32"/>
      <c r="J21" s="35"/>
      <c r="K21" s="38"/>
    </row>
    <row r="22" spans="1:11" ht="15.75" thickBot="1" x14ac:dyDescent="0.3">
      <c r="A22" s="52"/>
      <c r="B22" s="54"/>
      <c r="C22" s="20" t="s">
        <v>27</v>
      </c>
      <c r="D22" s="4" t="s">
        <v>21</v>
      </c>
      <c r="E22" s="4">
        <v>0.28000000000000003</v>
      </c>
      <c r="F22" s="18">
        <v>0.28971999999999998</v>
      </c>
      <c r="G22" s="44"/>
      <c r="H22" s="44"/>
      <c r="I22" s="46"/>
      <c r="J22" s="48"/>
      <c r="K22" s="50"/>
    </row>
    <row r="23" spans="1:11" x14ac:dyDescent="0.25">
      <c r="A23" s="55" t="s">
        <v>30</v>
      </c>
      <c r="B23" s="57" t="s">
        <v>57</v>
      </c>
      <c r="C23" s="13" t="s">
        <v>12</v>
      </c>
      <c r="D23" s="13" t="s">
        <v>13</v>
      </c>
      <c r="E23" s="13">
        <v>0.71</v>
      </c>
      <c r="F23" s="14">
        <v>0.66357999999999995</v>
      </c>
      <c r="G23" s="28">
        <f>AVERAGE(F23:F29)</f>
        <v>0.70308142857142852</v>
      </c>
      <c r="H23" s="28">
        <f>STDEV(F23:F29)</f>
        <v>2.320341887780868E-2</v>
      </c>
      <c r="I23" s="31">
        <f>H23/G23</f>
        <v>3.3002463064562886E-2</v>
      </c>
      <c r="J23" s="34">
        <f>H23*3.143</f>
        <v>7.2928345532952674E-2</v>
      </c>
      <c r="K23" s="37">
        <f>(G23-E23)/E23</f>
        <v>-9.7444668008048463E-3</v>
      </c>
    </row>
    <row r="24" spans="1:11" x14ac:dyDescent="0.25">
      <c r="A24" s="55"/>
      <c r="B24" s="57"/>
      <c r="C24" s="1" t="s">
        <v>14</v>
      </c>
      <c r="D24" s="1" t="s">
        <v>13</v>
      </c>
      <c r="E24" s="1">
        <v>0.71</v>
      </c>
      <c r="F24" s="2">
        <v>0.72889000000000004</v>
      </c>
      <c r="G24" s="29"/>
      <c r="H24" s="29"/>
      <c r="I24" s="32"/>
      <c r="J24" s="35"/>
      <c r="K24" s="38"/>
    </row>
    <row r="25" spans="1:11" x14ac:dyDescent="0.25">
      <c r="A25" s="55"/>
      <c r="B25" s="57"/>
      <c r="C25" s="1" t="s">
        <v>15</v>
      </c>
      <c r="D25" s="1" t="s">
        <v>13</v>
      </c>
      <c r="E25" s="1">
        <v>0.71</v>
      </c>
      <c r="F25" s="2">
        <v>0.68288000000000004</v>
      </c>
      <c r="G25" s="29"/>
      <c r="H25" s="29"/>
      <c r="I25" s="32"/>
      <c r="J25" s="35"/>
      <c r="K25" s="38"/>
    </row>
    <row r="26" spans="1:11" x14ac:dyDescent="0.25">
      <c r="A26" s="55"/>
      <c r="B26" s="57"/>
      <c r="C26" s="1" t="s">
        <v>16</v>
      </c>
      <c r="D26" s="1" t="s">
        <v>13</v>
      </c>
      <c r="E26" s="1">
        <v>0.71</v>
      </c>
      <c r="F26" s="2">
        <v>0.71414999999999995</v>
      </c>
      <c r="G26" s="29"/>
      <c r="H26" s="29"/>
      <c r="I26" s="32"/>
      <c r="J26" s="35"/>
      <c r="K26" s="38"/>
    </row>
    <row r="27" spans="1:11" x14ac:dyDescent="0.25">
      <c r="A27" s="55"/>
      <c r="B27" s="57"/>
      <c r="C27" s="1" t="s">
        <v>17</v>
      </c>
      <c r="D27" s="1" t="s">
        <v>13</v>
      </c>
      <c r="E27" s="1">
        <v>0.71</v>
      </c>
      <c r="F27" s="2">
        <v>0.70111000000000001</v>
      </c>
      <c r="G27" s="29"/>
      <c r="H27" s="29"/>
      <c r="I27" s="32"/>
      <c r="J27" s="35"/>
      <c r="K27" s="38"/>
    </row>
    <row r="28" spans="1:11" x14ac:dyDescent="0.25">
      <c r="A28" s="55"/>
      <c r="B28" s="57"/>
      <c r="C28" s="1" t="s">
        <v>18</v>
      </c>
      <c r="D28" s="1" t="s">
        <v>13</v>
      </c>
      <c r="E28" s="1">
        <v>0.71</v>
      </c>
      <c r="F28" s="2">
        <v>0.72448000000000001</v>
      </c>
      <c r="G28" s="29"/>
      <c r="H28" s="29"/>
      <c r="I28" s="32"/>
      <c r="J28" s="35"/>
      <c r="K28" s="38"/>
    </row>
    <row r="29" spans="1:11" ht="15.75" thickBot="1" x14ac:dyDescent="0.3">
      <c r="A29" s="55"/>
      <c r="B29" s="57"/>
      <c r="C29" s="10" t="s">
        <v>19</v>
      </c>
      <c r="D29" s="10" t="s">
        <v>13</v>
      </c>
      <c r="E29" s="10">
        <v>0.71</v>
      </c>
      <c r="F29" s="11">
        <v>0.70648</v>
      </c>
      <c r="G29" s="30"/>
      <c r="H29" s="30"/>
      <c r="I29" s="33"/>
      <c r="J29" s="36"/>
      <c r="K29" s="39"/>
    </row>
    <row r="30" spans="1:11" x14ac:dyDescent="0.25">
      <c r="A30" s="59" t="s">
        <v>31</v>
      </c>
      <c r="B30" s="56" t="s">
        <v>58</v>
      </c>
      <c r="C30" s="19" t="s">
        <v>20</v>
      </c>
      <c r="D30" s="16" t="s">
        <v>21</v>
      </c>
      <c r="E30" s="16">
        <v>0.28000000000000003</v>
      </c>
      <c r="F30" s="17">
        <v>0.28866000000000003</v>
      </c>
      <c r="G30" s="43">
        <f>AVERAGE(F30:F36)</f>
        <v>0.27875714285714281</v>
      </c>
      <c r="H30" s="43">
        <f>STDEV(F30:F36)</f>
        <v>1.4774290410806776E-2</v>
      </c>
      <c r="I30" s="45">
        <f>H30/G30</f>
        <v>5.3000580574820606E-2</v>
      </c>
      <c r="J30" s="47">
        <f>H30*3.143</f>
        <v>4.6435594761165697E-2</v>
      </c>
      <c r="K30" s="49">
        <f>(G30-E30)/E30</f>
        <v>-4.4387755102043291E-3</v>
      </c>
    </row>
    <row r="31" spans="1:11" x14ac:dyDescent="0.25">
      <c r="A31" s="55"/>
      <c r="B31" s="57"/>
      <c r="C31" s="3" t="s">
        <v>22</v>
      </c>
      <c r="D31" s="1" t="s">
        <v>21</v>
      </c>
      <c r="E31" s="1">
        <v>0.28000000000000003</v>
      </c>
      <c r="F31" s="2">
        <v>0.28669</v>
      </c>
      <c r="G31" s="29"/>
      <c r="H31" s="29"/>
      <c r="I31" s="32"/>
      <c r="J31" s="35"/>
      <c r="K31" s="38"/>
    </row>
    <row r="32" spans="1:11" x14ac:dyDescent="0.25">
      <c r="A32" s="55"/>
      <c r="B32" s="57"/>
      <c r="C32" s="3" t="s">
        <v>23</v>
      </c>
      <c r="D32" s="1" t="s">
        <v>21</v>
      </c>
      <c r="E32" s="1">
        <v>0.28000000000000003</v>
      </c>
      <c r="F32" s="2">
        <v>0.27374999999999999</v>
      </c>
      <c r="G32" s="29"/>
      <c r="H32" s="29"/>
      <c r="I32" s="32"/>
      <c r="J32" s="35"/>
      <c r="K32" s="38"/>
    </row>
    <row r="33" spans="1:11" x14ac:dyDescent="0.25">
      <c r="A33" s="55"/>
      <c r="B33" s="57"/>
      <c r="C33" s="3" t="s">
        <v>24</v>
      </c>
      <c r="D33" s="1" t="s">
        <v>21</v>
      </c>
      <c r="E33" s="1">
        <v>0.28000000000000003</v>
      </c>
      <c r="F33" s="2">
        <v>0.25622</v>
      </c>
      <c r="G33" s="29"/>
      <c r="H33" s="29"/>
      <c r="I33" s="32"/>
      <c r="J33" s="35"/>
      <c r="K33" s="38"/>
    </row>
    <row r="34" spans="1:11" x14ac:dyDescent="0.25">
      <c r="A34" s="55"/>
      <c r="B34" s="57"/>
      <c r="C34" s="3" t="s">
        <v>25</v>
      </c>
      <c r="D34" s="1" t="s">
        <v>21</v>
      </c>
      <c r="E34" s="1">
        <v>0.28000000000000003</v>
      </c>
      <c r="F34" s="2">
        <v>0.26708999999999999</v>
      </c>
      <c r="G34" s="29"/>
      <c r="H34" s="29"/>
      <c r="I34" s="32"/>
      <c r="J34" s="35"/>
      <c r="K34" s="38"/>
    </row>
    <row r="35" spans="1:11" x14ac:dyDescent="0.25">
      <c r="A35" s="55"/>
      <c r="B35" s="57"/>
      <c r="C35" s="3" t="s">
        <v>26</v>
      </c>
      <c r="D35" s="1" t="s">
        <v>21</v>
      </c>
      <c r="E35" s="1">
        <v>0.28000000000000003</v>
      </c>
      <c r="F35" s="2">
        <v>0.27823999999999999</v>
      </c>
      <c r="G35" s="29"/>
      <c r="H35" s="29"/>
      <c r="I35" s="32"/>
      <c r="J35" s="35"/>
      <c r="K35" s="38"/>
    </row>
    <row r="36" spans="1:11" ht="15.75" thickBot="1" x14ac:dyDescent="0.3">
      <c r="A36" s="60"/>
      <c r="B36" s="58"/>
      <c r="C36" s="20" t="s">
        <v>27</v>
      </c>
      <c r="D36" s="4" t="s">
        <v>21</v>
      </c>
      <c r="E36" s="4">
        <v>0.28000000000000003</v>
      </c>
      <c r="F36" s="18">
        <v>0.30064999999999997</v>
      </c>
      <c r="G36" s="44"/>
      <c r="H36" s="44"/>
      <c r="I36" s="46"/>
      <c r="J36" s="48"/>
      <c r="K36" s="50"/>
    </row>
    <row r="37" spans="1:11" x14ac:dyDescent="0.25">
      <c r="A37" s="23" t="s">
        <v>32</v>
      </c>
      <c r="B37" s="40" t="s">
        <v>59</v>
      </c>
      <c r="C37" s="15" t="s">
        <v>12</v>
      </c>
      <c r="D37" s="13" t="s">
        <v>13</v>
      </c>
      <c r="E37" s="13">
        <v>0.71</v>
      </c>
      <c r="F37" s="14">
        <v>0.54778000000000004</v>
      </c>
      <c r="G37" s="28">
        <f>AVERAGE(F37:F43)</f>
        <v>0.57883428571428575</v>
      </c>
      <c r="H37" s="28">
        <f>STDEV(F37:F43)</f>
        <v>5.3060479598643809E-2</v>
      </c>
      <c r="I37" s="31">
        <f>H37/G37</f>
        <v>9.1667824294766484E-2</v>
      </c>
      <c r="J37" s="34">
        <f>H37*3.143</f>
        <v>0.16676908737853749</v>
      </c>
      <c r="K37" s="37">
        <f>(G37-E37)/E37</f>
        <v>-0.18474044265593553</v>
      </c>
    </row>
    <row r="38" spans="1:11" x14ac:dyDescent="0.25">
      <c r="A38" s="24"/>
      <c r="B38" s="41"/>
      <c r="C38" s="3" t="s">
        <v>14</v>
      </c>
      <c r="D38" s="1" t="s">
        <v>13</v>
      </c>
      <c r="E38" s="1">
        <v>0.71</v>
      </c>
      <c r="F38" s="2">
        <v>0.50290000000000001</v>
      </c>
      <c r="G38" s="29"/>
      <c r="H38" s="29"/>
      <c r="I38" s="32"/>
      <c r="J38" s="35"/>
      <c r="K38" s="38"/>
    </row>
    <row r="39" spans="1:11" x14ac:dyDescent="0.25">
      <c r="A39" s="24"/>
      <c r="B39" s="41"/>
      <c r="C39" s="3" t="s">
        <v>15</v>
      </c>
      <c r="D39" s="1" t="s">
        <v>13</v>
      </c>
      <c r="E39" s="1">
        <v>0.71</v>
      </c>
      <c r="F39" s="2">
        <v>0.54508999999999996</v>
      </c>
      <c r="G39" s="29"/>
      <c r="H39" s="29"/>
      <c r="I39" s="32"/>
      <c r="J39" s="35"/>
      <c r="K39" s="38"/>
    </row>
    <row r="40" spans="1:11" x14ac:dyDescent="0.25">
      <c r="A40" s="24"/>
      <c r="B40" s="41"/>
      <c r="C40" s="3" t="s">
        <v>16</v>
      </c>
      <c r="D40" s="1" t="s">
        <v>13</v>
      </c>
      <c r="E40" s="1">
        <v>0.71</v>
      </c>
      <c r="F40" s="2">
        <v>0.56766000000000005</v>
      </c>
      <c r="G40" s="29"/>
      <c r="H40" s="29"/>
      <c r="I40" s="32"/>
      <c r="J40" s="35"/>
      <c r="K40" s="38"/>
    </row>
    <row r="41" spans="1:11" x14ac:dyDescent="0.25">
      <c r="A41" s="24"/>
      <c r="B41" s="41"/>
      <c r="C41" s="3" t="s">
        <v>17</v>
      </c>
      <c r="D41" s="1" t="s">
        <v>13</v>
      </c>
      <c r="E41" s="1">
        <v>0.71</v>
      </c>
      <c r="F41" s="2">
        <v>0.62475000000000003</v>
      </c>
      <c r="G41" s="29"/>
      <c r="H41" s="29"/>
      <c r="I41" s="32"/>
      <c r="J41" s="35"/>
      <c r="K41" s="38"/>
    </row>
    <row r="42" spans="1:11" x14ac:dyDescent="0.25">
      <c r="A42" s="24"/>
      <c r="B42" s="41"/>
      <c r="C42" s="3" t="s">
        <v>18</v>
      </c>
      <c r="D42" s="1" t="s">
        <v>13</v>
      </c>
      <c r="E42" s="1">
        <v>0.71</v>
      </c>
      <c r="F42" s="2">
        <v>0.65605000000000002</v>
      </c>
      <c r="G42" s="29"/>
      <c r="H42" s="29"/>
      <c r="I42" s="32"/>
      <c r="J42" s="35"/>
      <c r="K42" s="38"/>
    </row>
    <row r="43" spans="1:11" ht="15.75" thickBot="1" x14ac:dyDescent="0.3">
      <c r="A43" s="25"/>
      <c r="B43" s="42"/>
      <c r="C43" s="12" t="s">
        <v>19</v>
      </c>
      <c r="D43" s="10" t="s">
        <v>13</v>
      </c>
      <c r="E43" s="10">
        <v>0.71</v>
      </c>
      <c r="F43" s="11">
        <v>0.60760999999999998</v>
      </c>
      <c r="G43" s="30"/>
      <c r="H43" s="30"/>
      <c r="I43" s="33"/>
      <c r="J43" s="36"/>
      <c r="K43" s="39"/>
    </row>
    <row r="44" spans="1:11" x14ac:dyDescent="0.25">
      <c r="A44" s="51" t="s">
        <v>33</v>
      </c>
      <c r="B44" s="53" t="s">
        <v>60</v>
      </c>
      <c r="C44" s="16" t="s">
        <v>34</v>
      </c>
      <c r="D44" s="16" t="s">
        <v>35</v>
      </c>
      <c r="E44" s="16">
        <v>1.1399999999999999</v>
      </c>
      <c r="F44" s="17">
        <v>1.19401</v>
      </c>
      <c r="G44" s="43">
        <f>AVERAGE(F44:F50)</f>
        <v>1.2415714285714288</v>
      </c>
      <c r="H44" s="43">
        <f>STDEV(F44:F50)</f>
        <v>4.7928881838466823E-2</v>
      </c>
      <c r="I44" s="45">
        <f>H44/G44</f>
        <v>3.8603402700410509E-2</v>
      </c>
      <c r="J44" s="47">
        <f>H44*3.143</f>
        <v>0.15064047561830121</v>
      </c>
      <c r="K44" s="49">
        <f>(G44-E44)/E44</f>
        <v>8.9097744360902523E-2</v>
      </c>
    </row>
    <row r="45" spans="1:11" x14ac:dyDescent="0.25">
      <c r="A45" s="24"/>
      <c r="B45" s="41"/>
      <c r="C45" s="1" t="s">
        <v>36</v>
      </c>
      <c r="D45" s="1" t="s">
        <v>35</v>
      </c>
      <c r="E45" s="1">
        <v>1.1399999999999999</v>
      </c>
      <c r="F45" s="2">
        <v>1.1968399999999999</v>
      </c>
      <c r="G45" s="29"/>
      <c r="H45" s="29"/>
      <c r="I45" s="32"/>
      <c r="J45" s="35"/>
      <c r="K45" s="38"/>
    </row>
    <row r="46" spans="1:11" x14ac:dyDescent="0.25">
      <c r="A46" s="24"/>
      <c r="B46" s="41"/>
      <c r="C46" s="1" t="s">
        <v>37</v>
      </c>
      <c r="D46" s="1" t="s">
        <v>35</v>
      </c>
      <c r="E46" s="1">
        <v>1.1399999999999999</v>
      </c>
      <c r="F46" s="2">
        <v>1.2393099999999999</v>
      </c>
      <c r="G46" s="29"/>
      <c r="H46" s="29"/>
      <c r="I46" s="32"/>
      <c r="J46" s="35"/>
      <c r="K46" s="38"/>
    </row>
    <row r="47" spans="1:11" x14ac:dyDescent="0.25">
      <c r="A47" s="24"/>
      <c r="B47" s="41"/>
      <c r="C47" s="1" t="s">
        <v>38</v>
      </c>
      <c r="D47" s="1" t="s">
        <v>35</v>
      </c>
      <c r="E47" s="1">
        <v>1.1399999999999999</v>
      </c>
      <c r="F47" s="2">
        <v>1.32901</v>
      </c>
      <c r="G47" s="29"/>
      <c r="H47" s="29"/>
      <c r="I47" s="32"/>
      <c r="J47" s="35"/>
      <c r="K47" s="38"/>
    </row>
    <row r="48" spans="1:11" x14ac:dyDescent="0.25">
      <c r="A48" s="24"/>
      <c r="B48" s="41"/>
      <c r="C48" s="1" t="s">
        <v>39</v>
      </c>
      <c r="D48" s="1" t="s">
        <v>35</v>
      </c>
      <c r="E48" s="1">
        <v>1.1399999999999999</v>
      </c>
      <c r="F48" s="2">
        <v>1.2722899999999999</v>
      </c>
      <c r="G48" s="29"/>
      <c r="H48" s="29"/>
      <c r="I48" s="32"/>
      <c r="J48" s="35"/>
      <c r="K48" s="38"/>
    </row>
    <row r="49" spans="1:11" x14ac:dyDescent="0.25">
      <c r="A49" s="24"/>
      <c r="B49" s="41"/>
      <c r="C49" s="1" t="s">
        <v>40</v>
      </c>
      <c r="D49" s="1" t="s">
        <v>35</v>
      </c>
      <c r="E49" s="1">
        <v>1.1399999999999999</v>
      </c>
      <c r="F49" s="2">
        <v>1.2117800000000001</v>
      </c>
      <c r="G49" s="29"/>
      <c r="H49" s="29"/>
      <c r="I49" s="32"/>
      <c r="J49" s="35"/>
      <c r="K49" s="38"/>
    </row>
    <row r="50" spans="1:11" ht="15.75" thickBot="1" x14ac:dyDescent="0.3">
      <c r="A50" s="52"/>
      <c r="B50" s="54"/>
      <c r="C50" s="4" t="s">
        <v>41</v>
      </c>
      <c r="D50" s="4" t="s">
        <v>35</v>
      </c>
      <c r="E50" s="4">
        <v>1.1399999999999999</v>
      </c>
      <c r="F50" s="18">
        <v>1.24776</v>
      </c>
      <c r="G50" s="44"/>
      <c r="H50" s="44"/>
      <c r="I50" s="46"/>
      <c r="J50" s="48"/>
      <c r="K50" s="50"/>
    </row>
    <row r="51" spans="1:11" x14ac:dyDescent="0.25">
      <c r="A51" s="23" t="s">
        <v>42</v>
      </c>
      <c r="B51" s="40" t="s">
        <v>61</v>
      </c>
      <c r="C51" s="15" t="s">
        <v>43</v>
      </c>
      <c r="D51" s="13" t="s">
        <v>44</v>
      </c>
      <c r="E51" s="13">
        <v>1.82</v>
      </c>
      <c r="F51" s="14">
        <v>1.44225</v>
      </c>
      <c r="G51" s="28">
        <f>AVERAGE(F51:F57)</f>
        <v>1.3793585714285714</v>
      </c>
      <c r="H51" s="28">
        <f>STDEV(F51:F57)</f>
        <v>4.2396251968215067E-2</v>
      </c>
      <c r="I51" s="31">
        <f>H51/G51</f>
        <v>3.0736208007397379E-2</v>
      </c>
      <c r="J51" s="34">
        <f>H51*3.143</f>
        <v>0.13325141993609996</v>
      </c>
      <c r="K51" s="37">
        <f>(G51-E51)/E51</f>
        <v>-0.24211067503924649</v>
      </c>
    </row>
    <row r="52" spans="1:11" x14ac:dyDescent="0.25">
      <c r="A52" s="24"/>
      <c r="B52" s="41"/>
      <c r="C52" s="3" t="s">
        <v>45</v>
      </c>
      <c r="D52" s="1" t="s">
        <v>44</v>
      </c>
      <c r="E52" s="1">
        <v>1.82</v>
      </c>
      <c r="F52" s="2">
        <v>1.36592</v>
      </c>
      <c r="G52" s="29"/>
      <c r="H52" s="29"/>
      <c r="I52" s="32"/>
      <c r="J52" s="35"/>
      <c r="K52" s="38"/>
    </row>
    <row r="53" spans="1:11" x14ac:dyDescent="0.25">
      <c r="A53" s="24"/>
      <c r="B53" s="41"/>
      <c r="C53" s="3" t="s">
        <v>46</v>
      </c>
      <c r="D53" s="1" t="s">
        <v>44</v>
      </c>
      <c r="E53" s="1">
        <v>1.82</v>
      </c>
      <c r="F53" s="2">
        <v>1.42553</v>
      </c>
      <c r="G53" s="29"/>
      <c r="H53" s="29"/>
      <c r="I53" s="32"/>
      <c r="J53" s="35"/>
      <c r="K53" s="38"/>
    </row>
    <row r="54" spans="1:11" x14ac:dyDescent="0.25">
      <c r="A54" s="24"/>
      <c r="B54" s="41"/>
      <c r="C54" s="3" t="s">
        <v>47</v>
      </c>
      <c r="D54" s="1" t="s">
        <v>44</v>
      </c>
      <c r="E54" s="1">
        <v>1.82</v>
      </c>
      <c r="F54" s="2">
        <v>1.32996</v>
      </c>
      <c r="G54" s="29"/>
      <c r="H54" s="29"/>
      <c r="I54" s="32"/>
      <c r="J54" s="35"/>
      <c r="K54" s="38"/>
    </row>
    <row r="55" spans="1:11" x14ac:dyDescent="0.25">
      <c r="A55" s="24"/>
      <c r="B55" s="41"/>
      <c r="C55" s="3" t="s">
        <v>48</v>
      </c>
      <c r="D55" s="1" t="s">
        <v>44</v>
      </c>
      <c r="E55" s="1">
        <v>1.82</v>
      </c>
      <c r="F55" s="2">
        <v>1.39269</v>
      </c>
      <c r="G55" s="29"/>
      <c r="H55" s="29"/>
      <c r="I55" s="32"/>
      <c r="J55" s="35"/>
      <c r="K55" s="38"/>
    </row>
    <row r="56" spans="1:11" x14ac:dyDescent="0.25">
      <c r="A56" s="24"/>
      <c r="B56" s="41"/>
      <c r="C56" s="3" t="s">
        <v>49</v>
      </c>
      <c r="D56" s="1" t="s">
        <v>44</v>
      </c>
      <c r="E56" s="1">
        <v>1.82</v>
      </c>
      <c r="F56" s="2">
        <v>1.3574999999999999</v>
      </c>
      <c r="G56" s="29"/>
      <c r="H56" s="29"/>
      <c r="I56" s="32"/>
      <c r="J56" s="35"/>
      <c r="K56" s="38"/>
    </row>
    <row r="57" spans="1:11" ht="15.75" thickBot="1" x14ac:dyDescent="0.3">
      <c r="A57" s="25"/>
      <c r="B57" s="42"/>
      <c r="C57" s="12" t="s">
        <v>50</v>
      </c>
      <c r="D57" s="10" t="s">
        <v>44</v>
      </c>
      <c r="E57" s="10">
        <v>1.82</v>
      </c>
      <c r="F57" s="11">
        <v>1.3416600000000001</v>
      </c>
      <c r="G57" s="30"/>
      <c r="H57" s="30"/>
      <c r="I57" s="33"/>
      <c r="J57" s="36"/>
      <c r="K57" s="39"/>
    </row>
    <row r="58" spans="1:11" ht="15.75" thickBot="1" x14ac:dyDescent="0.3">
      <c r="A58" s="21" t="s">
        <v>52</v>
      </c>
      <c r="B58" s="22" t="s">
        <v>51</v>
      </c>
      <c r="C58" s="26" t="s">
        <v>53</v>
      </c>
      <c r="D58" s="26"/>
      <c r="E58" s="26"/>
      <c r="F58" s="26"/>
      <c r="G58" s="26"/>
      <c r="H58" s="26"/>
      <c r="I58" s="26"/>
      <c r="J58" s="26"/>
      <c r="K58" s="27"/>
    </row>
  </sheetData>
  <mergeCells count="57">
    <mergeCell ref="A2:A8"/>
    <mergeCell ref="B2:B8"/>
    <mergeCell ref="G2:G8"/>
    <mergeCell ref="H2:H8"/>
    <mergeCell ref="I2:I8"/>
    <mergeCell ref="J2:J8"/>
    <mergeCell ref="K2:K8"/>
    <mergeCell ref="K23:K29"/>
    <mergeCell ref="B23:B29"/>
    <mergeCell ref="A9:A15"/>
    <mergeCell ref="G16:G22"/>
    <mergeCell ref="H16:H22"/>
    <mergeCell ref="I16:I22"/>
    <mergeCell ref="J16:J22"/>
    <mergeCell ref="K16:K22"/>
    <mergeCell ref="B16:B22"/>
    <mergeCell ref="A16:A22"/>
    <mergeCell ref="G9:G15"/>
    <mergeCell ref="H9:H15"/>
    <mergeCell ref="I9:I15"/>
    <mergeCell ref="J9:J15"/>
    <mergeCell ref="K9:K15"/>
    <mergeCell ref="B9:B15"/>
    <mergeCell ref="J37:J43"/>
    <mergeCell ref="K37:K43"/>
    <mergeCell ref="A37:A43"/>
    <mergeCell ref="B37:B43"/>
    <mergeCell ref="A23:A29"/>
    <mergeCell ref="G30:G36"/>
    <mergeCell ref="H30:H36"/>
    <mergeCell ref="I30:I36"/>
    <mergeCell ref="J30:J36"/>
    <mergeCell ref="K30:K36"/>
    <mergeCell ref="B30:B36"/>
    <mergeCell ref="A30:A36"/>
    <mergeCell ref="G23:G29"/>
    <mergeCell ref="H23:H29"/>
    <mergeCell ref="I23:I29"/>
    <mergeCell ref="J23:J29"/>
    <mergeCell ref="A44:A50"/>
    <mergeCell ref="B44:B50"/>
    <mergeCell ref="G37:G43"/>
    <mergeCell ref="H37:H43"/>
    <mergeCell ref="I37:I43"/>
    <mergeCell ref="G44:G50"/>
    <mergeCell ref="H44:H50"/>
    <mergeCell ref="I44:I50"/>
    <mergeCell ref="J44:J50"/>
    <mergeCell ref="K44:K50"/>
    <mergeCell ref="A51:A57"/>
    <mergeCell ref="C58:K58"/>
    <mergeCell ref="G51:G57"/>
    <mergeCell ref="H51:H57"/>
    <mergeCell ref="I51:I57"/>
    <mergeCell ref="J51:J57"/>
    <mergeCell ref="K51:K57"/>
    <mergeCell ref="B51:B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Smeltz, Marci</dc:creator>
  <cp:lastModifiedBy>Osborne, Richard</cp:lastModifiedBy>
  <dcterms:created xsi:type="dcterms:W3CDTF">2022-05-17T12:50:56Z</dcterms:created>
  <dcterms:modified xsi:type="dcterms:W3CDTF">2022-05-18T13:37:34Z</dcterms:modified>
</cp:coreProperties>
</file>