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fox_jakob_epa_gov/Documents/Profile/Desktop/ORD Teams/CESER-WID-CMTB/Sonia/Data Files for Parsers/"/>
    </mc:Choice>
  </mc:AlternateContent>
  <xr:revisionPtr revIDLastSave="0" documentId="8_{464C1CE1-0D8D-4D14-B1AF-D66BEBBDA089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Raw Data &amp; Recovery" sheetId="1" r:id="rId1"/>
    <sheet name="Results" sheetId="2" r:id="rId2"/>
    <sheet name="Submitt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3" i="1" l="1"/>
  <c r="G143" i="1"/>
  <c r="F143" i="1"/>
  <c r="E143" i="1"/>
  <c r="D143" i="1"/>
  <c r="C143" i="1"/>
  <c r="B143" i="1"/>
  <c r="H142" i="1"/>
  <c r="G142" i="1"/>
  <c r="F142" i="1"/>
  <c r="E142" i="1"/>
  <c r="D142" i="1"/>
  <c r="C142" i="1"/>
  <c r="B142" i="1"/>
  <c r="H141" i="1"/>
  <c r="G141" i="1"/>
  <c r="F141" i="1"/>
  <c r="E141" i="1"/>
  <c r="D141" i="1"/>
  <c r="C141" i="1"/>
  <c r="B141" i="1"/>
  <c r="H140" i="1"/>
  <c r="G140" i="1"/>
  <c r="F140" i="1"/>
  <c r="E140" i="1"/>
  <c r="D140" i="1"/>
  <c r="C140" i="1"/>
  <c r="B140" i="1"/>
  <c r="H139" i="1"/>
  <c r="G139" i="1"/>
  <c r="F139" i="1"/>
  <c r="E139" i="1"/>
  <c r="D139" i="1"/>
  <c r="C139" i="1"/>
  <c r="B139" i="1"/>
  <c r="H138" i="1"/>
  <c r="G138" i="1"/>
  <c r="F138" i="1"/>
  <c r="E138" i="1"/>
  <c r="D138" i="1"/>
  <c r="C138" i="1"/>
  <c r="H134" i="1"/>
  <c r="G134" i="1"/>
  <c r="F134" i="1"/>
  <c r="E134" i="1"/>
  <c r="D134" i="1"/>
  <c r="C134" i="1"/>
  <c r="B134" i="1"/>
  <c r="H133" i="1"/>
  <c r="G133" i="1"/>
  <c r="F133" i="1"/>
  <c r="E133" i="1"/>
  <c r="D133" i="1"/>
  <c r="C133" i="1"/>
  <c r="B133" i="1"/>
  <c r="H132" i="1"/>
  <c r="G132" i="1"/>
  <c r="F132" i="1"/>
  <c r="E132" i="1"/>
  <c r="D132" i="1"/>
  <c r="C132" i="1"/>
  <c r="B132" i="1"/>
  <c r="H131" i="1"/>
  <c r="G131" i="1"/>
  <c r="F131" i="1"/>
  <c r="E131" i="1"/>
  <c r="D131" i="1"/>
  <c r="C131" i="1"/>
  <c r="B131" i="1"/>
  <c r="H130" i="1"/>
  <c r="G130" i="1"/>
  <c r="F130" i="1"/>
  <c r="E130" i="1"/>
  <c r="D130" i="1"/>
  <c r="C130" i="1"/>
  <c r="B130" i="1"/>
  <c r="H129" i="1"/>
  <c r="G129" i="1"/>
  <c r="F129" i="1"/>
  <c r="E129" i="1"/>
  <c r="D129" i="1"/>
  <c r="C129" i="1"/>
  <c r="B129" i="1"/>
  <c r="H128" i="1"/>
  <c r="G128" i="1"/>
  <c r="F128" i="1"/>
  <c r="E128" i="1"/>
  <c r="D128" i="1"/>
  <c r="C128" i="1"/>
  <c r="B128" i="1"/>
  <c r="H127" i="1"/>
  <c r="G127" i="1"/>
  <c r="F127" i="1"/>
  <c r="E127" i="1"/>
  <c r="D127" i="1"/>
  <c r="C127" i="1"/>
  <c r="B127" i="1"/>
  <c r="H126" i="1"/>
  <c r="G126" i="1"/>
  <c r="F126" i="1"/>
  <c r="E126" i="1"/>
  <c r="D126" i="1"/>
  <c r="C126" i="1"/>
  <c r="B126" i="1"/>
  <c r="H125" i="1"/>
  <c r="G125" i="1"/>
  <c r="F125" i="1"/>
  <c r="E125" i="1"/>
  <c r="D125" i="1"/>
  <c r="C125" i="1"/>
  <c r="B125" i="1"/>
  <c r="H124" i="1"/>
  <c r="G124" i="1"/>
  <c r="F124" i="1"/>
  <c r="E124" i="1"/>
  <c r="D124" i="1"/>
  <c r="C124" i="1"/>
  <c r="B124" i="1"/>
  <c r="H123" i="1"/>
  <c r="G123" i="1"/>
  <c r="F123" i="1"/>
  <c r="E123" i="1"/>
  <c r="D123" i="1"/>
  <c r="C123" i="1"/>
  <c r="B123" i="1"/>
  <c r="B138" i="1"/>
  <c r="H118" i="1"/>
  <c r="G118" i="1"/>
  <c r="F118" i="1"/>
  <c r="E118" i="1"/>
  <c r="D118" i="1"/>
  <c r="C118" i="1"/>
  <c r="B118" i="1"/>
  <c r="H117" i="1"/>
  <c r="G117" i="1"/>
  <c r="F117" i="1"/>
  <c r="E117" i="1"/>
  <c r="D117" i="1"/>
  <c r="C117" i="1"/>
  <c r="B117" i="1"/>
  <c r="H116" i="1"/>
  <c r="G116" i="1"/>
  <c r="F116" i="1"/>
  <c r="E116" i="1"/>
  <c r="D116" i="1"/>
  <c r="C116" i="1"/>
  <c r="B116" i="1"/>
  <c r="H115" i="1"/>
  <c r="G115" i="1"/>
  <c r="F115" i="1"/>
  <c r="E115" i="1"/>
  <c r="D115" i="1"/>
  <c r="C115" i="1"/>
  <c r="B115" i="1"/>
  <c r="H114" i="1"/>
  <c r="G114" i="1"/>
  <c r="F114" i="1"/>
  <c r="E114" i="1"/>
  <c r="D114" i="1"/>
  <c r="C114" i="1"/>
  <c r="B114" i="1"/>
  <c r="H113" i="1"/>
  <c r="G113" i="1"/>
  <c r="F113" i="1"/>
  <c r="E113" i="1"/>
  <c r="D113" i="1"/>
  <c r="C113" i="1"/>
  <c r="B113" i="1"/>
  <c r="H112" i="1"/>
  <c r="G112" i="1"/>
  <c r="F112" i="1"/>
  <c r="E112" i="1"/>
  <c r="D112" i="1"/>
  <c r="C112" i="1"/>
  <c r="B112" i="1"/>
  <c r="H111" i="1"/>
  <c r="G111" i="1"/>
  <c r="F111" i="1"/>
  <c r="E111" i="1"/>
  <c r="D111" i="1"/>
  <c r="C111" i="1"/>
  <c r="B111" i="1"/>
  <c r="H110" i="1"/>
  <c r="G110" i="1"/>
  <c r="F110" i="1"/>
  <c r="E110" i="1"/>
  <c r="D110" i="1"/>
  <c r="C110" i="1"/>
  <c r="B110" i="1"/>
  <c r="H109" i="1"/>
  <c r="G109" i="1"/>
  <c r="F109" i="1"/>
  <c r="E109" i="1"/>
  <c r="D109" i="1"/>
  <c r="C109" i="1"/>
  <c r="B109" i="1"/>
  <c r="H108" i="1"/>
  <c r="G108" i="1"/>
  <c r="F108" i="1"/>
  <c r="E108" i="1"/>
  <c r="D108" i="1"/>
  <c r="C108" i="1"/>
  <c r="B108" i="1"/>
  <c r="H107" i="1"/>
  <c r="G107" i="1"/>
  <c r="F107" i="1"/>
  <c r="E107" i="1"/>
  <c r="D107" i="1"/>
  <c r="C107" i="1"/>
  <c r="B107" i="1"/>
  <c r="H103" i="1"/>
  <c r="G103" i="1"/>
  <c r="F103" i="1"/>
  <c r="E103" i="1"/>
  <c r="D103" i="1"/>
  <c r="C103" i="1"/>
  <c r="B103" i="1"/>
  <c r="H102" i="1"/>
  <c r="G102" i="1"/>
  <c r="F102" i="1"/>
  <c r="E102" i="1"/>
  <c r="D102" i="1"/>
  <c r="C102" i="1"/>
  <c r="B102" i="1"/>
  <c r="H101" i="1"/>
  <c r="G101" i="1"/>
  <c r="F101" i="1"/>
  <c r="E101" i="1"/>
  <c r="D101" i="1"/>
  <c r="C101" i="1"/>
  <c r="B101" i="1"/>
  <c r="H100" i="1"/>
  <c r="G100" i="1"/>
  <c r="F100" i="1"/>
  <c r="E100" i="1"/>
  <c r="D100" i="1"/>
  <c r="C100" i="1"/>
  <c r="B100" i="1"/>
  <c r="H99" i="1"/>
  <c r="G99" i="1"/>
  <c r="F99" i="1"/>
  <c r="E99" i="1"/>
  <c r="D99" i="1"/>
  <c r="C99" i="1"/>
  <c r="B99" i="1"/>
  <c r="H98" i="1"/>
  <c r="G98" i="1"/>
  <c r="F98" i="1"/>
  <c r="E98" i="1"/>
  <c r="D98" i="1"/>
  <c r="C98" i="1"/>
  <c r="B98" i="1"/>
  <c r="H97" i="1"/>
  <c r="G97" i="1"/>
  <c r="F97" i="1"/>
  <c r="E97" i="1"/>
  <c r="D97" i="1"/>
  <c r="C97" i="1"/>
  <c r="B97" i="1"/>
  <c r="H96" i="1"/>
  <c r="G96" i="1"/>
  <c r="F96" i="1"/>
  <c r="E96" i="1"/>
  <c r="D96" i="1"/>
  <c r="C96" i="1"/>
  <c r="B96" i="1"/>
  <c r="H95" i="1"/>
  <c r="G95" i="1"/>
  <c r="F95" i="1"/>
  <c r="E95" i="1"/>
  <c r="D95" i="1"/>
  <c r="C95" i="1"/>
  <c r="B95" i="1"/>
  <c r="H94" i="1"/>
  <c r="G94" i="1"/>
  <c r="F94" i="1"/>
  <c r="E94" i="1"/>
  <c r="D94" i="1"/>
  <c r="C94" i="1"/>
  <c r="B94" i="1"/>
  <c r="H93" i="1"/>
  <c r="G93" i="1"/>
  <c r="F93" i="1"/>
  <c r="E93" i="1"/>
  <c r="D93" i="1"/>
  <c r="C93" i="1"/>
  <c r="H92" i="1"/>
  <c r="G92" i="1"/>
  <c r="F92" i="1"/>
  <c r="E92" i="1"/>
  <c r="D92" i="1"/>
  <c r="C92" i="1"/>
  <c r="B92" i="1"/>
  <c r="B93" i="1"/>
  <c r="O73" i="1"/>
  <c r="N73" i="1"/>
  <c r="M73" i="1"/>
  <c r="L73" i="1"/>
  <c r="K73" i="1"/>
  <c r="J73" i="1"/>
  <c r="I73" i="1"/>
  <c r="O72" i="1"/>
  <c r="N72" i="1"/>
  <c r="M72" i="1"/>
  <c r="L72" i="1"/>
  <c r="K72" i="1"/>
  <c r="J72" i="1"/>
  <c r="I72" i="1"/>
  <c r="O71" i="1"/>
  <c r="N71" i="1"/>
  <c r="M71" i="1"/>
  <c r="L71" i="1"/>
  <c r="K71" i="1"/>
  <c r="J71" i="1"/>
  <c r="I71" i="1"/>
  <c r="O69" i="1"/>
  <c r="N69" i="1"/>
  <c r="M69" i="1"/>
  <c r="L69" i="1"/>
  <c r="K69" i="1"/>
  <c r="J69" i="1"/>
  <c r="I69" i="1"/>
  <c r="O68" i="1"/>
  <c r="N68" i="1"/>
  <c r="M68" i="1"/>
  <c r="L68" i="1"/>
  <c r="K68" i="1"/>
  <c r="J68" i="1"/>
  <c r="I68" i="1"/>
  <c r="O63" i="1"/>
  <c r="N63" i="1"/>
  <c r="M63" i="1"/>
  <c r="L63" i="1"/>
  <c r="K63" i="1"/>
  <c r="J63" i="1"/>
  <c r="I63" i="1"/>
  <c r="O62" i="1"/>
  <c r="N62" i="1"/>
  <c r="M62" i="1"/>
  <c r="L62" i="1"/>
  <c r="K62" i="1"/>
  <c r="J62" i="1"/>
  <c r="I62" i="1"/>
  <c r="O60" i="1"/>
  <c r="N60" i="1"/>
  <c r="M60" i="1"/>
  <c r="L60" i="1"/>
  <c r="K60" i="1"/>
  <c r="J60" i="1"/>
  <c r="I60" i="1"/>
  <c r="O59" i="1"/>
  <c r="N59" i="1"/>
  <c r="M59" i="1"/>
  <c r="L59" i="1"/>
  <c r="K59" i="1"/>
  <c r="J59" i="1"/>
  <c r="I59" i="1"/>
  <c r="O47" i="1"/>
  <c r="N47" i="1"/>
  <c r="M47" i="1"/>
  <c r="L47" i="1"/>
  <c r="K47" i="1"/>
  <c r="J47" i="1"/>
  <c r="I47" i="1"/>
  <c r="O46" i="1"/>
  <c r="N46" i="1"/>
  <c r="M46" i="1"/>
  <c r="L46" i="1"/>
  <c r="K46" i="1"/>
  <c r="J46" i="1"/>
  <c r="I46" i="1"/>
  <c r="O44" i="1"/>
  <c r="N44" i="1"/>
  <c r="M44" i="1"/>
  <c r="L44" i="1"/>
  <c r="K44" i="1"/>
  <c r="J44" i="1"/>
  <c r="I44" i="1"/>
  <c r="O43" i="1"/>
  <c r="N43" i="1"/>
  <c r="M43" i="1"/>
  <c r="L43" i="1"/>
  <c r="K43" i="1"/>
  <c r="J43" i="1"/>
  <c r="I43" i="1"/>
  <c r="I48" i="1"/>
  <c r="J48" i="1"/>
  <c r="K48" i="1"/>
  <c r="L48" i="1"/>
  <c r="M48" i="1"/>
  <c r="N48" i="1"/>
  <c r="O48" i="1"/>
  <c r="O32" i="1"/>
  <c r="N32" i="1"/>
  <c r="M32" i="1"/>
  <c r="L32" i="1"/>
  <c r="K32" i="1"/>
  <c r="J32" i="1"/>
  <c r="I32" i="1"/>
  <c r="O31" i="1"/>
  <c r="N31" i="1"/>
  <c r="M31" i="1"/>
  <c r="L31" i="1"/>
  <c r="K31" i="1"/>
  <c r="J31" i="1"/>
  <c r="I31" i="1"/>
  <c r="O29" i="1"/>
  <c r="N29" i="1"/>
  <c r="M29" i="1"/>
  <c r="L29" i="1"/>
  <c r="K29" i="1"/>
  <c r="J29" i="1"/>
  <c r="I29" i="1"/>
  <c r="O28" i="1"/>
  <c r="N28" i="1"/>
  <c r="M28" i="1"/>
  <c r="L28" i="1"/>
  <c r="K28" i="1"/>
  <c r="J28" i="1"/>
  <c r="I28" i="1"/>
  <c r="O15" i="1"/>
  <c r="O16" i="1"/>
  <c r="K16" i="1"/>
  <c r="N16" i="1"/>
  <c r="M16" i="1"/>
  <c r="L16" i="1"/>
  <c r="J16" i="1"/>
  <c r="I16" i="1"/>
  <c r="N15" i="1"/>
  <c r="M15" i="1"/>
  <c r="L15" i="1"/>
  <c r="K15" i="1"/>
  <c r="J15" i="1"/>
  <c r="I15" i="1"/>
</calcChain>
</file>

<file path=xl/sharedStrings.xml><?xml version="1.0" encoding="utf-8"?>
<sst xmlns="http://schemas.openxmlformats.org/spreadsheetml/2006/main" count="409" uniqueCount="80">
  <si>
    <t>mg/L</t>
  </si>
  <si>
    <t>DI</t>
  </si>
  <si>
    <t>CCC#3</t>
  </si>
  <si>
    <t>2nd Source</t>
  </si>
  <si>
    <t>DI SPK</t>
  </si>
  <si>
    <t>Std 1</t>
  </si>
  <si>
    <t>Std 2</t>
  </si>
  <si>
    <t>Std 3</t>
  </si>
  <si>
    <t>Std 4</t>
  </si>
  <si>
    <t>Std 5</t>
  </si>
  <si>
    <t>Std 6</t>
  </si>
  <si>
    <t>n.a.</t>
  </si>
  <si>
    <t>high sulfate standard</t>
  </si>
  <si>
    <t>212386d20</t>
  </si>
  <si>
    <t>212387d20</t>
  </si>
  <si>
    <t>212388d20</t>
  </si>
  <si>
    <t>212389d20</t>
  </si>
  <si>
    <t>212390d20</t>
  </si>
  <si>
    <t>212474d20</t>
  </si>
  <si>
    <t>212475d20</t>
  </si>
  <si>
    <t>212476d20</t>
  </si>
  <si>
    <t>212477d20</t>
  </si>
  <si>
    <t>212478d20</t>
  </si>
  <si>
    <t>212478d20DUP</t>
  </si>
  <si>
    <t>212478d20SPK</t>
  </si>
  <si>
    <t>212479d20</t>
  </si>
  <si>
    <t>212530d20</t>
  </si>
  <si>
    <t>212531d20</t>
  </si>
  <si>
    <t>212532d20</t>
  </si>
  <si>
    <t>212533d20</t>
  </si>
  <si>
    <t>212534d20</t>
  </si>
  <si>
    <t>212499d20</t>
  </si>
  <si>
    <t>212500d20</t>
  </si>
  <si>
    <t>212501d20</t>
  </si>
  <si>
    <t>212502d20</t>
  </si>
  <si>
    <t>212502d20DUP</t>
  </si>
  <si>
    <t>212502d20SPK</t>
  </si>
  <si>
    <t>212511d10</t>
  </si>
  <si>
    <t>212512d10</t>
  </si>
  <si>
    <t>212462d10</t>
  </si>
  <si>
    <t>212463d10</t>
  </si>
  <si>
    <t>212464d10</t>
  </si>
  <si>
    <t>212465d10</t>
  </si>
  <si>
    <t>212466d10</t>
  </si>
  <si>
    <t>212467d10</t>
  </si>
  <si>
    <t>212468d10</t>
  </si>
  <si>
    <t>212469d10</t>
  </si>
  <si>
    <t>212469d10DUP</t>
  </si>
  <si>
    <t>212469d10SPK</t>
  </si>
  <si>
    <t>212470d10</t>
  </si>
  <si>
    <t>212471d10</t>
  </si>
  <si>
    <t>212472d10</t>
  </si>
  <si>
    <t>212473d10</t>
  </si>
  <si>
    <t>212473d10DUP</t>
  </si>
  <si>
    <t>212473d10SPK</t>
  </si>
  <si>
    <t xml:space="preserve">2022-07-06 Anions  &amp; PFAS 212386-212534 </t>
  </si>
  <si>
    <t>Raw Data &amp; Recovery</t>
  </si>
  <si>
    <t>Sample</t>
  </si>
  <si>
    <r>
      <t>F</t>
    </r>
    <r>
      <rPr>
        <vertAlign val="superscript"/>
        <sz val="10"/>
        <rFont val="Symbol"/>
        <family val="1"/>
        <charset val="2"/>
      </rPr>
      <t>-</t>
    </r>
  </si>
  <si>
    <r>
      <t>Cl</t>
    </r>
    <r>
      <rPr>
        <vertAlign val="superscript"/>
        <sz val="10"/>
        <rFont val="Symbol"/>
        <family val="1"/>
        <charset val="2"/>
      </rPr>
      <t>-</t>
    </r>
  </si>
  <si>
    <r>
      <t>NO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Symbol"/>
        <family val="1"/>
        <charset val="2"/>
      </rPr>
      <t>-</t>
    </r>
    <r>
      <rPr>
        <sz val="11"/>
        <color theme="1"/>
        <rFont val="Calibri"/>
        <family val="2"/>
        <scheme val="minor"/>
      </rPr>
      <t xml:space="preserve"> (N)</t>
    </r>
  </si>
  <si>
    <r>
      <t>Br</t>
    </r>
    <r>
      <rPr>
        <vertAlign val="superscript"/>
        <sz val="10"/>
        <rFont val="Symbol"/>
        <family val="1"/>
        <charset val="2"/>
      </rPr>
      <t>-</t>
    </r>
  </si>
  <si>
    <r>
      <t>NO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Symbol"/>
        <family val="1"/>
        <charset val="2"/>
      </rPr>
      <t>-</t>
    </r>
    <r>
      <rPr>
        <sz val="11"/>
        <color theme="1"/>
        <rFont val="Calibri"/>
        <family val="2"/>
        <scheme val="minor"/>
      </rPr>
      <t xml:space="preserve"> (N)</t>
    </r>
  </si>
  <si>
    <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3</t>
    </r>
    <r>
      <rPr>
        <vertAlign val="superscript"/>
        <sz val="10"/>
        <rFont val="Symbol"/>
        <family val="1"/>
        <charset val="2"/>
      </rPr>
      <t>-</t>
    </r>
    <r>
      <rPr>
        <vertAlign val="superscript"/>
        <sz val="9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>(P)</t>
    </r>
  </si>
  <si>
    <r>
      <t>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=</t>
    </r>
  </si>
  <si>
    <t>ID</t>
  </si>
  <si>
    <t>"0" = non detected or n.a.</t>
  </si>
  <si>
    <t>n.a. = not applicable or not analyzed (interference, outside cal curve,</t>
  </si>
  <si>
    <t xml:space="preserve">         or other problems).</t>
  </si>
  <si>
    <r>
      <rPr>
        <sz val="10"/>
        <color indexed="30"/>
        <rFont val="Arial"/>
        <family val="2"/>
      </rPr>
      <t>Blue</t>
    </r>
    <r>
      <rPr>
        <sz val="10"/>
        <rFont val="Arial"/>
        <family val="2"/>
      </rPr>
      <t xml:space="preserve"> = Results near or less than calibration minimum.</t>
    </r>
  </si>
  <si>
    <r>
      <rPr>
        <sz val="10"/>
        <color indexed="10"/>
        <rFont val="Arial"/>
        <family val="2"/>
      </rPr>
      <t>Red</t>
    </r>
    <r>
      <rPr>
        <sz val="10"/>
        <rFont val="Arial"/>
        <family val="2"/>
      </rPr>
      <t xml:space="preserve"> = Results near or exceeds calibration max.</t>
    </r>
  </si>
  <si>
    <t>100uL injection loop.</t>
  </si>
  <si>
    <t>d indicates dilution factor, d20 = 1 into 20.</t>
  </si>
  <si>
    <t>Comments</t>
  </si>
  <si>
    <t>% recovery</t>
  </si>
  <si>
    <t>Corrected for Dilution</t>
  </si>
  <si>
    <t>Submitter: Pressman</t>
  </si>
  <si>
    <t>Submitter: Mash</t>
  </si>
  <si>
    <t>Submitter: Donahue</t>
  </si>
  <si>
    <t>Submitter: Beaulieu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</si>
</sst>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vertAlign val="superscript"/>
      <sz val="10"/>
      <name val="Symbol"/>
      <family val="1"/>
      <charset val="2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9"/>
      <name val="Arial"/>
      <family val="2"/>
    </font>
    <font>
      <sz val="10"/>
      <name val="Arial"/>
      <family val="2"/>
    </font>
    <font>
      <sz val="10"/>
      <color indexed="3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1" fillId="0" borderId="0" xfId="0" applyNumberFormat="1" applyFont="1"/>
    <xf numFmtId="2" fontId="0" fillId="0" borderId="0" xfId="0" applyNumberFormat="1"/>
    <xf numFmtId="166" fontId="0" fillId="0" borderId="0" xfId="0" applyNumberFormat="1"/>
    <xf numFmtId="0" fontId="2" fillId="0" borderId="0" xfId="0" applyFont="1"/>
    <xf numFmtId="166" fontId="1" fillId="0" borderId="0" xfId="0" applyNumberFormat="1" applyFont="1"/>
    <xf numFmtId="165" fontId="1" fillId="0" borderId="0" xfId="0" applyNumberFormat="1" applyFont="1"/>
    <xf numFmtId="0" fontId="3" fillId="0" borderId="0" xfId="0" applyFont="1"/>
    <xf numFmtId="165" fontId="3" fillId="0" borderId="0" xfId="0" applyNumberFormat="1" applyFont="1"/>
    <xf numFmtId="0" fontId="3" fillId="0" borderId="0" xfId="0" applyNumberFormat="1" applyFon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0" fillId="0" borderId="0" xfId="0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6"/>
  <sheetViews>
    <sheetView tabSelected="1" workbookViewId="0">
      <selection activeCell="H5" sqref="H5"/>
    </sheetView>
  </sheetViews>
  <sheetFormatPr defaultRowHeight="14.5" x14ac:dyDescent="0.35"/>
  <cols>
    <col min="1" max="1" width="19.7265625" customWidth="1"/>
    <col min="7" max="7" width="9.1796875" customWidth="1"/>
    <col min="8" max="8" width="12.7265625" customWidth="1"/>
    <col min="10" max="10" width="10" customWidth="1"/>
    <col min="11" max="11" width="10.1796875" customWidth="1"/>
    <col min="16" max="16" width="14" customWidth="1"/>
  </cols>
  <sheetData>
    <row r="1" spans="1:16" ht="21" x14ac:dyDescent="0.5">
      <c r="D1" s="9" t="s">
        <v>55</v>
      </c>
    </row>
    <row r="2" spans="1:16" x14ac:dyDescent="0.35">
      <c r="F2" t="s">
        <v>12</v>
      </c>
    </row>
    <row r="3" spans="1:16" x14ac:dyDescent="0.35">
      <c r="A3" s="18"/>
      <c r="B3" s="18"/>
      <c r="C3" s="18"/>
      <c r="D3" s="18"/>
      <c r="E3" s="18"/>
      <c r="F3" t="s">
        <v>56</v>
      </c>
      <c r="H3" s="18"/>
      <c r="I3" s="18"/>
      <c r="J3" s="18"/>
      <c r="K3" s="18"/>
      <c r="L3" s="18"/>
      <c r="M3" s="18"/>
      <c r="N3" s="18"/>
      <c r="O3" s="18"/>
    </row>
    <row r="4" spans="1:16" x14ac:dyDescent="0.35">
      <c r="A4" s="18"/>
      <c r="B4" s="18"/>
      <c r="C4" s="18"/>
      <c r="D4" s="18"/>
      <c r="E4" s="18"/>
      <c r="H4" s="18"/>
      <c r="I4" s="18"/>
      <c r="J4" s="18"/>
      <c r="K4" s="18"/>
      <c r="L4" s="18"/>
      <c r="M4" s="18"/>
      <c r="N4" s="18"/>
      <c r="O4" s="18"/>
    </row>
    <row r="5" spans="1:16" ht="16" x14ac:dyDescent="0.4">
      <c r="A5" s="18" t="s">
        <v>57</v>
      </c>
      <c r="B5" s="18" t="s">
        <v>58</v>
      </c>
      <c r="C5" s="18" t="s">
        <v>59</v>
      </c>
      <c r="D5" s="18" t="s">
        <v>60</v>
      </c>
      <c r="E5" s="18" t="s">
        <v>61</v>
      </c>
      <c r="F5" s="18" t="s">
        <v>62</v>
      </c>
      <c r="G5" s="18" t="s">
        <v>63</v>
      </c>
      <c r="H5" s="18" t="s">
        <v>64</v>
      </c>
      <c r="I5" s="18" t="s">
        <v>58</v>
      </c>
      <c r="J5" s="18" t="s">
        <v>59</v>
      </c>
      <c r="K5" s="18" t="s">
        <v>60</v>
      </c>
      <c r="L5" s="18" t="s">
        <v>61</v>
      </c>
      <c r="M5" s="18" t="s">
        <v>62</v>
      </c>
      <c r="N5" s="18" t="s">
        <v>63</v>
      </c>
      <c r="O5" s="18" t="s">
        <v>64</v>
      </c>
      <c r="P5" t="s">
        <v>73</v>
      </c>
    </row>
    <row r="6" spans="1:16" x14ac:dyDescent="0.35">
      <c r="A6" s="18" t="s">
        <v>65</v>
      </c>
      <c r="B6" s="18" t="s">
        <v>0</v>
      </c>
      <c r="C6" s="18" t="s">
        <v>0</v>
      </c>
      <c r="D6" s="18" t="s">
        <v>0</v>
      </c>
      <c r="E6" s="18" t="s">
        <v>0</v>
      </c>
      <c r="F6" s="18" t="s">
        <v>0</v>
      </c>
      <c r="G6" s="18" t="s">
        <v>0</v>
      </c>
      <c r="H6" s="18" t="s">
        <v>0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</row>
    <row r="7" spans="1:16" x14ac:dyDescent="0.35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16" x14ac:dyDescent="0.35">
      <c r="A8" t="s">
        <v>5</v>
      </c>
      <c r="B8">
        <v>5.0099999999999999E-2</v>
      </c>
      <c r="C8">
        <v>0.51539999999999997</v>
      </c>
      <c r="D8">
        <v>4.5900000000000003E-2</v>
      </c>
      <c r="E8">
        <v>5.2299999999999999E-2</v>
      </c>
      <c r="F8">
        <v>4.9399999999999999E-2</v>
      </c>
      <c r="G8">
        <v>4.9700000000000001E-2</v>
      </c>
      <c r="H8">
        <v>0.50790000000000002</v>
      </c>
    </row>
    <row r="9" spans="1:16" x14ac:dyDescent="0.35">
      <c r="A9" t="s">
        <v>6</v>
      </c>
      <c r="B9">
        <v>9.9500000000000005E-2</v>
      </c>
      <c r="C9">
        <v>1.0173000000000001</v>
      </c>
      <c r="D9">
        <v>8.2699999999999996E-2</v>
      </c>
      <c r="E9">
        <v>9.4700000000000006E-2</v>
      </c>
      <c r="F9">
        <v>8.8400000000000006E-2</v>
      </c>
      <c r="G9">
        <v>9.3799999999999994E-2</v>
      </c>
      <c r="H9">
        <v>1.0084</v>
      </c>
    </row>
    <row r="10" spans="1:16" x14ac:dyDescent="0.35">
      <c r="A10" t="s">
        <v>7</v>
      </c>
      <c r="B10">
        <v>0.19850000000000001</v>
      </c>
      <c r="C10">
        <v>1.9435</v>
      </c>
      <c r="D10">
        <v>0.2089</v>
      </c>
      <c r="E10">
        <v>0.20649999999999999</v>
      </c>
      <c r="F10">
        <v>0.20330000000000001</v>
      </c>
      <c r="G10">
        <v>0.20469999999999999</v>
      </c>
      <c r="H10">
        <v>2.0028000000000001</v>
      </c>
    </row>
    <row r="11" spans="1:16" x14ac:dyDescent="0.35">
      <c r="A11" t="s">
        <v>8</v>
      </c>
      <c r="B11">
        <v>0.4899</v>
      </c>
      <c r="C11">
        <v>4.9028</v>
      </c>
      <c r="D11">
        <v>0.52290000000000003</v>
      </c>
      <c r="E11">
        <v>0.495</v>
      </c>
      <c r="F11">
        <v>0.50360000000000005</v>
      </c>
      <c r="G11">
        <v>0.502</v>
      </c>
      <c r="H11">
        <v>4.9668000000000001</v>
      </c>
    </row>
    <row r="12" spans="1:16" x14ac:dyDescent="0.35">
      <c r="A12" t="s">
        <v>9</v>
      </c>
      <c r="B12">
        <v>1.0081</v>
      </c>
      <c r="C12">
        <v>10.0779</v>
      </c>
      <c r="D12">
        <v>0.98429999999999995</v>
      </c>
      <c r="E12">
        <v>1.0022</v>
      </c>
      <c r="F12">
        <v>0.99839999999999995</v>
      </c>
      <c r="G12">
        <v>0.99809999999999999</v>
      </c>
      <c r="H12">
        <v>10.0204</v>
      </c>
    </row>
    <row r="13" spans="1:16" x14ac:dyDescent="0.35">
      <c r="A13" t="s">
        <v>10</v>
      </c>
      <c r="B13">
        <v>1.9985999999999999</v>
      </c>
      <c r="C13">
        <v>19.988800000000001</v>
      </c>
      <c r="D13">
        <v>2.0022000000000002</v>
      </c>
      <c r="E13">
        <v>1.9997</v>
      </c>
      <c r="F13">
        <v>2.0002</v>
      </c>
      <c r="G13">
        <v>2.0003000000000002</v>
      </c>
      <c r="H13">
        <v>19.997199999999999</v>
      </c>
    </row>
    <row r="14" spans="1:16" x14ac:dyDescent="0.35">
      <c r="A14" t="s">
        <v>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2"/>
      <c r="J14" s="2"/>
      <c r="K14" s="2"/>
      <c r="L14" s="2"/>
      <c r="M14" s="2"/>
      <c r="N14" s="2"/>
      <c r="O14" s="2"/>
    </row>
    <row r="15" spans="1:16" x14ac:dyDescent="0.35">
      <c r="A15" t="s">
        <v>2</v>
      </c>
      <c r="B15" s="7">
        <v>0.19980000000000001</v>
      </c>
      <c r="C15" s="7">
        <v>1.9479</v>
      </c>
      <c r="D15" s="3">
        <v>0.21429999999999999</v>
      </c>
      <c r="E15" s="3">
        <v>0.21210000000000001</v>
      </c>
      <c r="F15" s="3">
        <v>0.2087</v>
      </c>
      <c r="G15" s="3">
        <v>0.20469999999999999</v>
      </c>
      <c r="H15" s="3">
        <v>2.0213000000000001</v>
      </c>
      <c r="I15" s="4">
        <f>B15/0.2*100</f>
        <v>99.9</v>
      </c>
      <c r="J15" s="4">
        <f>C15/2*100</f>
        <v>97.394999999999996</v>
      </c>
      <c r="K15" s="4">
        <f t="shared" ref="K15" si="0">D15/0.2*100</f>
        <v>107.14999999999999</v>
      </c>
      <c r="L15" s="4">
        <f t="shared" ref="L15" si="1">E15/0.2*100</f>
        <v>106.05</v>
      </c>
      <c r="M15" s="4">
        <f t="shared" ref="M15" si="2">F15/0.2*100</f>
        <v>104.35</v>
      </c>
      <c r="N15" s="4">
        <f t="shared" ref="N15" si="3">G15/0.2*100</f>
        <v>102.34999999999998</v>
      </c>
      <c r="O15" s="4">
        <f>H15/2*100</f>
        <v>101.065</v>
      </c>
    </row>
    <row r="16" spans="1:16" x14ac:dyDescent="0.35">
      <c r="A16" t="s">
        <v>3</v>
      </c>
      <c r="B16" s="7">
        <v>0.40749999999999997</v>
      </c>
      <c r="C16" s="7">
        <v>0.62590000000000001</v>
      </c>
      <c r="D16" s="3">
        <v>0.61080000000000001</v>
      </c>
      <c r="E16" s="3">
        <v>2.0175999999999998</v>
      </c>
      <c r="F16" s="3">
        <v>0.47210000000000002</v>
      </c>
      <c r="G16" s="3">
        <v>1.02</v>
      </c>
      <c r="H16" s="3">
        <v>3.0289999999999999</v>
      </c>
      <c r="I16" s="4">
        <f>B16/0.4*100</f>
        <v>101.87499999999999</v>
      </c>
      <c r="J16" s="4">
        <f>C16/0.6*100</f>
        <v>104.31666666666668</v>
      </c>
      <c r="K16" s="17">
        <f>D16/0.6087*100</f>
        <v>100.34499753573189</v>
      </c>
      <c r="L16" s="4">
        <f>E16/2*100</f>
        <v>100.88</v>
      </c>
      <c r="M16" s="4">
        <f>F16/0.4516*100</f>
        <v>104.5394154118689</v>
      </c>
      <c r="N16" s="4">
        <f>G16/0.978*100</f>
        <v>104.29447852760735</v>
      </c>
      <c r="O16" s="4">
        <f>H16/3*100</f>
        <v>100.96666666666667</v>
      </c>
    </row>
    <row r="17" spans="1:15" x14ac:dyDescent="0.35">
      <c r="A17" t="s">
        <v>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17"/>
      <c r="J17" s="17"/>
      <c r="K17" s="17"/>
      <c r="L17" s="17"/>
      <c r="M17" s="17"/>
      <c r="N17" s="17"/>
      <c r="O17" s="17"/>
    </row>
    <row r="18" spans="1:15" x14ac:dyDescent="0.35">
      <c r="A18" t="s">
        <v>13</v>
      </c>
      <c r="B18" s="7">
        <v>0</v>
      </c>
      <c r="C18" s="16">
        <v>9.4739000000000004</v>
      </c>
      <c r="D18" s="7">
        <v>0</v>
      </c>
      <c r="E18" s="7">
        <v>0</v>
      </c>
      <c r="F18" s="7">
        <v>0.49719999999999998</v>
      </c>
      <c r="G18" s="7">
        <v>0</v>
      </c>
      <c r="H18" s="7">
        <v>7.4730999999999996</v>
      </c>
      <c r="I18" s="4"/>
      <c r="J18" s="4"/>
      <c r="K18" s="17"/>
      <c r="L18" s="4"/>
      <c r="M18" s="4"/>
      <c r="N18" s="4"/>
      <c r="O18" s="4"/>
    </row>
    <row r="19" spans="1:15" x14ac:dyDescent="0.35">
      <c r="A19" t="s">
        <v>14</v>
      </c>
      <c r="B19" s="7">
        <v>0</v>
      </c>
      <c r="C19" s="15">
        <v>9.4725999999999999</v>
      </c>
      <c r="D19" s="7">
        <v>0</v>
      </c>
      <c r="E19" s="7">
        <v>0</v>
      </c>
      <c r="F19" s="8">
        <v>0.49390000000000001</v>
      </c>
      <c r="G19" s="7">
        <v>0</v>
      </c>
      <c r="H19">
        <v>7.5415999999999999</v>
      </c>
      <c r="I19" s="4"/>
      <c r="J19" s="4"/>
      <c r="K19" s="4"/>
      <c r="L19" s="4"/>
      <c r="M19" s="4"/>
      <c r="N19" s="4"/>
      <c r="O19" s="4"/>
    </row>
    <row r="20" spans="1:15" x14ac:dyDescent="0.35">
      <c r="A20" t="s">
        <v>15</v>
      </c>
      <c r="B20" s="7">
        <v>0</v>
      </c>
      <c r="C20" s="15">
        <v>9.5191999999999997</v>
      </c>
      <c r="D20" s="7">
        <v>0</v>
      </c>
      <c r="E20" s="7">
        <v>0</v>
      </c>
      <c r="F20" s="8">
        <v>0.49559999999999998</v>
      </c>
      <c r="G20" s="7">
        <v>0</v>
      </c>
      <c r="H20">
        <v>7.5389999999999997</v>
      </c>
      <c r="I20" s="4"/>
      <c r="J20" s="4"/>
      <c r="K20" s="4"/>
      <c r="L20" s="4"/>
      <c r="M20" s="4"/>
      <c r="N20" s="4"/>
      <c r="O20" s="4"/>
    </row>
    <row r="21" spans="1:15" x14ac:dyDescent="0.35">
      <c r="A21" t="s">
        <v>16</v>
      </c>
      <c r="B21" s="7">
        <v>0</v>
      </c>
      <c r="C21" s="15">
        <v>9.4225999999999992</v>
      </c>
      <c r="D21" s="7">
        <v>0</v>
      </c>
      <c r="E21" s="7">
        <v>0</v>
      </c>
      <c r="F21">
        <v>0.48949999999999999</v>
      </c>
      <c r="G21" s="7">
        <v>0</v>
      </c>
      <c r="H21">
        <v>7.4648000000000003</v>
      </c>
      <c r="I21" s="4"/>
      <c r="J21" s="4"/>
      <c r="K21" s="4"/>
      <c r="L21" s="4"/>
      <c r="M21" s="4"/>
      <c r="N21" s="4"/>
      <c r="O21" s="4"/>
    </row>
    <row r="22" spans="1:15" x14ac:dyDescent="0.35">
      <c r="A22" t="s">
        <v>17</v>
      </c>
      <c r="B22" s="7">
        <v>0</v>
      </c>
      <c r="C22" s="15">
        <v>9.4466000000000001</v>
      </c>
      <c r="D22" s="7">
        <v>0</v>
      </c>
      <c r="E22" s="7">
        <v>0</v>
      </c>
      <c r="F22" s="8">
        <v>0.48849999999999999</v>
      </c>
      <c r="G22" s="7">
        <v>0</v>
      </c>
      <c r="H22">
        <v>7.5121000000000002</v>
      </c>
      <c r="I22" s="4"/>
      <c r="J22" s="4"/>
      <c r="K22" s="4"/>
      <c r="L22" s="4"/>
      <c r="M22" s="4"/>
      <c r="N22" s="4"/>
      <c r="O22" s="4"/>
    </row>
    <row r="23" spans="1:15" x14ac:dyDescent="0.35">
      <c r="A23" t="s">
        <v>18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4"/>
      <c r="J23" s="4"/>
      <c r="K23" s="4"/>
      <c r="L23" s="4"/>
      <c r="M23" s="4"/>
      <c r="N23" s="4"/>
      <c r="O23" s="4"/>
    </row>
    <row r="24" spans="1:15" x14ac:dyDescent="0.35">
      <c r="A24" t="s">
        <v>19</v>
      </c>
      <c r="B24" s="7">
        <v>0</v>
      </c>
      <c r="C24" s="15">
        <v>9.4763000000000002</v>
      </c>
      <c r="D24" s="7">
        <v>0</v>
      </c>
      <c r="E24" s="7">
        <v>0</v>
      </c>
      <c r="F24">
        <v>0.48770000000000002</v>
      </c>
      <c r="G24" s="7">
        <v>0</v>
      </c>
      <c r="H24">
        <v>7.4810999999999996</v>
      </c>
      <c r="I24" s="4"/>
      <c r="J24" s="4"/>
      <c r="K24" s="4"/>
      <c r="L24" s="4"/>
      <c r="M24" s="4"/>
      <c r="N24" s="4"/>
      <c r="O24" s="4"/>
    </row>
    <row r="25" spans="1:15" x14ac:dyDescent="0.35">
      <c r="A25" t="s">
        <v>20</v>
      </c>
      <c r="B25" s="7">
        <v>0</v>
      </c>
      <c r="C25" s="15">
        <v>9.4483999999999995</v>
      </c>
      <c r="D25" s="7">
        <v>0</v>
      </c>
      <c r="E25" s="7">
        <v>0</v>
      </c>
      <c r="F25" s="8">
        <v>0.49370000000000003</v>
      </c>
      <c r="G25" s="7">
        <v>0</v>
      </c>
      <c r="H25">
        <v>7.4725999999999999</v>
      </c>
      <c r="I25" s="4"/>
      <c r="J25" s="4"/>
      <c r="K25" s="4"/>
      <c r="L25" s="4"/>
      <c r="M25" s="4"/>
      <c r="N25" s="4"/>
      <c r="O25" s="4"/>
    </row>
    <row r="26" spans="1:15" x14ac:dyDescent="0.35">
      <c r="A26" t="s">
        <v>21</v>
      </c>
      <c r="B26" s="7">
        <v>0</v>
      </c>
      <c r="C26" s="15">
        <v>9.4488000000000003</v>
      </c>
      <c r="D26" s="7">
        <v>0</v>
      </c>
      <c r="E26" s="7">
        <v>0</v>
      </c>
      <c r="F26" s="7">
        <v>0.48060000000000003</v>
      </c>
      <c r="G26" s="7">
        <v>0</v>
      </c>
      <c r="H26">
        <v>7.4897999999999998</v>
      </c>
      <c r="I26" s="4"/>
      <c r="J26" s="4"/>
      <c r="K26" s="4"/>
      <c r="L26" s="4"/>
      <c r="M26" s="4"/>
      <c r="N26" s="4"/>
      <c r="O26" s="4"/>
    </row>
    <row r="27" spans="1:15" x14ac:dyDescent="0.35">
      <c r="A27" t="s">
        <v>22</v>
      </c>
      <c r="B27" s="7">
        <v>0</v>
      </c>
      <c r="C27" s="15">
        <v>9.3498999999999999</v>
      </c>
      <c r="D27" s="7">
        <v>0</v>
      </c>
      <c r="E27" s="7">
        <v>0</v>
      </c>
      <c r="F27" s="7">
        <v>0.4824</v>
      </c>
      <c r="G27" s="7">
        <v>0</v>
      </c>
      <c r="H27" s="7">
        <v>7.4306999999999999</v>
      </c>
      <c r="I27" s="4"/>
      <c r="J27" s="4"/>
      <c r="K27" s="4"/>
      <c r="L27" s="4"/>
      <c r="M27" s="4"/>
      <c r="N27" s="4"/>
      <c r="O27" s="4"/>
    </row>
    <row r="28" spans="1:15" x14ac:dyDescent="0.35">
      <c r="A28" t="s">
        <v>23</v>
      </c>
      <c r="B28" s="7">
        <v>0</v>
      </c>
      <c r="C28" s="10">
        <v>9.3492999999999995</v>
      </c>
      <c r="D28" s="7">
        <v>0</v>
      </c>
      <c r="E28" s="7">
        <v>0</v>
      </c>
      <c r="F28" s="7">
        <v>0.48459999999999998</v>
      </c>
      <c r="G28" s="7">
        <v>0</v>
      </c>
      <c r="H28" s="7">
        <v>7.4321999999999999</v>
      </c>
      <c r="I28" s="4" t="e">
        <f>ABS(((B28-B27)/(B28+B27)/2)*100)</f>
        <v>#DIV/0!</v>
      </c>
      <c r="J28" s="4">
        <f t="shared" ref="J28" si="4">ABS(((C28-C27)/(C28+C27)/2)*100)</f>
        <v>1.6043467100206911E-3</v>
      </c>
      <c r="K28" s="4" t="e">
        <f t="shared" ref="K28" si="5">ABS(((D28-D27)/(D28+D27)/2)*100)</f>
        <v>#DIV/0!</v>
      </c>
      <c r="L28" s="4" t="e">
        <f t="shared" ref="L28" si="6">ABS(((E28-E27)/(E28+E27)/2)*100)</f>
        <v>#DIV/0!</v>
      </c>
      <c r="M28" s="4">
        <f t="shared" ref="M28" si="7">ABS(((F28-F27)/(F28+F27)/2)*100)</f>
        <v>0.11375387797311166</v>
      </c>
      <c r="N28" s="4" t="e">
        <f t="shared" ref="N28" si="8">ABS(((G28-G27)/(G28+G27)/2)*100)</f>
        <v>#DIV/0!</v>
      </c>
      <c r="O28" s="4">
        <f t="shared" ref="O28" si="9">ABS(((H28-H27)/(H28+H27)/2)*100)</f>
        <v>5.0461215509761109E-3</v>
      </c>
    </row>
    <row r="29" spans="1:15" x14ac:dyDescent="0.35">
      <c r="A29" t="s">
        <v>24</v>
      </c>
      <c r="B29" s="7">
        <v>0.192</v>
      </c>
      <c r="C29" s="15">
        <v>11.4712</v>
      </c>
      <c r="D29" s="7">
        <v>0.2177</v>
      </c>
      <c r="E29" s="7">
        <v>0.2016</v>
      </c>
      <c r="F29" s="7">
        <v>0.69420000000000004</v>
      </c>
      <c r="G29" s="7">
        <v>0.19900000000000001</v>
      </c>
      <c r="H29" s="7">
        <v>9.4806000000000008</v>
      </c>
      <c r="I29" s="4">
        <f>(B29-((B28+B27)/2))/0.2*100</f>
        <v>96</v>
      </c>
      <c r="J29" s="4">
        <f>(C29-((C28+C27)/2))/2*100</f>
        <v>106.08000000000004</v>
      </c>
      <c r="K29" s="4">
        <f>(D29-((D28+D27)/2))/0.2*100</f>
        <v>108.85000000000001</v>
      </c>
      <c r="L29" s="4">
        <f>(E29-((E28+E27)/2))/0.2*100</f>
        <v>100.8</v>
      </c>
      <c r="M29" s="4">
        <f>(F29-((F28+F27)/2))/0.2*100</f>
        <v>105.35000000000001</v>
      </c>
      <c r="N29" s="4">
        <f>(G29-((G28+G27)/2))/0.2*100</f>
        <v>99.5</v>
      </c>
      <c r="O29" s="4">
        <f>(H29-((H28+H27)/2))/2*100</f>
        <v>102.45750000000004</v>
      </c>
    </row>
    <row r="30" spans="1:15" x14ac:dyDescent="0.35">
      <c r="A30" t="s">
        <v>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4"/>
      <c r="J30" s="4"/>
      <c r="K30" s="4"/>
      <c r="L30" s="4"/>
      <c r="M30" s="4"/>
      <c r="N30" s="4"/>
      <c r="O30" s="4"/>
    </row>
    <row r="31" spans="1:15" x14ac:dyDescent="0.35">
      <c r="A31" t="s">
        <v>4</v>
      </c>
      <c r="B31" s="7">
        <v>0.19220000000000001</v>
      </c>
      <c r="C31" s="7">
        <v>1.9198999999999999</v>
      </c>
      <c r="D31" s="7">
        <v>0.2079</v>
      </c>
      <c r="E31" s="7">
        <v>0.1923</v>
      </c>
      <c r="F31" s="7">
        <v>0.20699999999999999</v>
      </c>
      <c r="G31" s="7">
        <v>0.20330000000000001</v>
      </c>
      <c r="H31" s="7">
        <v>1.9959</v>
      </c>
      <c r="I31" s="17">
        <f>(B31-B30)/0.2*100</f>
        <v>96.1</v>
      </c>
      <c r="J31" s="17">
        <f>(C31-C30)/2*100</f>
        <v>95.99499999999999</v>
      </c>
      <c r="K31" s="17">
        <f>(D31-D30)/0.2*100</f>
        <v>103.94999999999999</v>
      </c>
      <c r="L31" s="17">
        <f>(E31-E30)/0.2*100</f>
        <v>96.149999999999991</v>
      </c>
      <c r="M31" s="17">
        <f>(F31-F30)/0.2*100</f>
        <v>103.49999999999999</v>
      </c>
      <c r="N31" s="17">
        <f>(G31-G30)/0.2*100</f>
        <v>101.64999999999999</v>
      </c>
      <c r="O31" s="17">
        <f>(H31-H30)/2*100</f>
        <v>99.795000000000002</v>
      </c>
    </row>
    <row r="32" spans="1:15" x14ac:dyDescent="0.35">
      <c r="A32" t="s">
        <v>2</v>
      </c>
      <c r="B32">
        <v>0.19739999999999999</v>
      </c>
      <c r="C32" s="15">
        <v>1.9479</v>
      </c>
      <c r="D32" s="5">
        <v>0.2044</v>
      </c>
      <c r="E32">
        <v>0.2016</v>
      </c>
      <c r="F32">
        <v>0.20530000000000001</v>
      </c>
      <c r="G32" s="8">
        <v>0.20300000000000001</v>
      </c>
      <c r="H32">
        <v>1.9984</v>
      </c>
      <c r="I32" s="4">
        <f>B32/0.2*100</f>
        <v>98.699999999999989</v>
      </c>
      <c r="J32" s="4">
        <f>C32/2*100</f>
        <v>97.394999999999996</v>
      </c>
      <c r="K32" s="4">
        <f>D32/0.2*100</f>
        <v>102.2</v>
      </c>
      <c r="L32" s="4">
        <f>E32/0.2*100</f>
        <v>100.8</v>
      </c>
      <c r="M32" s="4">
        <f>F32/0.2*100</f>
        <v>102.64999999999999</v>
      </c>
      <c r="N32" s="4">
        <f>G32/0.2*100</f>
        <v>101.49999999999999</v>
      </c>
      <c r="O32" s="4">
        <f>H32/2*100</f>
        <v>99.92</v>
      </c>
    </row>
    <row r="33" spans="1:24" x14ac:dyDescent="0.35">
      <c r="A33" t="s">
        <v>25</v>
      </c>
      <c r="B33" s="7">
        <v>0</v>
      </c>
      <c r="C33" s="15">
        <v>9.4556000000000004</v>
      </c>
      <c r="D33" s="7">
        <v>0</v>
      </c>
      <c r="E33" s="7">
        <v>0</v>
      </c>
      <c r="F33" s="7">
        <v>0.49480000000000002</v>
      </c>
      <c r="G33" s="7">
        <v>0</v>
      </c>
      <c r="H33">
        <v>7.5358000000000001</v>
      </c>
      <c r="I33" s="4"/>
      <c r="J33" s="4"/>
      <c r="K33" s="17"/>
      <c r="L33" s="4"/>
      <c r="M33" s="4"/>
      <c r="N33" s="4"/>
      <c r="O33" s="4"/>
    </row>
    <row r="34" spans="1:24" x14ac:dyDescent="0.35">
      <c r="A34" t="s">
        <v>26</v>
      </c>
      <c r="B34" s="7">
        <v>0</v>
      </c>
      <c r="C34" s="16">
        <v>9.5218000000000007</v>
      </c>
      <c r="D34" s="7">
        <v>0</v>
      </c>
      <c r="E34" s="7">
        <v>0</v>
      </c>
      <c r="F34" s="7">
        <v>0.4924</v>
      </c>
      <c r="G34" s="7">
        <v>0</v>
      </c>
      <c r="H34" s="7">
        <v>7.5083000000000002</v>
      </c>
      <c r="I34" s="4"/>
      <c r="J34" s="4"/>
      <c r="K34" s="4"/>
      <c r="L34" s="4"/>
      <c r="M34" s="4"/>
      <c r="N34" s="4"/>
      <c r="O34" s="4"/>
    </row>
    <row r="35" spans="1:24" x14ac:dyDescent="0.35">
      <c r="A35" t="s">
        <v>27</v>
      </c>
      <c r="B35" s="7">
        <v>0</v>
      </c>
      <c r="C35" s="15">
        <v>9.4835999999999991</v>
      </c>
      <c r="D35" s="7">
        <v>0</v>
      </c>
      <c r="E35" s="7">
        <v>0</v>
      </c>
      <c r="F35" s="7">
        <v>0.4819</v>
      </c>
      <c r="G35" s="7">
        <v>0</v>
      </c>
      <c r="H35">
        <v>7.4413</v>
      </c>
      <c r="I35" s="4"/>
      <c r="J35" s="4"/>
      <c r="K35" s="4"/>
      <c r="L35" s="4"/>
      <c r="M35" s="4"/>
      <c r="N35" s="4"/>
      <c r="O35" s="4"/>
    </row>
    <row r="36" spans="1:24" x14ac:dyDescent="0.35">
      <c r="A36" t="s">
        <v>28</v>
      </c>
      <c r="B36" s="7">
        <v>0</v>
      </c>
      <c r="C36" s="15">
        <v>9.5229999999999997</v>
      </c>
      <c r="D36" s="7">
        <v>0</v>
      </c>
      <c r="E36" s="7">
        <v>0</v>
      </c>
      <c r="F36" s="7">
        <v>0.49740000000000001</v>
      </c>
      <c r="G36" s="7">
        <v>0</v>
      </c>
      <c r="H36">
        <v>7.5278999999999998</v>
      </c>
      <c r="I36" s="4"/>
      <c r="J36" s="4"/>
      <c r="K36" s="4"/>
      <c r="L36" s="4"/>
      <c r="M36" s="4"/>
      <c r="N36" s="4"/>
      <c r="O36" s="4"/>
    </row>
    <row r="37" spans="1:24" x14ac:dyDescent="0.35">
      <c r="A37" t="s">
        <v>29</v>
      </c>
      <c r="B37" s="7">
        <v>0</v>
      </c>
      <c r="C37" s="15">
        <v>9.5170999999999992</v>
      </c>
      <c r="D37" s="7">
        <v>0</v>
      </c>
      <c r="E37" s="7">
        <v>0</v>
      </c>
      <c r="F37" s="7">
        <v>0.4879</v>
      </c>
      <c r="G37" s="7">
        <v>0</v>
      </c>
      <c r="H37">
        <v>7.5133000000000001</v>
      </c>
      <c r="I37" s="4"/>
      <c r="J37" s="4"/>
      <c r="K37" s="4"/>
      <c r="L37" s="4"/>
      <c r="M37" s="4"/>
      <c r="N37" s="4"/>
      <c r="O37" s="4"/>
      <c r="Q37" s="1"/>
      <c r="R37" s="1"/>
      <c r="S37" s="1"/>
      <c r="T37" s="1"/>
      <c r="U37" s="1"/>
      <c r="V37" s="1"/>
      <c r="W37" s="1"/>
      <c r="X37" s="1"/>
    </row>
    <row r="38" spans="1:24" x14ac:dyDescent="0.35">
      <c r="A38" t="s">
        <v>30</v>
      </c>
      <c r="B38" s="7">
        <v>0</v>
      </c>
      <c r="C38">
        <v>9.5768000000000004</v>
      </c>
      <c r="D38" s="7">
        <v>0</v>
      </c>
      <c r="E38" s="7">
        <v>0</v>
      </c>
      <c r="F38" s="7">
        <v>0.49330000000000002</v>
      </c>
      <c r="G38" s="7">
        <v>0</v>
      </c>
      <c r="H38" s="7">
        <v>7.5915999999999997</v>
      </c>
      <c r="I38" s="4"/>
      <c r="J38" s="4"/>
      <c r="K38" s="4"/>
      <c r="L38" s="4"/>
      <c r="M38" s="4"/>
      <c r="N38" s="4"/>
      <c r="O38" s="4"/>
    </row>
    <row r="39" spans="1:24" x14ac:dyDescent="0.35">
      <c r="A39" t="s">
        <v>31</v>
      </c>
      <c r="B39" s="7">
        <v>0</v>
      </c>
      <c r="C39" s="7">
        <v>2.3209</v>
      </c>
      <c r="D39" s="7">
        <v>0</v>
      </c>
      <c r="E39" s="7">
        <v>0</v>
      </c>
      <c r="F39" s="7">
        <v>0.21560000000000001</v>
      </c>
      <c r="G39" s="7">
        <v>2.9499999999999998E-2</v>
      </c>
      <c r="H39" s="7">
        <v>0.83709999999999996</v>
      </c>
      <c r="I39" s="4"/>
      <c r="J39" s="4"/>
      <c r="K39" s="4"/>
      <c r="L39" s="4"/>
      <c r="M39" s="4"/>
      <c r="N39" s="4"/>
      <c r="O39" s="4"/>
    </row>
    <row r="40" spans="1:24" x14ac:dyDescent="0.35">
      <c r="A40" t="s">
        <v>32</v>
      </c>
      <c r="B40" s="7">
        <v>0</v>
      </c>
      <c r="C40" s="8">
        <v>2.3109000000000002</v>
      </c>
      <c r="D40" s="7">
        <v>0</v>
      </c>
      <c r="E40" s="7">
        <v>0</v>
      </c>
      <c r="F40" s="8">
        <v>0.20899999999999999</v>
      </c>
      <c r="G40" s="7">
        <v>2.1100000000000001E-2</v>
      </c>
      <c r="H40" s="8">
        <v>0.83489999999999998</v>
      </c>
      <c r="I40" s="4"/>
      <c r="J40" s="4"/>
      <c r="K40" s="4"/>
      <c r="L40" s="4"/>
      <c r="M40" s="4"/>
      <c r="N40" s="4"/>
      <c r="O40" s="4"/>
    </row>
    <row r="41" spans="1:24" x14ac:dyDescent="0.35">
      <c r="A41" t="s">
        <v>33</v>
      </c>
      <c r="B41" s="7">
        <v>7.7700000000000005E-2</v>
      </c>
      <c r="C41" s="7">
        <v>1.0785</v>
      </c>
      <c r="D41" s="7">
        <v>0</v>
      </c>
      <c r="E41" s="7">
        <v>0</v>
      </c>
      <c r="F41" s="7">
        <v>0.1069</v>
      </c>
      <c r="G41" s="7">
        <v>0</v>
      </c>
      <c r="H41" s="7">
        <v>1.0456000000000001</v>
      </c>
      <c r="I41" s="4"/>
      <c r="J41" s="4"/>
      <c r="K41" s="4"/>
      <c r="L41" s="4"/>
      <c r="M41" s="4"/>
      <c r="N41" s="4"/>
      <c r="O41" s="4"/>
    </row>
    <row r="42" spans="1:24" x14ac:dyDescent="0.35">
      <c r="A42" t="s">
        <v>34</v>
      </c>
      <c r="B42" s="7">
        <v>7.1199999999999999E-2</v>
      </c>
      <c r="C42" s="8">
        <v>1.0915999999999999</v>
      </c>
      <c r="D42" s="7">
        <v>0</v>
      </c>
      <c r="E42" s="7">
        <v>0</v>
      </c>
      <c r="F42" s="8">
        <v>0.10589999999999999</v>
      </c>
      <c r="G42" s="7">
        <v>2.0199999999999999E-2</v>
      </c>
      <c r="H42" s="8">
        <v>1.0866</v>
      </c>
      <c r="I42" s="4"/>
      <c r="J42" s="4"/>
      <c r="K42" s="4"/>
      <c r="L42" s="4"/>
      <c r="M42" s="4"/>
      <c r="N42" s="4"/>
      <c r="O42" s="4"/>
    </row>
    <row r="43" spans="1:24" x14ac:dyDescent="0.35">
      <c r="A43" t="s">
        <v>35</v>
      </c>
      <c r="B43" s="7">
        <v>7.2499999999999995E-2</v>
      </c>
      <c r="C43" s="8">
        <v>1.0835999999999999</v>
      </c>
      <c r="D43" s="7">
        <v>0</v>
      </c>
      <c r="E43" s="7">
        <v>0</v>
      </c>
      <c r="F43" s="8">
        <v>0.10539999999999999</v>
      </c>
      <c r="G43" s="7">
        <v>1.43E-2</v>
      </c>
      <c r="H43" s="8">
        <v>1.0725</v>
      </c>
      <c r="I43" s="4">
        <f>ABS(((B43-B42)/(B43+B42)/2)*100)</f>
        <v>0.45233124565065963</v>
      </c>
      <c r="J43" s="4">
        <f t="shared" ref="J43" si="10">ABS(((C43-C42)/(C43+C42)/2)*100)</f>
        <v>0.18389113644722344</v>
      </c>
      <c r="K43" s="4" t="e">
        <f t="shared" ref="K43" si="11">ABS(((D43-D42)/(D43+D42)/2)*100)</f>
        <v>#DIV/0!</v>
      </c>
      <c r="L43" s="4" t="e">
        <f t="shared" ref="L43" si="12">ABS(((E43-E42)/(E43+E42)/2)*100)</f>
        <v>#DIV/0!</v>
      </c>
      <c r="M43" s="4">
        <f t="shared" ref="M43" si="13">ABS(((F43-F42)/(F43+F42)/2)*100)</f>
        <v>0.11831519167061061</v>
      </c>
      <c r="N43" s="4">
        <f t="shared" ref="N43" si="14">ABS(((G43-G42)/(G43+G42)/2)*100)</f>
        <v>8.5507246376811583</v>
      </c>
      <c r="O43" s="4">
        <f t="shared" ref="O43" si="15">ABS(((H43-H42)/(H43+H42)/2)*100)</f>
        <v>0.32652494094761708</v>
      </c>
    </row>
    <row r="44" spans="1:24" x14ac:dyDescent="0.35">
      <c r="A44" t="s">
        <v>36</v>
      </c>
      <c r="B44" s="7">
        <v>0.26350000000000001</v>
      </c>
      <c r="C44" s="7">
        <v>3.0266000000000002</v>
      </c>
      <c r="D44" s="7">
        <v>0.20949999999999999</v>
      </c>
      <c r="E44" s="7">
        <v>0.19739999999999999</v>
      </c>
      <c r="F44" s="7">
        <v>0.31009999999999999</v>
      </c>
      <c r="G44" s="7">
        <v>0.2261</v>
      </c>
      <c r="H44" s="7">
        <v>3.1128999999999998</v>
      </c>
      <c r="I44" s="4">
        <f>(B44-((B43+B42)/2))/0.2*100</f>
        <v>95.825000000000003</v>
      </c>
      <c r="J44" s="4">
        <f>(C44-((C43+C42)/2))/2*100</f>
        <v>96.950000000000017</v>
      </c>
      <c r="K44" s="4">
        <f>(D44-((D43+D42)/2))/0.2*100</f>
        <v>104.74999999999999</v>
      </c>
      <c r="L44" s="4">
        <f>(E44-((E43+E42)/2))/0.2*100</f>
        <v>98.699999999999989</v>
      </c>
      <c r="M44" s="4">
        <f>(F44-((F43+F42)/2))/0.2*100</f>
        <v>102.22499999999999</v>
      </c>
      <c r="N44" s="4">
        <f>(G44-((G43+G42)/2))/0.2*100</f>
        <v>104.42499999999998</v>
      </c>
      <c r="O44" s="4">
        <f>(H44-((H43+H42)/2))/2*100</f>
        <v>101.66749999999998</v>
      </c>
    </row>
    <row r="45" spans="1:24" x14ac:dyDescent="0.35">
      <c r="A45" t="s">
        <v>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4"/>
      <c r="J45" s="4"/>
      <c r="K45" s="4"/>
      <c r="L45" s="4"/>
      <c r="M45" s="4"/>
      <c r="N45" s="4"/>
      <c r="O45" s="4"/>
    </row>
    <row r="46" spans="1:24" x14ac:dyDescent="0.35">
      <c r="A46" t="s">
        <v>4</v>
      </c>
      <c r="B46" s="7">
        <v>0.19670000000000001</v>
      </c>
      <c r="C46" s="7">
        <v>1.9246000000000001</v>
      </c>
      <c r="D46" s="7">
        <v>0.21829999999999999</v>
      </c>
      <c r="E46" s="7">
        <v>0.19919999999999999</v>
      </c>
      <c r="F46" s="7">
        <v>0.20469999999999999</v>
      </c>
      <c r="G46" s="7">
        <v>0.21279999999999999</v>
      </c>
      <c r="H46" s="7">
        <v>1.9915</v>
      </c>
      <c r="I46" s="17">
        <f>(B46-B45)/0.2*100</f>
        <v>98.350000000000009</v>
      </c>
      <c r="J46" s="17">
        <f>(C46-C45)/2*100</f>
        <v>96.23</v>
      </c>
      <c r="K46" s="17">
        <f>(D46-D45)/0.2*100</f>
        <v>109.14999999999999</v>
      </c>
      <c r="L46" s="17">
        <f>(E46-E45)/0.2*100</f>
        <v>99.6</v>
      </c>
      <c r="M46" s="17">
        <f>(F46-F45)/0.2*100</f>
        <v>102.34999999999998</v>
      </c>
      <c r="N46" s="17">
        <f>(G46-G45)/0.2*100</f>
        <v>106.39999999999998</v>
      </c>
      <c r="O46" s="17">
        <f>(H46-H45)/2*100</f>
        <v>99.575000000000003</v>
      </c>
    </row>
    <row r="47" spans="1:24" x14ac:dyDescent="0.35">
      <c r="A47" t="s">
        <v>2</v>
      </c>
      <c r="B47" s="7">
        <v>0.19409999999999999</v>
      </c>
      <c r="C47" s="7">
        <v>1.9536</v>
      </c>
      <c r="D47" s="7">
        <v>0.2079</v>
      </c>
      <c r="E47" s="7">
        <v>0.2051</v>
      </c>
      <c r="F47" s="7">
        <v>0.20180000000000001</v>
      </c>
      <c r="G47" s="7">
        <v>0.19769999999999999</v>
      </c>
      <c r="H47" s="7">
        <v>2.0028999999999999</v>
      </c>
      <c r="I47" s="4">
        <f>B47/0.2*100</f>
        <v>97.05</v>
      </c>
      <c r="J47" s="4">
        <f>C47/2*100</f>
        <v>97.68</v>
      </c>
      <c r="K47" s="4">
        <f>D47/0.2*100</f>
        <v>103.94999999999999</v>
      </c>
      <c r="L47" s="4">
        <f>E47/0.2*100</f>
        <v>102.54999999999998</v>
      </c>
      <c r="M47" s="4">
        <f>F47/0.2*100</f>
        <v>100.89999999999999</v>
      </c>
      <c r="N47" s="4">
        <f>G47/0.2*100</f>
        <v>98.85</v>
      </c>
      <c r="O47" s="4">
        <f>H47/2*100</f>
        <v>100.145</v>
      </c>
    </row>
    <row r="48" spans="1:24" x14ac:dyDescent="0.35">
      <c r="A48" t="s">
        <v>3</v>
      </c>
      <c r="B48" s="8">
        <v>0.40100000000000002</v>
      </c>
      <c r="C48">
        <v>0.61409999999999998</v>
      </c>
      <c r="D48" s="8">
        <v>0.60699999999999998</v>
      </c>
      <c r="E48" s="8">
        <v>2.0007000000000001</v>
      </c>
      <c r="F48" s="8">
        <v>0.46939999999999998</v>
      </c>
      <c r="G48" s="8">
        <v>1.0121</v>
      </c>
      <c r="H48">
        <v>3.0244</v>
      </c>
      <c r="I48" s="4">
        <f>B48/0.4*100</f>
        <v>100.25</v>
      </c>
      <c r="J48" s="4">
        <f>C48/0.6*100</f>
        <v>102.35000000000001</v>
      </c>
      <c r="K48" s="17">
        <f>D48/0.6087*100</f>
        <v>99.720716280597983</v>
      </c>
      <c r="L48" s="4">
        <f>E48/2*100</f>
        <v>100.03500000000001</v>
      </c>
      <c r="M48" s="4">
        <f>F48/0.4516*100</f>
        <v>103.94154118689104</v>
      </c>
      <c r="N48" s="4">
        <f>G48/0.978*100</f>
        <v>103.48670756646217</v>
      </c>
      <c r="O48" s="4">
        <f>H48/3*100</f>
        <v>100.81333333333333</v>
      </c>
    </row>
    <row r="49" spans="1:18" x14ac:dyDescent="0.35">
      <c r="A49" t="s">
        <v>37</v>
      </c>
      <c r="B49" s="7">
        <v>0</v>
      </c>
      <c r="C49" s="7">
        <v>12.789099999999999</v>
      </c>
      <c r="D49" s="7">
        <v>0</v>
      </c>
      <c r="E49" s="7">
        <v>0</v>
      </c>
      <c r="F49" s="7">
        <v>0</v>
      </c>
      <c r="G49" s="7">
        <v>0</v>
      </c>
      <c r="H49" s="7">
        <v>0.74050000000000005</v>
      </c>
    </row>
    <row r="50" spans="1:18" x14ac:dyDescent="0.35">
      <c r="A50" t="s">
        <v>38</v>
      </c>
      <c r="B50" s="7">
        <v>0</v>
      </c>
      <c r="C50" s="8">
        <v>12.695</v>
      </c>
      <c r="D50" s="7">
        <v>0</v>
      </c>
      <c r="E50" s="7">
        <v>0</v>
      </c>
      <c r="F50" s="7">
        <v>0</v>
      </c>
      <c r="G50" s="7">
        <v>0</v>
      </c>
      <c r="H50" s="8">
        <v>0.74850000000000005</v>
      </c>
      <c r="I50" s="4"/>
      <c r="J50" s="4"/>
      <c r="K50" s="4"/>
      <c r="L50" s="4"/>
      <c r="M50" s="4"/>
      <c r="N50" s="4"/>
      <c r="O50" s="4"/>
    </row>
    <row r="51" spans="1:18" x14ac:dyDescent="0.35">
      <c r="A51" t="s">
        <v>39</v>
      </c>
      <c r="B51" s="7">
        <v>0</v>
      </c>
      <c r="C51" s="7">
        <v>3.8723999999999998</v>
      </c>
      <c r="D51" s="7">
        <v>0</v>
      </c>
      <c r="E51" s="7">
        <v>0</v>
      </c>
      <c r="F51" s="7">
        <v>0</v>
      </c>
      <c r="G51" s="7">
        <v>0</v>
      </c>
      <c r="H51" s="7">
        <v>3.0569000000000002</v>
      </c>
      <c r="I51" s="4"/>
      <c r="J51" s="4"/>
      <c r="K51" s="4"/>
      <c r="L51" s="4"/>
      <c r="M51" s="4"/>
      <c r="N51" s="4"/>
      <c r="O51" s="4"/>
    </row>
    <row r="52" spans="1:18" x14ac:dyDescent="0.35">
      <c r="A52" t="s">
        <v>40</v>
      </c>
      <c r="B52" s="7">
        <v>0</v>
      </c>
      <c r="C52" s="7">
        <v>0.86599999999999999</v>
      </c>
      <c r="D52" s="7">
        <v>1.6E-2</v>
      </c>
      <c r="E52" s="7">
        <v>1.3899999999999999E-2</v>
      </c>
      <c r="F52" s="7">
        <v>4.8000000000000001E-2</v>
      </c>
      <c r="G52" s="7">
        <v>0</v>
      </c>
      <c r="H52" s="7">
        <v>0.83889999999999998</v>
      </c>
      <c r="I52" s="4"/>
      <c r="J52" s="4"/>
      <c r="K52" s="4"/>
      <c r="L52" s="4"/>
      <c r="M52" s="4"/>
      <c r="N52" s="4"/>
      <c r="O52" s="4"/>
    </row>
    <row r="53" spans="1:18" x14ac:dyDescent="0.35">
      <c r="A53" t="s">
        <v>41</v>
      </c>
      <c r="B53" s="7">
        <v>3.4000000000000002E-2</v>
      </c>
      <c r="C53" s="7">
        <v>3.2511000000000001</v>
      </c>
      <c r="D53" s="7">
        <v>0</v>
      </c>
      <c r="E53" s="7">
        <v>0</v>
      </c>
      <c r="F53" s="7">
        <v>6.7000000000000004E-2</v>
      </c>
      <c r="G53" s="7">
        <v>0</v>
      </c>
      <c r="H53" s="7">
        <v>4.0743999999999998</v>
      </c>
      <c r="I53" s="4"/>
      <c r="J53" s="4"/>
      <c r="K53" s="4"/>
      <c r="L53" s="4"/>
      <c r="M53" s="4"/>
      <c r="N53" s="4"/>
      <c r="O53" s="4"/>
    </row>
    <row r="54" spans="1:18" x14ac:dyDescent="0.35">
      <c r="A54" t="s">
        <v>42</v>
      </c>
      <c r="B54" s="7">
        <v>4.3200000000000002E-2</v>
      </c>
      <c r="C54" s="7">
        <v>5.1700999999999997</v>
      </c>
      <c r="D54" s="7">
        <v>0</v>
      </c>
      <c r="E54" s="7">
        <v>0</v>
      </c>
      <c r="F54" s="7">
        <v>0.10580000000000001</v>
      </c>
      <c r="G54" s="7">
        <v>0</v>
      </c>
      <c r="H54" s="7">
        <v>8.0538000000000007</v>
      </c>
      <c r="I54" s="4"/>
      <c r="J54" s="4"/>
      <c r="K54" s="4"/>
      <c r="L54" s="4"/>
      <c r="M54" s="4"/>
      <c r="N54" s="4"/>
      <c r="O54" s="4"/>
    </row>
    <row r="55" spans="1:18" x14ac:dyDescent="0.35">
      <c r="A55" t="s">
        <v>43</v>
      </c>
      <c r="B55" s="7">
        <v>5.8299999999999998E-2</v>
      </c>
      <c r="C55" s="7">
        <v>5.4606000000000003</v>
      </c>
      <c r="D55" s="7">
        <v>0</v>
      </c>
      <c r="E55" s="7">
        <v>0</v>
      </c>
      <c r="F55" s="7">
        <v>5.6599999999999998E-2</v>
      </c>
      <c r="G55" s="7">
        <v>0</v>
      </c>
      <c r="H55" s="7">
        <v>10.8682</v>
      </c>
      <c r="I55" s="4"/>
      <c r="J55" s="4"/>
      <c r="K55" s="4"/>
      <c r="L55" s="4"/>
      <c r="M55" s="4"/>
      <c r="N55" s="4"/>
      <c r="O55" s="4"/>
    </row>
    <row r="56" spans="1:18" x14ac:dyDescent="0.35">
      <c r="A56" t="s">
        <v>44</v>
      </c>
      <c r="B56" s="7">
        <v>2.6800000000000001E-2</v>
      </c>
      <c r="C56" s="7">
        <v>3.5994000000000002</v>
      </c>
      <c r="D56" s="7">
        <v>0</v>
      </c>
      <c r="E56" s="7">
        <v>0</v>
      </c>
      <c r="F56" s="7">
        <v>0</v>
      </c>
      <c r="G56" s="7">
        <v>0</v>
      </c>
      <c r="H56" s="7">
        <v>2.0583</v>
      </c>
      <c r="I56" s="4"/>
      <c r="J56" s="4"/>
      <c r="K56" s="4"/>
      <c r="L56" s="4"/>
      <c r="M56" s="4"/>
      <c r="N56" s="4"/>
      <c r="O56" s="4"/>
    </row>
    <row r="57" spans="1:18" x14ac:dyDescent="0.35">
      <c r="A57" t="s">
        <v>45</v>
      </c>
      <c r="B57" s="7">
        <v>5.0500000000000003E-2</v>
      </c>
      <c r="C57" s="7">
        <v>4.6886999999999999</v>
      </c>
      <c r="D57" s="7">
        <v>0</v>
      </c>
      <c r="E57" s="7">
        <v>0</v>
      </c>
      <c r="F57" s="7">
        <v>0</v>
      </c>
      <c r="G57" s="7">
        <v>0</v>
      </c>
      <c r="H57" s="7">
        <v>7.7754000000000003</v>
      </c>
      <c r="I57" s="4"/>
      <c r="J57" s="4"/>
      <c r="K57" s="4"/>
      <c r="L57" s="4"/>
      <c r="M57" s="4"/>
      <c r="N57" s="4"/>
      <c r="O57" s="4"/>
    </row>
    <row r="58" spans="1:18" x14ac:dyDescent="0.35">
      <c r="A58" t="s">
        <v>46</v>
      </c>
      <c r="B58" s="7">
        <v>2.3599999999999999E-2</v>
      </c>
      <c r="C58" s="3">
        <v>1.6746000000000001</v>
      </c>
      <c r="D58" s="7">
        <v>0</v>
      </c>
      <c r="E58" s="7">
        <v>0</v>
      </c>
      <c r="F58" s="7">
        <v>0</v>
      </c>
      <c r="G58" s="7">
        <v>0</v>
      </c>
      <c r="H58">
        <v>1.3721000000000001</v>
      </c>
      <c r="I58" s="4"/>
      <c r="J58" s="4"/>
      <c r="K58" s="4"/>
      <c r="L58" s="4"/>
      <c r="M58" s="4"/>
      <c r="N58" s="4"/>
      <c r="O58" s="4"/>
      <c r="R58" s="2"/>
    </row>
    <row r="59" spans="1:18" x14ac:dyDescent="0.35">
      <c r="A59" t="s">
        <v>47</v>
      </c>
      <c r="B59" s="7">
        <v>2.2800000000000001E-2</v>
      </c>
      <c r="C59" s="3">
        <v>1.6812</v>
      </c>
      <c r="D59" s="7">
        <v>0</v>
      </c>
      <c r="E59" s="7">
        <v>0</v>
      </c>
      <c r="F59" s="7">
        <v>0</v>
      </c>
      <c r="G59" s="7">
        <v>0</v>
      </c>
      <c r="H59">
        <v>1.3836999999999999</v>
      </c>
      <c r="I59" s="4">
        <f>ABS(((B59-B58)/(B59+B58)/2)*100)</f>
        <v>0.86206896551723999</v>
      </c>
      <c r="J59" s="4">
        <f t="shared" ref="J59" si="16">ABS(((C59-C58)/(C59+C58)/2)*100)</f>
        <v>9.8337207223313933E-2</v>
      </c>
      <c r="K59" s="4" t="e">
        <f t="shared" ref="K59" si="17">ABS(((D59-D58)/(D59+D58)/2)*100)</f>
        <v>#DIV/0!</v>
      </c>
      <c r="L59" s="4" t="e">
        <f t="shared" ref="L59" si="18">ABS(((E59-E58)/(E59+E58)/2)*100)</f>
        <v>#DIV/0!</v>
      </c>
      <c r="M59" s="4" t="e">
        <f t="shared" ref="M59" si="19">ABS(((F59-F58)/(F59+F58)/2)*100)</f>
        <v>#DIV/0!</v>
      </c>
      <c r="N59" s="4" t="e">
        <f t="shared" ref="N59" si="20">ABS(((G59-G58)/(G59+G58)/2)*100)</f>
        <v>#DIV/0!</v>
      </c>
      <c r="O59" s="4">
        <f t="shared" ref="O59" si="21">ABS(((H59-H58)/(H59+H58)/2)*100)</f>
        <v>0.21046520066767971</v>
      </c>
      <c r="R59" s="2"/>
    </row>
    <row r="60" spans="1:18" x14ac:dyDescent="0.35">
      <c r="A60" t="s">
        <v>48</v>
      </c>
      <c r="B60" s="7">
        <v>0.21820000000000001</v>
      </c>
      <c r="C60" s="3">
        <v>3.6507999999999998</v>
      </c>
      <c r="D60" s="7">
        <v>0.21920000000000001</v>
      </c>
      <c r="E60" s="7">
        <v>0.20030000000000001</v>
      </c>
      <c r="F60" s="8">
        <v>0.21410000000000001</v>
      </c>
      <c r="G60" s="7">
        <v>0.19409999999999999</v>
      </c>
      <c r="H60">
        <v>3.4087000000000001</v>
      </c>
      <c r="I60" s="4">
        <f>(B60-((B59+B58)/2))/0.2*100</f>
        <v>97.5</v>
      </c>
      <c r="J60" s="4">
        <f>(C60-((C59+C58)/2))/2*100</f>
        <v>98.644999999999982</v>
      </c>
      <c r="K60" s="4">
        <f>(D60-((D59+D58)/2))/0.2*100</f>
        <v>109.59999999999998</v>
      </c>
      <c r="L60" s="4">
        <f>(E60-((E59+E58)/2))/0.2*100</f>
        <v>100.15</v>
      </c>
      <c r="M60" s="4">
        <f>(F60-((F59+F58)/2))/0.2*100</f>
        <v>107.05</v>
      </c>
      <c r="N60" s="4">
        <f>(G60-((G59+G58)/2))/0.2*100</f>
        <v>97.05</v>
      </c>
      <c r="O60" s="4">
        <f>(H60-((H59+H58)/2))/2*100</f>
        <v>101.54</v>
      </c>
    </row>
    <row r="61" spans="1:18" x14ac:dyDescent="0.35">
      <c r="A61" t="s">
        <v>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4"/>
      <c r="J61" s="4"/>
      <c r="K61" s="4"/>
      <c r="L61" s="4"/>
      <c r="M61" s="4"/>
      <c r="N61" s="4"/>
      <c r="O61" s="4"/>
    </row>
    <row r="62" spans="1:18" x14ac:dyDescent="0.35">
      <c r="A62" t="s">
        <v>4</v>
      </c>
      <c r="B62" s="7">
        <v>0.20030000000000001</v>
      </c>
      <c r="C62" s="7">
        <v>1.9285000000000001</v>
      </c>
      <c r="D62" s="7">
        <v>0.2203</v>
      </c>
      <c r="E62" s="7">
        <v>0.2021</v>
      </c>
      <c r="F62" s="7">
        <v>0.2074</v>
      </c>
      <c r="G62" s="7">
        <v>0.20699999999999999</v>
      </c>
      <c r="H62" s="7">
        <v>1.9959</v>
      </c>
      <c r="I62" s="17">
        <f>(B62-B61)/0.2*100</f>
        <v>100.15</v>
      </c>
      <c r="J62" s="17">
        <f>(C62-C61)/2*100</f>
        <v>96.425000000000011</v>
      </c>
      <c r="K62" s="17">
        <f>(D62-D61)/0.2*100</f>
        <v>110.14999999999999</v>
      </c>
      <c r="L62" s="17">
        <f>(E62-E61)/0.2*100</f>
        <v>101.05</v>
      </c>
      <c r="M62" s="17">
        <f>(F62-F61)/0.2*100</f>
        <v>103.69999999999999</v>
      </c>
      <c r="N62" s="17">
        <f>(G62-G61)/0.2*100</f>
        <v>103.49999999999999</v>
      </c>
      <c r="O62" s="17">
        <f>(H62-H61)/2*100</f>
        <v>99.795000000000002</v>
      </c>
    </row>
    <row r="63" spans="1:18" x14ac:dyDescent="0.35">
      <c r="A63" t="s">
        <v>2</v>
      </c>
      <c r="B63" s="8">
        <v>0.19539999999999999</v>
      </c>
      <c r="C63" s="8">
        <v>1.9614</v>
      </c>
      <c r="D63" s="8">
        <v>0.20949999999999999</v>
      </c>
      <c r="E63" s="10">
        <v>0.2</v>
      </c>
      <c r="F63" s="8">
        <v>0.2064</v>
      </c>
      <c r="G63" s="8">
        <v>0.2034</v>
      </c>
      <c r="H63" s="8">
        <v>2.0264000000000002</v>
      </c>
      <c r="I63" s="4">
        <f>B63/0.2*100</f>
        <v>97.699999999999989</v>
      </c>
      <c r="J63" s="4">
        <f>C63/2*100</f>
        <v>98.070000000000007</v>
      </c>
      <c r="K63" s="4">
        <f>D63/0.2*100</f>
        <v>104.74999999999999</v>
      </c>
      <c r="L63" s="4">
        <f>E63/0.2*100</f>
        <v>100</v>
      </c>
      <c r="M63" s="4">
        <f>F63/0.2*100</f>
        <v>103.2</v>
      </c>
      <c r="N63" s="4">
        <f>G63/0.2*100</f>
        <v>101.69999999999999</v>
      </c>
      <c r="O63" s="4">
        <f>H63/2*100</f>
        <v>101.32000000000001</v>
      </c>
    </row>
    <row r="64" spans="1:18" x14ac:dyDescent="0.35">
      <c r="A64" t="s">
        <v>49</v>
      </c>
      <c r="B64" s="3">
        <v>2.1600000000000001E-2</v>
      </c>
      <c r="C64" s="3">
        <v>1.6534</v>
      </c>
      <c r="D64" s="7">
        <v>0</v>
      </c>
      <c r="E64" s="7">
        <v>0</v>
      </c>
      <c r="F64" s="8">
        <v>3.9300000000000002E-2</v>
      </c>
      <c r="G64" s="7">
        <v>0</v>
      </c>
      <c r="H64">
        <v>1.2810999999999999</v>
      </c>
      <c r="I64" s="4"/>
      <c r="J64" s="4"/>
      <c r="K64" s="17"/>
      <c r="L64" s="4"/>
      <c r="M64" s="4"/>
      <c r="N64" s="4"/>
      <c r="O64" s="4"/>
    </row>
    <row r="65" spans="1:15" x14ac:dyDescent="0.35">
      <c r="A65" t="s">
        <v>50</v>
      </c>
      <c r="B65" s="3">
        <v>2.12E-2</v>
      </c>
      <c r="C65" s="3">
        <v>1.8224</v>
      </c>
      <c r="D65" s="7">
        <v>0</v>
      </c>
      <c r="E65" s="7">
        <v>0</v>
      </c>
      <c r="F65" s="8">
        <v>7.0599999999999996E-2</v>
      </c>
      <c r="G65" s="7">
        <v>0</v>
      </c>
      <c r="H65">
        <v>1.5358000000000001</v>
      </c>
      <c r="I65" s="4"/>
      <c r="J65" s="4"/>
      <c r="K65" s="4"/>
      <c r="L65" s="4"/>
      <c r="M65" s="4"/>
      <c r="N65" s="4"/>
      <c r="O65" s="4"/>
    </row>
    <row r="66" spans="1:15" x14ac:dyDescent="0.35">
      <c r="A66" t="s">
        <v>51</v>
      </c>
      <c r="B66" s="7">
        <v>2.53E-2</v>
      </c>
      <c r="C66" s="7">
        <v>2.5508000000000002</v>
      </c>
      <c r="D66" s="7">
        <v>0</v>
      </c>
      <c r="E66" s="7">
        <v>0</v>
      </c>
      <c r="F66" s="7">
        <v>0.2223</v>
      </c>
      <c r="G66" s="7">
        <v>2.64E-2</v>
      </c>
      <c r="H66" s="7">
        <v>2.2170000000000001</v>
      </c>
      <c r="I66" s="4"/>
      <c r="J66" s="4"/>
      <c r="K66" s="4"/>
      <c r="L66" s="4"/>
      <c r="M66" s="4"/>
      <c r="N66" s="4"/>
      <c r="O66" s="4"/>
    </row>
    <row r="67" spans="1:15" x14ac:dyDescent="0.35">
      <c r="A67" t="s">
        <v>52</v>
      </c>
      <c r="B67" s="3">
        <v>3.4599999999999999E-2</v>
      </c>
      <c r="C67" s="3">
        <v>4.4779999999999998</v>
      </c>
      <c r="D67" s="7">
        <v>0</v>
      </c>
      <c r="E67" s="7">
        <v>0</v>
      </c>
      <c r="F67" s="8">
        <v>0.41060000000000002</v>
      </c>
      <c r="G67" s="7">
        <v>5.8299999999999998E-2</v>
      </c>
      <c r="H67">
        <v>3.1179000000000001</v>
      </c>
      <c r="I67" s="4"/>
      <c r="J67" s="4"/>
      <c r="K67" s="4"/>
      <c r="L67" s="4"/>
      <c r="M67" s="4"/>
      <c r="N67" s="4"/>
      <c r="O67" s="4"/>
    </row>
    <row r="68" spans="1:15" x14ac:dyDescent="0.35">
      <c r="A68" t="s">
        <v>53</v>
      </c>
      <c r="B68" s="3">
        <v>3.5000000000000003E-2</v>
      </c>
      <c r="C68" s="3">
        <v>4.4871999999999996</v>
      </c>
      <c r="D68" s="7">
        <v>0</v>
      </c>
      <c r="E68" s="7">
        <v>0</v>
      </c>
      <c r="F68" s="8">
        <v>0.4113</v>
      </c>
      <c r="G68" s="7">
        <v>6.2799999999999995E-2</v>
      </c>
      <c r="H68">
        <v>3.1240000000000001</v>
      </c>
      <c r="I68" s="4">
        <f>ABS(((B68-B67)/(B68+B67)/2)*100)</f>
        <v>0.28735632183908372</v>
      </c>
      <c r="J68" s="4">
        <f t="shared" ref="J68" si="22">ABS(((C68-C67)/(C68+C67)/2)*100)</f>
        <v>5.1309507874893343E-2</v>
      </c>
      <c r="K68" s="4" t="e">
        <f t="shared" ref="K68" si="23">ABS(((D68-D67)/(D68+D67)/2)*100)</f>
        <v>#DIV/0!</v>
      </c>
      <c r="L68" s="4" t="e">
        <f t="shared" ref="L68" si="24">ABS(((E68-E67)/(E68+E67)/2)*100)</f>
        <v>#DIV/0!</v>
      </c>
      <c r="M68" s="4">
        <f t="shared" ref="M68" si="25">ABS(((F68-F67)/(F68+F67)/2)*100)</f>
        <v>4.2584255992211849E-2</v>
      </c>
      <c r="N68" s="4">
        <f t="shared" ref="N68" si="26">ABS(((G68-G67)/(G68+G67)/2)*100)</f>
        <v>1.8579686209744004</v>
      </c>
      <c r="O68" s="4">
        <f t="shared" ref="O68" si="27">ABS(((H68-H67)/(H68+H67)/2)*100)</f>
        <v>4.8863326871625576E-2</v>
      </c>
    </row>
    <row r="69" spans="1:15" x14ac:dyDescent="0.35">
      <c r="A69" t="s">
        <v>54</v>
      </c>
      <c r="B69" s="3">
        <v>0.22559999999999999</v>
      </c>
      <c r="C69" s="3">
        <v>6.4867999999999997</v>
      </c>
      <c r="D69">
        <v>0.21609999999999999</v>
      </c>
      <c r="E69" s="8">
        <v>0.2089</v>
      </c>
      <c r="F69" s="8">
        <v>0.60229999999999995</v>
      </c>
      <c r="G69" s="8">
        <v>0.26350000000000001</v>
      </c>
      <c r="H69">
        <v>5.0944000000000003</v>
      </c>
      <c r="I69" s="4">
        <f>(B69-((B68+B67)/2))/0.2*100</f>
        <v>95.399999999999991</v>
      </c>
      <c r="J69" s="4">
        <f>(C69-((C68+C67)/2))/2*100</f>
        <v>100.21</v>
      </c>
      <c r="K69" s="4">
        <f>(D69-((D68+D67)/2))/0.2*100</f>
        <v>108.04999999999998</v>
      </c>
      <c r="L69" s="4">
        <f>(E69-((E68+E67)/2))/0.2*100</f>
        <v>104.45</v>
      </c>
      <c r="M69" s="4">
        <f>(F69-((F68+F67)/2))/0.2*100</f>
        <v>95.674999999999955</v>
      </c>
      <c r="N69" s="4">
        <f>(G69-((G68+G67)/2))/0.2*100</f>
        <v>101.47500000000001</v>
      </c>
      <c r="O69" s="4">
        <f>(H69-((H68+H67)/2))/2*100</f>
        <v>98.672500000000014</v>
      </c>
    </row>
    <row r="70" spans="1:15" x14ac:dyDescent="0.35">
      <c r="A70" t="s">
        <v>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4"/>
      <c r="J70" s="4"/>
      <c r="K70" s="4"/>
      <c r="L70" s="4"/>
      <c r="M70" s="4"/>
      <c r="N70" s="4"/>
      <c r="O70" s="4"/>
    </row>
    <row r="71" spans="1:15" x14ac:dyDescent="0.35">
      <c r="A71" t="s">
        <v>4</v>
      </c>
      <c r="B71" s="3">
        <v>0.20080000000000001</v>
      </c>
      <c r="C71" s="3">
        <v>1.93</v>
      </c>
      <c r="D71">
        <v>0.2145</v>
      </c>
      <c r="E71" s="8">
        <v>0.2021</v>
      </c>
      <c r="F71" s="8">
        <v>0.20699999999999999</v>
      </c>
      <c r="G71" s="8">
        <v>0.20760000000000001</v>
      </c>
      <c r="H71">
        <v>2.0066000000000002</v>
      </c>
      <c r="I71" s="17">
        <f>(B71-B70)/0.2*100</f>
        <v>100.4</v>
      </c>
      <c r="J71" s="17">
        <f>(C71-C70)/2*100</f>
        <v>96.5</v>
      </c>
      <c r="K71" s="17">
        <f>(D71-D70)/0.2*100</f>
        <v>107.25</v>
      </c>
      <c r="L71" s="17">
        <f>(E71-E70)/0.2*100</f>
        <v>101.05</v>
      </c>
      <c r="M71" s="17">
        <f>(F71-F70)/0.2*100</f>
        <v>103.49999999999999</v>
      </c>
      <c r="N71" s="17">
        <f>(G71-G70)/0.2*100</f>
        <v>103.8</v>
      </c>
      <c r="O71" s="17">
        <f>(H71-H70)/2*100</f>
        <v>100.33000000000001</v>
      </c>
    </row>
    <row r="72" spans="1:15" x14ac:dyDescent="0.35">
      <c r="A72" t="s">
        <v>2</v>
      </c>
      <c r="B72" s="3">
        <v>0.19950000000000001</v>
      </c>
      <c r="C72" s="3">
        <v>1.9431</v>
      </c>
      <c r="D72">
        <v>0.21379999999999999</v>
      </c>
      <c r="E72" s="8">
        <v>0.2016</v>
      </c>
      <c r="F72" s="8">
        <v>0.20219999999999999</v>
      </c>
      <c r="G72" s="8">
        <v>0.20449999999999999</v>
      </c>
      <c r="H72">
        <v>2.0108000000000001</v>
      </c>
      <c r="I72" s="4">
        <f>B72/0.2*100</f>
        <v>99.75</v>
      </c>
      <c r="J72" s="4">
        <f>C72/2*100</f>
        <v>97.155000000000001</v>
      </c>
      <c r="K72" s="4">
        <f>D72/0.2*100</f>
        <v>106.89999999999999</v>
      </c>
      <c r="L72" s="4">
        <f>E72/0.2*100</f>
        <v>100.8</v>
      </c>
      <c r="M72" s="4">
        <f>F72/0.2*100</f>
        <v>101.1</v>
      </c>
      <c r="N72" s="4">
        <f>G72/0.2*100</f>
        <v>102.25</v>
      </c>
      <c r="O72" s="4">
        <f>H72/2*100</f>
        <v>100.54</v>
      </c>
    </row>
    <row r="73" spans="1:15" x14ac:dyDescent="0.35">
      <c r="A73" t="s">
        <v>3</v>
      </c>
      <c r="B73" s="3">
        <v>0.40810000000000002</v>
      </c>
      <c r="C73" s="3">
        <v>0.61909999999999998</v>
      </c>
      <c r="D73">
        <v>0.5736</v>
      </c>
      <c r="E73" s="8">
        <v>2.0028999999999999</v>
      </c>
      <c r="F73" s="8">
        <v>0.47620000000000001</v>
      </c>
      <c r="G73" s="8">
        <v>1.0235000000000001</v>
      </c>
      <c r="H73">
        <v>3.0684</v>
      </c>
      <c r="I73" s="4">
        <f>B73/0.4*100</f>
        <v>102.02499999999999</v>
      </c>
      <c r="J73" s="4">
        <f>C73/0.6*100</f>
        <v>103.18333333333334</v>
      </c>
      <c r="K73" s="17">
        <f>D73/0.6087*100</f>
        <v>94.233612617052728</v>
      </c>
      <c r="L73" s="4">
        <f>E73/2*100</f>
        <v>100.145</v>
      </c>
      <c r="M73" s="4">
        <f>F73/0.4516*100</f>
        <v>105.4472984942427</v>
      </c>
      <c r="N73" s="4">
        <f>G73/0.978*100</f>
        <v>104.65235173824132</v>
      </c>
      <c r="O73" s="4">
        <f>H73/3*100</f>
        <v>102.27999999999999</v>
      </c>
    </row>
    <row r="74" spans="1:15" x14ac:dyDescent="0.35">
      <c r="A74" t="s">
        <v>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4"/>
      <c r="J74" s="4"/>
      <c r="K74" s="4"/>
      <c r="L74" s="4"/>
      <c r="M74" s="4"/>
      <c r="N74" s="4"/>
      <c r="O74" s="4"/>
    </row>
    <row r="75" spans="1:15" x14ac:dyDescent="0.35">
      <c r="B75" s="3"/>
      <c r="C75" s="3"/>
      <c r="E75" s="8"/>
      <c r="F75" s="8"/>
      <c r="G75" s="8"/>
      <c r="I75" s="4"/>
      <c r="J75" s="4"/>
      <c r="K75" s="4"/>
      <c r="L75" s="4"/>
      <c r="M75" s="4"/>
      <c r="N75" s="4"/>
      <c r="O75" s="4"/>
    </row>
    <row r="76" spans="1:15" x14ac:dyDescent="0.35">
      <c r="B76" t="s">
        <v>66</v>
      </c>
      <c r="C76" s="3"/>
      <c r="E76" s="8"/>
      <c r="F76" s="8"/>
      <c r="G76" s="8"/>
      <c r="I76" s="4"/>
      <c r="J76" s="4"/>
      <c r="K76" s="4"/>
      <c r="L76" s="4"/>
      <c r="M76" s="4"/>
      <c r="N76" s="4"/>
      <c r="O76" s="4"/>
    </row>
    <row r="77" spans="1:15" x14ac:dyDescent="0.35">
      <c r="B77" t="s">
        <v>67</v>
      </c>
      <c r="C77" s="3"/>
      <c r="D77" s="3"/>
      <c r="E77" s="3"/>
      <c r="F77" s="3"/>
      <c r="G77" s="3"/>
      <c r="H77" s="3"/>
      <c r="I77" s="17"/>
      <c r="J77" s="17"/>
      <c r="K77" s="17"/>
      <c r="L77" s="17"/>
      <c r="M77" s="17"/>
      <c r="N77" s="17"/>
      <c r="O77" s="17"/>
    </row>
    <row r="78" spans="1:15" x14ac:dyDescent="0.35">
      <c r="B78" t="s">
        <v>68</v>
      </c>
      <c r="C78" s="8"/>
      <c r="D78" s="8"/>
      <c r="E78" s="10"/>
      <c r="F78" s="8"/>
      <c r="G78" s="8"/>
      <c r="H78" s="8"/>
      <c r="I78" s="4"/>
      <c r="J78" s="4"/>
      <c r="K78" s="4"/>
      <c r="L78" s="4"/>
      <c r="M78" s="4"/>
      <c r="N78" s="4"/>
      <c r="O78" s="4"/>
    </row>
    <row r="79" spans="1:15" x14ac:dyDescent="0.35">
      <c r="B79" s="19" t="s">
        <v>69</v>
      </c>
      <c r="C79" s="3"/>
      <c r="E79" s="8"/>
      <c r="F79" s="8"/>
      <c r="G79" s="8"/>
      <c r="I79" s="4"/>
      <c r="J79" s="4"/>
      <c r="K79" s="17"/>
      <c r="L79" s="4"/>
      <c r="M79" s="4"/>
      <c r="N79" s="4"/>
      <c r="O79" s="4"/>
    </row>
    <row r="80" spans="1:15" x14ac:dyDescent="0.35">
      <c r="B80" s="19" t="s">
        <v>70</v>
      </c>
      <c r="C80" s="3"/>
      <c r="D80" s="7"/>
      <c r="E80" s="7"/>
      <c r="F80" s="8"/>
      <c r="G80" s="7"/>
      <c r="I80" s="4"/>
      <c r="J80" s="4"/>
      <c r="K80" s="4"/>
      <c r="L80" s="4"/>
      <c r="M80" s="4"/>
      <c r="N80" s="4"/>
      <c r="O80" s="4"/>
    </row>
    <row r="81" spans="1:15" ht="18" customHeight="1" x14ac:dyDescent="0.35">
      <c r="B81" s="19" t="s">
        <v>71</v>
      </c>
      <c r="C81" s="3"/>
      <c r="E81" s="8"/>
      <c r="F81" s="8"/>
      <c r="G81" s="8"/>
      <c r="I81" s="4"/>
      <c r="J81" s="4"/>
      <c r="K81" s="4"/>
      <c r="L81" s="4"/>
      <c r="M81" s="4"/>
      <c r="N81" s="4"/>
      <c r="O81" s="4"/>
    </row>
    <row r="82" spans="1:15" x14ac:dyDescent="0.35">
      <c r="B82" s="19" t="s">
        <v>72</v>
      </c>
      <c r="C82" s="3"/>
      <c r="E82" s="8"/>
      <c r="F82" s="8"/>
      <c r="G82" s="8"/>
      <c r="I82" s="4"/>
      <c r="J82" s="4"/>
      <c r="K82" s="4"/>
      <c r="L82" s="4"/>
      <c r="M82" s="4"/>
      <c r="N82" s="4"/>
      <c r="O82" s="4"/>
    </row>
    <row r="83" spans="1:15" x14ac:dyDescent="0.35">
      <c r="B83" s="19"/>
      <c r="C83" s="3"/>
      <c r="E83" s="8"/>
      <c r="F83" s="8"/>
      <c r="G83" s="8"/>
      <c r="I83" s="4"/>
      <c r="J83" s="4"/>
      <c r="K83" s="4"/>
      <c r="L83" s="4"/>
      <c r="M83" s="4"/>
      <c r="N83" s="4"/>
      <c r="O83" s="4"/>
    </row>
    <row r="84" spans="1:15" x14ac:dyDescent="0.35">
      <c r="B84" s="19"/>
      <c r="C84" s="3"/>
      <c r="E84" s="8"/>
      <c r="F84" s="8"/>
      <c r="G84" s="8"/>
      <c r="I84" s="4"/>
      <c r="J84" s="4"/>
      <c r="K84" s="4"/>
      <c r="L84" s="4"/>
      <c r="M84" s="4"/>
      <c r="N84" s="4"/>
      <c r="O84" s="4"/>
    </row>
    <row r="85" spans="1:15" ht="21" x14ac:dyDescent="0.5">
      <c r="B85" s="9" t="s">
        <v>55</v>
      </c>
      <c r="G85" s="8"/>
      <c r="I85" s="4"/>
      <c r="J85" s="4"/>
      <c r="K85" s="4"/>
      <c r="L85" s="4"/>
      <c r="M85" s="4"/>
      <c r="N85" s="4"/>
      <c r="O85" s="4"/>
    </row>
    <row r="86" spans="1:15" x14ac:dyDescent="0.35">
      <c r="D86" t="s">
        <v>12</v>
      </c>
      <c r="I86" s="4"/>
      <c r="J86" s="4"/>
      <c r="K86" s="4"/>
      <c r="L86" s="4"/>
      <c r="M86" s="4"/>
      <c r="N86" s="4"/>
      <c r="O86" s="4"/>
    </row>
    <row r="87" spans="1:15" x14ac:dyDescent="0.35">
      <c r="B87" s="18"/>
      <c r="C87" s="18"/>
      <c r="D87" t="s">
        <v>75</v>
      </c>
      <c r="F87" s="18"/>
      <c r="I87" s="4"/>
      <c r="J87" s="4"/>
      <c r="K87" s="4"/>
      <c r="L87" s="4"/>
      <c r="M87" s="4"/>
      <c r="N87" s="4"/>
      <c r="O87" s="4"/>
    </row>
    <row r="88" spans="1:15" x14ac:dyDescent="0.35">
      <c r="I88" s="4"/>
      <c r="J88" s="4"/>
      <c r="K88" s="4"/>
      <c r="L88" s="4"/>
      <c r="M88" s="4"/>
      <c r="N88" s="4"/>
      <c r="O88" s="4"/>
    </row>
    <row r="89" spans="1:15" ht="16" x14ac:dyDescent="0.4">
      <c r="A89" s="18" t="s">
        <v>57</v>
      </c>
      <c r="B89" s="18" t="s">
        <v>58</v>
      </c>
      <c r="C89" s="18" t="s">
        <v>59</v>
      </c>
      <c r="D89" s="18" t="s">
        <v>60</v>
      </c>
      <c r="E89" s="18" t="s">
        <v>61</v>
      </c>
      <c r="F89" s="18" t="s">
        <v>62</v>
      </c>
      <c r="G89" s="18" t="s">
        <v>63</v>
      </c>
      <c r="H89" s="18" t="s">
        <v>64</v>
      </c>
      <c r="I89" s="4"/>
      <c r="J89" s="4"/>
      <c r="K89" s="4"/>
      <c r="L89" s="4"/>
      <c r="M89" s="4"/>
      <c r="N89" s="4"/>
      <c r="O89" s="4"/>
    </row>
    <row r="90" spans="1:15" x14ac:dyDescent="0.35">
      <c r="A90" s="18" t="s">
        <v>65</v>
      </c>
      <c r="B90" s="18" t="s">
        <v>0</v>
      </c>
      <c r="C90" s="18" t="s">
        <v>0</v>
      </c>
      <c r="D90" s="18" t="s">
        <v>0</v>
      </c>
      <c r="E90" s="18" t="s">
        <v>0</v>
      </c>
      <c r="F90" s="18" t="s">
        <v>0</v>
      </c>
      <c r="G90" s="18" t="s">
        <v>0</v>
      </c>
      <c r="H90" s="18" t="s">
        <v>0</v>
      </c>
      <c r="I90" s="4"/>
      <c r="J90" s="4"/>
      <c r="K90" s="4"/>
      <c r="L90" s="4"/>
      <c r="M90" s="4"/>
      <c r="N90" s="4"/>
      <c r="O90" s="4"/>
    </row>
    <row r="91" spans="1:15" x14ac:dyDescent="0.35">
      <c r="A91" t="s">
        <v>1</v>
      </c>
      <c r="B91" s="7" t="s">
        <v>11</v>
      </c>
      <c r="C91" s="7" t="s">
        <v>11</v>
      </c>
      <c r="D91" s="7" t="s">
        <v>11</v>
      </c>
      <c r="E91" s="7" t="s">
        <v>11</v>
      </c>
      <c r="F91" s="7" t="s">
        <v>11</v>
      </c>
      <c r="G91" s="7" t="s">
        <v>11</v>
      </c>
      <c r="H91" s="7" t="s">
        <v>11</v>
      </c>
      <c r="I91" s="4"/>
      <c r="J91" s="4"/>
      <c r="K91" s="4"/>
      <c r="L91" s="4"/>
      <c r="M91" s="4"/>
      <c r="N91" s="4"/>
      <c r="O91" s="4"/>
    </row>
    <row r="92" spans="1:15" x14ac:dyDescent="0.35">
      <c r="A92" t="s">
        <v>13</v>
      </c>
      <c r="B92" s="7">
        <f t="shared" ref="B92:H92" si="28">20*B17</f>
        <v>0</v>
      </c>
      <c r="C92" s="7">
        <f t="shared" si="28"/>
        <v>0</v>
      </c>
      <c r="D92" s="7">
        <f t="shared" si="28"/>
        <v>0</v>
      </c>
      <c r="E92" s="7">
        <f t="shared" si="28"/>
        <v>0</v>
      </c>
      <c r="F92" s="7">
        <f t="shared" si="28"/>
        <v>0</v>
      </c>
      <c r="G92" s="7">
        <f t="shared" si="28"/>
        <v>0</v>
      </c>
      <c r="H92" s="7">
        <f t="shared" si="28"/>
        <v>0</v>
      </c>
      <c r="I92" s="4"/>
      <c r="J92" s="4"/>
      <c r="K92" s="4"/>
      <c r="L92" s="4"/>
      <c r="M92" s="4"/>
      <c r="N92" s="4"/>
      <c r="O92" s="4"/>
    </row>
    <row r="93" spans="1:15" x14ac:dyDescent="0.35">
      <c r="A93" t="s">
        <v>14</v>
      </c>
      <c r="B93" s="7">
        <f>20*B18</f>
        <v>0</v>
      </c>
      <c r="C93" s="7">
        <f t="shared" ref="C93:H93" si="29">20*C18</f>
        <v>189.47800000000001</v>
      </c>
      <c r="D93" s="7">
        <f t="shared" si="29"/>
        <v>0</v>
      </c>
      <c r="E93" s="7">
        <f t="shared" si="29"/>
        <v>0</v>
      </c>
      <c r="F93" s="7">
        <f t="shared" si="29"/>
        <v>9.9439999999999991</v>
      </c>
      <c r="G93" s="7">
        <f t="shared" si="29"/>
        <v>0</v>
      </c>
      <c r="H93" s="7">
        <f t="shared" si="29"/>
        <v>149.46199999999999</v>
      </c>
      <c r="I93" s="4"/>
      <c r="J93" s="4"/>
      <c r="K93" s="4"/>
      <c r="L93" s="4"/>
      <c r="M93" s="4"/>
      <c r="N93" s="4"/>
      <c r="O93" s="4"/>
    </row>
    <row r="94" spans="1:15" x14ac:dyDescent="0.35">
      <c r="A94" t="s">
        <v>15</v>
      </c>
      <c r="B94" s="7">
        <f t="shared" ref="B94:H94" si="30">20*B19</f>
        <v>0</v>
      </c>
      <c r="C94" s="7">
        <f t="shared" si="30"/>
        <v>189.452</v>
      </c>
      <c r="D94" s="7">
        <f t="shared" si="30"/>
        <v>0</v>
      </c>
      <c r="E94" s="7">
        <f t="shared" si="30"/>
        <v>0</v>
      </c>
      <c r="F94" s="7">
        <f t="shared" si="30"/>
        <v>9.8780000000000001</v>
      </c>
      <c r="G94" s="7">
        <f t="shared" si="30"/>
        <v>0</v>
      </c>
      <c r="H94" s="7">
        <f t="shared" si="30"/>
        <v>150.83199999999999</v>
      </c>
      <c r="I94" s="4"/>
      <c r="J94" s="4"/>
      <c r="K94" s="4"/>
      <c r="L94" s="4"/>
      <c r="M94" s="4"/>
      <c r="N94" s="4"/>
      <c r="O94" s="4"/>
    </row>
    <row r="95" spans="1:15" x14ac:dyDescent="0.35">
      <c r="A95" t="s">
        <v>16</v>
      </c>
      <c r="B95" s="7">
        <f t="shared" ref="B95:H95" si="31">20*B20</f>
        <v>0</v>
      </c>
      <c r="C95" s="7">
        <f t="shared" si="31"/>
        <v>190.38399999999999</v>
      </c>
      <c r="D95" s="7">
        <f t="shared" si="31"/>
        <v>0</v>
      </c>
      <c r="E95" s="7">
        <f t="shared" si="31"/>
        <v>0</v>
      </c>
      <c r="F95" s="7">
        <f t="shared" si="31"/>
        <v>9.911999999999999</v>
      </c>
      <c r="G95" s="7">
        <f t="shared" si="31"/>
        <v>0</v>
      </c>
      <c r="H95" s="7">
        <f t="shared" si="31"/>
        <v>150.78</v>
      </c>
      <c r="I95" s="4"/>
      <c r="J95" s="4"/>
      <c r="K95" s="4"/>
      <c r="L95" s="4"/>
      <c r="M95" s="4"/>
      <c r="N95" s="4"/>
      <c r="O95" s="4"/>
    </row>
    <row r="96" spans="1:15" x14ac:dyDescent="0.35">
      <c r="A96" t="s">
        <v>17</v>
      </c>
      <c r="B96" s="7">
        <f t="shared" ref="B96:H96" si="32">20*B21</f>
        <v>0</v>
      </c>
      <c r="C96" s="7">
        <f t="shared" si="32"/>
        <v>188.452</v>
      </c>
      <c r="D96" s="7">
        <f t="shared" si="32"/>
        <v>0</v>
      </c>
      <c r="E96" s="7">
        <f t="shared" si="32"/>
        <v>0</v>
      </c>
      <c r="F96" s="7">
        <f t="shared" si="32"/>
        <v>9.7899999999999991</v>
      </c>
      <c r="G96" s="7">
        <f t="shared" si="32"/>
        <v>0</v>
      </c>
      <c r="H96" s="7">
        <f t="shared" si="32"/>
        <v>149.29599999999999</v>
      </c>
      <c r="I96" s="17"/>
      <c r="J96" s="17"/>
      <c r="K96" s="17"/>
      <c r="L96" s="17"/>
      <c r="M96" s="17"/>
      <c r="N96" s="17"/>
      <c r="O96" s="17"/>
    </row>
    <row r="97" spans="1:15" x14ac:dyDescent="0.35">
      <c r="A97" t="s">
        <v>18</v>
      </c>
      <c r="B97" s="7">
        <f t="shared" ref="B97:H97" si="33">20*B22</f>
        <v>0</v>
      </c>
      <c r="C97" s="7">
        <f t="shared" si="33"/>
        <v>188.93200000000002</v>
      </c>
      <c r="D97" s="7">
        <f t="shared" si="33"/>
        <v>0</v>
      </c>
      <c r="E97" s="7">
        <f t="shared" si="33"/>
        <v>0</v>
      </c>
      <c r="F97" s="7">
        <f t="shared" si="33"/>
        <v>9.77</v>
      </c>
      <c r="G97" s="7">
        <f t="shared" si="33"/>
        <v>0</v>
      </c>
      <c r="H97" s="7">
        <f t="shared" si="33"/>
        <v>150.24200000000002</v>
      </c>
      <c r="I97" s="4"/>
      <c r="J97" s="4"/>
      <c r="K97" s="4"/>
      <c r="L97" s="4"/>
      <c r="M97" s="4"/>
      <c r="N97" s="4"/>
      <c r="O97" s="4"/>
    </row>
    <row r="98" spans="1:15" x14ac:dyDescent="0.35">
      <c r="A98" t="s">
        <v>19</v>
      </c>
      <c r="B98" s="7">
        <f t="shared" ref="B98:H98" si="34">20*B23</f>
        <v>0</v>
      </c>
      <c r="C98" s="7">
        <f t="shared" si="34"/>
        <v>0</v>
      </c>
      <c r="D98" s="7">
        <f t="shared" si="34"/>
        <v>0</v>
      </c>
      <c r="E98" s="7">
        <f t="shared" si="34"/>
        <v>0</v>
      </c>
      <c r="F98" s="7">
        <f t="shared" si="34"/>
        <v>0</v>
      </c>
      <c r="G98" s="7">
        <f t="shared" si="34"/>
        <v>0</v>
      </c>
      <c r="H98" s="7">
        <f t="shared" si="34"/>
        <v>0</v>
      </c>
      <c r="I98" s="4"/>
      <c r="J98" s="4"/>
      <c r="K98" s="4"/>
      <c r="L98" s="4"/>
      <c r="M98" s="4"/>
      <c r="N98" s="4"/>
      <c r="O98" s="4"/>
    </row>
    <row r="99" spans="1:15" x14ac:dyDescent="0.35">
      <c r="A99" t="s">
        <v>20</v>
      </c>
      <c r="B99" s="7">
        <f t="shared" ref="B99:H99" si="35">20*B24</f>
        <v>0</v>
      </c>
      <c r="C99" s="7">
        <f t="shared" si="35"/>
        <v>189.52600000000001</v>
      </c>
      <c r="D99" s="7">
        <f t="shared" si="35"/>
        <v>0</v>
      </c>
      <c r="E99" s="7">
        <f t="shared" si="35"/>
        <v>0</v>
      </c>
      <c r="F99" s="7">
        <f t="shared" si="35"/>
        <v>9.7540000000000013</v>
      </c>
      <c r="G99" s="7">
        <f t="shared" si="35"/>
        <v>0</v>
      </c>
      <c r="H99" s="7">
        <f t="shared" si="35"/>
        <v>149.62199999999999</v>
      </c>
      <c r="I99" s="4"/>
      <c r="J99" s="4"/>
      <c r="K99" s="4"/>
      <c r="L99" s="4"/>
      <c r="M99" s="4"/>
      <c r="N99" s="4"/>
      <c r="O99" s="4"/>
    </row>
    <row r="100" spans="1:15" x14ac:dyDescent="0.35">
      <c r="A100" t="s">
        <v>21</v>
      </c>
      <c r="B100" s="7">
        <f t="shared" ref="B100:H100" si="36">20*B25</f>
        <v>0</v>
      </c>
      <c r="C100" s="7">
        <f t="shared" si="36"/>
        <v>188.96799999999999</v>
      </c>
      <c r="D100" s="7">
        <f t="shared" si="36"/>
        <v>0</v>
      </c>
      <c r="E100" s="7">
        <f t="shared" si="36"/>
        <v>0</v>
      </c>
      <c r="F100" s="7">
        <f t="shared" si="36"/>
        <v>9.8740000000000006</v>
      </c>
      <c r="G100" s="7">
        <f t="shared" si="36"/>
        <v>0</v>
      </c>
      <c r="H100" s="7">
        <f t="shared" si="36"/>
        <v>149.452</v>
      </c>
      <c r="I100" s="4"/>
      <c r="J100" s="4"/>
      <c r="K100" s="4"/>
      <c r="L100" s="4"/>
      <c r="M100" s="4"/>
      <c r="N100" s="4"/>
      <c r="O100" s="4"/>
    </row>
    <row r="101" spans="1:15" x14ac:dyDescent="0.35">
      <c r="A101" t="s">
        <v>22</v>
      </c>
      <c r="B101" s="7">
        <f t="shared" ref="B101:H101" si="37">20*B26</f>
        <v>0</v>
      </c>
      <c r="C101" s="7">
        <f t="shared" si="37"/>
        <v>188.976</v>
      </c>
      <c r="D101" s="7">
        <f t="shared" si="37"/>
        <v>0</v>
      </c>
      <c r="E101" s="7">
        <f t="shared" si="37"/>
        <v>0</v>
      </c>
      <c r="F101" s="7">
        <f t="shared" si="37"/>
        <v>9.6120000000000001</v>
      </c>
      <c r="G101" s="7">
        <f t="shared" si="37"/>
        <v>0</v>
      </c>
      <c r="H101" s="7">
        <f t="shared" si="37"/>
        <v>149.79599999999999</v>
      </c>
      <c r="I101" s="4"/>
      <c r="J101" s="4"/>
      <c r="K101" s="4"/>
      <c r="L101" s="4"/>
      <c r="M101" s="4"/>
      <c r="N101" s="4"/>
      <c r="O101" s="4"/>
    </row>
    <row r="102" spans="1:15" x14ac:dyDescent="0.35">
      <c r="A102" t="s">
        <v>23</v>
      </c>
      <c r="B102" s="7">
        <f t="shared" ref="B102:H102" si="38">20*B27</f>
        <v>0</v>
      </c>
      <c r="C102" s="7">
        <f t="shared" si="38"/>
        <v>186.99799999999999</v>
      </c>
      <c r="D102" s="7">
        <f t="shared" si="38"/>
        <v>0</v>
      </c>
      <c r="E102" s="7">
        <f t="shared" si="38"/>
        <v>0</v>
      </c>
      <c r="F102" s="7">
        <f t="shared" si="38"/>
        <v>9.6479999999999997</v>
      </c>
      <c r="G102" s="7">
        <f t="shared" si="38"/>
        <v>0</v>
      </c>
      <c r="H102" s="7">
        <f t="shared" si="38"/>
        <v>148.614</v>
      </c>
      <c r="I102" s="4"/>
      <c r="J102" s="4"/>
      <c r="K102" s="4"/>
      <c r="L102" s="4"/>
      <c r="M102" s="4"/>
      <c r="N102" s="4"/>
      <c r="O102" s="4"/>
    </row>
    <row r="103" spans="1:15" x14ac:dyDescent="0.35">
      <c r="A103" t="s">
        <v>24</v>
      </c>
      <c r="B103" s="7">
        <f t="shared" ref="B103:H103" si="39">20*B28</f>
        <v>0</v>
      </c>
      <c r="C103" s="7">
        <f t="shared" si="39"/>
        <v>186.98599999999999</v>
      </c>
      <c r="D103" s="7">
        <f t="shared" si="39"/>
        <v>0</v>
      </c>
      <c r="E103" s="7">
        <f t="shared" si="39"/>
        <v>0</v>
      </c>
      <c r="F103" s="7">
        <f t="shared" si="39"/>
        <v>9.6920000000000002</v>
      </c>
      <c r="G103" s="7">
        <f t="shared" si="39"/>
        <v>0</v>
      </c>
      <c r="H103" s="7">
        <f t="shared" si="39"/>
        <v>148.64400000000001</v>
      </c>
      <c r="I103" s="4"/>
      <c r="J103" s="4"/>
      <c r="K103" s="4"/>
      <c r="L103" s="4"/>
      <c r="M103" s="4"/>
      <c r="N103" s="4"/>
      <c r="O103" s="4"/>
    </row>
    <row r="104" spans="1:15" x14ac:dyDescent="0.35">
      <c r="A104" t="s">
        <v>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4"/>
      <c r="J104" s="4"/>
      <c r="K104" s="4"/>
      <c r="L104" s="4"/>
      <c r="M104" s="4"/>
      <c r="N104" s="4"/>
      <c r="O104" s="4"/>
    </row>
    <row r="105" spans="1:15" x14ac:dyDescent="0.35">
      <c r="A105" t="s">
        <v>4</v>
      </c>
      <c r="B105" s="7">
        <v>0.19220000000000001</v>
      </c>
      <c r="C105" s="7">
        <v>1.9198999999999999</v>
      </c>
      <c r="D105" s="7">
        <v>0.2079</v>
      </c>
      <c r="E105" s="7">
        <v>0.1923</v>
      </c>
      <c r="F105" s="7">
        <v>0.20699999999999999</v>
      </c>
      <c r="G105" s="7">
        <v>0.20330000000000001</v>
      </c>
      <c r="H105" s="7">
        <v>1.9959</v>
      </c>
      <c r="I105" s="4"/>
      <c r="J105" s="4"/>
      <c r="K105" s="4"/>
      <c r="L105" s="4"/>
      <c r="M105" s="4"/>
      <c r="N105" s="4"/>
      <c r="O105" s="4"/>
    </row>
    <row r="106" spans="1:15" x14ac:dyDescent="0.35">
      <c r="A106" t="s">
        <v>2</v>
      </c>
      <c r="B106">
        <v>0.19739999999999999</v>
      </c>
      <c r="C106" s="15">
        <v>1.9479</v>
      </c>
      <c r="D106" s="5">
        <v>0.2044</v>
      </c>
      <c r="E106">
        <v>0.2016</v>
      </c>
      <c r="F106">
        <v>0.20530000000000001</v>
      </c>
      <c r="G106" s="8">
        <v>0.20300000000000001</v>
      </c>
      <c r="H106">
        <v>1.9984</v>
      </c>
      <c r="I106" s="17"/>
      <c r="J106" s="17"/>
      <c r="K106" s="17"/>
      <c r="L106" s="17"/>
      <c r="M106" s="17"/>
      <c r="N106" s="17"/>
      <c r="O106" s="17"/>
    </row>
    <row r="107" spans="1:15" x14ac:dyDescent="0.35">
      <c r="A107" t="s">
        <v>25</v>
      </c>
      <c r="B107" s="7">
        <f t="shared" ref="B107:H107" si="40">20*B32</f>
        <v>3.948</v>
      </c>
      <c r="C107" s="7">
        <f t="shared" si="40"/>
        <v>38.957999999999998</v>
      </c>
      <c r="D107" s="7">
        <f t="shared" si="40"/>
        <v>4.0880000000000001</v>
      </c>
      <c r="E107" s="7">
        <f t="shared" si="40"/>
        <v>4.032</v>
      </c>
      <c r="F107" s="7">
        <f t="shared" si="40"/>
        <v>4.1059999999999999</v>
      </c>
      <c r="G107" s="7">
        <f t="shared" si="40"/>
        <v>4.0600000000000005</v>
      </c>
      <c r="H107" s="7">
        <f t="shared" si="40"/>
        <v>39.967999999999996</v>
      </c>
      <c r="I107" s="4"/>
      <c r="J107" s="4"/>
      <c r="K107" s="4"/>
      <c r="L107" s="4"/>
      <c r="M107" s="4"/>
      <c r="N107" s="4"/>
      <c r="O107" s="4"/>
    </row>
    <row r="108" spans="1:15" x14ac:dyDescent="0.35">
      <c r="A108" t="s">
        <v>26</v>
      </c>
      <c r="B108" s="7">
        <f t="shared" ref="B108:H108" si="41">20*B33</f>
        <v>0</v>
      </c>
      <c r="C108" s="7">
        <f t="shared" si="41"/>
        <v>189.11200000000002</v>
      </c>
      <c r="D108" s="7">
        <f t="shared" si="41"/>
        <v>0</v>
      </c>
      <c r="E108" s="7">
        <f t="shared" si="41"/>
        <v>0</v>
      </c>
      <c r="F108" s="7">
        <f t="shared" si="41"/>
        <v>9.8960000000000008</v>
      </c>
      <c r="G108" s="7">
        <f t="shared" si="41"/>
        <v>0</v>
      </c>
      <c r="H108" s="7">
        <f t="shared" si="41"/>
        <v>150.71600000000001</v>
      </c>
      <c r="I108" s="4"/>
      <c r="J108" s="4"/>
      <c r="K108" s="4"/>
      <c r="L108" s="4"/>
      <c r="M108" s="4"/>
      <c r="N108" s="4"/>
      <c r="O108" s="4"/>
    </row>
    <row r="109" spans="1:15" x14ac:dyDescent="0.35">
      <c r="A109" t="s">
        <v>27</v>
      </c>
      <c r="B109" s="7">
        <f t="shared" ref="B109:H109" si="42">20*B34</f>
        <v>0</v>
      </c>
      <c r="C109" s="7">
        <f t="shared" si="42"/>
        <v>190.43600000000001</v>
      </c>
      <c r="D109" s="7">
        <f t="shared" si="42"/>
        <v>0</v>
      </c>
      <c r="E109" s="7">
        <f t="shared" si="42"/>
        <v>0</v>
      </c>
      <c r="F109" s="7">
        <f t="shared" si="42"/>
        <v>9.8480000000000008</v>
      </c>
      <c r="G109" s="7">
        <f t="shared" si="42"/>
        <v>0</v>
      </c>
      <c r="H109" s="7">
        <f t="shared" si="42"/>
        <v>150.166</v>
      </c>
      <c r="I109" s="4"/>
      <c r="J109" s="4"/>
      <c r="K109" s="4"/>
      <c r="L109" s="4"/>
      <c r="M109" s="4"/>
      <c r="N109" s="4"/>
      <c r="O109" s="4"/>
    </row>
    <row r="110" spans="1:15" x14ac:dyDescent="0.35">
      <c r="A110" t="s">
        <v>28</v>
      </c>
      <c r="B110" s="7">
        <f t="shared" ref="B110:H110" si="43">20*B35</f>
        <v>0</v>
      </c>
      <c r="C110" s="7">
        <f t="shared" si="43"/>
        <v>189.67199999999997</v>
      </c>
      <c r="D110" s="7">
        <f t="shared" si="43"/>
        <v>0</v>
      </c>
      <c r="E110" s="7">
        <f t="shared" si="43"/>
        <v>0</v>
      </c>
      <c r="F110" s="7">
        <f t="shared" si="43"/>
        <v>9.6379999999999999</v>
      </c>
      <c r="G110" s="7">
        <f t="shared" si="43"/>
        <v>0</v>
      </c>
      <c r="H110" s="7">
        <f t="shared" si="43"/>
        <v>148.82599999999999</v>
      </c>
      <c r="L110" s="5"/>
      <c r="M110" s="5"/>
      <c r="N110" s="5"/>
    </row>
    <row r="111" spans="1:15" x14ac:dyDescent="0.35">
      <c r="A111" t="s">
        <v>29</v>
      </c>
      <c r="B111" s="7">
        <f t="shared" ref="B111:H111" si="44">20*B36</f>
        <v>0</v>
      </c>
      <c r="C111" s="7">
        <f t="shared" si="44"/>
        <v>190.45999999999998</v>
      </c>
      <c r="D111" s="7">
        <f t="shared" si="44"/>
        <v>0</v>
      </c>
      <c r="E111" s="7">
        <f t="shared" si="44"/>
        <v>0</v>
      </c>
      <c r="F111" s="7">
        <f t="shared" si="44"/>
        <v>9.9480000000000004</v>
      </c>
      <c r="G111" s="7">
        <f t="shared" si="44"/>
        <v>0</v>
      </c>
      <c r="H111" s="7">
        <f t="shared" si="44"/>
        <v>150.55799999999999</v>
      </c>
      <c r="L111" s="5"/>
      <c r="M111" s="5"/>
      <c r="N111" s="5"/>
    </row>
    <row r="112" spans="1:15" x14ac:dyDescent="0.35">
      <c r="A112" t="s">
        <v>30</v>
      </c>
      <c r="B112" s="7">
        <f t="shared" ref="B112:H112" si="45">20*B37</f>
        <v>0</v>
      </c>
      <c r="C112" s="7">
        <f t="shared" si="45"/>
        <v>190.34199999999998</v>
      </c>
      <c r="D112" s="7">
        <f t="shared" si="45"/>
        <v>0</v>
      </c>
      <c r="E112" s="7">
        <f t="shared" si="45"/>
        <v>0</v>
      </c>
      <c r="F112" s="7">
        <f t="shared" si="45"/>
        <v>9.7579999999999991</v>
      </c>
      <c r="G112" s="7">
        <f t="shared" si="45"/>
        <v>0</v>
      </c>
      <c r="H112" s="7">
        <f t="shared" si="45"/>
        <v>150.26599999999999</v>
      </c>
      <c r="J112" s="2"/>
      <c r="K112" s="2"/>
      <c r="L112" s="2"/>
      <c r="M112" s="5"/>
      <c r="N112" s="5"/>
    </row>
    <row r="113" spans="1:15" x14ac:dyDescent="0.35">
      <c r="A113" t="s">
        <v>31</v>
      </c>
      <c r="B113" s="7">
        <f t="shared" ref="B113:H113" si="46">20*B38</f>
        <v>0</v>
      </c>
      <c r="C113" s="7">
        <f t="shared" si="46"/>
        <v>191.536</v>
      </c>
      <c r="D113" s="7">
        <f t="shared" si="46"/>
        <v>0</v>
      </c>
      <c r="E113" s="7">
        <f t="shared" si="46"/>
        <v>0</v>
      </c>
      <c r="F113" s="7">
        <f t="shared" si="46"/>
        <v>9.8659999999999997</v>
      </c>
      <c r="G113" s="7">
        <f t="shared" si="46"/>
        <v>0</v>
      </c>
      <c r="H113" s="7">
        <f t="shared" si="46"/>
        <v>151.83199999999999</v>
      </c>
      <c r="L113" s="5"/>
      <c r="M113" s="5"/>
      <c r="N113" s="5"/>
    </row>
    <row r="114" spans="1:15" x14ac:dyDescent="0.35">
      <c r="A114" t="s">
        <v>32</v>
      </c>
      <c r="B114" s="7">
        <f t="shared" ref="B114:H114" si="47">20*B39</f>
        <v>0</v>
      </c>
      <c r="C114" s="7">
        <f t="shared" si="47"/>
        <v>46.417999999999999</v>
      </c>
      <c r="D114" s="7">
        <f t="shared" si="47"/>
        <v>0</v>
      </c>
      <c r="E114" s="7">
        <f t="shared" si="47"/>
        <v>0</v>
      </c>
      <c r="F114" s="7">
        <f t="shared" si="47"/>
        <v>4.3120000000000003</v>
      </c>
      <c r="G114" s="7">
        <f t="shared" si="47"/>
        <v>0.59</v>
      </c>
      <c r="H114" s="7">
        <f t="shared" si="47"/>
        <v>16.741999999999997</v>
      </c>
      <c r="L114" s="5"/>
      <c r="M114" s="5"/>
      <c r="N114" s="5"/>
    </row>
    <row r="115" spans="1:15" x14ac:dyDescent="0.35">
      <c r="A115" t="s">
        <v>33</v>
      </c>
      <c r="B115" s="7">
        <f t="shared" ref="B115:H115" si="48">20*B40</f>
        <v>0</v>
      </c>
      <c r="C115" s="7">
        <f t="shared" si="48"/>
        <v>46.218000000000004</v>
      </c>
      <c r="D115" s="7">
        <f t="shared" si="48"/>
        <v>0</v>
      </c>
      <c r="E115" s="7">
        <f t="shared" si="48"/>
        <v>0</v>
      </c>
      <c r="F115" s="7">
        <f t="shared" si="48"/>
        <v>4.18</v>
      </c>
      <c r="G115" s="7">
        <f t="shared" si="48"/>
        <v>0.42200000000000004</v>
      </c>
      <c r="H115" s="7">
        <f t="shared" si="48"/>
        <v>16.698</v>
      </c>
      <c r="L115" s="5"/>
      <c r="M115" s="5"/>
      <c r="N115" s="5"/>
    </row>
    <row r="116" spans="1:15" x14ac:dyDescent="0.35">
      <c r="A116" t="s">
        <v>34</v>
      </c>
      <c r="B116" s="7">
        <f t="shared" ref="B116:H116" si="49">20*B41</f>
        <v>1.554</v>
      </c>
      <c r="C116" s="7">
        <f t="shared" si="49"/>
        <v>21.57</v>
      </c>
      <c r="D116" s="7">
        <f t="shared" si="49"/>
        <v>0</v>
      </c>
      <c r="E116" s="7">
        <f t="shared" si="49"/>
        <v>0</v>
      </c>
      <c r="F116" s="7">
        <f t="shared" si="49"/>
        <v>2.1379999999999999</v>
      </c>
      <c r="G116" s="7">
        <f t="shared" si="49"/>
        <v>0</v>
      </c>
      <c r="H116" s="7">
        <f t="shared" si="49"/>
        <v>20.912000000000003</v>
      </c>
      <c r="I116" s="4"/>
      <c r="J116" s="4"/>
      <c r="K116" s="4"/>
      <c r="L116" s="4"/>
      <c r="M116" s="4"/>
      <c r="N116" s="4"/>
      <c r="O116" s="4"/>
    </row>
    <row r="117" spans="1:15" x14ac:dyDescent="0.35">
      <c r="A117" t="s">
        <v>35</v>
      </c>
      <c r="B117" s="7">
        <f t="shared" ref="B117:H117" si="50">20*B42</f>
        <v>1.4239999999999999</v>
      </c>
      <c r="C117" s="7">
        <f t="shared" si="50"/>
        <v>21.831999999999997</v>
      </c>
      <c r="D117" s="7">
        <f t="shared" si="50"/>
        <v>0</v>
      </c>
      <c r="E117" s="7">
        <f t="shared" si="50"/>
        <v>0</v>
      </c>
      <c r="F117" s="7">
        <f t="shared" si="50"/>
        <v>2.1179999999999999</v>
      </c>
      <c r="G117" s="7">
        <f t="shared" si="50"/>
        <v>0.40399999999999997</v>
      </c>
      <c r="H117" s="7">
        <f t="shared" si="50"/>
        <v>21.731999999999999</v>
      </c>
      <c r="I117" s="2"/>
      <c r="J117" s="2"/>
      <c r="K117" s="2"/>
      <c r="L117" s="2"/>
      <c r="M117" s="2"/>
      <c r="N117" s="2"/>
      <c r="O117" s="2"/>
    </row>
    <row r="118" spans="1:15" x14ac:dyDescent="0.35">
      <c r="A118" t="s">
        <v>36</v>
      </c>
      <c r="B118" s="7">
        <f t="shared" ref="B118:H118" si="51">20*B43</f>
        <v>1.45</v>
      </c>
      <c r="C118" s="7">
        <f t="shared" si="51"/>
        <v>21.671999999999997</v>
      </c>
      <c r="D118" s="7">
        <f t="shared" si="51"/>
        <v>0</v>
      </c>
      <c r="E118" s="7">
        <f t="shared" si="51"/>
        <v>0</v>
      </c>
      <c r="F118" s="7">
        <f t="shared" si="51"/>
        <v>2.1079999999999997</v>
      </c>
      <c r="G118" s="7">
        <f t="shared" si="51"/>
        <v>0.28600000000000003</v>
      </c>
      <c r="H118" s="7">
        <f t="shared" si="51"/>
        <v>21.45</v>
      </c>
    </row>
    <row r="119" spans="1:15" x14ac:dyDescent="0.35">
      <c r="A119" t="s">
        <v>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6"/>
      <c r="J119" s="6"/>
      <c r="K119" s="6"/>
      <c r="L119" s="6"/>
      <c r="M119" s="6"/>
      <c r="N119" s="6"/>
      <c r="O119" s="6"/>
    </row>
    <row r="120" spans="1:15" x14ac:dyDescent="0.35">
      <c r="A120" t="s">
        <v>4</v>
      </c>
      <c r="B120" s="7">
        <v>0.19670000000000001</v>
      </c>
      <c r="C120" s="7">
        <v>1.9246000000000001</v>
      </c>
      <c r="D120" s="7">
        <v>0.21829999999999999</v>
      </c>
      <c r="E120" s="7">
        <v>0.19919999999999999</v>
      </c>
      <c r="F120" s="7">
        <v>0.20469999999999999</v>
      </c>
      <c r="G120" s="7">
        <v>0.21279999999999999</v>
      </c>
      <c r="H120" s="7">
        <v>1.9915</v>
      </c>
      <c r="I120" s="2"/>
      <c r="J120" s="2"/>
      <c r="K120" s="2"/>
      <c r="L120" s="2"/>
      <c r="M120" s="2"/>
      <c r="N120" s="2"/>
      <c r="O120" s="2"/>
    </row>
    <row r="121" spans="1:15" x14ac:dyDescent="0.35">
      <c r="A121" t="s">
        <v>2</v>
      </c>
      <c r="B121" s="7">
        <v>0.19409999999999999</v>
      </c>
      <c r="C121" s="7">
        <v>1.9536</v>
      </c>
      <c r="D121" s="7">
        <v>0.2079</v>
      </c>
      <c r="E121" s="7">
        <v>0.2051</v>
      </c>
      <c r="F121" s="7">
        <v>0.20180000000000001</v>
      </c>
      <c r="G121" s="7">
        <v>0.19769999999999999</v>
      </c>
      <c r="H121" s="7">
        <v>2.0028999999999999</v>
      </c>
      <c r="I121" s="2"/>
      <c r="J121" s="2"/>
      <c r="K121" s="6"/>
      <c r="L121" s="2"/>
      <c r="M121" s="2"/>
      <c r="N121" s="2"/>
      <c r="O121" s="2"/>
    </row>
    <row r="122" spans="1:15" x14ac:dyDescent="0.35">
      <c r="A122" t="s">
        <v>3</v>
      </c>
      <c r="B122" s="8">
        <v>0.40100000000000002</v>
      </c>
      <c r="C122">
        <v>0.61409999999999998</v>
      </c>
      <c r="D122" s="8">
        <v>0.60699999999999998</v>
      </c>
      <c r="E122" s="8">
        <v>2.0007000000000001</v>
      </c>
      <c r="F122" s="8">
        <v>0.46939999999999998</v>
      </c>
      <c r="G122" s="8">
        <v>1.0121</v>
      </c>
      <c r="H122">
        <v>3.0244</v>
      </c>
    </row>
    <row r="123" spans="1:15" x14ac:dyDescent="0.35">
      <c r="A123" t="s">
        <v>37</v>
      </c>
      <c r="B123" s="7">
        <f t="shared" ref="B123:H123" si="52">10*B48</f>
        <v>4.01</v>
      </c>
      <c r="C123" s="7">
        <f t="shared" si="52"/>
        <v>6.141</v>
      </c>
      <c r="D123" s="7">
        <f t="shared" si="52"/>
        <v>6.07</v>
      </c>
      <c r="E123" s="7">
        <f t="shared" si="52"/>
        <v>20.007000000000001</v>
      </c>
      <c r="F123" s="7">
        <f t="shared" si="52"/>
        <v>4.694</v>
      </c>
      <c r="G123" s="7">
        <f t="shared" si="52"/>
        <v>10.121</v>
      </c>
      <c r="H123" s="7">
        <f t="shared" si="52"/>
        <v>30.244</v>
      </c>
    </row>
    <row r="124" spans="1:15" x14ac:dyDescent="0.35">
      <c r="A124" t="s">
        <v>38</v>
      </c>
      <c r="B124" s="7">
        <f t="shared" ref="B124:H124" si="53">10*B49</f>
        <v>0</v>
      </c>
      <c r="C124" s="7">
        <f t="shared" si="53"/>
        <v>127.89099999999999</v>
      </c>
      <c r="D124" s="7">
        <f t="shared" si="53"/>
        <v>0</v>
      </c>
      <c r="E124" s="7">
        <f t="shared" si="53"/>
        <v>0</v>
      </c>
      <c r="F124" s="7">
        <f t="shared" si="53"/>
        <v>0</v>
      </c>
      <c r="G124" s="7">
        <f t="shared" si="53"/>
        <v>0</v>
      </c>
      <c r="H124" s="7">
        <f t="shared" si="53"/>
        <v>7.4050000000000002</v>
      </c>
    </row>
    <row r="125" spans="1:15" x14ac:dyDescent="0.35">
      <c r="A125" t="s">
        <v>39</v>
      </c>
      <c r="B125" s="7">
        <f t="shared" ref="B125:H125" si="54">10*B50</f>
        <v>0</v>
      </c>
      <c r="C125" s="7">
        <f t="shared" si="54"/>
        <v>126.95</v>
      </c>
      <c r="D125" s="7">
        <f t="shared" si="54"/>
        <v>0</v>
      </c>
      <c r="E125" s="7">
        <f t="shared" si="54"/>
        <v>0</v>
      </c>
      <c r="F125" s="7">
        <f t="shared" si="54"/>
        <v>0</v>
      </c>
      <c r="G125" s="7">
        <f t="shared" si="54"/>
        <v>0</v>
      </c>
      <c r="H125" s="7">
        <f t="shared" si="54"/>
        <v>7.4850000000000003</v>
      </c>
    </row>
    <row r="126" spans="1:15" x14ac:dyDescent="0.35">
      <c r="A126" t="s">
        <v>40</v>
      </c>
      <c r="B126" s="7">
        <f t="shared" ref="B126:H126" si="55">10*B51</f>
        <v>0</v>
      </c>
      <c r="C126" s="7">
        <f t="shared" si="55"/>
        <v>38.723999999999997</v>
      </c>
      <c r="D126" s="7">
        <f t="shared" si="55"/>
        <v>0</v>
      </c>
      <c r="E126" s="7">
        <f t="shared" si="55"/>
        <v>0</v>
      </c>
      <c r="F126" s="7">
        <f t="shared" si="55"/>
        <v>0</v>
      </c>
      <c r="G126" s="7">
        <f t="shared" si="55"/>
        <v>0</v>
      </c>
      <c r="H126" s="7">
        <f t="shared" si="55"/>
        <v>30.569000000000003</v>
      </c>
    </row>
    <row r="127" spans="1:15" x14ac:dyDescent="0.35">
      <c r="A127" t="s">
        <v>41</v>
      </c>
      <c r="B127" s="7">
        <f t="shared" ref="B127:H127" si="56">10*B52</f>
        <v>0</v>
      </c>
      <c r="C127" s="7">
        <f t="shared" si="56"/>
        <v>8.66</v>
      </c>
      <c r="D127" s="7">
        <f t="shared" si="56"/>
        <v>0.16</v>
      </c>
      <c r="E127" s="7">
        <f t="shared" si="56"/>
        <v>0.13899999999999998</v>
      </c>
      <c r="F127" s="7">
        <f t="shared" si="56"/>
        <v>0.48</v>
      </c>
      <c r="G127" s="7">
        <f t="shared" si="56"/>
        <v>0</v>
      </c>
      <c r="H127" s="7">
        <f t="shared" si="56"/>
        <v>8.3889999999999993</v>
      </c>
    </row>
    <row r="128" spans="1:15" x14ac:dyDescent="0.35">
      <c r="A128" t="s">
        <v>42</v>
      </c>
      <c r="B128" s="7">
        <f t="shared" ref="B128:H128" si="57">10*B53</f>
        <v>0.34</v>
      </c>
      <c r="C128" s="7">
        <f t="shared" si="57"/>
        <v>32.511000000000003</v>
      </c>
      <c r="D128" s="7">
        <f t="shared" si="57"/>
        <v>0</v>
      </c>
      <c r="E128" s="7">
        <f t="shared" si="57"/>
        <v>0</v>
      </c>
      <c r="F128" s="7">
        <f t="shared" si="57"/>
        <v>0.67</v>
      </c>
      <c r="G128" s="7">
        <f t="shared" si="57"/>
        <v>0</v>
      </c>
      <c r="H128" s="7">
        <f t="shared" si="57"/>
        <v>40.744</v>
      </c>
    </row>
    <row r="129" spans="1:15" x14ac:dyDescent="0.35">
      <c r="A129" t="s">
        <v>43</v>
      </c>
      <c r="B129" s="7">
        <f t="shared" ref="B129:H129" si="58">10*B54</f>
        <v>0.43200000000000005</v>
      </c>
      <c r="C129" s="7">
        <f t="shared" si="58"/>
        <v>51.700999999999993</v>
      </c>
      <c r="D129" s="7">
        <f t="shared" si="58"/>
        <v>0</v>
      </c>
      <c r="E129" s="7">
        <f t="shared" si="58"/>
        <v>0</v>
      </c>
      <c r="F129" s="7">
        <f t="shared" si="58"/>
        <v>1.0580000000000001</v>
      </c>
      <c r="G129" s="7">
        <f t="shared" si="58"/>
        <v>0</v>
      </c>
      <c r="H129" s="7">
        <f t="shared" si="58"/>
        <v>80.538000000000011</v>
      </c>
    </row>
    <row r="130" spans="1:15" x14ac:dyDescent="0.35">
      <c r="A130" t="s">
        <v>44</v>
      </c>
      <c r="B130" s="7">
        <f t="shared" ref="B130:H130" si="59">10*B55</f>
        <v>0.58299999999999996</v>
      </c>
      <c r="C130" s="7">
        <f t="shared" si="59"/>
        <v>54.606000000000002</v>
      </c>
      <c r="D130" s="7">
        <f t="shared" si="59"/>
        <v>0</v>
      </c>
      <c r="E130" s="7">
        <f t="shared" si="59"/>
        <v>0</v>
      </c>
      <c r="F130" s="7">
        <f t="shared" si="59"/>
        <v>0.56599999999999995</v>
      </c>
      <c r="G130" s="7">
        <f t="shared" si="59"/>
        <v>0</v>
      </c>
      <c r="H130" s="7">
        <f t="shared" si="59"/>
        <v>108.682</v>
      </c>
    </row>
    <row r="131" spans="1:15" x14ac:dyDescent="0.35">
      <c r="A131" t="s">
        <v>45</v>
      </c>
      <c r="B131" s="7">
        <f t="shared" ref="B131:H131" si="60">10*B56</f>
        <v>0.26800000000000002</v>
      </c>
      <c r="C131" s="7">
        <f t="shared" si="60"/>
        <v>35.994</v>
      </c>
      <c r="D131" s="7">
        <f t="shared" si="60"/>
        <v>0</v>
      </c>
      <c r="E131" s="7">
        <f t="shared" si="60"/>
        <v>0</v>
      </c>
      <c r="F131" s="7">
        <f t="shared" si="60"/>
        <v>0</v>
      </c>
      <c r="G131" s="7">
        <f t="shared" si="60"/>
        <v>0</v>
      </c>
      <c r="H131" s="7">
        <f t="shared" si="60"/>
        <v>20.582999999999998</v>
      </c>
    </row>
    <row r="132" spans="1:15" x14ac:dyDescent="0.35">
      <c r="A132" t="s">
        <v>46</v>
      </c>
      <c r="B132" s="7">
        <f t="shared" ref="B132:H132" si="61">10*B57</f>
        <v>0.505</v>
      </c>
      <c r="C132" s="7">
        <f t="shared" si="61"/>
        <v>46.887</v>
      </c>
      <c r="D132" s="7">
        <f t="shared" si="61"/>
        <v>0</v>
      </c>
      <c r="E132" s="7">
        <f t="shared" si="61"/>
        <v>0</v>
      </c>
      <c r="F132" s="7">
        <f t="shared" si="61"/>
        <v>0</v>
      </c>
      <c r="G132" s="7">
        <f t="shared" si="61"/>
        <v>0</v>
      </c>
      <c r="H132" s="7">
        <f t="shared" si="61"/>
        <v>77.754000000000005</v>
      </c>
      <c r="I132" s="4"/>
      <c r="J132" s="4"/>
      <c r="K132" s="4"/>
      <c r="L132" s="4"/>
      <c r="M132" s="4"/>
      <c r="N132" s="4"/>
      <c r="O132" s="4"/>
    </row>
    <row r="133" spans="1:15" x14ac:dyDescent="0.35">
      <c r="A133" t="s">
        <v>47</v>
      </c>
      <c r="B133" s="7">
        <f t="shared" ref="B133:H133" si="62">10*B58</f>
        <v>0.23599999999999999</v>
      </c>
      <c r="C133" s="7">
        <f t="shared" si="62"/>
        <v>16.746000000000002</v>
      </c>
      <c r="D133" s="7">
        <f t="shared" si="62"/>
        <v>0</v>
      </c>
      <c r="E133" s="7">
        <f t="shared" si="62"/>
        <v>0</v>
      </c>
      <c r="F133" s="7">
        <f t="shared" si="62"/>
        <v>0</v>
      </c>
      <c r="G133" s="7">
        <f t="shared" si="62"/>
        <v>0</v>
      </c>
      <c r="H133" s="7">
        <f t="shared" si="62"/>
        <v>13.721</v>
      </c>
      <c r="I133" s="2"/>
      <c r="J133" s="2"/>
      <c r="K133" s="2"/>
      <c r="L133" s="2"/>
      <c r="M133" s="2"/>
      <c r="N133" s="2"/>
      <c r="O133" s="2"/>
    </row>
    <row r="134" spans="1:15" x14ac:dyDescent="0.35">
      <c r="A134" t="s">
        <v>48</v>
      </c>
      <c r="B134" s="7">
        <f t="shared" ref="B134:H134" si="63">10*B59</f>
        <v>0.22800000000000001</v>
      </c>
      <c r="C134" s="7">
        <f t="shared" si="63"/>
        <v>16.812000000000001</v>
      </c>
      <c r="D134" s="7">
        <f t="shared" si="63"/>
        <v>0</v>
      </c>
      <c r="E134" s="7">
        <f t="shared" si="63"/>
        <v>0</v>
      </c>
      <c r="F134" s="7">
        <f t="shared" si="63"/>
        <v>0</v>
      </c>
      <c r="G134" s="7">
        <f t="shared" si="63"/>
        <v>0</v>
      </c>
      <c r="H134" s="7">
        <f t="shared" si="63"/>
        <v>13.837</v>
      </c>
    </row>
    <row r="135" spans="1:15" x14ac:dyDescent="0.35">
      <c r="A135" t="s">
        <v>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6"/>
      <c r="J135" s="6"/>
      <c r="K135" s="6"/>
      <c r="L135" s="6"/>
      <c r="M135" s="6"/>
      <c r="N135" s="6"/>
      <c r="O135" s="6"/>
    </row>
    <row r="136" spans="1:15" x14ac:dyDescent="0.35">
      <c r="A136" t="s">
        <v>4</v>
      </c>
      <c r="B136" s="7">
        <v>0.20030000000000001</v>
      </c>
      <c r="C136" s="7">
        <v>1.9285000000000001</v>
      </c>
      <c r="D136" s="7">
        <v>0.2203</v>
      </c>
      <c r="E136" s="7">
        <v>0.2021</v>
      </c>
      <c r="F136" s="7">
        <v>0.2074</v>
      </c>
      <c r="G136" s="7">
        <v>0.20699999999999999</v>
      </c>
      <c r="H136" s="7">
        <v>1.9959</v>
      </c>
      <c r="I136" s="2"/>
      <c r="J136" s="2"/>
      <c r="K136" s="2"/>
      <c r="L136" s="2"/>
      <c r="M136" s="2"/>
      <c r="N136" s="2"/>
      <c r="O136" s="2"/>
    </row>
    <row r="137" spans="1:15" x14ac:dyDescent="0.35">
      <c r="A137" t="s">
        <v>2</v>
      </c>
      <c r="B137" s="8">
        <v>0.19539999999999999</v>
      </c>
      <c r="C137" s="8">
        <v>1.9614</v>
      </c>
      <c r="D137" s="8">
        <v>0.20949999999999999</v>
      </c>
      <c r="E137" s="10">
        <v>0.2</v>
      </c>
      <c r="F137" s="8">
        <v>0.2064</v>
      </c>
      <c r="G137" s="8">
        <v>0.2034</v>
      </c>
      <c r="H137" s="8">
        <v>2.0264000000000002</v>
      </c>
      <c r="I137" s="2"/>
      <c r="J137" s="2"/>
      <c r="K137" s="2"/>
      <c r="L137" s="2"/>
      <c r="M137" s="2"/>
      <c r="N137" s="2"/>
      <c r="O137" s="2"/>
    </row>
    <row r="138" spans="1:15" x14ac:dyDescent="0.35">
      <c r="A138" t="s">
        <v>49</v>
      </c>
      <c r="B138" s="7">
        <f>10*B63</f>
        <v>1.954</v>
      </c>
      <c r="C138" s="7">
        <f t="shared" ref="C138:H138" si="64">10*C63</f>
        <v>19.614000000000001</v>
      </c>
      <c r="D138" s="7">
        <f t="shared" si="64"/>
        <v>2.0949999999999998</v>
      </c>
      <c r="E138" s="7">
        <f t="shared" si="64"/>
        <v>2</v>
      </c>
      <c r="F138" s="7">
        <f t="shared" si="64"/>
        <v>2.0640000000000001</v>
      </c>
      <c r="G138" s="7">
        <f t="shared" si="64"/>
        <v>2.0339999999999998</v>
      </c>
      <c r="H138" s="7">
        <f t="shared" si="64"/>
        <v>20.264000000000003</v>
      </c>
    </row>
    <row r="139" spans="1:15" x14ac:dyDescent="0.35">
      <c r="A139" t="s">
        <v>50</v>
      </c>
      <c r="B139" s="7">
        <f t="shared" ref="B139:H139" si="65">10*B64</f>
        <v>0.21600000000000003</v>
      </c>
      <c r="C139" s="7">
        <f t="shared" si="65"/>
        <v>16.533999999999999</v>
      </c>
      <c r="D139" s="7">
        <f t="shared" si="65"/>
        <v>0</v>
      </c>
      <c r="E139" s="7">
        <f t="shared" si="65"/>
        <v>0</v>
      </c>
      <c r="F139" s="7">
        <f t="shared" si="65"/>
        <v>0.39300000000000002</v>
      </c>
      <c r="G139" s="7">
        <f t="shared" si="65"/>
        <v>0</v>
      </c>
      <c r="H139" s="7">
        <f t="shared" si="65"/>
        <v>12.811</v>
      </c>
    </row>
    <row r="140" spans="1:15" x14ac:dyDescent="0.35">
      <c r="A140" t="s">
        <v>51</v>
      </c>
      <c r="B140" s="7">
        <f t="shared" ref="B140:H140" si="66">10*B65</f>
        <v>0.21199999999999999</v>
      </c>
      <c r="C140" s="7">
        <f t="shared" si="66"/>
        <v>18.224</v>
      </c>
      <c r="D140" s="7">
        <f t="shared" si="66"/>
        <v>0</v>
      </c>
      <c r="E140" s="7">
        <f t="shared" si="66"/>
        <v>0</v>
      </c>
      <c r="F140" s="7">
        <f t="shared" si="66"/>
        <v>0.70599999999999996</v>
      </c>
      <c r="G140" s="7">
        <f t="shared" si="66"/>
        <v>0</v>
      </c>
      <c r="H140" s="7">
        <f t="shared" si="66"/>
        <v>15.358000000000001</v>
      </c>
    </row>
    <row r="141" spans="1:15" x14ac:dyDescent="0.35">
      <c r="A141" t="s">
        <v>52</v>
      </c>
      <c r="B141" s="7">
        <f t="shared" ref="B141:H141" si="67">10*B66</f>
        <v>0.253</v>
      </c>
      <c r="C141" s="7">
        <f t="shared" si="67"/>
        <v>25.508000000000003</v>
      </c>
      <c r="D141" s="7">
        <f t="shared" si="67"/>
        <v>0</v>
      </c>
      <c r="E141" s="7">
        <f t="shared" si="67"/>
        <v>0</v>
      </c>
      <c r="F141" s="7">
        <f t="shared" si="67"/>
        <v>2.2229999999999999</v>
      </c>
      <c r="G141" s="7">
        <f t="shared" si="67"/>
        <v>0.26400000000000001</v>
      </c>
      <c r="H141" s="7">
        <f t="shared" si="67"/>
        <v>22.17</v>
      </c>
    </row>
    <row r="142" spans="1:15" x14ac:dyDescent="0.35">
      <c r="A142" t="s">
        <v>53</v>
      </c>
      <c r="B142" s="7">
        <f t="shared" ref="B142:H142" si="68">10*B67</f>
        <v>0.34599999999999997</v>
      </c>
      <c r="C142" s="7">
        <f t="shared" si="68"/>
        <v>44.78</v>
      </c>
      <c r="D142" s="7">
        <f t="shared" si="68"/>
        <v>0</v>
      </c>
      <c r="E142" s="7">
        <f t="shared" si="68"/>
        <v>0</v>
      </c>
      <c r="F142" s="7">
        <f t="shared" si="68"/>
        <v>4.1059999999999999</v>
      </c>
      <c r="G142" s="7">
        <f t="shared" si="68"/>
        <v>0.58299999999999996</v>
      </c>
      <c r="H142" s="7">
        <f t="shared" si="68"/>
        <v>31.179000000000002</v>
      </c>
    </row>
    <row r="143" spans="1:15" x14ac:dyDescent="0.35">
      <c r="A143" t="s">
        <v>54</v>
      </c>
      <c r="B143" s="7">
        <f t="shared" ref="B143:H143" si="69">10*B68</f>
        <v>0.35000000000000003</v>
      </c>
      <c r="C143" s="7">
        <f t="shared" si="69"/>
        <v>44.872</v>
      </c>
      <c r="D143" s="7">
        <f t="shared" si="69"/>
        <v>0</v>
      </c>
      <c r="E143" s="7">
        <f t="shared" si="69"/>
        <v>0</v>
      </c>
      <c r="F143" s="7">
        <f t="shared" si="69"/>
        <v>4.1129999999999995</v>
      </c>
      <c r="G143" s="7">
        <f t="shared" si="69"/>
        <v>0.62799999999999989</v>
      </c>
      <c r="H143" s="7">
        <f t="shared" si="69"/>
        <v>31.240000000000002</v>
      </c>
    </row>
    <row r="144" spans="1:15" x14ac:dyDescent="0.35">
      <c r="A144" t="s">
        <v>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</row>
    <row r="145" spans="1:15" x14ac:dyDescent="0.35">
      <c r="A145" t="s">
        <v>4</v>
      </c>
      <c r="B145" s="3">
        <v>0.20080000000000001</v>
      </c>
      <c r="C145" s="3">
        <v>1.93</v>
      </c>
      <c r="D145">
        <v>0.2145</v>
      </c>
      <c r="E145" s="8">
        <v>0.2021</v>
      </c>
      <c r="F145" s="8">
        <v>0.20699999999999999</v>
      </c>
      <c r="G145" s="8">
        <v>0.20760000000000001</v>
      </c>
      <c r="H145">
        <v>2.0066000000000002</v>
      </c>
    </row>
    <row r="146" spans="1:15" x14ac:dyDescent="0.35">
      <c r="A146" t="s">
        <v>2</v>
      </c>
      <c r="B146" s="3">
        <v>0.19950000000000001</v>
      </c>
      <c r="C146" s="3">
        <v>1.9431</v>
      </c>
      <c r="D146">
        <v>0.21379999999999999</v>
      </c>
      <c r="E146" s="8">
        <v>0.2016</v>
      </c>
      <c r="F146" s="8">
        <v>0.20219999999999999</v>
      </c>
      <c r="G146" s="8">
        <v>0.20449999999999999</v>
      </c>
      <c r="H146">
        <v>2.0108000000000001</v>
      </c>
    </row>
    <row r="147" spans="1:15" x14ac:dyDescent="0.35">
      <c r="A147" t="s">
        <v>3</v>
      </c>
      <c r="B147" s="3">
        <v>0.40810000000000002</v>
      </c>
      <c r="C147" s="3">
        <v>0.61909999999999998</v>
      </c>
      <c r="D147">
        <v>0.5736</v>
      </c>
      <c r="E147" s="8">
        <v>2.0028999999999999</v>
      </c>
      <c r="F147" s="8">
        <v>0.47620000000000001</v>
      </c>
      <c r="G147" s="8">
        <v>1.0235000000000001</v>
      </c>
      <c r="H147">
        <v>3.0684</v>
      </c>
      <c r="I147" s="4"/>
      <c r="J147" s="4"/>
      <c r="K147" s="4"/>
      <c r="L147" s="4"/>
      <c r="M147" s="4"/>
      <c r="N147" s="4"/>
      <c r="O147" s="4"/>
    </row>
    <row r="148" spans="1:15" x14ac:dyDescent="0.35">
      <c r="B148" s="3"/>
      <c r="C148" s="3"/>
      <c r="E148" s="5"/>
      <c r="F148" s="5"/>
      <c r="G148" s="5"/>
      <c r="I148" s="2"/>
      <c r="J148" s="2"/>
      <c r="K148" s="2"/>
      <c r="L148" s="2"/>
      <c r="M148" s="2"/>
      <c r="N148" s="2"/>
      <c r="O148" s="2"/>
    </row>
    <row r="149" spans="1:15" x14ac:dyDescent="0.35">
      <c r="B149" t="s">
        <v>66</v>
      </c>
      <c r="C149" s="3"/>
      <c r="D149" s="3"/>
      <c r="E149" s="3"/>
      <c r="F149" s="3"/>
      <c r="G149" s="3"/>
      <c r="H149" s="3"/>
    </row>
    <row r="150" spans="1:15" x14ac:dyDescent="0.35">
      <c r="B150" t="s">
        <v>67</v>
      </c>
      <c r="C150" s="3"/>
      <c r="D150" s="3"/>
      <c r="E150" s="11"/>
      <c r="F150" s="5"/>
      <c r="G150" s="5"/>
      <c r="I150" s="6"/>
      <c r="J150" s="6"/>
      <c r="K150" s="6"/>
      <c r="L150" s="6"/>
      <c r="M150" s="6"/>
      <c r="N150" s="6"/>
      <c r="O150" s="6"/>
    </row>
    <row r="151" spans="1:15" x14ac:dyDescent="0.35">
      <c r="B151" t="s">
        <v>68</v>
      </c>
      <c r="D151" s="3"/>
      <c r="E151" s="5"/>
      <c r="F151" s="5"/>
      <c r="G151" s="5"/>
      <c r="I151" s="2"/>
      <c r="J151" s="2"/>
      <c r="K151" s="2"/>
      <c r="L151" s="2"/>
      <c r="M151" s="2"/>
      <c r="N151" s="2"/>
      <c r="O151" s="2"/>
    </row>
    <row r="152" spans="1:15" x14ac:dyDescent="0.35">
      <c r="B152" s="19" t="s">
        <v>69</v>
      </c>
      <c r="E152" s="5"/>
      <c r="F152" s="5"/>
      <c r="G152" s="5"/>
      <c r="I152" s="2"/>
      <c r="J152" s="2"/>
      <c r="K152" s="6"/>
      <c r="L152" s="2"/>
      <c r="M152" s="2"/>
      <c r="N152" s="2"/>
      <c r="O152" s="2"/>
    </row>
    <row r="153" spans="1:15" x14ac:dyDescent="0.35">
      <c r="B153" s="19" t="s">
        <v>70</v>
      </c>
      <c r="D153" s="3"/>
      <c r="E153" s="2"/>
      <c r="F153" s="2"/>
      <c r="G153" s="2"/>
    </row>
    <row r="154" spans="1:15" x14ac:dyDescent="0.35">
      <c r="B154" s="19" t="s">
        <v>71</v>
      </c>
    </row>
    <row r="155" spans="1:15" x14ac:dyDescent="0.35">
      <c r="B155" s="19" t="s">
        <v>72</v>
      </c>
    </row>
    <row r="162" spans="2:15" x14ac:dyDescent="0.35">
      <c r="B162" s="3"/>
      <c r="D162" s="3"/>
      <c r="E162" s="3"/>
      <c r="G162" s="3"/>
    </row>
    <row r="163" spans="2:15" x14ac:dyDescent="0.35">
      <c r="B163" s="3"/>
      <c r="D163" s="3"/>
      <c r="E163" s="3"/>
      <c r="G163" s="3"/>
      <c r="I163" s="4"/>
      <c r="J163" s="4"/>
      <c r="K163" s="4"/>
      <c r="L163" s="4"/>
      <c r="M163" s="4"/>
      <c r="N163" s="4"/>
      <c r="O163" s="4"/>
    </row>
    <row r="164" spans="2:15" x14ac:dyDescent="0.35">
      <c r="I164" s="2"/>
      <c r="J164" s="2"/>
      <c r="K164" s="2"/>
      <c r="L164" s="2"/>
      <c r="M164" s="2"/>
      <c r="N164" s="2"/>
      <c r="O164" s="2"/>
    </row>
    <row r="165" spans="2:15" x14ac:dyDescent="0.35">
      <c r="B165" s="3"/>
      <c r="C165" s="3"/>
      <c r="D165" s="3"/>
      <c r="E165" s="3"/>
      <c r="F165" s="3"/>
      <c r="G165" s="3"/>
      <c r="H165" s="3"/>
    </row>
    <row r="166" spans="2:15" x14ac:dyDescent="0.35">
      <c r="I166" s="6"/>
      <c r="J166" s="6"/>
      <c r="K166" s="6"/>
      <c r="L166" s="6"/>
      <c r="M166" s="6"/>
      <c r="N166" s="6"/>
      <c r="O166" s="6"/>
    </row>
    <row r="167" spans="2:15" x14ac:dyDescent="0.35">
      <c r="I167" s="2"/>
      <c r="J167" s="2"/>
      <c r="K167" s="2"/>
      <c r="L167" s="2"/>
      <c r="M167" s="2"/>
      <c r="N167" s="2"/>
      <c r="O167" s="2"/>
    </row>
    <row r="168" spans="2:15" x14ac:dyDescent="0.35">
      <c r="I168" s="2"/>
      <c r="J168" s="2"/>
      <c r="K168" s="6"/>
      <c r="L168" s="2"/>
      <c r="M168" s="2"/>
      <c r="N168" s="2"/>
      <c r="O168" s="2"/>
    </row>
    <row r="181" spans="2:15" x14ac:dyDescent="0.35">
      <c r="B181" s="3"/>
      <c r="D181" s="3"/>
      <c r="E181" s="3"/>
      <c r="G181" s="3"/>
    </row>
    <row r="182" spans="2:15" x14ac:dyDescent="0.35">
      <c r="B182" s="3"/>
      <c r="D182" s="3"/>
      <c r="E182" s="3"/>
      <c r="G182" s="3"/>
      <c r="I182" s="4"/>
      <c r="J182" s="4"/>
      <c r="K182" s="4"/>
      <c r="L182" s="4"/>
      <c r="M182" s="4"/>
      <c r="N182" s="4"/>
      <c r="O182" s="4"/>
    </row>
    <row r="183" spans="2:15" x14ac:dyDescent="0.35">
      <c r="I183" s="2"/>
      <c r="J183" s="2"/>
      <c r="K183" s="2"/>
      <c r="L183" s="2"/>
      <c r="M183" s="2"/>
      <c r="N183" s="2"/>
      <c r="O183" s="2"/>
    </row>
    <row r="184" spans="2:15" x14ac:dyDescent="0.35">
      <c r="B184" s="3"/>
      <c r="C184" s="3"/>
      <c r="D184" s="3"/>
      <c r="E184" s="3"/>
      <c r="F184" s="3"/>
      <c r="G184" s="3"/>
      <c r="H184" s="3"/>
    </row>
    <row r="185" spans="2:15" x14ac:dyDescent="0.35">
      <c r="I185" s="6"/>
      <c r="J185" s="6"/>
      <c r="K185" s="6"/>
      <c r="L185" s="6"/>
      <c r="M185" s="6"/>
      <c r="N185" s="6"/>
      <c r="O185" s="6"/>
    </row>
    <row r="186" spans="2:15" x14ac:dyDescent="0.35">
      <c r="I186" s="2"/>
      <c r="J186" s="2"/>
      <c r="K186" s="2"/>
      <c r="L186" s="2"/>
      <c r="M186" s="2"/>
      <c r="N186" s="2"/>
      <c r="O186" s="2"/>
    </row>
    <row r="187" spans="2:15" x14ac:dyDescent="0.35">
      <c r="I187" s="2"/>
      <c r="J187" s="2"/>
      <c r="K187" s="2"/>
      <c r="L187" s="2"/>
      <c r="M187" s="2"/>
      <c r="N187" s="2"/>
      <c r="O187" s="2"/>
    </row>
    <row r="196" spans="2:15" x14ac:dyDescent="0.35">
      <c r="D196" s="3"/>
      <c r="E196" s="3"/>
    </row>
    <row r="197" spans="2:15" x14ac:dyDescent="0.35">
      <c r="E197" s="3"/>
      <c r="I197" s="4"/>
      <c r="J197" s="4"/>
      <c r="K197" s="4"/>
      <c r="L197" s="4"/>
      <c r="M197" s="4"/>
      <c r="N197" s="4"/>
      <c r="O197" s="4"/>
    </row>
    <row r="198" spans="2:15" x14ac:dyDescent="0.35">
      <c r="I198" s="2"/>
      <c r="J198" s="2"/>
      <c r="K198" s="2"/>
      <c r="L198" s="2"/>
      <c r="M198" s="2"/>
      <c r="N198" s="2"/>
      <c r="O198" s="2"/>
    </row>
    <row r="199" spans="2:15" x14ac:dyDescent="0.35">
      <c r="B199" s="3"/>
      <c r="C199" s="3"/>
      <c r="D199" s="3"/>
      <c r="E199" s="3"/>
      <c r="F199" s="3"/>
      <c r="G199" s="3"/>
      <c r="H199" s="3"/>
    </row>
    <row r="200" spans="2:15" x14ac:dyDescent="0.35">
      <c r="I200" s="6"/>
      <c r="J200" s="6"/>
      <c r="K200" s="6"/>
      <c r="L200" s="6"/>
      <c r="M200" s="6"/>
      <c r="N200" s="6"/>
      <c r="O200" s="6"/>
    </row>
    <row r="201" spans="2:15" x14ac:dyDescent="0.35">
      <c r="I201" s="2"/>
      <c r="J201" s="2"/>
      <c r="K201" s="2"/>
      <c r="L201" s="2"/>
      <c r="M201" s="2"/>
      <c r="N201" s="2"/>
      <c r="O201" s="2"/>
    </row>
    <row r="202" spans="2:15" x14ac:dyDescent="0.35">
      <c r="I202" s="2"/>
      <c r="J202" s="2"/>
      <c r="K202" s="6"/>
      <c r="L202" s="2"/>
      <c r="M202" s="2"/>
      <c r="N202" s="2"/>
      <c r="O202" s="2"/>
    </row>
    <row r="204" spans="2:15" x14ac:dyDescent="0.35">
      <c r="I204" s="2"/>
      <c r="J204" s="2"/>
      <c r="K204" s="2"/>
      <c r="L204" s="2"/>
      <c r="M204" s="2"/>
      <c r="N204" s="2"/>
      <c r="O204" s="2"/>
    </row>
    <row r="209" spans="2:15" x14ac:dyDescent="0.35">
      <c r="E209" s="4"/>
      <c r="F209" s="4"/>
      <c r="G209" s="4"/>
    </row>
    <row r="210" spans="2:15" x14ac:dyDescent="0.35">
      <c r="E210" s="2"/>
      <c r="F210" s="2"/>
      <c r="G210" s="2"/>
    </row>
    <row r="212" spans="2:15" x14ac:dyDescent="0.35">
      <c r="D212" s="3"/>
      <c r="E212" s="4"/>
      <c r="F212" s="4"/>
      <c r="G212" s="3"/>
    </row>
    <row r="213" spans="2:15" x14ac:dyDescent="0.35">
      <c r="D213" s="3"/>
      <c r="E213" s="2"/>
      <c r="F213" s="2"/>
      <c r="G213" s="3"/>
      <c r="I213" s="4"/>
      <c r="J213" s="4"/>
      <c r="K213" s="4"/>
      <c r="L213" s="4"/>
      <c r="M213" s="4"/>
      <c r="N213" s="4"/>
      <c r="O213" s="4"/>
    </row>
    <row r="214" spans="2:15" x14ac:dyDescent="0.35">
      <c r="I214" s="2"/>
      <c r="J214" s="2"/>
      <c r="K214" s="2"/>
      <c r="L214" s="2"/>
      <c r="M214" s="2"/>
      <c r="N214" s="2"/>
      <c r="O214" s="2"/>
    </row>
    <row r="215" spans="2:15" x14ac:dyDescent="0.35">
      <c r="B215" s="3"/>
      <c r="C215" s="3"/>
      <c r="D215" s="3"/>
      <c r="E215" s="3"/>
      <c r="F215" s="3"/>
      <c r="G215" s="3"/>
      <c r="H215" s="3"/>
    </row>
    <row r="216" spans="2:15" x14ac:dyDescent="0.35">
      <c r="E216" s="5"/>
      <c r="F216" s="5"/>
      <c r="G216" s="5"/>
      <c r="I216" s="6"/>
      <c r="J216" s="6"/>
      <c r="K216" s="6"/>
      <c r="L216" s="6"/>
      <c r="M216" s="6"/>
      <c r="N216" s="6"/>
      <c r="O216" s="6"/>
    </row>
    <row r="217" spans="2:15" x14ac:dyDescent="0.35">
      <c r="E217" s="5"/>
      <c r="F217" s="5"/>
      <c r="G217" s="5"/>
      <c r="I217" s="2"/>
      <c r="J217" s="2"/>
      <c r="K217" s="2"/>
      <c r="L217" s="2"/>
      <c r="M217" s="2"/>
      <c r="N217" s="2"/>
      <c r="O217" s="2"/>
    </row>
    <row r="218" spans="2:15" x14ac:dyDescent="0.35">
      <c r="I218" s="2"/>
      <c r="J218" s="2"/>
      <c r="K218" s="2"/>
      <c r="L218" s="2"/>
      <c r="M218" s="2"/>
      <c r="N218" s="2"/>
      <c r="O218" s="2"/>
    </row>
    <row r="219" spans="2:15" x14ac:dyDescent="0.35">
      <c r="B219" s="12"/>
    </row>
    <row r="220" spans="2:15" x14ac:dyDescent="0.35">
      <c r="B220" s="12"/>
    </row>
    <row r="221" spans="2:15" x14ac:dyDescent="0.35">
      <c r="B221" s="12"/>
    </row>
    <row r="222" spans="2:15" x14ac:dyDescent="0.35">
      <c r="B222" s="12"/>
    </row>
    <row r="223" spans="2:15" x14ac:dyDescent="0.35">
      <c r="B223" s="12"/>
    </row>
    <row r="224" spans="2:15" x14ac:dyDescent="0.35">
      <c r="B224" s="12"/>
      <c r="D224" s="3"/>
      <c r="E224" s="3"/>
      <c r="G224" s="8"/>
    </row>
    <row r="225" spans="2:15" x14ac:dyDescent="0.35">
      <c r="B225" s="13"/>
      <c r="C225" s="3"/>
      <c r="D225" s="3"/>
      <c r="E225" s="3"/>
      <c r="F225" s="4"/>
      <c r="G225" s="8"/>
      <c r="I225" s="4"/>
      <c r="J225" s="4"/>
      <c r="K225" s="4"/>
      <c r="L225" s="4"/>
      <c r="M225" s="4"/>
      <c r="N225" s="4"/>
      <c r="O225" s="4"/>
    </row>
    <row r="226" spans="2:15" x14ac:dyDescent="0.35">
      <c r="E226" s="5"/>
      <c r="F226" s="5"/>
      <c r="G226" s="5"/>
      <c r="I226" s="2"/>
      <c r="J226" s="2"/>
      <c r="K226" s="2"/>
      <c r="L226" s="2"/>
      <c r="M226" s="2"/>
      <c r="N226" s="2"/>
      <c r="O226" s="2"/>
    </row>
    <row r="227" spans="2:15" x14ac:dyDescent="0.35">
      <c r="B227" s="3"/>
      <c r="C227" s="3"/>
      <c r="D227" s="3"/>
      <c r="E227" s="3"/>
      <c r="F227" s="3"/>
      <c r="G227" s="3"/>
      <c r="H227" s="3"/>
    </row>
    <row r="228" spans="2:15" x14ac:dyDescent="0.35">
      <c r="E228" s="5"/>
      <c r="F228" s="5"/>
      <c r="G228" s="5"/>
      <c r="I228" s="6"/>
      <c r="J228" s="6"/>
      <c r="K228" s="6"/>
      <c r="L228" s="6"/>
      <c r="M228" s="6"/>
      <c r="N228" s="6"/>
      <c r="O228" s="6"/>
    </row>
    <row r="229" spans="2:15" x14ac:dyDescent="0.35">
      <c r="E229" s="5"/>
      <c r="F229" s="5"/>
      <c r="G229" s="5"/>
      <c r="I229" s="2"/>
      <c r="J229" s="2"/>
      <c r="K229" s="2"/>
      <c r="L229" s="2"/>
      <c r="M229" s="2"/>
      <c r="N229" s="2"/>
      <c r="O229" s="2"/>
    </row>
    <row r="230" spans="2:15" x14ac:dyDescent="0.35">
      <c r="I230" s="2"/>
      <c r="J230" s="2"/>
      <c r="K230" s="6"/>
      <c r="L230" s="2"/>
      <c r="M230" s="2"/>
      <c r="N230" s="2"/>
      <c r="O230" s="2"/>
    </row>
    <row r="231" spans="2:15" x14ac:dyDescent="0.35">
      <c r="B231" s="3"/>
      <c r="C231" s="3"/>
      <c r="D231" s="3"/>
      <c r="E231" s="3"/>
      <c r="F231" s="3"/>
      <c r="G231" s="3"/>
      <c r="H231" s="3"/>
      <c r="K231" s="15"/>
    </row>
    <row r="232" spans="2:15" x14ac:dyDescent="0.35">
      <c r="B232" s="12"/>
      <c r="F232" s="12"/>
    </row>
    <row r="233" spans="2:15" x14ac:dyDescent="0.35">
      <c r="B233" s="12"/>
      <c r="F233" s="12"/>
    </row>
    <row r="234" spans="2:15" x14ac:dyDescent="0.35">
      <c r="B234" s="12"/>
      <c r="E234" s="3"/>
      <c r="F234" s="14"/>
      <c r="G234" s="3"/>
      <c r="H234" s="3"/>
    </row>
    <row r="235" spans="2:15" x14ac:dyDescent="0.35">
      <c r="B235" s="12"/>
      <c r="F235" s="12"/>
    </row>
    <row r="236" spans="2:15" x14ac:dyDescent="0.35">
      <c r="F236" s="12"/>
    </row>
    <row r="237" spans="2:15" x14ac:dyDescent="0.35">
      <c r="F237" s="12"/>
      <c r="I237" s="2"/>
      <c r="J237" s="2"/>
      <c r="K237" s="2"/>
      <c r="L237" s="2"/>
      <c r="M237" s="2"/>
      <c r="N237" s="2"/>
      <c r="O237" s="2"/>
    </row>
    <row r="238" spans="2:15" x14ac:dyDescent="0.35">
      <c r="I238" s="2"/>
      <c r="J238" s="2"/>
      <c r="K238" s="2"/>
      <c r="L238" s="2"/>
      <c r="M238" s="2"/>
      <c r="N238" s="2"/>
      <c r="O238" s="2"/>
    </row>
    <row r="239" spans="2:15" x14ac:dyDescent="0.35">
      <c r="B239" s="3"/>
      <c r="C239" s="3"/>
      <c r="D239" s="3"/>
      <c r="E239" s="3"/>
      <c r="F239" s="3"/>
      <c r="G239" s="3"/>
      <c r="H239" s="3"/>
    </row>
    <row r="240" spans="2:15" x14ac:dyDescent="0.35">
      <c r="E240" s="4"/>
      <c r="F240" s="4"/>
      <c r="G240" s="4"/>
    </row>
    <row r="241" spans="5:7" x14ac:dyDescent="0.35">
      <c r="E241" s="2"/>
      <c r="F241" s="2"/>
      <c r="G241" s="2"/>
    </row>
    <row r="243" spans="5:7" x14ac:dyDescent="0.35">
      <c r="E243" s="2"/>
      <c r="F243" s="2"/>
      <c r="G243" s="2"/>
    </row>
    <row r="244" spans="5:7" x14ac:dyDescent="0.35">
      <c r="E244" s="2"/>
      <c r="F244" s="2"/>
      <c r="G244" s="2"/>
    </row>
    <row r="245" spans="5:7" x14ac:dyDescent="0.35">
      <c r="E245" s="2"/>
      <c r="F245" s="2"/>
      <c r="G245" s="2"/>
    </row>
    <row r="256" spans="5:7" x14ac:dyDescent="0.35">
      <c r="E256" s="4"/>
      <c r="F256" s="4"/>
      <c r="G256" s="4"/>
    </row>
    <row r="257" spans="5:8" x14ac:dyDescent="0.35">
      <c r="E257" s="2"/>
      <c r="F257" s="2"/>
      <c r="G257" s="2"/>
    </row>
    <row r="259" spans="5:8" x14ac:dyDescent="0.35">
      <c r="E259" s="2"/>
      <c r="F259" s="2"/>
      <c r="G259" s="2"/>
    </row>
    <row r="260" spans="5:8" x14ac:dyDescent="0.35">
      <c r="E260" s="2"/>
      <c r="F260" s="2"/>
      <c r="G260" s="2"/>
    </row>
    <row r="265" spans="5:8" x14ac:dyDescent="0.35">
      <c r="E265" s="3"/>
      <c r="F265" s="3"/>
      <c r="G265" s="3"/>
      <c r="H265" s="3"/>
    </row>
    <row r="271" spans="5:8" x14ac:dyDescent="0.35">
      <c r="E271" s="4"/>
      <c r="F271" s="4"/>
      <c r="G271" s="4"/>
    </row>
    <row r="272" spans="5:8" x14ac:dyDescent="0.35">
      <c r="E272" s="2"/>
      <c r="F272" s="2"/>
      <c r="G272" s="2"/>
    </row>
    <row r="274" spans="5:7" x14ac:dyDescent="0.35">
      <c r="E274" s="2"/>
      <c r="F274" s="2"/>
      <c r="G274" s="2"/>
    </row>
    <row r="275" spans="5:7" x14ac:dyDescent="0.35">
      <c r="E275" s="2"/>
      <c r="F275" s="2"/>
      <c r="G275" s="2"/>
    </row>
    <row r="276" spans="5:7" x14ac:dyDescent="0.35">
      <c r="E276" s="2"/>
      <c r="F276" s="2"/>
      <c r="G276" s="2"/>
    </row>
    <row r="284" spans="5:7" x14ac:dyDescent="0.35">
      <c r="E284" s="4"/>
      <c r="F284" s="4"/>
      <c r="G284" s="4"/>
    </row>
    <row r="285" spans="5:7" x14ac:dyDescent="0.35">
      <c r="E285" s="2"/>
      <c r="F285" s="2"/>
      <c r="G285" s="2"/>
    </row>
    <row r="287" spans="5:7" x14ac:dyDescent="0.35">
      <c r="E287" s="2"/>
      <c r="F287" s="2"/>
      <c r="G287" s="2"/>
    </row>
    <row r="288" spans="5:7" x14ac:dyDescent="0.35">
      <c r="E288" s="2"/>
      <c r="F288" s="2"/>
      <c r="G288" s="2"/>
    </row>
    <row r="289" spans="2:7" x14ac:dyDescent="0.35">
      <c r="E289" s="2"/>
      <c r="F289" s="2"/>
      <c r="G289" s="2"/>
    </row>
    <row r="295" spans="2:7" x14ac:dyDescent="0.35">
      <c r="B295" s="1"/>
      <c r="C295" s="1"/>
      <c r="D295" s="1"/>
      <c r="E295" s="1"/>
    </row>
    <row r="296" spans="2:7" x14ac:dyDescent="0.35">
      <c r="B296" s="1"/>
      <c r="C296" s="1"/>
      <c r="D29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topLeftCell="A30" workbookViewId="0">
      <selection activeCell="A29" sqref="A29:H30"/>
    </sheetView>
  </sheetViews>
  <sheetFormatPr defaultRowHeight="14.5" x14ac:dyDescent="0.35"/>
  <cols>
    <col min="1" max="1" width="14" bestFit="1" customWidth="1"/>
  </cols>
  <sheetData>
    <row r="1" spans="1:8" ht="21" x14ac:dyDescent="0.5">
      <c r="B1" s="9" t="s">
        <v>55</v>
      </c>
      <c r="G1" s="8"/>
    </row>
    <row r="2" spans="1:8" x14ac:dyDescent="0.35">
      <c r="D2" t="s">
        <v>12</v>
      </c>
    </row>
    <row r="3" spans="1:8" x14ac:dyDescent="0.35">
      <c r="B3" s="18"/>
      <c r="C3" s="18"/>
      <c r="D3" t="s">
        <v>75</v>
      </c>
      <c r="F3" s="18"/>
    </row>
    <row r="5" spans="1:8" ht="16" x14ac:dyDescent="0.4">
      <c r="A5" s="18" t="s">
        <v>57</v>
      </c>
      <c r="B5" s="18" t="s">
        <v>58</v>
      </c>
      <c r="C5" s="18" t="s">
        <v>59</v>
      </c>
      <c r="D5" s="18" t="s">
        <v>60</v>
      </c>
      <c r="E5" s="18" t="s">
        <v>61</v>
      </c>
      <c r="F5" s="18" t="s">
        <v>62</v>
      </c>
      <c r="G5" s="18" t="s">
        <v>63</v>
      </c>
      <c r="H5" s="18" t="s">
        <v>64</v>
      </c>
    </row>
    <row r="6" spans="1:8" x14ac:dyDescent="0.35">
      <c r="A6" s="18" t="s">
        <v>65</v>
      </c>
      <c r="B6" s="18" t="s">
        <v>0</v>
      </c>
      <c r="C6" s="18" t="s">
        <v>0</v>
      </c>
      <c r="D6" s="18" t="s">
        <v>0</v>
      </c>
      <c r="E6" s="18" t="s">
        <v>0</v>
      </c>
      <c r="F6" s="18" t="s">
        <v>0</v>
      </c>
      <c r="G6" s="18" t="s">
        <v>0</v>
      </c>
      <c r="H6" s="18" t="s">
        <v>0</v>
      </c>
    </row>
    <row r="7" spans="1:8" x14ac:dyDescent="0.35">
      <c r="A7" t="s">
        <v>13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</row>
    <row r="8" spans="1:8" x14ac:dyDescent="0.35">
      <c r="A8" t="s">
        <v>14</v>
      </c>
      <c r="B8" s="7">
        <v>0</v>
      </c>
      <c r="C8" s="7">
        <v>189.47800000000001</v>
      </c>
      <c r="D8" s="7">
        <v>0</v>
      </c>
      <c r="E8" s="7">
        <v>0</v>
      </c>
      <c r="F8" s="7">
        <v>9.9439999999999991</v>
      </c>
      <c r="G8" s="7">
        <v>0</v>
      </c>
      <c r="H8" s="7">
        <v>149.46199999999999</v>
      </c>
    </row>
    <row r="9" spans="1:8" x14ac:dyDescent="0.35">
      <c r="A9" t="s">
        <v>15</v>
      </c>
      <c r="B9" s="7">
        <v>0</v>
      </c>
      <c r="C9" s="7">
        <v>189.452</v>
      </c>
      <c r="D9" s="7">
        <v>0</v>
      </c>
      <c r="E9" s="7">
        <v>0</v>
      </c>
      <c r="F9" s="7">
        <v>9.8780000000000001</v>
      </c>
      <c r="G9" s="7">
        <v>0</v>
      </c>
      <c r="H9" s="7">
        <v>150.83199999999999</v>
      </c>
    </row>
    <row r="10" spans="1:8" x14ac:dyDescent="0.35">
      <c r="A10" t="s">
        <v>16</v>
      </c>
      <c r="B10" s="7">
        <v>0</v>
      </c>
      <c r="C10" s="7">
        <v>190.38399999999999</v>
      </c>
      <c r="D10" s="7">
        <v>0</v>
      </c>
      <c r="E10" s="7">
        <v>0</v>
      </c>
      <c r="F10" s="7">
        <v>9.911999999999999</v>
      </c>
      <c r="G10" s="7">
        <v>0</v>
      </c>
      <c r="H10" s="7">
        <v>150.78</v>
      </c>
    </row>
    <row r="11" spans="1:8" x14ac:dyDescent="0.35">
      <c r="A11" t="s">
        <v>17</v>
      </c>
      <c r="B11" s="7">
        <v>0</v>
      </c>
      <c r="C11" s="7">
        <v>188.452</v>
      </c>
      <c r="D11" s="7">
        <v>0</v>
      </c>
      <c r="E11" s="7">
        <v>0</v>
      </c>
      <c r="F11" s="7">
        <v>9.7899999999999991</v>
      </c>
      <c r="G11" s="7">
        <v>0</v>
      </c>
      <c r="H11" s="7">
        <v>149.29599999999999</v>
      </c>
    </row>
    <row r="12" spans="1:8" x14ac:dyDescent="0.35">
      <c r="A12" t="s">
        <v>18</v>
      </c>
      <c r="B12" s="7">
        <v>0</v>
      </c>
      <c r="C12" s="7">
        <v>188.93200000000002</v>
      </c>
      <c r="D12" s="7">
        <v>0</v>
      </c>
      <c r="E12" s="7">
        <v>0</v>
      </c>
      <c r="F12" s="7">
        <v>9.77</v>
      </c>
      <c r="G12" s="7">
        <v>0</v>
      </c>
      <c r="H12" s="7">
        <v>150.24200000000002</v>
      </c>
    </row>
    <row r="13" spans="1:8" x14ac:dyDescent="0.35">
      <c r="A13" t="s">
        <v>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</row>
    <row r="14" spans="1:8" x14ac:dyDescent="0.35">
      <c r="A14" t="s">
        <v>20</v>
      </c>
      <c r="B14" s="7">
        <v>0</v>
      </c>
      <c r="C14" s="7">
        <v>189.52600000000001</v>
      </c>
      <c r="D14" s="7">
        <v>0</v>
      </c>
      <c r="E14" s="7">
        <v>0</v>
      </c>
      <c r="F14" s="7">
        <v>9.7540000000000013</v>
      </c>
      <c r="G14" s="7">
        <v>0</v>
      </c>
      <c r="H14" s="7">
        <v>149.62199999999999</v>
      </c>
    </row>
    <row r="15" spans="1:8" x14ac:dyDescent="0.35">
      <c r="A15" t="s">
        <v>21</v>
      </c>
      <c r="B15" s="7">
        <v>0</v>
      </c>
      <c r="C15" s="7">
        <v>188.96799999999999</v>
      </c>
      <c r="D15" s="7">
        <v>0</v>
      </c>
      <c r="E15" s="7">
        <v>0</v>
      </c>
      <c r="F15" s="7">
        <v>9.8740000000000006</v>
      </c>
      <c r="G15" s="7">
        <v>0</v>
      </c>
      <c r="H15" s="7">
        <v>149.452</v>
      </c>
    </row>
    <row r="16" spans="1:8" x14ac:dyDescent="0.35">
      <c r="A16" t="s">
        <v>22</v>
      </c>
      <c r="B16" s="7">
        <v>0</v>
      </c>
      <c r="C16" s="7">
        <v>188.976</v>
      </c>
      <c r="D16" s="7">
        <v>0</v>
      </c>
      <c r="E16" s="7">
        <v>0</v>
      </c>
      <c r="F16" s="7">
        <v>9.6120000000000001</v>
      </c>
      <c r="G16" s="7">
        <v>0</v>
      </c>
      <c r="H16" s="7">
        <v>149.79599999999999</v>
      </c>
    </row>
    <row r="17" spans="1:8" x14ac:dyDescent="0.35">
      <c r="A17" t="s">
        <v>23</v>
      </c>
      <c r="B17" s="7">
        <v>0</v>
      </c>
      <c r="C17" s="7">
        <v>186.99799999999999</v>
      </c>
      <c r="D17" s="7">
        <v>0</v>
      </c>
      <c r="E17" s="7">
        <v>0</v>
      </c>
      <c r="F17" s="7">
        <v>9.6479999999999997</v>
      </c>
      <c r="G17" s="7">
        <v>0</v>
      </c>
      <c r="H17" s="7">
        <v>148.614</v>
      </c>
    </row>
    <row r="18" spans="1:8" x14ac:dyDescent="0.35">
      <c r="A18" t="s">
        <v>25</v>
      </c>
      <c r="B18" s="7">
        <v>3.948</v>
      </c>
      <c r="C18" s="7">
        <v>38.957999999999998</v>
      </c>
      <c r="D18" s="7">
        <v>4.0880000000000001</v>
      </c>
      <c r="E18" s="7">
        <v>4.032</v>
      </c>
      <c r="F18" s="7">
        <v>4.1059999999999999</v>
      </c>
      <c r="G18" s="7">
        <v>4.0600000000000005</v>
      </c>
      <c r="H18" s="7">
        <v>39.967999999999996</v>
      </c>
    </row>
    <row r="19" spans="1:8" x14ac:dyDescent="0.35">
      <c r="A19" t="s">
        <v>26</v>
      </c>
      <c r="B19" s="7">
        <v>0</v>
      </c>
      <c r="C19" s="7">
        <v>189.11200000000002</v>
      </c>
      <c r="D19" s="7">
        <v>0</v>
      </c>
      <c r="E19" s="7">
        <v>0</v>
      </c>
      <c r="F19" s="7">
        <v>9.8960000000000008</v>
      </c>
      <c r="G19" s="7">
        <v>0</v>
      </c>
      <c r="H19" s="7">
        <v>150.71600000000001</v>
      </c>
    </row>
    <row r="20" spans="1:8" x14ac:dyDescent="0.35">
      <c r="A20" t="s">
        <v>27</v>
      </c>
      <c r="B20" s="7">
        <v>0</v>
      </c>
      <c r="C20" s="7">
        <v>190.43600000000001</v>
      </c>
      <c r="D20" s="7">
        <v>0</v>
      </c>
      <c r="E20" s="7">
        <v>0</v>
      </c>
      <c r="F20" s="7">
        <v>9.8480000000000008</v>
      </c>
      <c r="G20" s="7">
        <v>0</v>
      </c>
      <c r="H20" s="7">
        <v>150.166</v>
      </c>
    </row>
    <row r="21" spans="1:8" x14ac:dyDescent="0.35">
      <c r="A21" t="s">
        <v>28</v>
      </c>
      <c r="B21" s="7">
        <v>0</v>
      </c>
      <c r="C21" s="7">
        <v>189.67199999999997</v>
      </c>
      <c r="D21" s="7">
        <v>0</v>
      </c>
      <c r="E21" s="7">
        <v>0</v>
      </c>
      <c r="F21" s="7">
        <v>9.6379999999999999</v>
      </c>
      <c r="G21" s="7">
        <v>0</v>
      </c>
      <c r="H21" s="7">
        <v>148.82599999999999</v>
      </c>
    </row>
    <row r="22" spans="1:8" x14ac:dyDescent="0.35">
      <c r="A22" t="s">
        <v>29</v>
      </c>
      <c r="B22" s="7">
        <v>0</v>
      </c>
      <c r="C22" s="7">
        <v>190.45999999999998</v>
      </c>
      <c r="D22" s="7">
        <v>0</v>
      </c>
      <c r="E22" s="7">
        <v>0</v>
      </c>
      <c r="F22" s="7">
        <v>9.9480000000000004</v>
      </c>
      <c r="G22" s="7">
        <v>0</v>
      </c>
      <c r="H22" s="7">
        <v>150.55799999999999</v>
      </c>
    </row>
    <row r="23" spans="1:8" x14ac:dyDescent="0.35">
      <c r="A23" t="s">
        <v>30</v>
      </c>
      <c r="B23" s="7">
        <v>0</v>
      </c>
      <c r="C23" s="7">
        <v>190.34199999999998</v>
      </c>
      <c r="D23" s="7">
        <v>0</v>
      </c>
      <c r="E23" s="7">
        <v>0</v>
      </c>
      <c r="F23" s="7">
        <v>9.7579999999999991</v>
      </c>
      <c r="G23" s="7">
        <v>0</v>
      </c>
      <c r="H23" s="7">
        <v>150.26599999999999</v>
      </c>
    </row>
    <row r="24" spans="1:8" x14ac:dyDescent="0.35">
      <c r="A24" t="s">
        <v>31</v>
      </c>
      <c r="B24" s="7">
        <v>0</v>
      </c>
      <c r="C24" s="7">
        <v>191.536</v>
      </c>
      <c r="D24" s="7">
        <v>0</v>
      </c>
      <c r="E24" s="7">
        <v>0</v>
      </c>
      <c r="F24" s="7">
        <v>9.8659999999999997</v>
      </c>
      <c r="G24" s="7">
        <v>0</v>
      </c>
      <c r="H24" s="7">
        <v>151.83199999999999</v>
      </c>
    </row>
    <row r="25" spans="1:8" x14ac:dyDescent="0.35">
      <c r="A25" t="s">
        <v>32</v>
      </c>
      <c r="B25" s="7">
        <v>0</v>
      </c>
      <c r="C25" s="7">
        <v>46.417999999999999</v>
      </c>
      <c r="D25" s="7">
        <v>0</v>
      </c>
      <c r="E25" s="7">
        <v>0</v>
      </c>
      <c r="F25" s="7">
        <v>4.3120000000000003</v>
      </c>
      <c r="G25" s="7">
        <v>0.59</v>
      </c>
      <c r="H25" s="7">
        <v>16.741999999999997</v>
      </c>
    </row>
    <row r="26" spans="1:8" x14ac:dyDescent="0.35">
      <c r="A26" t="s">
        <v>33</v>
      </c>
      <c r="B26" s="7">
        <v>0</v>
      </c>
      <c r="C26" s="7">
        <v>46.218000000000004</v>
      </c>
      <c r="D26" s="7">
        <v>0</v>
      </c>
      <c r="E26" s="7">
        <v>0</v>
      </c>
      <c r="F26" s="7">
        <v>4.18</v>
      </c>
      <c r="G26" s="7">
        <v>0.42200000000000004</v>
      </c>
      <c r="H26" s="7">
        <v>16.698</v>
      </c>
    </row>
    <row r="27" spans="1:8" x14ac:dyDescent="0.35">
      <c r="A27" t="s">
        <v>34</v>
      </c>
      <c r="B27" s="7">
        <v>1.554</v>
      </c>
      <c r="C27" s="7">
        <v>21.57</v>
      </c>
      <c r="D27" s="7">
        <v>0</v>
      </c>
      <c r="E27" s="7">
        <v>0</v>
      </c>
      <c r="F27" s="7">
        <v>2.1379999999999999</v>
      </c>
      <c r="G27" s="7">
        <v>0</v>
      </c>
      <c r="H27" s="7">
        <v>20.912000000000003</v>
      </c>
    </row>
    <row r="28" spans="1:8" x14ac:dyDescent="0.35">
      <c r="A28" t="s">
        <v>35</v>
      </c>
      <c r="B28" s="7">
        <v>1.4239999999999999</v>
      </c>
      <c r="C28" s="7">
        <v>21.831999999999997</v>
      </c>
      <c r="D28" s="7">
        <v>0</v>
      </c>
      <c r="E28" s="7">
        <v>0</v>
      </c>
      <c r="F28" s="7">
        <v>2.1179999999999999</v>
      </c>
      <c r="G28" s="7">
        <v>0.40399999999999997</v>
      </c>
      <c r="H28" s="7">
        <v>21.731999999999999</v>
      </c>
    </row>
    <row r="29" spans="1:8" x14ac:dyDescent="0.35">
      <c r="A29" t="s">
        <v>37</v>
      </c>
      <c r="B29" s="7">
        <v>4.01</v>
      </c>
      <c r="C29" s="7">
        <v>6.141</v>
      </c>
      <c r="D29" s="7">
        <v>6.07</v>
      </c>
      <c r="E29" s="7">
        <v>20.007000000000001</v>
      </c>
      <c r="F29" s="7">
        <v>4.694</v>
      </c>
      <c r="G29" s="7">
        <v>10.121</v>
      </c>
      <c r="H29" s="7">
        <v>30.244</v>
      </c>
    </row>
    <row r="30" spans="1:8" x14ac:dyDescent="0.35">
      <c r="A30" t="s">
        <v>38</v>
      </c>
      <c r="B30" s="7">
        <v>0</v>
      </c>
      <c r="C30" s="7">
        <v>127.89099999999999</v>
      </c>
      <c r="D30" s="7">
        <v>0</v>
      </c>
      <c r="E30" s="7">
        <v>0</v>
      </c>
      <c r="F30" s="7">
        <v>0</v>
      </c>
      <c r="G30" s="7">
        <v>0</v>
      </c>
      <c r="H30" s="7">
        <v>7.4050000000000002</v>
      </c>
    </row>
    <row r="31" spans="1:8" x14ac:dyDescent="0.35">
      <c r="A31" t="s">
        <v>39</v>
      </c>
      <c r="B31" s="7">
        <v>0</v>
      </c>
      <c r="C31" s="7">
        <v>126.95</v>
      </c>
      <c r="D31" s="7">
        <v>0</v>
      </c>
      <c r="E31" s="7">
        <v>0</v>
      </c>
      <c r="F31" s="7">
        <v>0</v>
      </c>
      <c r="G31" s="7">
        <v>0</v>
      </c>
      <c r="H31" s="7">
        <v>7.4850000000000003</v>
      </c>
    </row>
    <row r="32" spans="1:8" x14ac:dyDescent="0.35">
      <c r="A32" t="s">
        <v>40</v>
      </c>
      <c r="B32" s="7">
        <v>0</v>
      </c>
      <c r="C32" s="7">
        <v>38.723999999999997</v>
      </c>
      <c r="D32" s="7">
        <v>0</v>
      </c>
      <c r="E32" s="7">
        <v>0</v>
      </c>
      <c r="F32" s="7">
        <v>0</v>
      </c>
      <c r="G32" s="7">
        <v>0</v>
      </c>
      <c r="H32" s="7">
        <v>30.569000000000003</v>
      </c>
    </row>
    <row r="33" spans="1:8" x14ac:dyDescent="0.35">
      <c r="A33" t="s">
        <v>41</v>
      </c>
      <c r="B33" s="7">
        <v>0</v>
      </c>
      <c r="C33" s="7">
        <v>8.66</v>
      </c>
      <c r="D33" s="7">
        <v>0.16</v>
      </c>
      <c r="E33" s="7">
        <v>0.13899999999999998</v>
      </c>
      <c r="F33" s="7">
        <v>0.48</v>
      </c>
      <c r="G33" s="7">
        <v>0</v>
      </c>
      <c r="H33" s="7">
        <v>8.3889999999999993</v>
      </c>
    </row>
    <row r="34" spans="1:8" x14ac:dyDescent="0.35">
      <c r="A34" t="s">
        <v>42</v>
      </c>
      <c r="B34" s="7">
        <v>0.34</v>
      </c>
      <c r="C34" s="7">
        <v>32.511000000000003</v>
      </c>
      <c r="D34" s="7">
        <v>0</v>
      </c>
      <c r="E34" s="7">
        <v>0</v>
      </c>
      <c r="F34" s="7">
        <v>0.67</v>
      </c>
      <c r="G34" s="7">
        <v>0</v>
      </c>
      <c r="H34" s="7">
        <v>40.744</v>
      </c>
    </row>
    <row r="35" spans="1:8" x14ac:dyDescent="0.35">
      <c r="A35" t="s">
        <v>43</v>
      </c>
      <c r="B35" s="7">
        <v>0.43200000000000005</v>
      </c>
      <c r="C35" s="7">
        <v>51.700999999999993</v>
      </c>
      <c r="D35" s="7">
        <v>0</v>
      </c>
      <c r="E35" s="7">
        <v>0</v>
      </c>
      <c r="F35" s="7">
        <v>1.0580000000000001</v>
      </c>
      <c r="G35" s="7">
        <v>0</v>
      </c>
      <c r="H35" s="7">
        <v>80.538000000000011</v>
      </c>
    </row>
    <row r="36" spans="1:8" x14ac:dyDescent="0.35">
      <c r="A36" t="s">
        <v>44</v>
      </c>
      <c r="B36" s="7">
        <v>0.58299999999999996</v>
      </c>
      <c r="C36" s="7">
        <v>54.606000000000002</v>
      </c>
      <c r="D36" s="7">
        <v>0</v>
      </c>
      <c r="E36" s="7">
        <v>0</v>
      </c>
      <c r="F36" s="7">
        <v>0.56599999999999995</v>
      </c>
      <c r="G36" s="7">
        <v>0</v>
      </c>
      <c r="H36" s="7">
        <v>108.682</v>
      </c>
    </row>
    <row r="37" spans="1:8" x14ac:dyDescent="0.35">
      <c r="A37" t="s">
        <v>45</v>
      </c>
      <c r="B37" s="7">
        <v>0.26800000000000002</v>
      </c>
      <c r="C37" s="7">
        <v>35.994</v>
      </c>
      <c r="D37" s="7">
        <v>0</v>
      </c>
      <c r="E37" s="7">
        <v>0</v>
      </c>
      <c r="F37" s="7">
        <v>0</v>
      </c>
      <c r="G37" s="7">
        <v>0</v>
      </c>
      <c r="H37" s="7">
        <v>20.582999999999998</v>
      </c>
    </row>
    <row r="38" spans="1:8" x14ac:dyDescent="0.35">
      <c r="A38" t="s">
        <v>46</v>
      </c>
      <c r="B38" s="7">
        <v>0.505</v>
      </c>
      <c r="C38" s="7">
        <v>46.887</v>
      </c>
      <c r="D38" s="7">
        <v>0</v>
      </c>
      <c r="E38" s="7">
        <v>0</v>
      </c>
      <c r="F38" s="7">
        <v>0</v>
      </c>
      <c r="G38" s="7">
        <v>0</v>
      </c>
      <c r="H38" s="7">
        <v>77.754000000000005</v>
      </c>
    </row>
    <row r="39" spans="1:8" x14ac:dyDescent="0.35">
      <c r="A39" t="s">
        <v>47</v>
      </c>
      <c r="B39" s="7">
        <v>0.23599999999999999</v>
      </c>
      <c r="C39" s="7">
        <v>16.746000000000002</v>
      </c>
      <c r="D39" s="7">
        <v>0</v>
      </c>
      <c r="E39" s="7">
        <v>0</v>
      </c>
      <c r="F39" s="7">
        <v>0</v>
      </c>
      <c r="G39" s="7">
        <v>0</v>
      </c>
      <c r="H39" s="7">
        <v>13.721</v>
      </c>
    </row>
    <row r="40" spans="1:8" x14ac:dyDescent="0.35">
      <c r="A40" t="s">
        <v>49</v>
      </c>
      <c r="B40" s="7">
        <v>1.954</v>
      </c>
      <c r="C40" s="7">
        <v>19.614000000000001</v>
      </c>
      <c r="D40" s="7">
        <v>2.0949999999999998</v>
      </c>
      <c r="E40" s="7">
        <v>2</v>
      </c>
      <c r="F40" s="7">
        <v>2.0640000000000001</v>
      </c>
      <c r="G40" s="7">
        <v>2.0339999999999998</v>
      </c>
      <c r="H40" s="7">
        <v>20.264000000000003</v>
      </c>
    </row>
    <row r="41" spans="1:8" x14ac:dyDescent="0.35">
      <c r="A41" t="s">
        <v>50</v>
      </c>
      <c r="B41" s="7">
        <v>0.21600000000000003</v>
      </c>
      <c r="C41" s="7">
        <v>16.533999999999999</v>
      </c>
      <c r="D41" s="7">
        <v>0</v>
      </c>
      <c r="E41" s="7">
        <v>0</v>
      </c>
      <c r="F41" s="7">
        <v>0.39300000000000002</v>
      </c>
      <c r="G41" s="7">
        <v>0</v>
      </c>
      <c r="H41" s="7">
        <v>12.811</v>
      </c>
    </row>
    <row r="42" spans="1:8" x14ac:dyDescent="0.35">
      <c r="A42" t="s">
        <v>51</v>
      </c>
      <c r="B42" s="7">
        <v>0.21199999999999999</v>
      </c>
      <c r="C42" s="7">
        <v>18.224</v>
      </c>
      <c r="D42" s="7">
        <v>0</v>
      </c>
      <c r="E42" s="7">
        <v>0</v>
      </c>
      <c r="F42" s="7">
        <v>0.70599999999999996</v>
      </c>
      <c r="G42" s="7">
        <v>0</v>
      </c>
      <c r="H42" s="7">
        <v>15.358000000000001</v>
      </c>
    </row>
    <row r="43" spans="1:8" x14ac:dyDescent="0.35">
      <c r="A43" t="s">
        <v>52</v>
      </c>
      <c r="B43" s="7">
        <v>0.253</v>
      </c>
      <c r="C43" s="7">
        <v>25.508000000000003</v>
      </c>
      <c r="D43" s="7">
        <v>0</v>
      </c>
      <c r="E43" s="7">
        <v>0</v>
      </c>
      <c r="F43" s="7">
        <v>2.2229999999999999</v>
      </c>
      <c r="G43" s="7">
        <v>0.26400000000000001</v>
      </c>
      <c r="H43" s="7">
        <v>22.17</v>
      </c>
    </row>
    <row r="44" spans="1:8" x14ac:dyDescent="0.35">
      <c r="A44" t="s">
        <v>53</v>
      </c>
      <c r="B44" s="7">
        <v>0.34599999999999997</v>
      </c>
      <c r="C44" s="7">
        <v>44.78</v>
      </c>
      <c r="D44" s="7">
        <v>0</v>
      </c>
      <c r="E44" s="7">
        <v>0</v>
      </c>
      <c r="F44" s="7">
        <v>4.1059999999999999</v>
      </c>
      <c r="G44" s="7">
        <v>0.58299999999999996</v>
      </c>
      <c r="H44" s="7">
        <v>31.179000000000002</v>
      </c>
    </row>
    <row r="46" spans="1:8" x14ac:dyDescent="0.35">
      <c r="B46" t="s">
        <v>66</v>
      </c>
    </row>
    <row r="47" spans="1:8" x14ac:dyDescent="0.35">
      <c r="B47" t="s">
        <v>67</v>
      </c>
    </row>
    <row r="48" spans="1:8" x14ac:dyDescent="0.35">
      <c r="B48" t="s">
        <v>68</v>
      </c>
    </row>
    <row r="49" spans="2:2" x14ac:dyDescent="0.35">
      <c r="B49" s="19" t="s">
        <v>69</v>
      </c>
    </row>
    <row r="50" spans="2:2" x14ac:dyDescent="0.35">
      <c r="B50" s="19" t="s">
        <v>70</v>
      </c>
    </row>
    <row r="51" spans="2:2" x14ac:dyDescent="0.35">
      <c r="B51" s="19" t="s">
        <v>71</v>
      </c>
    </row>
    <row r="52" spans="2:2" x14ac:dyDescent="0.35">
      <c r="B52" s="1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2"/>
  <sheetViews>
    <sheetView workbookViewId="0">
      <selection activeCell="L14" sqref="L14"/>
    </sheetView>
  </sheetViews>
  <sheetFormatPr defaultRowHeight="14.5" x14ac:dyDescent="0.35"/>
  <cols>
    <col min="1" max="1" width="14" bestFit="1" customWidth="1"/>
  </cols>
  <sheetData>
    <row r="1" spans="1:8" ht="21" x14ac:dyDescent="0.5">
      <c r="B1" s="9" t="s">
        <v>55</v>
      </c>
      <c r="G1" s="8"/>
    </row>
    <row r="2" spans="1:8" x14ac:dyDescent="0.35">
      <c r="D2" t="s">
        <v>12</v>
      </c>
    </row>
    <row r="3" spans="1:8" x14ac:dyDescent="0.35">
      <c r="B3" s="18"/>
      <c r="C3" s="18"/>
      <c r="D3" t="s">
        <v>75</v>
      </c>
      <c r="F3" s="18"/>
      <c r="G3" t="s">
        <v>76</v>
      </c>
    </row>
    <row r="5" spans="1:8" ht="16" x14ac:dyDescent="0.4">
      <c r="A5" s="18" t="s">
        <v>57</v>
      </c>
      <c r="B5" s="18" t="s">
        <v>58</v>
      </c>
      <c r="C5" s="18" t="s">
        <v>59</v>
      </c>
      <c r="D5" s="18" t="s">
        <v>60</v>
      </c>
      <c r="E5" s="18" t="s">
        <v>61</v>
      </c>
      <c r="F5" s="18" t="s">
        <v>62</v>
      </c>
      <c r="G5" s="18" t="s">
        <v>63</v>
      </c>
      <c r="H5" s="18" t="s">
        <v>64</v>
      </c>
    </row>
    <row r="6" spans="1:8" x14ac:dyDescent="0.35">
      <c r="A6" s="18" t="s">
        <v>65</v>
      </c>
      <c r="B6" s="18" t="s">
        <v>0</v>
      </c>
      <c r="C6" s="18" t="s">
        <v>0</v>
      </c>
      <c r="D6" s="18" t="s">
        <v>0</v>
      </c>
      <c r="E6" s="18" t="s">
        <v>0</v>
      </c>
      <c r="F6" s="18" t="s">
        <v>0</v>
      </c>
      <c r="G6" s="18" t="s">
        <v>0</v>
      </c>
      <c r="H6" s="18" t="s">
        <v>0</v>
      </c>
    </row>
    <row r="7" spans="1:8" x14ac:dyDescent="0.35">
      <c r="A7" t="s">
        <v>13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</row>
    <row r="8" spans="1:8" x14ac:dyDescent="0.35">
      <c r="A8" t="s">
        <v>14</v>
      </c>
      <c r="B8" s="7">
        <v>0</v>
      </c>
      <c r="C8" s="2">
        <v>189.47800000000001</v>
      </c>
      <c r="D8" s="7">
        <v>0</v>
      </c>
      <c r="E8" s="7">
        <v>0</v>
      </c>
      <c r="F8" s="7">
        <v>9.9439999999999991</v>
      </c>
      <c r="G8" s="7">
        <v>0</v>
      </c>
      <c r="H8" s="2">
        <v>149.46199999999999</v>
      </c>
    </row>
    <row r="9" spans="1:8" x14ac:dyDescent="0.35">
      <c r="A9" t="s">
        <v>15</v>
      </c>
      <c r="B9" s="7">
        <v>0</v>
      </c>
      <c r="C9" s="2">
        <v>189.452</v>
      </c>
      <c r="D9" s="7">
        <v>0</v>
      </c>
      <c r="E9" s="7">
        <v>0</v>
      </c>
      <c r="F9" s="7">
        <v>9.8780000000000001</v>
      </c>
      <c r="G9" s="7">
        <v>0</v>
      </c>
      <c r="H9" s="2">
        <v>150.83199999999999</v>
      </c>
    </row>
    <row r="10" spans="1:8" x14ac:dyDescent="0.35">
      <c r="A10" t="s">
        <v>16</v>
      </c>
      <c r="B10" s="7">
        <v>0</v>
      </c>
      <c r="C10" s="2">
        <v>190.38399999999999</v>
      </c>
      <c r="D10" s="7">
        <v>0</v>
      </c>
      <c r="E10" s="7">
        <v>0</v>
      </c>
      <c r="F10" s="7">
        <v>9.911999999999999</v>
      </c>
      <c r="G10" s="7">
        <v>0</v>
      </c>
      <c r="H10" s="2">
        <v>150.78</v>
      </c>
    </row>
    <row r="11" spans="1:8" x14ac:dyDescent="0.35">
      <c r="A11" t="s">
        <v>17</v>
      </c>
      <c r="B11" s="7">
        <v>0</v>
      </c>
      <c r="C11" s="2">
        <v>188.452</v>
      </c>
      <c r="D11" s="7">
        <v>0</v>
      </c>
      <c r="E11" s="7">
        <v>0</v>
      </c>
      <c r="F11" s="7">
        <v>9.7899999999999991</v>
      </c>
      <c r="G11" s="7">
        <v>0</v>
      </c>
      <c r="H11" s="2">
        <v>149.29599999999999</v>
      </c>
    </row>
    <row r="12" spans="1:8" x14ac:dyDescent="0.35">
      <c r="A12" t="s">
        <v>18</v>
      </c>
      <c r="B12" s="7">
        <v>0</v>
      </c>
      <c r="C12" s="2">
        <v>188.93200000000002</v>
      </c>
      <c r="D12" s="7">
        <v>0</v>
      </c>
      <c r="E12" s="7">
        <v>0</v>
      </c>
      <c r="F12" s="7">
        <v>9.77</v>
      </c>
      <c r="G12" s="7">
        <v>0</v>
      </c>
      <c r="H12" s="2">
        <v>150.24200000000002</v>
      </c>
    </row>
    <row r="13" spans="1:8" x14ac:dyDescent="0.35">
      <c r="A13" t="s">
        <v>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2">
        <v>0</v>
      </c>
    </row>
    <row r="14" spans="1:8" x14ac:dyDescent="0.35">
      <c r="A14" t="s">
        <v>20</v>
      </c>
      <c r="B14" s="7">
        <v>0</v>
      </c>
      <c r="C14" s="2">
        <v>189.52600000000001</v>
      </c>
      <c r="D14" s="7">
        <v>0</v>
      </c>
      <c r="E14" s="7">
        <v>0</v>
      </c>
      <c r="F14" s="7">
        <v>9.7540000000000013</v>
      </c>
      <c r="G14" s="7">
        <v>0</v>
      </c>
      <c r="H14" s="2">
        <v>149.62199999999999</v>
      </c>
    </row>
    <row r="15" spans="1:8" x14ac:dyDescent="0.35">
      <c r="A15" t="s">
        <v>21</v>
      </c>
      <c r="B15" s="7">
        <v>0</v>
      </c>
      <c r="C15" s="2">
        <v>188.96799999999999</v>
      </c>
      <c r="D15" s="7">
        <v>0</v>
      </c>
      <c r="E15" s="7">
        <v>0</v>
      </c>
      <c r="F15" s="7">
        <v>9.8740000000000006</v>
      </c>
      <c r="G15" s="7">
        <v>0</v>
      </c>
      <c r="H15" s="2">
        <v>149.452</v>
      </c>
    </row>
    <row r="16" spans="1:8" x14ac:dyDescent="0.35">
      <c r="A16" t="s">
        <v>22</v>
      </c>
      <c r="B16" s="7">
        <v>0</v>
      </c>
      <c r="C16" s="2">
        <v>188.976</v>
      </c>
      <c r="D16" s="7">
        <v>0</v>
      </c>
      <c r="E16" s="7">
        <v>0</v>
      </c>
      <c r="F16" s="7">
        <v>9.6120000000000001</v>
      </c>
      <c r="G16" s="7">
        <v>0</v>
      </c>
      <c r="H16" s="2">
        <v>149.79599999999999</v>
      </c>
    </row>
    <row r="17" spans="1:8" x14ac:dyDescent="0.35">
      <c r="A17" t="s">
        <v>23</v>
      </c>
      <c r="B17" s="7">
        <v>0</v>
      </c>
      <c r="C17" s="2">
        <v>186.99799999999999</v>
      </c>
      <c r="D17" s="7">
        <v>0</v>
      </c>
      <c r="E17" s="7">
        <v>0</v>
      </c>
      <c r="F17" s="7">
        <v>9.6479999999999997</v>
      </c>
      <c r="G17" s="7">
        <v>0</v>
      </c>
      <c r="H17" s="2">
        <v>148.614</v>
      </c>
    </row>
    <row r="18" spans="1:8" x14ac:dyDescent="0.35">
      <c r="A18" t="s">
        <v>25</v>
      </c>
      <c r="B18" s="7">
        <v>3.948</v>
      </c>
      <c r="C18" s="4">
        <v>38.957999999999998</v>
      </c>
      <c r="D18" s="7">
        <v>4.0880000000000001</v>
      </c>
      <c r="E18" s="7">
        <v>4.032</v>
      </c>
      <c r="F18" s="7">
        <v>4.1059999999999999</v>
      </c>
      <c r="G18" s="7">
        <v>4.0600000000000005</v>
      </c>
      <c r="H18" s="4">
        <v>39.967999999999996</v>
      </c>
    </row>
    <row r="19" spans="1:8" x14ac:dyDescent="0.35">
      <c r="A19" t="s">
        <v>26</v>
      </c>
      <c r="B19" s="7">
        <v>0</v>
      </c>
      <c r="C19" s="2">
        <v>189.11200000000002</v>
      </c>
      <c r="D19" s="7">
        <v>0</v>
      </c>
      <c r="E19" s="7">
        <v>0</v>
      </c>
      <c r="F19" s="7">
        <v>9.8960000000000008</v>
      </c>
      <c r="G19" s="7">
        <v>0</v>
      </c>
      <c r="H19" s="2">
        <v>150.71600000000001</v>
      </c>
    </row>
    <row r="20" spans="1:8" x14ac:dyDescent="0.35">
      <c r="A20" t="s">
        <v>27</v>
      </c>
      <c r="B20" s="7">
        <v>0</v>
      </c>
      <c r="C20" s="2">
        <v>190.43600000000001</v>
      </c>
      <c r="D20" s="7">
        <v>0</v>
      </c>
      <c r="E20" s="7">
        <v>0</v>
      </c>
      <c r="F20" s="7">
        <v>9.8480000000000008</v>
      </c>
      <c r="G20" s="7">
        <v>0</v>
      </c>
      <c r="H20" s="2">
        <v>150.166</v>
      </c>
    </row>
    <row r="21" spans="1:8" x14ac:dyDescent="0.35">
      <c r="A21" t="s">
        <v>28</v>
      </c>
      <c r="B21" s="7">
        <v>0</v>
      </c>
      <c r="C21" s="2">
        <v>189.67199999999997</v>
      </c>
      <c r="D21" s="7">
        <v>0</v>
      </c>
      <c r="E21" s="7">
        <v>0</v>
      </c>
      <c r="F21" s="7">
        <v>9.6379999999999999</v>
      </c>
      <c r="G21" s="7">
        <v>0</v>
      </c>
      <c r="H21" s="2">
        <v>148.82599999999999</v>
      </c>
    </row>
    <row r="22" spans="1:8" x14ac:dyDescent="0.35">
      <c r="A22" t="s">
        <v>29</v>
      </c>
      <c r="B22" s="7">
        <v>0</v>
      </c>
      <c r="C22" s="2">
        <v>190.45999999999998</v>
      </c>
      <c r="D22" s="7">
        <v>0</v>
      </c>
      <c r="E22" s="7">
        <v>0</v>
      </c>
      <c r="F22" s="7">
        <v>9.9480000000000004</v>
      </c>
      <c r="G22" s="7">
        <v>0</v>
      </c>
      <c r="H22" s="2">
        <v>150.55799999999999</v>
      </c>
    </row>
    <row r="23" spans="1:8" x14ac:dyDescent="0.35">
      <c r="A23" t="s">
        <v>30</v>
      </c>
      <c r="B23" s="7">
        <v>0</v>
      </c>
      <c r="C23" s="2">
        <v>190.34199999999998</v>
      </c>
      <c r="D23" s="7">
        <v>0</v>
      </c>
      <c r="E23" s="7">
        <v>0</v>
      </c>
      <c r="F23" s="7">
        <v>9.7579999999999991</v>
      </c>
      <c r="G23" s="7">
        <v>0</v>
      </c>
      <c r="H23" s="2">
        <v>150.26599999999999</v>
      </c>
    </row>
    <row r="24" spans="1:8" x14ac:dyDescent="0.35">
      <c r="B24" s="19"/>
    </row>
    <row r="25" spans="1:8" x14ac:dyDescent="0.35">
      <c r="B25" t="s">
        <v>66</v>
      </c>
    </row>
    <row r="26" spans="1:8" x14ac:dyDescent="0.35">
      <c r="B26" t="s">
        <v>67</v>
      </c>
    </row>
    <row r="27" spans="1:8" x14ac:dyDescent="0.35">
      <c r="B27" t="s">
        <v>68</v>
      </c>
    </row>
    <row r="28" spans="1:8" x14ac:dyDescent="0.35">
      <c r="B28" s="19" t="s">
        <v>69</v>
      </c>
    </row>
    <row r="29" spans="1:8" x14ac:dyDescent="0.35">
      <c r="B29" s="19" t="s">
        <v>70</v>
      </c>
    </row>
    <row r="30" spans="1:8" x14ac:dyDescent="0.35">
      <c r="B30" s="19" t="s">
        <v>71</v>
      </c>
    </row>
    <row r="31" spans="1:8" x14ac:dyDescent="0.35">
      <c r="B31" s="19" t="s">
        <v>72</v>
      </c>
    </row>
    <row r="34" spans="1:8" ht="21" x14ac:dyDescent="0.5">
      <c r="B34" s="9" t="s">
        <v>55</v>
      </c>
      <c r="G34" s="8"/>
    </row>
    <row r="35" spans="1:8" x14ac:dyDescent="0.35">
      <c r="D35" t="s">
        <v>12</v>
      </c>
    </row>
    <row r="36" spans="1:8" x14ac:dyDescent="0.35">
      <c r="B36" s="18"/>
      <c r="C36" s="18"/>
      <c r="D36" t="s">
        <v>75</v>
      </c>
      <c r="F36" s="18"/>
      <c r="G36" t="s">
        <v>77</v>
      </c>
    </row>
    <row r="38" spans="1:8" ht="16" x14ac:dyDescent="0.4">
      <c r="A38" s="18" t="s">
        <v>57</v>
      </c>
      <c r="B38" s="18" t="s">
        <v>58</v>
      </c>
      <c r="C38" s="18" t="s">
        <v>59</v>
      </c>
      <c r="D38" s="18" t="s">
        <v>60</v>
      </c>
      <c r="E38" s="18" t="s">
        <v>61</v>
      </c>
      <c r="F38" s="18" t="s">
        <v>62</v>
      </c>
      <c r="G38" s="18" t="s">
        <v>63</v>
      </c>
      <c r="H38" s="18" t="s">
        <v>64</v>
      </c>
    </row>
    <row r="39" spans="1:8" x14ac:dyDescent="0.35">
      <c r="A39" s="18" t="s">
        <v>65</v>
      </c>
      <c r="B39" s="18" t="s">
        <v>0</v>
      </c>
      <c r="C39" s="18" t="s">
        <v>0</v>
      </c>
      <c r="D39" s="18" t="s">
        <v>0</v>
      </c>
      <c r="E39" s="18" t="s">
        <v>0</v>
      </c>
      <c r="F39" s="18" t="s">
        <v>0</v>
      </c>
      <c r="G39" s="18" t="s">
        <v>0</v>
      </c>
      <c r="H39" s="18" t="s">
        <v>0</v>
      </c>
    </row>
    <row r="40" spans="1:8" x14ac:dyDescent="0.35">
      <c r="A40" t="s">
        <v>39</v>
      </c>
      <c r="B40" s="7">
        <v>0</v>
      </c>
      <c r="C40" s="2">
        <v>126.95</v>
      </c>
      <c r="D40" s="7">
        <v>0</v>
      </c>
      <c r="E40" s="7">
        <v>0</v>
      </c>
      <c r="F40" s="7">
        <v>0</v>
      </c>
      <c r="G40" s="7">
        <v>0</v>
      </c>
      <c r="H40" s="7">
        <v>7.4850000000000003</v>
      </c>
    </row>
    <row r="41" spans="1:8" x14ac:dyDescent="0.35">
      <c r="A41" t="s">
        <v>40</v>
      </c>
      <c r="B41" s="7">
        <v>0</v>
      </c>
      <c r="C41" s="4">
        <v>38.723999999999997</v>
      </c>
      <c r="D41" s="7">
        <v>0</v>
      </c>
      <c r="E41" s="7">
        <v>0</v>
      </c>
      <c r="F41" s="7">
        <v>0</v>
      </c>
      <c r="G41" s="7">
        <v>0</v>
      </c>
      <c r="H41" s="4">
        <v>30.569000000000003</v>
      </c>
    </row>
    <row r="42" spans="1:8" x14ac:dyDescent="0.35">
      <c r="A42" t="s">
        <v>41</v>
      </c>
      <c r="B42" s="7">
        <v>0</v>
      </c>
      <c r="C42" s="4">
        <v>8.66</v>
      </c>
      <c r="D42" s="7">
        <v>0.16</v>
      </c>
      <c r="E42" s="7">
        <v>0.13899999999999998</v>
      </c>
      <c r="F42" s="7">
        <v>0.48</v>
      </c>
      <c r="G42" s="7">
        <v>0</v>
      </c>
      <c r="H42" s="7">
        <v>8.3889999999999993</v>
      </c>
    </row>
    <row r="43" spans="1:8" x14ac:dyDescent="0.35">
      <c r="A43" t="s">
        <v>42</v>
      </c>
      <c r="B43" s="7">
        <v>0.34</v>
      </c>
      <c r="C43" s="4">
        <v>32.511000000000003</v>
      </c>
      <c r="D43" s="7">
        <v>0</v>
      </c>
      <c r="E43" s="7">
        <v>0</v>
      </c>
      <c r="F43" s="7">
        <v>0.67</v>
      </c>
      <c r="G43" s="7">
        <v>0</v>
      </c>
      <c r="H43" s="4">
        <v>40.744</v>
      </c>
    </row>
    <row r="44" spans="1:8" x14ac:dyDescent="0.35">
      <c r="A44" t="s">
        <v>43</v>
      </c>
      <c r="B44" s="7">
        <v>0.43200000000000005</v>
      </c>
      <c r="C44" s="4">
        <v>51.700999999999993</v>
      </c>
      <c r="D44" s="7">
        <v>0</v>
      </c>
      <c r="E44" s="7">
        <v>0</v>
      </c>
      <c r="F44" s="7">
        <v>1.0580000000000001</v>
      </c>
      <c r="G44" s="7">
        <v>0</v>
      </c>
      <c r="H44" s="4">
        <v>80.538000000000011</v>
      </c>
    </row>
    <row r="45" spans="1:8" x14ac:dyDescent="0.35">
      <c r="A45" t="s">
        <v>44</v>
      </c>
      <c r="B45" s="7">
        <v>0.58299999999999996</v>
      </c>
      <c r="C45" s="4">
        <v>54.606000000000002</v>
      </c>
      <c r="D45" s="7">
        <v>0</v>
      </c>
      <c r="E45" s="7">
        <v>0</v>
      </c>
      <c r="F45" s="7">
        <v>0.56599999999999995</v>
      </c>
      <c r="G45" s="7">
        <v>0</v>
      </c>
      <c r="H45" s="2">
        <v>108.682</v>
      </c>
    </row>
    <row r="46" spans="1:8" x14ac:dyDescent="0.35">
      <c r="A46" t="s">
        <v>45</v>
      </c>
      <c r="B46" s="7">
        <v>0.26800000000000002</v>
      </c>
      <c r="C46" s="4">
        <v>35.994</v>
      </c>
      <c r="D46" s="7">
        <v>0</v>
      </c>
      <c r="E46" s="7">
        <v>0</v>
      </c>
      <c r="F46" s="7">
        <v>0</v>
      </c>
      <c r="G46" s="7">
        <v>0</v>
      </c>
      <c r="H46" s="4">
        <v>20.582999999999998</v>
      </c>
    </row>
    <row r="47" spans="1:8" x14ac:dyDescent="0.35">
      <c r="A47" t="s">
        <v>46</v>
      </c>
      <c r="B47" s="7">
        <v>0.505</v>
      </c>
      <c r="C47" s="4">
        <v>46.887</v>
      </c>
      <c r="D47" s="7">
        <v>0</v>
      </c>
      <c r="E47" s="7">
        <v>0</v>
      </c>
      <c r="F47" s="7">
        <v>0</v>
      </c>
      <c r="G47" s="7">
        <v>0</v>
      </c>
      <c r="H47" s="4">
        <v>77.754000000000005</v>
      </c>
    </row>
    <row r="48" spans="1:8" x14ac:dyDescent="0.35">
      <c r="A48" t="s">
        <v>47</v>
      </c>
      <c r="B48" s="7">
        <v>0.23599999999999999</v>
      </c>
      <c r="C48" s="4">
        <v>16.746000000000002</v>
      </c>
      <c r="D48" s="7">
        <v>0</v>
      </c>
      <c r="E48" s="7">
        <v>0</v>
      </c>
      <c r="F48" s="7">
        <v>0</v>
      </c>
      <c r="G48" s="7">
        <v>0</v>
      </c>
      <c r="H48" s="4">
        <v>13.721</v>
      </c>
    </row>
    <row r="49" spans="1:8" x14ac:dyDescent="0.35">
      <c r="A49" t="s">
        <v>49</v>
      </c>
      <c r="B49" s="7">
        <v>1.954</v>
      </c>
      <c r="C49" s="4">
        <v>19.614000000000001</v>
      </c>
      <c r="D49" s="7">
        <v>2.0949999999999998</v>
      </c>
      <c r="E49" s="7">
        <v>2</v>
      </c>
      <c r="F49" s="7">
        <v>2.0640000000000001</v>
      </c>
      <c r="G49" s="7">
        <v>2.0339999999999998</v>
      </c>
      <c r="H49" s="4">
        <v>20.264000000000003</v>
      </c>
    </row>
    <row r="50" spans="1:8" x14ac:dyDescent="0.35">
      <c r="A50" t="s">
        <v>50</v>
      </c>
      <c r="B50" s="7">
        <v>0.21600000000000003</v>
      </c>
      <c r="C50" s="4">
        <v>16.533999999999999</v>
      </c>
      <c r="D50" s="7">
        <v>0</v>
      </c>
      <c r="E50" s="7">
        <v>0</v>
      </c>
      <c r="F50" s="7">
        <v>0.39300000000000002</v>
      </c>
      <c r="G50" s="7">
        <v>0</v>
      </c>
      <c r="H50" s="4">
        <v>12.811</v>
      </c>
    </row>
    <row r="51" spans="1:8" x14ac:dyDescent="0.35">
      <c r="A51" t="s">
        <v>51</v>
      </c>
      <c r="B51" s="7">
        <v>0.21199999999999999</v>
      </c>
      <c r="C51" s="4">
        <v>18.224</v>
      </c>
      <c r="D51" s="7">
        <v>0</v>
      </c>
      <c r="E51" s="7">
        <v>0</v>
      </c>
      <c r="F51" s="7">
        <v>0.70599999999999996</v>
      </c>
      <c r="G51" s="7">
        <v>0</v>
      </c>
      <c r="H51" s="4">
        <v>15.358000000000001</v>
      </c>
    </row>
    <row r="52" spans="1:8" x14ac:dyDescent="0.35">
      <c r="A52" t="s">
        <v>52</v>
      </c>
      <c r="B52" s="7">
        <v>0.253</v>
      </c>
      <c r="C52" s="4">
        <v>25.508000000000003</v>
      </c>
      <c r="D52" s="7">
        <v>0</v>
      </c>
      <c r="E52" s="7">
        <v>0</v>
      </c>
      <c r="F52" s="7">
        <v>2.2229999999999999</v>
      </c>
      <c r="G52" s="7">
        <v>0.26400000000000001</v>
      </c>
      <c r="H52" s="4">
        <v>22.17</v>
      </c>
    </row>
    <row r="53" spans="1:8" x14ac:dyDescent="0.35">
      <c r="A53" t="s">
        <v>53</v>
      </c>
      <c r="B53" s="7">
        <v>0.34599999999999997</v>
      </c>
      <c r="C53" s="4">
        <v>44.78</v>
      </c>
      <c r="D53" s="7">
        <v>0</v>
      </c>
      <c r="E53" s="7">
        <v>0</v>
      </c>
      <c r="F53" s="7">
        <v>4.1059999999999999</v>
      </c>
      <c r="G53" s="7">
        <v>0.58299999999999996</v>
      </c>
      <c r="H53" s="4">
        <v>31.179000000000002</v>
      </c>
    </row>
    <row r="55" spans="1:8" x14ac:dyDescent="0.35">
      <c r="B55" t="s">
        <v>66</v>
      </c>
    </row>
    <row r="56" spans="1:8" x14ac:dyDescent="0.35">
      <c r="B56" t="s">
        <v>67</v>
      </c>
    </row>
    <row r="57" spans="1:8" x14ac:dyDescent="0.35">
      <c r="B57" t="s">
        <v>68</v>
      </c>
    </row>
    <row r="58" spans="1:8" x14ac:dyDescent="0.35">
      <c r="B58" s="19" t="s">
        <v>69</v>
      </c>
    </row>
    <row r="59" spans="1:8" x14ac:dyDescent="0.35">
      <c r="B59" s="19" t="s">
        <v>70</v>
      </c>
    </row>
    <row r="60" spans="1:8" x14ac:dyDescent="0.35">
      <c r="B60" s="19" t="s">
        <v>71</v>
      </c>
    </row>
    <row r="61" spans="1:8" x14ac:dyDescent="0.35">
      <c r="B61" s="19" t="s">
        <v>72</v>
      </c>
    </row>
    <row r="64" spans="1:8" ht="21" x14ac:dyDescent="0.5">
      <c r="B64" s="9" t="s">
        <v>55</v>
      </c>
      <c r="G64" s="8"/>
    </row>
    <row r="65" spans="1:8" x14ac:dyDescent="0.35">
      <c r="D65" t="s">
        <v>12</v>
      </c>
    </row>
    <row r="66" spans="1:8" x14ac:dyDescent="0.35">
      <c r="B66" s="18"/>
      <c r="C66" s="18"/>
      <c r="D66" t="s">
        <v>75</v>
      </c>
      <c r="F66" s="18"/>
      <c r="G66" t="s">
        <v>78</v>
      </c>
    </row>
    <row r="68" spans="1:8" ht="16" x14ac:dyDescent="0.4">
      <c r="A68" s="18" t="s">
        <v>57</v>
      </c>
      <c r="B68" s="18" t="s">
        <v>58</v>
      </c>
      <c r="C68" s="18" t="s">
        <v>59</v>
      </c>
      <c r="D68" s="18" t="s">
        <v>60</v>
      </c>
      <c r="E68" s="18" t="s">
        <v>61</v>
      </c>
      <c r="F68" s="18" t="s">
        <v>62</v>
      </c>
      <c r="G68" s="18" t="s">
        <v>63</v>
      </c>
      <c r="H68" s="18" t="s">
        <v>64</v>
      </c>
    </row>
    <row r="69" spans="1:8" x14ac:dyDescent="0.35">
      <c r="A69" s="18" t="s">
        <v>65</v>
      </c>
      <c r="B69" s="18" t="s">
        <v>0</v>
      </c>
      <c r="C69" s="18" t="s">
        <v>0</v>
      </c>
      <c r="D69" s="18" t="s">
        <v>0</v>
      </c>
      <c r="E69" s="18" t="s">
        <v>0</v>
      </c>
      <c r="F69" s="18" t="s">
        <v>0</v>
      </c>
      <c r="G69" s="18" t="s">
        <v>0</v>
      </c>
      <c r="H69" s="18" t="s">
        <v>0</v>
      </c>
    </row>
    <row r="70" spans="1:8" x14ac:dyDescent="0.35">
      <c r="A70" t="s">
        <v>31</v>
      </c>
      <c r="B70" s="7">
        <v>0</v>
      </c>
      <c r="C70" s="2">
        <v>191.536</v>
      </c>
      <c r="D70" s="7">
        <v>0</v>
      </c>
      <c r="E70" s="7">
        <v>0</v>
      </c>
      <c r="F70" s="7">
        <v>9.8659999999999997</v>
      </c>
      <c r="G70" s="7">
        <v>0</v>
      </c>
      <c r="H70" s="2">
        <v>151.83199999999999</v>
      </c>
    </row>
    <row r="71" spans="1:8" x14ac:dyDescent="0.35">
      <c r="A71" t="s">
        <v>32</v>
      </c>
      <c r="B71" s="7">
        <v>0</v>
      </c>
      <c r="C71" s="4">
        <v>46.417999999999999</v>
      </c>
      <c r="D71" s="7">
        <v>0</v>
      </c>
      <c r="E71" s="7">
        <v>0</v>
      </c>
      <c r="F71" s="7">
        <v>4.3120000000000003</v>
      </c>
      <c r="G71" s="7">
        <v>0.59</v>
      </c>
      <c r="H71" s="4">
        <v>16.741999999999997</v>
      </c>
    </row>
    <row r="72" spans="1:8" x14ac:dyDescent="0.35">
      <c r="A72" t="s">
        <v>33</v>
      </c>
      <c r="B72" s="7">
        <v>0</v>
      </c>
      <c r="C72" s="4">
        <v>46.218000000000004</v>
      </c>
      <c r="D72" s="7">
        <v>0</v>
      </c>
      <c r="E72" s="7">
        <v>0</v>
      </c>
      <c r="F72" s="7">
        <v>4.18</v>
      </c>
      <c r="G72" s="7">
        <v>0.42200000000000004</v>
      </c>
      <c r="H72" s="4">
        <v>16.698</v>
      </c>
    </row>
    <row r="73" spans="1:8" x14ac:dyDescent="0.35">
      <c r="A73" t="s">
        <v>34</v>
      </c>
      <c r="B73" s="7">
        <v>1.554</v>
      </c>
      <c r="C73" s="4">
        <v>21.57</v>
      </c>
      <c r="D73" s="7">
        <v>0</v>
      </c>
      <c r="E73" s="7">
        <v>0</v>
      </c>
      <c r="F73" s="7">
        <v>2.1379999999999999</v>
      </c>
      <c r="G73" s="7">
        <v>0</v>
      </c>
      <c r="H73" s="4">
        <v>20.912000000000003</v>
      </c>
    </row>
    <row r="74" spans="1:8" x14ac:dyDescent="0.35">
      <c r="A74" t="s">
        <v>35</v>
      </c>
      <c r="B74" s="7">
        <v>1.4239999999999999</v>
      </c>
      <c r="C74" s="4">
        <v>21.831999999999997</v>
      </c>
      <c r="D74" s="7">
        <v>0</v>
      </c>
      <c r="E74" s="7">
        <v>0</v>
      </c>
      <c r="F74" s="7">
        <v>2.1179999999999999</v>
      </c>
      <c r="G74" s="7">
        <v>0.40399999999999997</v>
      </c>
      <c r="H74" s="4">
        <v>21.731999999999999</v>
      </c>
    </row>
    <row r="76" spans="1:8" x14ac:dyDescent="0.35">
      <c r="B76" t="s">
        <v>66</v>
      </c>
    </row>
    <row r="77" spans="1:8" x14ac:dyDescent="0.35">
      <c r="B77" t="s">
        <v>67</v>
      </c>
    </row>
    <row r="78" spans="1:8" x14ac:dyDescent="0.35">
      <c r="B78" t="s">
        <v>68</v>
      </c>
    </row>
    <row r="79" spans="1:8" x14ac:dyDescent="0.35">
      <c r="B79" s="19" t="s">
        <v>69</v>
      </c>
    </row>
    <row r="80" spans="1:8" x14ac:dyDescent="0.35">
      <c r="B80" s="19" t="s">
        <v>70</v>
      </c>
    </row>
    <row r="81" spans="1:8" x14ac:dyDescent="0.35">
      <c r="B81" s="19" t="s">
        <v>71</v>
      </c>
    </row>
    <row r="82" spans="1:8" x14ac:dyDescent="0.35">
      <c r="B82" s="19" t="s">
        <v>72</v>
      </c>
    </row>
    <row r="85" spans="1:8" ht="21" x14ac:dyDescent="0.5">
      <c r="B85" s="9" t="s">
        <v>55</v>
      </c>
      <c r="G85" s="8"/>
    </row>
    <row r="86" spans="1:8" x14ac:dyDescent="0.35">
      <c r="D86" t="s">
        <v>12</v>
      </c>
    </row>
    <row r="87" spans="1:8" x14ac:dyDescent="0.35">
      <c r="B87" s="18"/>
      <c r="C87" s="18"/>
      <c r="D87" t="s">
        <v>75</v>
      </c>
      <c r="F87" s="18"/>
      <c r="G87" t="s">
        <v>79</v>
      </c>
    </row>
    <row r="89" spans="1:8" ht="16" x14ac:dyDescent="0.4">
      <c r="A89" s="18" t="s">
        <v>57</v>
      </c>
      <c r="B89" s="18" t="s">
        <v>58</v>
      </c>
      <c r="C89" s="18" t="s">
        <v>59</v>
      </c>
      <c r="D89" s="18" t="s">
        <v>60</v>
      </c>
      <c r="E89" s="18" t="s">
        <v>61</v>
      </c>
      <c r="F89" s="18" t="s">
        <v>62</v>
      </c>
      <c r="G89" s="18" t="s">
        <v>63</v>
      </c>
      <c r="H89" s="18" t="s">
        <v>64</v>
      </c>
    </row>
    <row r="90" spans="1:8" x14ac:dyDescent="0.35">
      <c r="A90" s="18" t="s">
        <v>65</v>
      </c>
      <c r="B90" s="18" t="s">
        <v>0</v>
      </c>
      <c r="C90" s="18" t="s">
        <v>0</v>
      </c>
      <c r="D90" s="18" t="s">
        <v>0</v>
      </c>
      <c r="E90" s="18" t="s">
        <v>0</v>
      </c>
      <c r="F90" s="18" t="s">
        <v>0</v>
      </c>
      <c r="G90" s="18" t="s">
        <v>0</v>
      </c>
      <c r="H90" s="18" t="s">
        <v>0</v>
      </c>
    </row>
    <row r="91" spans="1:8" x14ac:dyDescent="0.35">
      <c r="A91" t="s">
        <v>37</v>
      </c>
      <c r="B91" s="7">
        <v>4.01</v>
      </c>
      <c r="C91" s="7">
        <v>6.141</v>
      </c>
      <c r="D91" s="7">
        <v>6.07</v>
      </c>
      <c r="E91" s="4">
        <v>20.007000000000001</v>
      </c>
      <c r="F91" s="7">
        <v>4.694</v>
      </c>
      <c r="G91" s="4">
        <v>10.121</v>
      </c>
      <c r="H91" s="4">
        <v>30.244</v>
      </c>
    </row>
    <row r="92" spans="1:8" x14ac:dyDescent="0.35">
      <c r="A92" t="s">
        <v>38</v>
      </c>
      <c r="B92" s="7">
        <v>0</v>
      </c>
      <c r="C92" s="2">
        <v>127.89099999999999</v>
      </c>
      <c r="D92" s="7">
        <v>0</v>
      </c>
      <c r="E92" s="7">
        <v>0</v>
      </c>
      <c r="F92" s="7">
        <v>0</v>
      </c>
      <c r="G92" s="7">
        <v>0</v>
      </c>
      <c r="H92" s="7">
        <v>7.4050000000000002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 &amp; Recovery</vt:lpstr>
      <vt:lpstr>Results</vt:lpstr>
      <vt:lpstr>Submitters</vt:lpstr>
    </vt:vector>
  </TitlesOfParts>
  <Company>U.S. 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Fox, Jakob</cp:lastModifiedBy>
  <dcterms:created xsi:type="dcterms:W3CDTF">2020-11-19T15:47:23Z</dcterms:created>
  <dcterms:modified xsi:type="dcterms:W3CDTF">2022-12-29T19:22:28Z</dcterms:modified>
</cp:coreProperties>
</file>