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https://usepa.sharepoint.com/sites/METRO-CERIResilienceandsocialvulnerabilityteam/Shared Documents/HCD/ERB chapter content/"/>
    </mc:Choice>
  </mc:AlternateContent>
  <xr:revisionPtr revIDLastSave="919" documentId="8_{BFD24D54-2FAF-4C2A-ADB9-8CB35FD9BACE}" xr6:coauthVersionLast="47" xr6:coauthVersionMax="47" xr10:uidLastSave="{04C3666A-0ACC-4802-B866-90E5DC2B1098}"/>
  <bookViews>
    <workbookView xWindow="17850" yWindow="-103" windowWidth="24144" windowHeight="13082" firstSheet="3" activeTab="3" xr2:uid="{0D43D578-C249-44A1-8F15-891E2CB176A5}"/>
  </bookViews>
  <sheets>
    <sheet name="revised template" sheetId="49" r:id="rId1"/>
    <sheet name="NE Indicators" sheetId="51" r:id="rId2"/>
    <sheet name="Society and culture" sheetId="53" r:id="rId3"/>
    <sheet name="BuiltEnviron_FoodWaterShelter" sheetId="52" r:id="rId4"/>
    <sheet name="Sector_subsector" sheetId="42" r:id="rId5"/>
  </sheets>
  <definedNames>
    <definedName name="_xlnm._FilterDatabase" localSheetId="4" hidden="1">Sector_subsector!$A$1:$AE$84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42" l="1"/>
  <c r="AC85" i="42"/>
  <c r="AD85" i="42"/>
  <c r="AE85" i="42"/>
  <c r="AC86" i="42"/>
  <c r="AD86" i="42"/>
  <c r="AE86" i="42"/>
  <c r="AC3" i="42"/>
  <c r="AD3" i="42"/>
  <c r="AE3" i="42"/>
  <c r="AC53" i="42" l="1"/>
  <c r="AD53" i="42"/>
  <c r="AE53" i="42"/>
  <c r="AC6" i="42"/>
  <c r="AC7" i="42"/>
  <c r="AC9" i="42"/>
  <c r="AC77" i="42"/>
  <c r="AC14" i="42"/>
  <c r="AC64" i="42"/>
  <c r="AC18" i="42"/>
  <c r="AC20" i="42"/>
  <c r="AC22" i="42"/>
  <c r="AC30" i="42"/>
  <c r="AC32" i="42"/>
  <c r="AC45" i="42"/>
  <c r="AC49" i="42"/>
  <c r="AC50" i="42"/>
  <c r="AC51" i="42"/>
  <c r="AC52" i="42"/>
  <c r="AC21" i="42"/>
  <c r="AC55" i="42"/>
  <c r="AC84" i="42"/>
  <c r="AC58" i="42"/>
  <c r="AC37" i="42"/>
  <c r="AC60" i="42"/>
  <c r="AC61" i="42"/>
  <c r="AC38" i="42"/>
  <c r="AC41" i="42"/>
  <c r="AC8" i="42"/>
  <c r="AC31" i="42"/>
  <c r="AC59" i="42"/>
  <c r="AC69" i="42"/>
  <c r="AC44" i="42"/>
  <c r="AC63" i="42"/>
  <c r="AC39" i="42"/>
  <c r="AC40" i="42"/>
  <c r="AC66" i="42"/>
  <c r="AC67" i="42"/>
  <c r="AC71" i="42"/>
  <c r="AC73" i="42"/>
  <c r="AC74" i="42"/>
  <c r="AC75" i="42"/>
  <c r="AC78" i="42"/>
  <c r="AC28" i="42"/>
  <c r="AC70" i="42"/>
  <c r="AC15" i="42"/>
  <c r="AC25" i="42"/>
  <c r="AC27" i="42"/>
  <c r="AC36" i="42"/>
  <c r="AC68" i="42"/>
  <c r="AC43" i="42"/>
  <c r="AC79" i="42"/>
  <c r="AC82" i="42"/>
  <c r="AC57" i="42"/>
  <c r="AC5" i="42"/>
  <c r="AC26" i="42"/>
  <c r="AC54" i="42"/>
  <c r="AC48" i="42"/>
  <c r="AC65" i="42"/>
  <c r="AC11" i="42"/>
  <c r="AC12" i="42"/>
  <c r="AC29" i="42"/>
  <c r="AC34" i="42"/>
  <c r="AC35" i="42"/>
  <c r="AC19" i="42"/>
  <c r="AC72" i="42"/>
  <c r="AC46" i="42"/>
  <c r="AC62" i="42"/>
  <c r="AC83" i="42"/>
  <c r="AC42" i="42"/>
  <c r="AC81" i="42"/>
  <c r="AC24" i="42"/>
  <c r="AC47" i="42"/>
  <c r="AC16" i="42"/>
  <c r="AC33" i="42"/>
  <c r="AC2" i="42"/>
  <c r="AC10" i="42"/>
  <c r="AC76" i="42"/>
  <c r="AC13" i="42"/>
  <c r="AC23" i="42"/>
  <c r="AC17" i="42"/>
  <c r="AC56" i="42"/>
  <c r="AC4" i="42"/>
  <c r="AD6" i="42"/>
  <c r="AE6" i="42"/>
  <c r="AD7" i="42"/>
  <c r="AE7" i="42"/>
  <c r="AD9" i="42"/>
  <c r="AE9" i="42"/>
  <c r="AD77" i="42"/>
  <c r="AE77" i="42"/>
  <c r="AD14" i="42"/>
  <c r="AE14" i="42"/>
  <c r="AD64" i="42"/>
  <c r="AE64" i="42"/>
  <c r="AD18" i="42"/>
  <c r="AE18" i="42"/>
  <c r="AD20" i="42"/>
  <c r="AE20" i="42"/>
  <c r="AD22" i="42"/>
  <c r="AE22" i="42"/>
  <c r="AD30" i="42"/>
  <c r="AE30" i="42"/>
  <c r="AD32" i="42"/>
  <c r="AE32" i="42"/>
  <c r="AD45" i="42"/>
  <c r="AE45" i="42"/>
  <c r="AD49" i="42"/>
  <c r="AE49" i="42"/>
  <c r="AD50" i="42"/>
  <c r="AE50" i="42"/>
  <c r="AD51" i="42"/>
  <c r="AE51" i="42"/>
  <c r="AD52" i="42"/>
  <c r="AE52" i="42"/>
  <c r="AD21" i="42"/>
  <c r="AE21" i="42"/>
  <c r="AD55" i="42"/>
  <c r="AE55" i="42"/>
  <c r="AD84" i="42"/>
  <c r="AE84" i="42"/>
  <c r="AD58" i="42"/>
  <c r="AE58" i="42"/>
  <c r="AD37" i="42"/>
  <c r="AE37" i="42"/>
  <c r="AD60" i="42"/>
  <c r="AE60" i="42"/>
  <c r="AD61" i="42"/>
  <c r="AE61" i="42"/>
  <c r="AD38" i="42"/>
  <c r="AE38" i="42"/>
  <c r="AD41" i="42"/>
  <c r="AE41" i="42"/>
  <c r="AD8" i="42"/>
  <c r="AE8" i="42"/>
  <c r="AD31" i="42"/>
  <c r="AE31" i="42"/>
  <c r="AD59" i="42"/>
  <c r="AE59" i="42"/>
  <c r="AD69" i="42"/>
  <c r="AE69" i="42"/>
  <c r="AD44" i="42"/>
  <c r="AE44" i="42"/>
  <c r="AD63" i="42"/>
  <c r="AE63" i="42"/>
  <c r="AD39" i="42"/>
  <c r="AE39" i="42"/>
  <c r="AD40" i="42"/>
  <c r="AE40" i="42"/>
  <c r="AD66" i="42"/>
  <c r="AE66" i="42"/>
  <c r="AD67" i="42"/>
  <c r="AE67" i="42"/>
  <c r="AD71" i="42"/>
  <c r="AE71" i="42"/>
  <c r="AD73" i="42"/>
  <c r="AE73" i="42"/>
  <c r="AD74" i="42"/>
  <c r="AE74" i="42"/>
  <c r="AD75" i="42"/>
  <c r="AE75" i="42"/>
  <c r="AD78" i="42"/>
  <c r="AE78" i="42"/>
  <c r="AD28" i="42"/>
  <c r="AE28" i="42"/>
  <c r="AD70" i="42"/>
  <c r="AE70" i="42"/>
  <c r="AD15" i="42"/>
  <c r="AE15" i="42"/>
  <c r="AD25" i="42"/>
  <c r="AE25" i="42"/>
  <c r="AD27" i="42"/>
  <c r="AE27" i="42"/>
  <c r="AD36" i="42"/>
  <c r="AE36" i="42"/>
  <c r="AD68" i="42"/>
  <c r="AE68" i="42"/>
  <c r="AD43" i="42"/>
  <c r="AE43" i="42"/>
  <c r="AD79" i="42"/>
  <c r="AE79" i="42"/>
  <c r="AD82" i="42"/>
  <c r="AE82" i="42"/>
  <c r="AD57" i="42"/>
  <c r="AE57" i="42"/>
  <c r="AD5" i="42"/>
  <c r="AE5" i="42"/>
  <c r="AD26" i="42"/>
  <c r="AE26" i="42"/>
  <c r="AD54" i="42"/>
  <c r="AE54" i="42"/>
  <c r="AD48" i="42"/>
  <c r="AE48" i="42"/>
  <c r="AD65" i="42"/>
  <c r="AE65" i="42"/>
  <c r="AD11" i="42"/>
  <c r="AE11" i="42"/>
  <c r="AD12" i="42"/>
  <c r="AE12" i="42"/>
  <c r="AD29" i="42"/>
  <c r="AE29" i="42"/>
  <c r="AD34" i="42"/>
  <c r="AE34" i="42"/>
  <c r="AD35" i="42"/>
  <c r="AE35" i="42"/>
  <c r="AD19" i="42"/>
  <c r="AE19" i="42"/>
  <c r="AD72" i="42"/>
  <c r="AE72" i="42"/>
  <c r="AD46" i="42"/>
  <c r="AE46" i="42"/>
  <c r="AD62" i="42"/>
  <c r="AE62" i="42"/>
  <c r="AD83" i="42"/>
  <c r="AE83" i="42"/>
  <c r="AD42" i="42"/>
  <c r="AE42" i="42"/>
  <c r="AD81" i="42"/>
  <c r="AE81" i="42"/>
  <c r="AD24" i="42"/>
  <c r="AE24" i="42"/>
  <c r="AD47" i="42"/>
  <c r="AE47" i="42"/>
  <c r="AD16" i="42"/>
  <c r="AE16" i="42"/>
  <c r="AD33" i="42"/>
  <c r="AE33" i="42"/>
  <c r="AD2" i="42"/>
  <c r="AE2" i="42"/>
  <c r="AD10" i="42"/>
  <c r="AE10" i="42"/>
  <c r="AD76" i="42"/>
  <c r="AE76" i="42"/>
  <c r="AD13" i="42"/>
  <c r="AE13" i="42"/>
  <c r="AD23" i="42"/>
  <c r="AE23" i="42"/>
  <c r="AD17" i="42"/>
  <c r="AE17" i="42"/>
  <c r="AD56" i="42"/>
  <c r="AE56" i="42"/>
  <c r="AD4" i="42"/>
  <c r="V88" i="42"/>
  <c r="T88" i="42"/>
  <c r="U88" i="42"/>
  <c r="W88" i="42"/>
  <c r="X88" i="42"/>
  <c r="Y88" i="42"/>
  <c r="Z88" i="42"/>
  <c r="AA88" i="42"/>
  <c r="S88" i="42"/>
  <c r="G88" i="42"/>
  <c r="F88" i="42"/>
  <c r="E88" i="42"/>
  <c r="AE88" i="42" l="1"/>
  <c r="AD88" i="42"/>
  <c r="AC88"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Gonzalez, Manuel</author>
    <author>Sinha, Paramita</author>
    <author>tc={86431580-E946-487B-A209-2DB6DFB1A60F}</author>
    <author>Cowell, Chandler</author>
  </authors>
  <commentList>
    <comment ref="A1" authorId="0" shapeId="0" xr:uid="{4037D609-906C-42A9-8B3D-04327760F94C}">
      <text>
        <r>
          <rPr>
            <b/>
            <sz val="9"/>
            <color indexed="81"/>
            <rFont val="Tahoma"/>
            <family val="2"/>
          </rPr>
          <t>Gonzalez, Manuel:</t>
        </r>
        <r>
          <rPr>
            <sz val="9"/>
            <color indexed="81"/>
            <rFont val="Tahoma"/>
            <family val="2"/>
          </rPr>
          <t xml:space="preserve">
Metro = Blue
CERI  = Red</t>
        </r>
      </text>
    </comment>
    <comment ref="F1" authorId="1" shapeId="0" xr:uid="{B3F6F3C9-B9E7-4B39-8CC6-EE29AF3FD77E}">
      <text>
        <r>
          <rPr>
            <b/>
            <sz val="9"/>
            <color indexed="81"/>
            <rFont val="Tahoma"/>
            <family val="2"/>
          </rPr>
          <t>Sinha, Paramita:</t>
        </r>
        <r>
          <rPr>
            <sz val="9"/>
            <color indexed="81"/>
            <rFont val="Tahoma"/>
            <family val="2"/>
          </rPr>
          <t xml:space="preserve">
Quant/Qual/Binary</t>
        </r>
      </text>
    </comment>
    <comment ref="H1" authorId="1" shapeId="0" xr:uid="{5478EF2F-DFD6-4900-9F2C-C5A673B004B5}">
      <text>
        <r>
          <rPr>
            <b/>
            <sz val="9"/>
            <color indexed="81"/>
            <rFont val="Tahoma"/>
            <family val="2"/>
          </rPr>
          <t>Sinha, Paramita:</t>
        </r>
        <r>
          <rPr>
            <sz val="9"/>
            <color indexed="81"/>
            <rFont val="Tahoma"/>
            <family val="2"/>
          </rPr>
          <t xml:space="preserve">
Also METRO Sector</t>
        </r>
      </text>
    </comment>
    <comment ref="K9" authorId="2" shapeId="0" xr:uid="{86431580-E946-487B-A209-2DB6DFB1A60F}">
      <text>
        <t>[Threaded comment]
Your version of Excel allows you to read this threaded comment; however, any edits to it will get removed if the file is opened in a newer version of Excel. Learn more: https://go.microsoft.com/fwlink/?linkid=870924
Comment:
    Can this be combined or collapsed with Row 12 (alt water sources)?</t>
      </text>
    </comment>
    <comment ref="N19" authorId="3" shapeId="0" xr:uid="{903C6AC7-9F7D-4F43-AAB6-2197088A77DA}">
      <text>
        <r>
          <rPr>
            <b/>
            <sz val="9"/>
            <color indexed="81"/>
            <rFont val="Tahoma"/>
            <family val="2"/>
          </rPr>
          <t>Cowell, Chandler:</t>
        </r>
        <r>
          <rPr>
            <sz val="9"/>
            <color indexed="81"/>
            <rFont val="Tahoma"/>
            <family val="2"/>
          </rPr>
          <t xml:space="preserve">
This agricultural indicator is more land-use based as opposed to food-based.</t>
        </r>
      </text>
    </comment>
    <comment ref="N20" authorId="3" shapeId="0" xr:uid="{C5DF7A61-957D-4A06-87CD-794D00618B53}">
      <text>
        <r>
          <rPr>
            <b/>
            <sz val="9"/>
            <color indexed="81"/>
            <rFont val="Tahoma"/>
            <family val="2"/>
          </rPr>
          <t>Cowell, Chandler:</t>
        </r>
        <r>
          <rPr>
            <sz val="9"/>
            <color indexed="81"/>
            <rFont val="Tahoma"/>
            <family val="2"/>
          </rPr>
          <t xml:space="preserve">
Linked to flooding (EE)</t>
        </r>
      </text>
    </comment>
    <comment ref="N27" authorId="3" shapeId="0" xr:uid="{15B1597D-0234-4A37-8CF0-6791C2646651}">
      <text>
        <r>
          <rPr>
            <b/>
            <sz val="9"/>
            <color indexed="81"/>
            <rFont val="Tahoma"/>
            <family val="2"/>
          </rPr>
          <t>Cowell, Chandler:</t>
        </r>
        <r>
          <rPr>
            <sz val="9"/>
            <color indexed="81"/>
            <rFont val="Tahoma"/>
            <family val="2"/>
          </rPr>
          <t xml:space="preserve">
This might need to be moved to waste management sector.</t>
        </r>
      </text>
    </comment>
    <comment ref="N32" authorId="3" shapeId="0" xr:uid="{5423FDF1-52DD-4AA7-A72C-CE363479DD49}">
      <text>
        <r>
          <rPr>
            <b/>
            <sz val="9"/>
            <color indexed="81"/>
            <rFont val="Tahoma"/>
            <family val="2"/>
          </rPr>
          <t>Cowell, Chandler:</t>
        </r>
        <r>
          <rPr>
            <sz val="9"/>
            <color indexed="81"/>
            <rFont val="Tahoma"/>
            <family val="2"/>
          </rPr>
          <t xml:space="preserve">
Overlaps with Energy</t>
        </r>
      </text>
    </comment>
    <comment ref="N44" authorId="3" shapeId="0" xr:uid="{255FCAE5-CB75-4A00-8E3C-6E257F64A7F5}">
      <text>
        <r>
          <rPr>
            <b/>
            <sz val="9"/>
            <color indexed="81"/>
            <rFont val="Tahoma"/>
            <family val="2"/>
          </rPr>
          <t>Cowell, Chandler:</t>
        </r>
        <r>
          <rPr>
            <sz val="9"/>
            <color indexed="81"/>
            <rFont val="Tahoma"/>
            <family val="2"/>
          </rPr>
          <t xml:space="preserve">
Overlaps with waste management and energy.</t>
        </r>
      </text>
    </comment>
    <comment ref="N46" authorId="3" shapeId="0" xr:uid="{B1A0F304-8805-4D74-BA3F-2EA454820E6E}">
      <text>
        <r>
          <rPr>
            <b/>
            <sz val="9"/>
            <color indexed="81"/>
            <rFont val="Tahoma"/>
            <family val="2"/>
          </rPr>
          <t>Cowell, Chandler:</t>
        </r>
        <r>
          <rPr>
            <sz val="9"/>
            <color indexed="81"/>
            <rFont val="Tahoma"/>
            <family val="2"/>
          </rPr>
          <t xml:space="preserve">
Linked to specific hazard (flood)</t>
        </r>
      </text>
    </comment>
    <comment ref="N48" authorId="3" shapeId="0" xr:uid="{D3D3C0B4-AA39-4A7E-9DC2-CED457773508}">
      <text>
        <r>
          <rPr>
            <b/>
            <sz val="9"/>
            <color indexed="81"/>
            <rFont val="Tahoma"/>
            <family val="2"/>
          </rPr>
          <t>Cowell, Chandler:</t>
        </r>
        <r>
          <rPr>
            <sz val="9"/>
            <color indexed="81"/>
            <rFont val="Tahoma"/>
            <family val="2"/>
          </rPr>
          <t xml:space="preserve">
May overlap Economy-Equity</t>
        </r>
      </text>
    </comment>
    <comment ref="N50" authorId="3" shapeId="0" xr:uid="{950EF6C1-1690-47E6-91A2-92B6EF9D63E0}">
      <text>
        <r>
          <rPr>
            <b/>
            <sz val="9"/>
            <color indexed="81"/>
            <rFont val="Tahoma"/>
            <family val="2"/>
          </rPr>
          <t>Cowell, Chandler:</t>
        </r>
        <r>
          <rPr>
            <sz val="9"/>
            <color indexed="81"/>
            <rFont val="Tahoma"/>
            <family val="2"/>
          </rPr>
          <t xml:space="preserve">
Seems to overlap hazardous waste </t>
        </r>
      </text>
    </comment>
    <comment ref="N61" authorId="3" shapeId="0" xr:uid="{EBA05BF4-5FF6-41B4-847A-2A6F6CC8C369}">
      <text>
        <r>
          <rPr>
            <b/>
            <sz val="9"/>
            <color indexed="81"/>
            <rFont val="Tahoma"/>
            <family val="2"/>
          </rPr>
          <t>Cowell, Chandler:</t>
        </r>
        <r>
          <rPr>
            <sz val="9"/>
            <color indexed="81"/>
            <rFont val="Tahoma"/>
            <family val="2"/>
          </rPr>
          <t xml:space="preserve">
Overlaps with waste like above.</t>
        </r>
      </text>
    </comment>
    <comment ref="N81" authorId="3" shapeId="0" xr:uid="{C836235D-59DE-46D4-88CF-6F465892BD10}">
      <text>
        <r>
          <rPr>
            <b/>
            <sz val="9"/>
            <color indexed="81"/>
            <rFont val="Tahoma"/>
            <family val="2"/>
          </rPr>
          <t>Cowell, Chandler:</t>
        </r>
        <r>
          <rPr>
            <sz val="9"/>
            <color indexed="81"/>
            <rFont val="Tahoma"/>
            <family val="2"/>
          </rPr>
          <t xml:space="preserve">
Overlaps with waste management and energy.</t>
        </r>
      </text>
    </comment>
  </commentList>
</comments>
</file>

<file path=xl/sharedStrings.xml><?xml version="1.0" encoding="utf-8"?>
<sst xmlns="http://schemas.openxmlformats.org/spreadsheetml/2006/main" count="1118" uniqueCount="459">
  <si>
    <t>Sector, subsector</t>
  </si>
  <si>
    <t>Functionality Statement</t>
  </si>
  <si>
    <t>(Note: in yellow - user inputted fields)</t>
  </si>
  <si>
    <t>(Can use "all")</t>
  </si>
  <si>
    <t>Select?</t>
  </si>
  <si>
    <t xml:space="preserve">Indicator </t>
  </si>
  <si>
    <t>Questions</t>
  </si>
  <si>
    <t>resilience "scoring"</t>
  </si>
  <si>
    <t>equity "scoring"</t>
  </si>
  <si>
    <t>Cross-cutting area</t>
  </si>
  <si>
    <t>Scale</t>
  </si>
  <si>
    <t>Hazard(s) of relevance</t>
  </si>
  <si>
    <t>Data status (i.e., available, not available, need to collect)</t>
  </si>
  <si>
    <t>Existing or potential data source(s)</t>
  </si>
  <si>
    <t xml:space="preserve">Comments by user </t>
  </si>
  <si>
    <t>⃝</t>
  </si>
  <si>
    <t>Natural Environment: Land and Land Use</t>
  </si>
  <si>
    <t xml:space="preserve">Current socio-ecological trends &amp; conditions: 1. Abundance of a variety of healthy soil ecosystems, free from contamination, that support current and future community health &amp; well-being, economy, and ecological health. 2. All community members have equal opportunities to live, work, grow things, and play in places with ‘good soil.’ 3. Effective, inclusive land use planning and governance to manage, protect, and restore soil quality/ soil ecosystem health, disaster risks. Minimize incident-related risks, manage for change:  1. Manage land/soil before or during a response to minimize risks to soil ecosystems and human health. (e.g. unwanted soil movement, re-aerosolization of contaminants, impermeable surfaces). 2. Evolving soil/ land and land use planning to meet current and future needs and values for healthy soil ecosystems (e.g. cultural/ spiritual, household gardens, industrial or agricultural, ecosystem services, habitat).
</t>
  </si>
  <si>
    <r>
      <rPr>
        <sz val="11"/>
        <color rgb="FFFF0000"/>
        <rFont val="Calibri"/>
        <family val="2"/>
        <scheme val="minor"/>
      </rPr>
      <t>NOTE:</t>
    </r>
    <r>
      <rPr>
        <sz val="11"/>
        <color theme="1"/>
        <rFont val="Calibri"/>
        <family val="2"/>
        <scheme val="minor"/>
      </rPr>
      <t xml:space="preserve"> make relationship of functionality statement to resilience TO hazards/ climate/ disasters clearer…. Avoid the Don Quixote (or was it Candide?) effect: 'resilience is all good possible things'</t>
    </r>
  </si>
  <si>
    <t xml:space="preserve">Why is this so soil heavy? Expect to see healthy coastal barriers for flooding like mangroves, wetlands, air quality, etc. How aware or interested are communities in soil health? </t>
  </si>
  <si>
    <t>Resilient - need threshhold</t>
  </si>
  <si>
    <t>Equitable - need guidance on how to score for equity</t>
  </si>
  <si>
    <t>GUT CHECK</t>
  </si>
  <si>
    <t>"scoring"</t>
  </si>
  <si>
    <t>Data needed?</t>
  </si>
  <si>
    <t>How will you get the data?</t>
  </si>
  <si>
    <t>SJ: yes, KM: yes but not 2-parter</t>
  </si>
  <si>
    <t>Does your jurisdiction use land use/ land cover inventories in planning (e.g. land use, hazard mitigation, development, capitol improvement)?</t>
  </si>
  <si>
    <t>Not at all, to some extent, regularly, always, I don't know…</t>
  </si>
  <si>
    <t>Governance</t>
  </si>
  <si>
    <t>jurisdiction (or do we want to specify a specific jurisdiction for some reason? Could be a challenge given home rule etc)</t>
  </si>
  <si>
    <t>Flooding…</t>
  </si>
  <si>
    <t>Ask staff in relevant department(s)</t>
  </si>
  <si>
    <t>expert judgement</t>
  </si>
  <si>
    <t>relevant</t>
  </si>
  <si>
    <t>SJ: yes for coastal; KM:  ok if expansion pac</t>
  </si>
  <si>
    <t>Coastal subsidence rates</t>
  </si>
  <si>
    <t>mm/ year?</t>
  </si>
  <si>
    <t>??depends on data</t>
  </si>
  <si>
    <t>Coastal SLR</t>
  </si>
  <si>
    <t>NOAA SLR mapper??</t>
  </si>
  <si>
    <t>not on the coast so not relevant</t>
  </si>
  <si>
    <t>SJ: yes , LS: yes, KM: yes</t>
  </si>
  <si>
    <t>Soil imperviousness conditions</t>
  </si>
  <si>
    <t>Percent impervious surfaces</t>
  </si>
  <si>
    <t>flooding, hurricane…</t>
  </si>
  <si>
    <t>??data source</t>
  </si>
  <si>
    <t>no data</t>
  </si>
  <si>
    <t>relevant, but we have no data on this</t>
  </si>
  <si>
    <t>Unclear what equity link is</t>
  </si>
  <si>
    <t>Soil imperviousness trends/ management</t>
  </si>
  <si>
    <t>Percent change in impervious cover since XX time</t>
  </si>
  <si>
    <t>KM: Yes; SJ: yes LS: yes</t>
  </si>
  <si>
    <t>Forest/ tree canopy cover conditions</t>
  </si>
  <si>
    <t>Percent green cover</t>
  </si>
  <si>
    <t>heat, flooding…</t>
  </si>
  <si>
    <t>??data source- that NRCS? NLCC? USGS? Err...</t>
  </si>
  <si>
    <t>we could get data</t>
  </si>
  <si>
    <t>relevant, we could find data</t>
  </si>
  <si>
    <t>Low - low income neighborhoods have little tree cover</t>
  </si>
  <si>
    <t>KM: okay if can revise; SJ: yes</t>
  </si>
  <si>
    <t>To what extent do land use plans in your jurisdiction specifically address equity?</t>
  </si>
  <si>
    <t>Not at all, to some extent, always, I don't know…</t>
  </si>
  <si>
    <t>Equity, Governance</t>
  </si>
  <si>
    <t>jurisdiction</t>
  </si>
  <si>
    <t>All</t>
  </si>
  <si>
    <t>SJ: yes; KM: yes, may need to distinguish between contam remed vs. protect soil/ land</t>
  </si>
  <si>
    <t>Contaminated site remediation</t>
  </si>
  <si>
    <t>Percent total (acres? number sites?) of X? ypes of sites (how to add in equity-piece?)</t>
  </si>
  <si>
    <t>All?</t>
  </si>
  <si>
    <t>MyEnvironment or one of those?</t>
  </si>
  <si>
    <t>should be more specific, e.g. unremediated sites close to residential area</t>
  </si>
  <si>
    <t>medium - some low income communities next to contaminated sites</t>
  </si>
  <si>
    <t>Land/ soils protection</t>
  </si>
  <si>
    <t>How many acres under some sort of protected land classification (park, conservation easement, ??) High, medium, low</t>
  </si>
  <si>
    <t>parks dept, state DNR/ Ag depts?</t>
  </si>
  <si>
    <t>relevant, have data</t>
  </si>
  <si>
    <t>uncler</t>
  </si>
  <si>
    <t xml:space="preserve">Should this be percent of total land? Unclear what the metric/threshhold is for resilience. </t>
  </si>
  <si>
    <t>SJ: could combine w/ impervious cover?; KM: is there another key LULCC variable?</t>
  </si>
  <si>
    <t>Land use land cover change</t>
  </si>
  <si>
    <t>Is there a select category/ categories to look at in NLCC? What specifically do we want to target? Rate of change of… what is the issue to look at specifically?</t>
  </si>
  <si>
    <t>watershed?</t>
  </si>
  <si>
    <t>unsure</t>
  </si>
  <si>
    <t>What is being assessed?</t>
  </si>
  <si>
    <t>LS: revision for resilience; KM: yes if can focus</t>
  </si>
  <si>
    <t xml:space="preserve">Access to 'good soil' </t>
  </si>
  <si>
    <t>???? What is resilience specific here? Is this something like urban gardens? or residential yards that are….?</t>
  </si>
  <si>
    <t>Equity</t>
  </si>
  <si>
    <t>Too vague</t>
  </si>
  <si>
    <t>Ag management practices? Urban lawn management? What of this is specific to resilient systems?</t>
  </si>
  <si>
    <t>SJ: yes, as general question</t>
  </si>
  <si>
    <t>To what extent do state-level laws or policies that affect your local jurisdiction's ability to make land use planning decisions?</t>
  </si>
  <si>
    <t xml:space="preserve">If affected a lot is that more or less resilient? </t>
  </si>
  <si>
    <t>cross-scalar</t>
  </si>
  <si>
    <t>ask relevant departments</t>
  </si>
  <si>
    <t>kM: like idea of indicator of relationships somehow</t>
  </si>
  <si>
    <t>Relationships on this topic</t>
  </si>
  <si>
    <t>Presence of key group or coalition (e.g. watershed)? Or.... Soil extension agency office something something or… "the Garden Club Member</t>
  </si>
  <si>
    <t>?</t>
  </si>
  <si>
    <t>??</t>
  </si>
  <si>
    <t>Is there urban community forestry, community gardening, and other self-organized forms of stewardship of green spaces in cities?</t>
  </si>
  <si>
    <t>If yes, then high resilience. If no, then low resilience</t>
  </si>
  <si>
    <t>High</t>
  </si>
  <si>
    <t>Is there an active watershed association or riverkeeper?</t>
  </si>
  <si>
    <t>low</t>
  </si>
  <si>
    <t>Society and Culture</t>
  </si>
  <si>
    <r>
      <t>A resilient society is one in which people are connected, included, and respected, and cultures are valued. This supports positive social responses in a variety of disasters and extreme events.</t>
    </r>
    <r>
      <rPr>
        <sz val="12"/>
        <color rgb="FFFF0000"/>
        <rFont val="Calibri"/>
        <family val="2"/>
        <scheme val="minor"/>
      </rPr>
      <t> </t>
    </r>
  </si>
  <si>
    <t>Metric</t>
  </si>
  <si>
    <t>Resilience scoring</t>
  </si>
  <si>
    <t>Place attachment</t>
  </si>
  <si>
    <t>Most community members have resided in the city for more than 10 years.  [population loss]</t>
  </si>
  <si>
    <t>Yes, somewhat, no</t>
  </si>
  <si>
    <t>all</t>
  </si>
  <si>
    <t>Ask planning department or university</t>
  </si>
  <si>
    <t>Census data</t>
  </si>
  <si>
    <t>Trust</t>
  </si>
  <si>
    <t>Most community members feel like local gov’t is responsive to their need concerns?</t>
  </si>
  <si>
    <t>governance</t>
  </si>
  <si>
    <t>City resident survey</t>
  </si>
  <si>
    <t>Capacity for collective action and civic engagement</t>
  </si>
  <si>
    <t>Neighborhood list serves, platforms, etc.*</t>
  </si>
  <si>
    <t>jurisdiction/neighborhood</t>
  </si>
  <si>
    <t>Communications department</t>
  </si>
  <si>
    <t>Information sharing networks among community based organizations exist*</t>
  </si>
  <si>
    <t>Human services department</t>
  </si>
  <si>
    <t>Emergency planning includes community leaders</t>
  </si>
  <si>
    <t>Emergency planning dept.</t>
  </si>
  <si>
    <t>Community based disaster response</t>
  </si>
  <si>
    <t>CBO information networks share information in the aftermath of a disaster</t>
  </si>
  <si>
    <t>Community centers serve as resilience hubs in priority neighborhoods</t>
  </si>
  <si>
    <t>Sense of belonging</t>
  </si>
  <si>
    <t xml:space="preserve">Existence of cultural centers/associations for all major cultural groups. </t>
  </si>
  <si>
    <t>Culture and recreation department</t>
  </si>
  <si>
    <t xml:space="preserve">There are cultural festivals for different prominent cultural groups in the community. </t>
  </si>
  <si>
    <t xml:space="preserve">Community members feel like they belong* </t>
  </si>
  <si>
    <t>Neighborhoods are not highly segregated by race and ethnicity</t>
  </si>
  <si>
    <t>equity</t>
  </si>
  <si>
    <t>Residential segregation index using GIS</t>
  </si>
  <si>
    <r>
      <t>There has been significant gentrification over last 10 years [</t>
    </r>
    <r>
      <rPr>
        <sz val="10"/>
        <color rgb="FFFF0000"/>
        <rFont val="Calibri"/>
        <family val="2"/>
        <scheme val="minor"/>
      </rPr>
      <t>people expressing about it</t>
    </r>
    <r>
      <rPr>
        <sz val="10"/>
        <rFont val="Calibri"/>
        <family val="2"/>
        <scheme val="minor"/>
      </rPr>
      <t>]</t>
    </r>
  </si>
  <si>
    <t>(independent businesses, measures of neighborhood turnover/mobility)*</t>
  </si>
  <si>
    <t xml:space="preserve">Neighborhood associations and HOA’s support diversity, equity, and inclusion (e.g. statements in bylaws) </t>
  </si>
  <si>
    <t>HOA survey</t>
  </si>
  <si>
    <t>Sense of belonging; Capacity for collective action and civic engagement</t>
  </si>
  <si>
    <t xml:space="preserve">Each neighborhood has a community center for recreation, education, etc. </t>
  </si>
  <si>
    <t>Does the region have barriers to social networks and engagement (geographic isolation, lack of public transportation, racial/ethnic/class conflict, lack of political representation, etc.)?</t>
  </si>
  <si>
    <t>Collective action and civic engagement</t>
  </si>
  <si>
    <t>Level of civic engagement (voting, volunteering)</t>
  </si>
  <si>
    <t>High, medium, low</t>
  </si>
  <si>
    <t>Ask elections department</t>
  </si>
  <si>
    <t>Voter turnout data</t>
  </si>
  <si>
    <t>Community cohesion</t>
  </si>
  <si>
    <t>People help each other out**</t>
  </si>
  <si>
    <t xml:space="preserve">[social safety net opportunities- elderly, checks on, is neighbor expected or is there a formal network] e.g. CERT team, snow shoveling? </t>
  </si>
  <si>
    <t>[satisfaction: perception of local schools, parent satisfaction]</t>
  </si>
  <si>
    <t>mutual aid networks</t>
  </si>
  <si>
    <t>[COVID specific: networks, check ins, go to store- spectrum, call isolated, walk dog]</t>
  </si>
  <si>
    <t>mutual aid</t>
  </si>
  <si>
    <t>[existing NGO/ even informal neighbood/ community support groups- have their pulse on needs esp. areas immigrants, low income]</t>
  </si>
  <si>
    <t>health/ stability/ action of neighborhood associations: how frequently meet, activities carry out, have activities expanded in COVID</t>
  </si>
  <si>
    <t>Built Environment_Food, Water, and Shelter</t>
  </si>
  <si>
    <t>Thoughts (SJ, LS, MO, AW)</t>
  </si>
  <si>
    <t> </t>
  </si>
  <si>
    <t xml:space="preserve">Food </t>
  </si>
  <si>
    <t>What is considered grocery store, possibly look up food desert definitions, not related to disaster resilience</t>
  </si>
  <si>
    <t>Food Access</t>
  </si>
  <si>
    <t>Are there grocery stores in all neighborhoods?</t>
  </si>
  <si>
    <t>city-wide by neighborhood</t>
  </si>
  <si>
    <t>Wrapped up in first question, comes with perspective that meal at corner store is bad, not related to disaster resilience</t>
  </si>
  <si>
    <t xml:space="preserve">What % of meals are purchased at corner stores? </t>
  </si>
  <si>
    <t>Data accessible but is the school lunch good, fresh, better than corner store meal?</t>
  </si>
  <si>
    <t>free school lunch programs</t>
  </si>
  <si>
    <t>Is there land available for urban gardens/farms?</t>
  </si>
  <si>
    <t>Food Afforability</t>
  </si>
  <si>
    <t xml:space="preserve">What is the % of household income spent on food? </t>
  </si>
  <si>
    <t>Redundencies in food access (multiple grocery stores), accessibility, measuring network</t>
  </si>
  <si>
    <t>Stability of food supply</t>
  </si>
  <si>
    <t xml:space="preserve">Are there alternative food distribution channels? </t>
  </si>
  <si>
    <t>regional or state-wide</t>
  </si>
  <si>
    <t>What % of food is grown in the local area? How far do staple foods need to travel to reach local grocery stores?</t>
  </si>
  <si>
    <t>Is the availability of food distribution at risk if other city goods and services (e.g., power, transportation, public health) are affected by extreme climatic events or gradual climatic changes?</t>
  </si>
  <si>
    <t>Water</t>
  </si>
  <si>
    <t xml:space="preserve">Why? </t>
  </si>
  <si>
    <t>Water Quality</t>
  </si>
  <si>
    <t>How much water can be treated per day?</t>
  </si>
  <si>
    <t>Both supply and mechanism to distribute alternative water treatment</t>
  </si>
  <si>
    <t xml:space="preserve">What is the back-up water treatment strategy if current water treatement facilities are not functioning? </t>
  </si>
  <si>
    <t>Consumption to availability ratio better aligns with disaster resilience</t>
  </si>
  <si>
    <t>Water Access</t>
  </si>
  <si>
    <t>What is the average water consumption in each houshold?</t>
  </si>
  <si>
    <t>Governance, trigger point for instituting demand reduction</t>
  </si>
  <si>
    <t xml:space="preserve">Do plans exist to reduce water demand? </t>
  </si>
  <si>
    <t>Stability of water supply</t>
  </si>
  <si>
    <t>Does the water supply draw from a diversity of sources?</t>
  </si>
  <si>
    <t>Is the availability of water goods and services at risk if other city goods and services (e.g., power, transportation, public health) are affected by extreme climatic events or gradual climatic changes?</t>
  </si>
  <si>
    <t>Shelter</t>
  </si>
  <si>
    <t xml:space="preserve">Objective? % Insured </t>
  </si>
  <si>
    <t>Housing Access</t>
  </si>
  <si>
    <t xml:space="preserve">What % of your residents are renting? </t>
  </si>
  <si>
    <t xml:space="preserve">How many residents own their own home? </t>
  </si>
  <si>
    <t xml:space="preserve">Housing Affordability </t>
  </si>
  <si>
    <t xml:space="preserve">What is the % of household income spent on housing? </t>
  </si>
  <si>
    <t>Stability of housing supply</t>
  </si>
  <si>
    <t>Is most of the housing stock ready for a disaster?</t>
  </si>
  <si>
    <t xml:space="preserve">to what degree is this true? </t>
  </si>
  <si>
    <t>not equitable because lots of elderly people in housing that needs new roofs.</t>
  </si>
  <si>
    <t>What % of housing stock is up to latest building code?</t>
  </si>
  <si>
    <t>data</t>
  </si>
  <si>
    <t>Has your city adopted updated building codes?</t>
  </si>
  <si>
    <t>What % of your housing stock is owned by out-of-town landlords?</t>
  </si>
  <si>
    <t>Is the availability of shelter at risk if other city goods and services (e.g., power, transportation, public health) are affected by extreme climatic events or gradual climatic changes?</t>
  </si>
  <si>
    <t>Similarities between METRO and CERI</t>
  </si>
  <si>
    <t>Notes</t>
  </si>
  <si>
    <t>Redundant/Similar within CERI?</t>
  </si>
  <si>
    <t>Origin</t>
  </si>
  <si>
    <t>Type of Indicator</t>
  </si>
  <si>
    <t>ID</t>
  </si>
  <si>
    <t>CERI or METRO Sector</t>
  </si>
  <si>
    <t>CERI Indicators</t>
  </si>
  <si>
    <t>Indicator</t>
  </si>
  <si>
    <t xml:space="preserve">Category (process, outcome, action/improve extising conditions, reduce exposures, improve response and recovery) </t>
  </si>
  <si>
    <t>Comments</t>
  </si>
  <si>
    <t>Linkage to Functionality Statement</t>
  </si>
  <si>
    <t>Cross-Sectoral (LIST SECTOR(S))</t>
  </si>
  <si>
    <t>QC - ED (earlier RTI work)</t>
  </si>
  <si>
    <t>Cross-cutting (earlier RTI work)</t>
  </si>
  <si>
    <t>Cross-Scalar (Y/N)</t>
  </si>
  <si>
    <t>Select Top 10-15 (MARK X) - Paramita S</t>
  </si>
  <si>
    <t>Select Top 10-15 (MARK X) - Emily D</t>
  </si>
  <si>
    <t>Select Top 10-15 (MARK X) - Chandler C</t>
  </si>
  <si>
    <t>Select Top 10-15 (MARK X) - Breanna R</t>
  </si>
  <si>
    <t>Select Top 10-15 (MARK X) - Keely M</t>
  </si>
  <si>
    <t>Select Top 10-15 (MARK X) - Meridith F</t>
  </si>
  <si>
    <t>Select Top 10-15 (MARK X) - Emily E</t>
  </si>
  <si>
    <t>Select Top 10-15 (MARK X) - Susan J</t>
  </si>
  <si>
    <t>Select Top 10-15 (MARK X) - Brittany K</t>
  </si>
  <si>
    <t>Select Top 10-15 (MARK X) - Marissa M</t>
  </si>
  <si>
    <t>Count of RTI Selections</t>
  </si>
  <si>
    <t>Count of EPA Selections</t>
  </si>
  <si>
    <t>Count of Selections</t>
  </si>
  <si>
    <t>METRO</t>
  </si>
  <si>
    <t>Qualitative</t>
  </si>
  <si>
    <t>Land Use/Land Cover</t>
  </si>
  <si>
    <t>Has green infrastructure maintenance been built into the budget?</t>
  </si>
  <si>
    <t>3-Governance</t>
  </si>
  <si>
    <t>BE-FoodWaterShelter; ALSO CC-GovPlanER&amp;Inst; ALSO SE-Economy</t>
  </si>
  <si>
    <t>ALSO CC - GovernanceandPlanning</t>
  </si>
  <si>
    <t>People</t>
  </si>
  <si>
    <t>Availability of avacuation/shelter options</t>
  </si>
  <si>
    <t>What evacuation and shelter-in-place options are available to residents in the event of a heat wave?</t>
  </si>
  <si>
    <t>1A</t>
  </si>
  <si>
    <t xml:space="preserve">Safety &amp; Security; Transportation </t>
  </si>
  <si>
    <t>Adaptation plans for hazards</t>
  </si>
  <si>
    <t>Do plans exist to provide public access to cooling centers or for other heat adaptation strategies (e.g., opening public swimming pools earlier or later than normal, using fire hydrants for cooling), given predicted climatic changes?</t>
  </si>
  <si>
    <t xml:space="preserve">process/improve response and recovery </t>
  </si>
  <si>
    <t>this is a presense/absense metric that would benefit from a measurement of quality of plan; only focused on heat, what about other hazards?</t>
  </si>
  <si>
    <t xml:space="preserve">Hazards, GovPlan </t>
  </si>
  <si>
    <t>X</t>
  </si>
  <si>
    <t>R</t>
  </si>
  <si>
    <t>CERI</t>
  </si>
  <si>
    <t>Economy</t>
  </si>
  <si>
    <t>Food security</t>
  </si>
  <si>
    <t>Local food production/supply</t>
  </si>
  <si>
    <t>Percent food supplied locally to retailers</t>
  </si>
  <si>
    <t>1a</t>
  </si>
  <si>
    <t>BE - Food, Water, Shelter</t>
  </si>
  <si>
    <t>Other Economic</t>
  </si>
  <si>
    <t>Has stockpiling of emergency resources has occurred?</t>
  </si>
  <si>
    <t>1-Governance</t>
  </si>
  <si>
    <t>GovPlanER&amp;Inst</t>
  </si>
  <si>
    <t>By food type?</t>
  </si>
  <si>
    <t xml:space="preserve">Supply chain costs for food </t>
  </si>
  <si>
    <t>Average transportation cost for staple food products</t>
  </si>
  <si>
    <t xml:space="preserve">outcome </t>
  </si>
  <si>
    <t xml:space="preserve">is this the cost for the final consumer? (i.e. transportation costs to get to grocery store?) if so, time to grocery store might be more appropriate; only transportation focus, what other parts of the supply chain need to be added? </t>
  </si>
  <si>
    <t>ALSO: BE - Transportation</t>
  </si>
  <si>
    <t>Food prices</t>
  </si>
  <si>
    <t>outcome</t>
  </si>
  <si>
    <t>more useful if cost of food is expressed in % of income to balance out cost of living differences across geographies</t>
  </si>
  <si>
    <t>ALSO SE - Economy</t>
  </si>
  <si>
    <t xml:space="preserve">? Outcome/Improve response and recovery </t>
  </si>
  <si>
    <t>Can this be combined or collapsed with Row 12 (alt water sources)?</t>
  </si>
  <si>
    <t>Availability and stability of food supply</t>
  </si>
  <si>
    <t>Is there availability of alternative food distribution channels?</t>
  </si>
  <si>
    <t>need more specific metric here (i.e. what is an example of an "alt food distrib channel"?</t>
  </si>
  <si>
    <t>Environmental/Ecological</t>
  </si>
  <si>
    <t>water resources</t>
  </si>
  <si>
    <t>Water supply management</t>
  </si>
  <si>
    <t>Volume of water that treatment plants process in 24 hours</t>
  </si>
  <si>
    <t xml:space="preserve">outcome/improve response and recovery </t>
  </si>
  <si>
    <t>CERI 127, CERI 131</t>
  </si>
  <si>
    <t>Water supply stability</t>
  </si>
  <si>
    <t>Do alternative water sources exist? How many?</t>
  </si>
  <si>
    <t xml:space="preserve">combine with row 9? </t>
  </si>
  <si>
    <t>CERI 124, CERI 126</t>
  </si>
  <si>
    <t xml:space="preserve">Water supply </t>
  </si>
  <si>
    <t>Capacity of the water supply</t>
  </si>
  <si>
    <t>METRO 1347</t>
  </si>
  <si>
    <t>ID 124, ID 125, ID 133, ID 134, ID 315</t>
  </si>
  <si>
    <t>Do programs for long-term maintenance of water supplies (e.g., erosion control methods, reforestation of the watershed) exist?</t>
  </si>
  <si>
    <t xml:space="preserve">Quality of water </t>
  </si>
  <si>
    <t>Water quality index</t>
  </si>
  <si>
    <t>Inverted water supply stress index</t>
  </si>
  <si>
    <t>Domestic water consumption</t>
  </si>
  <si>
    <t>what is the water consumption per capita? (Domestic water use)</t>
  </si>
  <si>
    <t xml:space="preserve">also industrial water use is important as well as they can use much more water than domestic in many cases (i.e. tech companies/server farms in PNW) </t>
  </si>
  <si>
    <t>METRO 128, METRO 129</t>
  </si>
  <si>
    <t>Does the water system have emergency interconnections with adjacent water systems or other emergency sources of supply?</t>
  </si>
  <si>
    <t>2-Governance</t>
  </si>
  <si>
    <t>Could also be quantitative: number of occurances</t>
  </si>
  <si>
    <t>agriculture</t>
  </si>
  <si>
    <t>Agricultural land</t>
  </si>
  <si>
    <t>Size of cultivatable land</t>
  </si>
  <si>
    <t>Are water and wastewater treatment plants located in a flood zone?</t>
  </si>
  <si>
    <t>Infrastructure Built Env.</t>
  </si>
  <si>
    <t>water</t>
  </si>
  <si>
    <t>Water supply capacity</t>
  </si>
  <si>
    <t>number of water treatment/distribution plants</t>
  </si>
  <si>
    <t>ID 129, ID 223</t>
  </si>
  <si>
    <t>Violations?</t>
  </si>
  <si>
    <t>Are groundwater supplies susceptible to salt water intrusion and sea level rise?</t>
  </si>
  <si>
    <t>3b</t>
  </si>
  <si>
    <t>ALSO NE - ClimateChange/ExtremeEvents</t>
  </si>
  <si>
    <t>CERI 316</t>
  </si>
  <si>
    <t>Water supply quality</t>
  </si>
  <si>
    <t>Percent population served by community water systems in watersheds with violations or treatment in place for chemical contaminants</t>
  </si>
  <si>
    <t>If groundwater supplies are susceptible to salt water intrusion and sea level rise, is the water treatment plant equipped to deal with higher levels of salinity?</t>
  </si>
  <si>
    <t>Drought exposure</t>
  </si>
  <si>
    <t>Drought severity index</t>
  </si>
  <si>
    <t>ALSO: NE - Hazards</t>
  </si>
  <si>
    <t>ID 131, ID 164, ID 165, ID 342</t>
  </si>
  <si>
    <t>Does treatment capacity exist to accommodate nutrient loading?</t>
  </si>
  <si>
    <t>CERI 126</t>
  </si>
  <si>
    <t>Sediment contamination/Potential for exposure to hazardous contaminants</t>
  </si>
  <si>
    <t>Level of contaminated sediments</t>
  </si>
  <si>
    <t>2a</t>
  </si>
  <si>
    <t>ALSO NE - Water</t>
  </si>
  <si>
    <t>Does the drinking water treatment plant have redundant treatment chemical suppliers?</t>
  </si>
  <si>
    <t>Altered waterways</t>
  </si>
  <si>
    <t xml:space="preserve">percentage of waterways that have flows altered (channelized, dams, etc.) </t>
  </si>
  <si>
    <t>Are there redundant drinking water systems in place for coping with extreme events, including supply, treatment, and distribution systems?</t>
  </si>
  <si>
    <t>Industrial water consumption</t>
  </si>
  <si>
    <t>Industrial water use (million gallons/day)</t>
  </si>
  <si>
    <t>METRO 1442</t>
  </si>
  <si>
    <t>Is backup power for water supply, treatment, and distribution systems provided?</t>
  </si>
  <si>
    <t>ALSO: BE - Energy</t>
  </si>
  <si>
    <t>METRO 131</t>
  </si>
  <si>
    <t>Water production capacity of treatment plant in volume per day</t>
  </si>
  <si>
    <t>How diverse are individual properties (i.e., are they equipped to harvest rainwater or recharge groundwater so they can create or augment local water supplies)?</t>
  </si>
  <si>
    <t>CERI 124</t>
  </si>
  <si>
    <t>Are there redundant wastewater and stormwater systems in place for coping with extreme events, including collection systems and wastewater treatment systems?</t>
  </si>
  <si>
    <t>Does a water/wastewater agency response network provide technical resources/support to the urban area’s water system during emergencies?</t>
  </si>
  <si>
    <t>Land use and development patterns</t>
  </si>
  <si>
    <t>Extent of households with land/space for agricultural activity</t>
  </si>
  <si>
    <t>Percentage of households that have land/space for growing crops or raising livestock</t>
  </si>
  <si>
    <t>Extent of self-sufficiency of food</t>
  </si>
  <si>
    <t xml:space="preserve">Percent cropland </t>
  </si>
  <si>
    <t>Housing and Shelter</t>
  </si>
  <si>
    <t>Extent of manufactured and/or mobile homes</t>
  </si>
  <si>
    <t>Percent housing units that are manufactured homes and/or mobile homes</t>
  </si>
  <si>
    <t>1-Equity</t>
  </si>
  <si>
    <t>Extent of insulated houses</t>
  </si>
  <si>
    <t>Percent of housing units that have working heating systems</t>
  </si>
  <si>
    <t>Extent of safe housing (less vulnerable to fire)</t>
  </si>
  <si>
    <t>Percent houses with stone, cinderblock, or brick walls</t>
  </si>
  <si>
    <t>Have water utility companies incorporated past experience or experience from other locations/utilities into developing plans for water shortages related to climate-induced stresses?</t>
  </si>
  <si>
    <t>3a</t>
  </si>
  <si>
    <t>Does the water department or utility for the city consider past experience in addressing anticipated increases in the frequency of sewer overflows?</t>
  </si>
  <si>
    <t>Is backup power for wastewater collection and treatment provided?</t>
  </si>
  <si>
    <t>ALSO BE - Energy and Fuel</t>
  </si>
  <si>
    <t>ID 173, ID 341</t>
  </si>
  <si>
    <t>Agricultural water use</t>
  </si>
  <si>
    <t>Millions of gallons/day for agricultural irrigation for each subwatershed</t>
  </si>
  <si>
    <t>1b</t>
  </si>
  <si>
    <t>Is this impacts or resilience?</t>
  </si>
  <si>
    <t>Extent of safe housing (less vulnerable to flooding)</t>
  </si>
  <si>
    <t>Number of non-conforming homes in surge zones</t>
  </si>
  <si>
    <t>Crop failure due to disasters</t>
  </si>
  <si>
    <t>Occurrence of failed crops or crop loss, pre v. post disaster</t>
  </si>
  <si>
    <t>ID 349, ID 350, ID 362</t>
  </si>
  <si>
    <t>Extent of NFIP household coverage</t>
  </si>
  <si>
    <t>Percent housing units covered by NFIP (National Flood Insurance Program) policies</t>
  </si>
  <si>
    <t>? Process</t>
  </si>
  <si>
    <t>1-Equity; 1-Governance</t>
  </si>
  <si>
    <t>ID 177, ID 339</t>
  </si>
  <si>
    <t>What does this indicate?</t>
  </si>
  <si>
    <t>Loss of livestock due to disaster</t>
  </si>
  <si>
    <t>Number of livestock lost after the disaster</t>
  </si>
  <si>
    <t>Amount of food production/Potential for release of /exposure to hazardous contaminants from industrial farming</t>
  </si>
  <si>
    <t>Acres of industrial farming in the region</t>
  </si>
  <si>
    <t>Amount of organic food production</t>
  </si>
  <si>
    <t>Number of farms that are certified organic in the region</t>
  </si>
  <si>
    <t>ID 191, ID 192, ID 273</t>
  </si>
  <si>
    <t>Health and Well-being</t>
  </si>
  <si>
    <t>Access to food supplies</t>
  </si>
  <si>
    <t>Percentage of population within 1 mile of a grocery store</t>
  </si>
  <si>
    <t>Access to local food supplies</t>
  </si>
  <si>
    <t>Number of community gardens and farmers markets</t>
  </si>
  <si>
    <t>Have storm sewers and drains to storm sewers been inventoried, and are these inventories used in planning?</t>
  </si>
  <si>
    <t>Access to clean water</t>
  </si>
  <si>
    <t>Percent of houses with access to clean water</t>
  </si>
  <si>
    <t>CERI 136</t>
  </si>
  <si>
    <t>To what extent have efforts been made to reduce water demand?</t>
  </si>
  <si>
    <t>Quantitative</t>
  </si>
  <si>
    <t>Annual coefficient of variation (CV) of unregulated streamflow</t>
  </si>
  <si>
    <t>Drinking water capacity</t>
  </si>
  <si>
    <t>Volume of drinking water available per day</t>
  </si>
  <si>
    <t>Total number of Safe Drinking Water Act (SDWA) violations</t>
  </si>
  <si>
    <t>Self sufficiency of households in terms of food</t>
  </si>
  <si>
    <t>Percentage of households that grow at least 25% of their own food</t>
  </si>
  <si>
    <t xml:space="preserve">CERI </t>
  </si>
  <si>
    <t>Number of industrialized agriculture farms operating in the region</t>
  </si>
  <si>
    <t xml:space="preserve">process </t>
  </si>
  <si>
    <t>Extent of safe housing</t>
  </si>
  <si>
    <t>Proportion of housing stock not rated as substandard or hazardous</t>
  </si>
  <si>
    <t>METRO 126, METRO 133, METRO 135</t>
  </si>
  <si>
    <t>Is there a hierarchy of water uses to be implemented during a shortage or emergency?</t>
  </si>
  <si>
    <t>Presence of evacuation shelters</t>
  </si>
  <si>
    <t>Number of evacuation shelters per capita</t>
  </si>
  <si>
    <t>ID 233, ID 348</t>
  </si>
  <si>
    <t>Percent of housing units with air conditioning system.</t>
  </si>
  <si>
    <t>Is this before or post disaster? Could signify different things at different times</t>
  </si>
  <si>
    <t>Existence of a shelter plans</t>
  </si>
  <si>
    <t>Is there a plan in place for sheltering survivors?</t>
  </si>
  <si>
    <t>process</t>
  </si>
  <si>
    <t>Has the water utility conducted a water audit to identify current losses (e.g., leaks, billing errors, inaccurate meters, unauthorized usage)?</t>
  </si>
  <si>
    <t>Extent of home damage post-disaster</t>
  </si>
  <si>
    <t>Percent of homes damaged after a disaster</t>
  </si>
  <si>
    <t>Extent of population living in non-durable structures</t>
  </si>
  <si>
    <t xml:space="preserve">Percent population living in temporary housing </t>
  </si>
  <si>
    <t>Ability to provide temporary housing quickly</t>
  </si>
  <si>
    <t>Time until temporary housing set-up</t>
  </si>
  <si>
    <t>Vulnerability of agriculture practices to flooding</t>
  </si>
  <si>
    <t>Index of agricultural runoff potential</t>
  </si>
  <si>
    <t>ALSO NE - Soil/Land</t>
  </si>
  <si>
    <t>Alternative housing capacity</t>
  </si>
  <si>
    <t>Hotels/ motels per 10,000 persons</t>
  </si>
  <si>
    <t>Mean age of all occupied housing units</t>
  </si>
  <si>
    <t>Percentage of homes with a shelter or basement</t>
  </si>
  <si>
    <t>To what extent do water supplies come from outside the metropolitan area?</t>
  </si>
  <si>
    <t>METRO 121, METRO 122, METRO 126, METRO 138</t>
  </si>
  <si>
    <t>Is there a recharge plan in place for groundwater supplies?</t>
  </si>
  <si>
    <t>ID 224, ID 360</t>
  </si>
  <si>
    <t>Change in affordable housing availability following the disaster</t>
  </si>
  <si>
    <t>Percent affordable housing post disaster compared to pre-disaster</t>
  </si>
  <si>
    <t>1a; 3a</t>
  </si>
  <si>
    <t>Percent housing units following updated building codes</t>
  </si>
  <si>
    <t>Institutions</t>
  </si>
  <si>
    <t>Diversity of Institutions</t>
  </si>
  <si>
    <t>Quality of agricultural practices</t>
  </si>
  <si>
    <t>Is agricultural science and innovation is funded and encouraged through agriculture institutions?</t>
  </si>
  <si>
    <t>CERI 134</t>
  </si>
  <si>
    <t>Percentage of infiltration and inflow (I/I) in wastewater</t>
  </si>
  <si>
    <t>Wet weather flow bypass volume relative to the 5-year average</t>
  </si>
  <si>
    <t>Are customers familiar with water conservation measures, and are they willing to implement these measures?</t>
  </si>
  <si>
    <t>Lack of self-sufficiency/Dependence on externally-sourced dring water</t>
  </si>
  <si>
    <t>Is the city dependent upon external sources for drinking water?</t>
  </si>
  <si>
    <t>Percentage of housing units with air conditioning</t>
  </si>
  <si>
    <t>Ratio of water consumption to water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</si>
</sst>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color rgb="FFFF0000"/>
      <name val="Calibri"/>
      <family val="2"/>
      <scheme val="minor"/>
    </font>
    <font>
      <b/>
      <sz val="10"/>
      <name val="Calibri"/>
      <family val="2"/>
      <scheme val="minor"/>
    </font>
    <font>
      <b/>
      <sz val="9"/>
      <color indexed="81"/>
      <name val="Tahoma"/>
      <family val="2"/>
    </font>
    <font>
      <sz val="9"/>
      <color indexed="81"/>
      <name val="Tahoma"/>
      <family val="2"/>
    </font>
    <font>
      <b/>
      <sz val="10"/>
      <color theme="4"/>
      <name val="Calibri"/>
      <family val="2"/>
      <scheme val="minor"/>
    </font>
    <font>
      <b/>
      <sz val="11"/>
      <color theme="1"/>
      <name val="Calibri"/>
      <family val="2"/>
      <scheme val="minor"/>
    </font>
    <font>
      <sz val="11"/>
      <name val="Calibri"/>
      <family val="2"/>
      <scheme val="minor"/>
    </font>
    <font>
      <b/>
      <sz val="11"/>
      <name val="Calibri"/>
      <family val="2"/>
      <scheme val="minor"/>
    </font>
    <font>
      <sz val="9"/>
      <color theme="1"/>
      <name val="Segoe UI"/>
      <family val="2"/>
    </font>
    <font>
      <sz val="9"/>
      <color theme="1"/>
      <name val="Calibri"/>
      <family val="2"/>
      <scheme val="minor"/>
    </font>
    <font>
      <sz val="9"/>
      <color theme="1"/>
      <name val="Calibri"/>
      <family val="2"/>
    </font>
    <font>
      <i/>
      <sz val="11"/>
      <color theme="1"/>
      <name val="Calibri"/>
      <family val="2"/>
      <scheme val="minor"/>
    </font>
    <font>
      <b/>
      <sz val="11"/>
      <color rgb="FFFF0000"/>
      <name val="Calibri"/>
      <family val="2"/>
      <scheme val="minor"/>
    </font>
    <font>
      <sz val="12"/>
      <color rgb="FFFF0000"/>
      <name val="Calibri"/>
      <family val="2"/>
      <scheme val="minor"/>
    </font>
    <font>
      <b/>
      <u/>
      <sz val="12"/>
      <color rgb="FFFF0000"/>
      <name val="Calibri"/>
      <family val="2"/>
      <scheme val="minor"/>
    </font>
    <font>
      <sz val="10"/>
      <color rgb="FF00B050"/>
      <name val="Calibri"/>
      <family val="2"/>
      <scheme val="minor"/>
    </font>
    <font>
      <sz val="11"/>
      <color theme="1"/>
      <name val="Calibri"/>
      <family val="2"/>
    </font>
    <font>
      <sz val="11"/>
      <color rgb="FFFF0000"/>
      <name val="Calibri"/>
      <family val="2"/>
      <scheme val="minor"/>
    </font>
    <font>
      <sz val="10"/>
      <color rgb="FFFF0000"/>
      <name val="Calibri"/>
      <family val="2"/>
      <scheme val="minor"/>
    </font>
    <font>
      <b/>
      <sz val="11"/>
      <color rgb="FF000000"/>
      <name val="Calibri"/>
      <family val="2"/>
    </font>
    <font>
      <sz val="11"/>
      <color rgb="FF000000"/>
      <name val="Calibri"/>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D1D1FF"/>
        <bgColor indexed="64"/>
      </patternFill>
    </fill>
    <fill>
      <patternFill patternType="solid">
        <fgColor theme="9" tint="0.79998168889431442"/>
        <bgColor indexed="64"/>
      </patternFill>
    </fill>
    <fill>
      <patternFill patternType="solid">
        <fgColor theme="2"/>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rgb="FFE7E6E6"/>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s>
  <cellStyleXfs count="1">
    <xf numFmtId="0" fontId="0" fillId="0" borderId="0"/>
  </cellStyleXfs>
  <cellXfs count="127">
    <xf numFmtId="0" fontId="0" fillId="0" borderId="0" xfId="0"/>
    <xf numFmtId="0" fontId="9" fillId="0" borderId="3" xfId="0" applyFont="1" applyBorder="1" applyAlignment="1">
      <alignment horizontal="center" vertical="center"/>
    </xf>
    <xf numFmtId="0" fontId="10" fillId="0" borderId="0" xfId="0" applyFont="1"/>
    <xf numFmtId="0" fontId="1" fillId="0" borderId="0" xfId="0" applyFont="1" applyFill="1" applyAlignment="1">
      <alignment vertical="top"/>
    </xf>
    <xf numFmtId="0" fontId="1" fillId="0" borderId="0" xfId="0" applyFont="1" applyFill="1" applyBorder="1" applyAlignment="1">
      <alignment vertical="top"/>
    </xf>
    <xf numFmtId="0" fontId="5" fillId="4" borderId="6"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10" fillId="4" borderId="4" xfId="0" applyFont="1" applyFill="1" applyBorder="1" applyAlignment="1">
      <alignment horizontal="center" vertical="center"/>
    </xf>
    <xf numFmtId="0" fontId="9" fillId="0" borderId="0" xfId="0" applyFont="1" applyAlignment="1">
      <alignment wrapText="1"/>
    </xf>
    <xf numFmtId="0" fontId="8" fillId="0" borderId="2" xfId="0" applyFont="1" applyBorder="1"/>
    <xf numFmtId="0" fontId="1" fillId="0" borderId="2" xfId="0" applyFont="1" applyBorder="1"/>
    <xf numFmtId="0" fontId="11" fillId="4" borderId="2" xfId="0" applyFont="1" applyFill="1" applyBorder="1" applyAlignment="1">
      <alignment horizontal="center" vertical="center"/>
    </xf>
    <xf numFmtId="0" fontId="3" fillId="0" borderId="5" xfId="0" applyFont="1" applyBorder="1" applyAlignment="1">
      <alignment vertical="center" wrapText="1"/>
    </xf>
    <xf numFmtId="0" fontId="4" fillId="0" borderId="2" xfId="0" applyFont="1" applyBorder="1" applyAlignment="1">
      <alignment vertical="center"/>
    </xf>
    <xf numFmtId="0" fontId="1" fillId="0" borderId="2" xfId="0" applyFont="1" applyBorder="1" applyAlignment="1">
      <alignment vertical="center"/>
    </xf>
    <xf numFmtId="0" fontId="8" fillId="0" borderId="1" xfId="0" applyFont="1" applyBorder="1" applyAlignment="1">
      <alignment vertical="center"/>
    </xf>
    <xf numFmtId="0" fontId="1" fillId="0" borderId="1" xfId="0" applyFont="1" applyBorder="1" applyAlignment="1">
      <alignment vertical="center"/>
    </xf>
    <xf numFmtId="0" fontId="2" fillId="2" borderId="2"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1" fillId="2" borderId="2" xfId="0" applyFont="1" applyFill="1" applyBorder="1" applyAlignment="1">
      <alignment vertical="center"/>
    </xf>
    <xf numFmtId="0" fontId="2" fillId="0" borderId="2" xfId="0" applyFont="1" applyFill="1" applyBorder="1" applyAlignment="1">
      <alignment vertical="center"/>
    </xf>
    <xf numFmtId="0" fontId="4" fillId="0" borderId="2" xfId="0" applyFont="1" applyBorder="1" applyAlignment="1">
      <alignment horizontal="center" vertical="center"/>
    </xf>
    <xf numFmtId="0" fontId="8" fillId="0" borderId="1" xfId="0" applyFont="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1" fillId="0" borderId="1" xfId="0" applyFont="1" applyFill="1" applyBorder="1" applyAlignment="1">
      <alignment vertical="top"/>
    </xf>
    <xf numFmtId="0" fontId="4" fillId="0" borderId="2" xfId="0" applyFont="1" applyBorder="1"/>
    <xf numFmtId="0" fontId="1" fillId="0" borderId="1" xfId="0" applyFont="1" applyFill="1" applyBorder="1"/>
    <xf numFmtId="0" fontId="4" fillId="0" borderId="2" xfId="0" applyFont="1" applyFill="1" applyBorder="1" applyAlignment="1">
      <alignment vertical="center"/>
    </xf>
    <xf numFmtId="0" fontId="1" fillId="0" borderId="2" xfId="0" applyFont="1" applyFill="1" applyBorder="1" applyAlignment="1">
      <alignment vertical="center"/>
    </xf>
    <xf numFmtId="0" fontId="4"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0" fillId="0" borderId="1" xfId="0" applyBorder="1"/>
    <xf numFmtId="0" fontId="8" fillId="0" borderId="2" xfId="0" applyFont="1" applyFill="1" applyBorder="1"/>
    <xf numFmtId="0" fontId="1" fillId="0" borderId="2" xfId="0" applyFont="1" applyFill="1" applyBorder="1"/>
    <xf numFmtId="0" fontId="4" fillId="0" borderId="0" xfId="0" applyFont="1" applyBorder="1"/>
    <xf numFmtId="0" fontId="1" fillId="0" borderId="0" xfId="0" applyFont="1" applyBorder="1"/>
    <xf numFmtId="0" fontId="2" fillId="0" borderId="0" xfId="0" applyFont="1" applyFill="1" applyBorder="1" applyAlignment="1">
      <alignment vertical="top"/>
    </xf>
    <xf numFmtId="0" fontId="4" fillId="0" borderId="0" xfId="0" applyFont="1" applyFill="1" applyBorder="1" applyAlignment="1">
      <alignment vertical="top"/>
    </xf>
    <xf numFmtId="0" fontId="1" fillId="0" borderId="0" xfId="0" applyFont="1" applyFill="1" applyBorder="1" applyAlignment="1">
      <alignment horizontal="center" vertical="top"/>
    </xf>
    <xf numFmtId="0" fontId="2" fillId="0" borderId="0" xfId="0" applyFont="1" applyBorder="1" applyAlignment="1">
      <alignment vertical="center"/>
    </xf>
    <xf numFmtId="0" fontId="0" fillId="0" borderId="0" xfId="0" applyBorder="1"/>
    <xf numFmtId="0" fontId="2" fillId="0" borderId="2" xfId="0" applyFont="1" applyFill="1" applyBorder="1" applyAlignment="1">
      <alignment vertical="top"/>
    </xf>
    <xf numFmtId="0" fontId="1" fillId="0" borderId="2" xfId="0" applyFont="1" applyFill="1" applyBorder="1" applyAlignment="1">
      <alignment vertical="top"/>
    </xf>
    <xf numFmtId="0" fontId="4" fillId="0" borderId="2" xfId="0" applyFont="1" applyFill="1" applyBorder="1" applyAlignment="1">
      <alignment vertical="top"/>
    </xf>
    <xf numFmtId="0" fontId="8" fillId="0" borderId="2" xfId="0" applyFont="1" applyFill="1" applyBorder="1" applyAlignment="1">
      <alignment horizontal="center"/>
    </xf>
    <xf numFmtId="0" fontId="1" fillId="0" borderId="2" xfId="0" applyFont="1" applyFill="1" applyBorder="1" applyAlignment="1">
      <alignment horizontal="center" vertical="top"/>
    </xf>
    <xf numFmtId="0" fontId="2" fillId="3" borderId="2" xfId="0" applyFont="1" applyFill="1" applyBorder="1" applyAlignment="1">
      <alignment vertical="center"/>
    </xf>
    <xf numFmtId="0" fontId="2" fillId="3" borderId="2" xfId="0" applyFont="1" applyFill="1" applyBorder="1" applyAlignment="1">
      <alignment horizontal="center" vertical="center"/>
    </xf>
    <xf numFmtId="0" fontId="4" fillId="0" borderId="2" xfId="0" applyFont="1" applyFill="1" applyBorder="1" applyAlignment="1">
      <alignment horizontal="center" vertical="top"/>
    </xf>
    <xf numFmtId="0" fontId="1" fillId="0" borderId="0" xfId="0" applyFont="1" applyBorder="1" applyAlignment="1">
      <alignment vertical="center"/>
    </xf>
    <xf numFmtId="0" fontId="2" fillId="2" borderId="2" xfId="0" applyFont="1" applyFill="1" applyBorder="1" applyAlignment="1">
      <alignment horizontal="left" vertical="center"/>
    </xf>
    <xf numFmtId="0" fontId="11" fillId="4" borderId="4" xfId="0" applyFont="1" applyFill="1" applyBorder="1" applyAlignment="1">
      <alignment horizontal="center" vertical="center"/>
    </xf>
    <xf numFmtId="0" fontId="12" fillId="0" borderId="0" xfId="0" applyFont="1" applyAlignment="1">
      <alignment vertical="center"/>
    </xf>
    <xf numFmtId="0" fontId="0" fillId="0" borderId="0" xfId="0" applyAlignment="1">
      <alignment wrapText="1"/>
    </xf>
    <xf numFmtId="0" fontId="13" fillId="0" borderId="0" xfId="0" applyFont="1" applyAlignment="1">
      <alignment wrapText="1"/>
    </xf>
    <xf numFmtId="0" fontId="0" fillId="0" borderId="0" xfId="0" applyAlignment="1">
      <alignment vertical="center"/>
    </xf>
    <xf numFmtId="0" fontId="9" fillId="0" borderId="0" xfId="0" applyFont="1" applyAlignment="1">
      <alignment vertical="center" wrapText="1"/>
    </xf>
    <xf numFmtId="0" fontId="9" fillId="0" borderId="8" xfId="0" applyFont="1" applyBorder="1" applyAlignment="1">
      <alignment horizontal="center" vertical="center" wrapText="1"/>
    </xf>
    <xf numFmtId="0" fontId="14" fillId="3" borderId="0" xfId="0" applyFont="1" applyFill="1" applyBorder="1" applyAlignment="1">
      <alignment horizontal="center" wrapText="1"/>
    </xf>
    <xf numFmtId="0" fontId="9" fillId="3" borderId="7" xfId="0" applyFont="1" applyFill="1" applyBorder="1" applyAlignment="1">
      <alignment horizontal="center" vertical="center" wrapText="1"/>
    </xf>
    <xf numFmtId="0" fontId="9" fillId="3" borderId="9" xfId="0" applyFont="1" applyFill="1" applyBorder="1" applyAlignment="1">
      <alignment vertical="center" wrapText="1"/>
    </xf>
    <xf numFmtId="0" fontId="0" fillId="3" borderId="0" xfId="0" applyFill="1" applyAlignment="1">
      <alignment wrapText="1"/>
    </xf>
    <xf numFmtId="0" fontId="9" fillId="3" borderId="8" xfId="0" applyFont="1" applyFill="1" applyBorder="1" applyAlignment="1">
      <alignment horizontal="center" vertical="center" wrapText="1"/>
    </xf>
    <xf numFmtId="0" fontId="13" fillId="3" borderId="0" xfId="0" applyFont="1" applyFill="1" applyAlignment="1">
      <alignment wrapText="1"/>
    </xf>
    <xf numFmtId="0" fontId="15" fillId="3" borderId="0" xfId="0" applyFont="1" applyFill="1" applyAlignment="1"/>
    <xf numFmtId="0" fontId="0" fillId="0" borderId="0" xfId="0" applyAlignment="1"/>
    <xf numFmtId="0" fontId="16" fillId="0" borderId="0" xfId="0" applyFont="1" applyAlignment="1">
      <alignment wrapText="1"/>
    </xf>
    <xf numFmtId="0" fontId="15" fillId="3" borderId="0" xfId="0" applyFont="1" applyFill="1"/>
    <xf numFmtId="0" fontId="0" fillId="5" borderId="0" xfId="0" applyFill="1" applyAlignment="1">
      <alignment wrapText="1"/>
    </xf>
    <xf numFmtId="0" fontId="17" fillId="0" borderId="0" xfId="0" applyFont="1" applyAlignment="1">
      <alignment wrapText="1"/>
    </xf>
    <xf numFmtId="0" fontId="18" fillId="0" borderId="0" xfId="0" applyFont="1"/>
    <xf numFmtId="0" fontId="2" fillId="0" borderId="1" xfId="0" applyFont="1" applyBorder="1" applyAlignment="1">
      <alignment vertical="top"/>
    </xf>
    <xf numFmtId="0" fontId="0" fillId="0" borderId="0" xfId="0" applyAlignment="1">
      <alignment horizontal="center" wrapText="1"/>
    </xf>
    <xf numFmtId="0" fontId="13" fillId="0" borderId="0" xfId="0" applyFont="1" applyAlignment="1">
      <alignment horizontal="center" wrapText="1"/>
    </xf>
    <xf numFmtId="0" fontId="9" fillId="6" borderId="0" xfId="0" applyFont="1" applyFill="1" applyAlignment="1">
      <alignment wrapText="1"/>
    </xf>
    <xf numFmtId="0" fontId="20" fillId="3" borderId="0" xfId="0" applyFont="1" applyFill="1" applyAlignment="1">
      <alignment horizontal="center" wrapText="1"/>
    </xf>
    <xf numFmtId="0" fontId="0" fillId="0" borderId="0" xfId="0" applyFont="1" applyBorder="1" applyAlignment="1">
      <alignment wrapText="1"/>
    </xf>
    <xf numFmtId="0" fontId="0" fillId="3" borderId="0" xfId="0" applyFont="1" applyFill="1" applyAlignment="1">
      <alignment wrapText="1"/>
    </xf>
    <xf numFmtId="0" fontId="0" fillId="0" borderId="0" xfId="0" applyFont="1" applyAlignment="1">
      <alignment wrapText="1"/>
    </xf>
    <xf numFmtId="0" fontId="0" fillId="0" borderId="0" xfId="0" applyFont="1" applyAlignment="1">
      <alignment vertical="center" wrapText="1"/>
    </xf>
    <xf numFmtId="0" fontId="0" fillId="6" borderId="0" xfId="0" applyFont="1" applyFill="1" applyAlignment="1">
      <alignment wrapText="1"/>
    </xf>
    <xf numFmtId="0" fontId="10" fillId="0" borderId="0" xfId="0" applyFont="1" applyFill="1" applyBorder="1" applyAlignment="1">
      <alignment vertical="center"/>
    </xf>
    <xf numFmtId="0" fontId="0" fillId="0" borderId="0" xfId="0"/>
    <xf numFmtId="0" fontId="11" fillId="7"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7" borderId="0" xfId="0" applyFont="1" applyFill="1"/>
    <xf numFmtId="0" fontId="10" fillId="0" borderId="0" xfId="0" applyFont="1" applyAlignment="1">
      <alignment wrapText="1"/>
    </xf>
    <xf numFmtId="0" fontId="10" fillId="3" borderId="0" xfId="0" applyFont="1" applyFill="1" applyAlignment="1">
      <alignment wrapText="1"/>
    </xf>
    <xf numFmtId="0" fontId="10" fillId="7" borderId="0" xfId="0" applyFont="1" applyFill="1" applyAlignment="1">
      <alignment horizontal="center" wrapText="1"/>
    </xf>
    <xf numFmtId="0" fontId="10" fillId="0" borderId="0" xfId="0" applyFont="1" applyAlignment="1">
      <alignment vertical="center"/>
    </xf>
    <xf numFmtId="0" fontId="10" fillId="7" borderId="0" xfId="0" applyFont="1" applyFill="1" applyAlignment="1">
      <alignment wrapText="1"/>
    </xf>
    <xf numFmtId="0" fontId="10" fillId="0" borderId="11"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vertical="center" wrapText="1"/>
    </xf>
    <xf numFmtId="0" fontId="10" fillId="0" borderId="0" xfId="0" applyFont="1" applyBorder="1"/>
    <xf numFmtId="0" fontId="10" fillId="0" borderId="0" xfId="0" applyFont="1" applyBorder="1" applyAlignment="1"/>
    <xf numFmtId="0" fontId="10" fillId="3" borderId="0" xfId="0" applyFont="1" applyFill="1" applyAlignment="1">
      <alignment vertical="center" wrapText="1"/>
    </xf>
    <xf numFmtId="0" fontId="10" fillId="3" borderId="0" xfId="0" applyFont="1" applyFill="1" applyAlignment="1">
      <alignment vertical="center"/>
    </xf>
    <xf numFmtId="0" fontId="14" fillId="3" borderId="0" xfId="0" applyFont="1" applyFill="1" applyAlignment="1">
      <alignment horizontal="center" wrapText="1"/>
    </xf>
    <xf numFmtId="0" fontId="10" fillId="0" borderId="0" xfId="0" applyFont="1" applyAlignment="1">
      <alignment vertical="center" wrapText="1"/>
    </xf>
    <xf numFmtId="0" fontId="0" fillId="3" borderId="0" xfId="0" applyFill="1" applyAlignment="1"/>
    <xf numFmtId="0" fontId="2" fillId="0" borderId="1" xfId="0" applyFont="1" applyBorder="1" applyAlignment="1">
      <alignment vertical="top" wrapText="1"/>
    </xf>
    <xf numFmtId="0" fontId="19" fillId="0" borderId="1" xfId="0" applyFont="1" applyBorder="1" applyAlignment="1">
      <alignment vertical="top" wrapText="1"/>
    </xf>
    <xf numFmtId="0" fontId="0" fillId="0" borderId="0" xfId="0" applyAlignment="1">
      <alignment vertical="center" wrapText="1"/>
    </xf>
    <xf numFmtId="0" fontId="2" fillId="5" borderId="1" xfId="0" applyFont="1" applyFill="1" applyBorder="1" applyAlignment="1">
      <alignment vertical="top" wrapText="1"/>
    </xf>
    <xf numFmtId="0" fontId="21" fillId="0" borderId="0" xfId="0" applyFont="1" applyAlignment="1">
      <alignment wrapText="1"/>
    </xf>
    <xf numFmtId="0" fontId="22" fillId="0" borderId="1" xfId="0" applyFont="1" applyBorder="1" applyAlignment="1">
      <alignment vertical="top"/>
    </xf>
    <xf numFmtId="0" fontId="0" fillId="8" borderId="0" xfId="0" applyFill="1" applyAlignment="1">
      <alignment wrapText="1"/>
    </xf>
    <xf numFmtId="0" fontId="14" fillId="9" borderId="0" xfId="0" applyFont="1" applyFill="1" applyAlignment="1">
      <alignment horizontal="center" wrapText="1"/>
    </xf>
    <xf numFmtId="0" fontId="9" fillId="0" borderId="0" xfId="0" applyFont="1" applyAlignment="1">
      <alignment horizontal="center" vertical="center" wrapText="1"/>
    </xf>
    <xf numFmtId="0" fontId="10" fillId="9" borderId="0" xfId="0" applyFont="1" applyFill="1" applyAlignment="1">
      <alignment vertical="center"/>
    </xf>
    <xf numFmtId="0" fontId="0" fillId="9" borderId="0" xfId="0" applyFill="1" applyAlignment="1">
      <alignment vertical="center"/>
    </xf>
    <xf numFmtId="0" fontId="9" fillId="8" borderId="0" xfId="0" applyFont="1" applyFill="1" applyAlignment="1">
      <alignment horizontal="center" wrapText="1"/>
    </xf>
    <xf numFmtId="0" fontId="9" fillId="8" borderId="0" xfId="0" applyFont="1" applyFill="1" applyAlignment="1">
      <alignment wrapText="1"/>
    </xf>
    <xf numFmtId="0" fontId="10" fillId="0" borderId="0" xfId="0" applyFont="1" applyAlignment="1"/>
    <xf numFmtId="0" fontId="10" fillId="0" borderId="0" xfId="0" applyFont="1" applyAlignment="1">
      <alignment vertical="center" wrapText="1"/>
    </xf>
    <xf numFmtId="0" fontId="0" fillId="0" borderId="10" xfId="0" applyBorder="1" applyAlignment="1">
      <alignment horizontal="left" vertical="top" wrapText="1"/>
    </xf>
    <xf numFmtId="0" fontId="23" fillId="0" borderId="0" xfId="0" applyFont="1" applyFill="1" applyBorder="1" applyAlignment="1">
      <alignment wrapText="1"/>
    </xf>
    <xf numFmtId="0" fontId="23" fillId="10" borderId="0" xfId="0" applyFont="1" applyFill="1" applyBorder="1" applyAlignment="1">
      <alignment wrapText="1"/>
    </xf>
    <xf numFmtId="0" fontId="24" fillId="0" borderId="0" xfId="0" applyFont="1" applyFill="1" applyBorder="1" applyAlignment="1">
      <alignment wrapText="1"/>
    </xf>
    <xf numFmtId="0" fontId="24" fillId="10" borderId="0"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D1D1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Fry, Meridith" id="{B2306E5C-B57B-4260-995B-0959628A7DC5}" userId="S::Fry.Meridith@epa.gov::744b0799-9c5f-4010-b84c-816c454cc48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9" dT="2021-10-15T18:00:20.89" personId="{B2306E5C-B57B-4260-995B-0959628A7DC5}" id="{86431580-E946-487B-A209-2DB6DFB1A60F}">
    <text>Can this be combined or collapsed with Row 12 (alt water sources)?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5525-EFEE-4CC5-8529-4FD6B13F8116}">
  <sheetPr>
    <tabColor theme="2" tint="-0.249977111117893"/>
  </sheetPr>
  <dimension ref="A1:M20"/>
  <sheetViews>
    <sheetView zoomScale="70" workbookViewId="0">
      <pane ySplit="3" topLeftCell="A4" activePane="bottomLeft" state="frozen"/>
      <selection pane="bottomLeft" activeCell="G16" sqref="G16"/>
    </sheetView>
  </sheetViews>
  <sheetFormatPr defaultColWidth="8.7109375" defaultRowHeight="14.45"/>
  <cols>
    <col min="1" max="1" width="8.7109375" style="59"/>
    <col min="2" max="2" width="17.28515625" style="59" customWidth="1"/>
    <col min="3" max="3" width="23.42578125" style="59" customWidth="1"/>
    <col min="4" max="8" width="17.42578125" style="59" customWidth="1"/>
    <col min="9" max="9" width="24" style="59" customWidth="1"/>
    <col min="10" max="10" width="17.42578125" style="59" customWidth="1"/>
    <col min="11" max="12" width="16.140625" style="59" customWidth="1"/>
    <col min="13" max="16384" width="8.7109375" style="59"/>
  </cols>
  <sheetData>
    <row r="1" spans="1:13">
      <c r="B1" s="72" t="s">
        <v>0</v>
      </c>
      <c r="C1" s="72" t="s">
        <v>1</v>
      </c>
      <c r="D1" s="70" t="s">
        <v>2</v>
      </c>
      <c r="E1" s="70"/>
      <c r="F1" s="70"/>
      <c r="G1" s="71"/>
    </row>
    <row r="2" spans="1:13" ht="15" thickBot="1">
      <c r="H2" s="59" t="s">
        <v>3</v>
      </c>
    </row>
    <row r="3" spans="1:13" s="62" customFormat="1" ht="43.9" thickBot="1">
      <c r="A3" s="65" t="s">
        <v>4</v>
      </c>
      <c r="B3" s="63" t="s">
        <v>5</v>
      </c>
      <c r="C3" s="63" t="s">
        <v>6</v>
      </c>
      <c r="D3" s="63" t="s">
        <v>7</v>
      </c>
      <c r="E3" s="63" t="s">
        <v>8</v>
      </c>
      <c r="F3" s="63" t="s">
        <v>9</v>
      </c>
      <c r="G3" s="63" t="s">
        <v>10</v>
      </c>
      <c r="H3" s="63" t="s">
        <v>11</v>
      </c>
      <c r="I3" s="68" t="s">
        <v>12</v>
      </c>
      <c r="J3" s="68" t="s">
        <v>13</v>
      </c>
      <c r="K3" s="66" t="s">
        <v>14</v>
      </c>
    </row>
    <row r="4" spans="1:13" s="60" customFormat="1" ht="16.5" customHeight="1">
      <c r="A4" s="64" t="s">
        <v>15</v>
      </c>
      <c r="I4" s="69"/>
      <c r="J4" s="69"/>
      <c r="K4" s="67"/>
      <c r="M4" s="61"/>
    </row>
    <row r="5" spans="1:13">
      <c r="A5" s="64" t="s">
        <v>15</v>
      </c>
      <c r="I5" s="67"/>
      <c r="J5" s="67"/>
      <c r="K5" s="67"/>
      <c r="M5" s="61"/>
    </row>
    <row r="6" spans="1:13">
      <c r="A6" s="64" t="s">
        <v>15</v>
      </c>
      <c r="I6" s="67"/>
      <c r="J6" s="67"/>
      <c r="K6" s="67"/>
      <c r="M6" s="61"/>
    </row>
    <row r="7" spans="1:13">
      <c r="A7" s="64" t="s">
        <v>15</v>
      </c>
      <c r="I7" s="67"/>
      <c r="J7" s="67"/>
      <c r="K7" s="67"/>
      <c r="M7" s="61"/>
    </row>
    <row r="8" spans="1:13">
      <c r="A8" s="64" t="s">
        <v>15</v>
      </c>
      <c r="I8" s="67"/>
      <c r="J8" s="67"/>
      <c r="K8" s="67"/>
      <c r="M8" s="61"/>
    </row>
    <row r="9" spans="1:13">
      <c r="A9" s="64" t="s">
        <v>15</v>
      </c>
      <c r="I9" s="67"/>
      <c r="J9" s="67"/>
      <c r="K9" s="67"/>
      <c r="M9" s="61"/>
    </row>
    <row r="10" spans="1:13">
      <c r="A10" s="64" t="s">
        <v>15</v>
      </c>
      <c r="I10" s="67"/>
      <c r="J10" s="67"/>
      <c r="K10" s="67"/>
      <c r="M10" s="61"/>
    </row>
    <row r="11" spans="1:13">
      <c r="A11" s="64" t="s">
        <v>15</v>
      </c>
      <c r="I11" s="67"/>
      <c r="J11" s="67"/>
      <c r="K11" s="67"/>
      <c r="M11" s="61"/>
    </row>
    <row r="12" spans="1:13">
      <c r="A12" s="64" t="s">
        <v>15</v>
      </c>
      <c r="I12" s="67"/>
      <c r="J12" s="67"/>
      <c r="K12" s="67"/>
      <c r="M12" s="61"/>
    </row>
    <row r="13" spans="1:13">
      <c r="A13" s="64" t="s">
        <v>15</v>
      </c>
      <c r="I13" s="67"/>
      <c r="J13" s="67"/>
      <c r="K13" s="67"/>
      <c r="M13" s="61"/>
    </row>
    <row r="14" spans="1:13">
      <c r="A14" s="64" t="s">
        <v>15</v>
      </c>
      <c r="I14" s="67"/>
      <c r="J14" s="67"/>
      <c r="K14" s="67"/>
      <c r="M14" s="61"/>
    </row>
    <row r="15" spans="1:13">
      <c r="A15" s="64" t="s">
        <v>15</v>
      </c>
      <c r="I15" s="67"/>
      <c r="J15" s="67"/>
      <c r="K15" s="67"/>
      <c r="M15" s="61"/>
    </row>
    <row r="16" spans="1:13">
      <c r="A16" s="64" t="s">
        <v>15</v>
      </c>
      <c r="I16" s="67"/>
      <c r="J16" s="67"/>
      <c r="K16" s="67"/>
      <c r="M16" s="61"/>
    </row>
    <row r="17" spans="1:11">
      <c r="A17" s="64" t="s">
        <v>15</v>
      </c>
      <c r="I17" s="67"/>
      <c r="J17" s="67"/>
      <c r="K17" s="67"/>
    </row>
    <row r="18" spans="1:11">
      <c r="A18" s="64" t="s">
        <v>15</v>
      </c>
      <c r="I18" s="67"/>
      <c r="J18" s="67"/>
      <c r="K18" s="67"/>
    </row>
    <row r="19" spans="1:11">
      <c r="A19" s="64" t="s">
        <v>15</v>
      </c>
      <c r="I19" s="67"/>
      <c r="J19" s="67"/>
      <c r="K19" s="67"/>
    </row>
    <row r="20" spans="1:11">
      <c r="A20" s="64" t="s">
        <v>15</v>
      </c>
      <c r="I20" s="67"/>
      <c r="J20" s="67"/>
      <c r="K20" s="6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D028-4944-4A09-9892-9DE6211D2861}">
  <sheetPr>
    <tabColor theme="2" tint="-0.249977111117893"/>
  </sheetPr>
  <dimension ref="A1:M24"/>
  <sheetViews>
    <sheetView topLeftCell="A4" workbookViewId="0">
      <selection activeCell="D1" sqref="D1"/>
    </sheetView>
  </sheetViews>
  <sheetFormatPr defaultColWidth="8.7109375" defaultRowHeight="14.45"/>
  <cols>
    <col min="1" max="1" width="8.7109375" style="59"/>
    <col min="2" max="2" width="18.140625" style="59" customWidth="1"/>
    <col min="3" max="3" width="41.42578125" style="59" customWidth="1"/>
    <col min="4" max="4" width="43.7109375" style="59" customWidth="1"/>
    <col min="5" max="7" width="17.42578125" style="59" customWidth="1"/>
    <col min="8" max="8" width="24" style="59" customWidth="1"/>
    <col min="9" max="10" width="17.42578125" style="59" customWidth="1"/>
    <col min="11" max="11" width="16.140625" style="59" customWidth="1"/>
    <col min="12" max="12" width="16.140625" style="78" customWidth="1"/>
    <col min="13" max="13" width="13.5703125" style="59" customWidth="1"/>
    <col min="14" max="16384" width="8.7109375" style="59"/>
  </cols>
  <sheetData>
    <row r="1" spans="1:13">
      <c r="C1" s="72" t="s">
        <v>0</v>
      </c>
      <c r="D1" s="72" t="s">
        <v>1</v>
      </c>
      <c r="E1" s="73" t="s">
        <v>2</v>
      </c>
      <c r="F1" s="88"/>
    </row>
    <row r="2" spans="1:13" ht="138" customHeight="1" thickBot="1">
      <c r="C2" s="59" t="s">
        <v>16</v>
      </c>
      <c r="D2" s="122" t="s">
        <v>17</v>
      </c>
      <c r="E2" s="122"/>
      <c r="F2" s="122"/>
      <c r="G2" s="122"/>
      <c r="H2" s="59" t="s">
        <v>18</v>
      </c>
      <c r="I2" s="113" t="s">
        <v>19</v>
      </c>
      <c r="J2" s="113"/>
      <c r="L2" s="118" t="s">
        <v>20</v>
      </c>
      <c r="M2" s="119" t="s">
        <v>21</v>
      </c>
    </row>
    <row r="3" spans="1:13" s="62" customFormat="1" ht="29.45" thickBot="1">
      <c r="A3" s="65" t="s">
        <v>4</v>
      </c>
      <c r="B3" s="89" t="s">
        <v>22</v>
      </c>
      <c r="C3" s="90" t="s">
        <v>5</v>
      </c>
      <c r="D3" s="90" t="s">
        <v>23</v>
      </c>
      <c r="E3" s="90" t="s">
        <v>9</v>
      </c>
      <c r="F3" s="90" t="s">
        <v>10</v>
      </c>
      <c r="G3" s="90" t="s">
        <v>11</v>
      </c>
      <c r="H3" s="68" t="s">
        <v>13</v>
      </c>
      <c r="I3" s="62" t="s">
        <v>24</v>
      </c>
      <c r="J3" s="62" t="s">
        <v>25</v>
      </c>
      <c r="K3" s="66" t="s">
        <v>14</v>
      </c>
      <c r="L3" s="115"/>
    </row>
    <row r="4" spans="1:13" s="60" customFormat="1" ht="27.95" customHeight="1">
      <c r="A4" s="114" t="s">
        <v>15</v>
      </c>
      <c r="B4" s="91" t="s">
        <v>26</v>
      </c>
      <c r="C4" s="97" t="s">
        <v>27</v>
      </c>
      <c r="D4" s="92" t="s">
        <v>28</v>
      </c>
      <c r="E4" s="92" t="s">
        <v>29</v>
      </c>
      <c r="F4" s="92" t="s">
        <v>30</v>
      </c>
      <c r="G4" s="92" t="s">
        <v>31</v>
      </c>
      <c r="H4" s="93" t="s">
        <v>32</v>
      </c>
      <c r="I4" s="59" t="s">
        <v>33</v>
      </c>
      <c r="J4" s="59"/>
      <c r="K4" s="106" t="s">
        <v>34</v>
      </c>
      <c r="L4" s="79"/>
      <c r="M4" s="61"/>
    </row>
    <row r="5" spans="1:13" ht="27.2" customHeight="1">
      <c r="A5" s="104" t="s">
        <v>15</v>
      </c>
      <c r="B5" s="94" t="s">
        <v>35</v>
      </c>
      <c r="C5" s="98" t="s">
        <v>36</v>
      </c>
      <c r="D5" s="98" t="s">
        <v>37</v>
      </c>
      <c r="E5" s="98"/>
      <c r="F5" s="99" t="s">
        <v>38</v>
      </c>
      <c r="G5" s="99" t="s">
        <v>39</v>
      </c>
      <c r="H5" s="102" t="s">
        <v>40</v>
      </c>
      <c r="K5" s="106" t="s">
        <v>41</v>
      </c>
      <c r="M5" s="61"/>
    </row>
    <row r="6" spans="1:13" ht="29.1">
      <c r="A6" s="104" t="s">
        <v>15</v>
      </c>
      <c r="B6" s="94" t="s">
        <v>42</v>
      </c>
      <c r="C6" s="98" t="s">
        <v>43</v>
      </c>
      <c r="D6" s="98" t="s">
        <v>44</v>
      </c>
      <c r="E6" s="98"/>
      <c r="F6" s="99" t="s">
        <v>38</v>
      </c>
      <c r="G6" s="99" t="s">
        <v>45</v>
      </c>
      <c r="H6" s="102" t="s">
        <v>46</v>
      </c>
      <c r="I6" s="59" t="s">
        <v>47</v>
      </c>
      <c r="K6" s="106" t="s">
        <v>48</v>
      </c>
      <c r="M6" s="61" t="s">
        <v>49</v>
      </c>
    </row>
    <row r="7" spans="1:13" ht="29.1">
      <c r="A7" s="104" t="s">
        <v>15</v>
      </c>
      <c r="B7" s="94" t="s">
        <v>42</v>
      </c>
      <c r="C7" s="98" t="s">
        <v>50</v>
      </c>
      <c r="D7" s="98" t="s">
        <v>51</v>
      </c>
      <c r="E7" s="98" t="s">
        <v>29</v>
      </c>
      <c r="F7" s="99" t="s">
        <v>38</v>
      </c>
      <c r="G7" s="99" t="s">
        <v>45</v>
      </c>
      <c r="H7" s="102" t="s">
        <v>46</v>
      </c>
      <c r="I7" s="59" t="s">
        <v>47</v>
      </c>
      <c r="K7" s="106" t="s">
        <v>48</v>
      </c>
      <c r="M7" s="61"/>
    </row>
    <row r="8" spans="1:13" ht="29.1">
      <c r="A8" s="104" t="s">
        <v>15</v>
      </c>
      <c r="B8" s="94" t="s">
        <v>52</v>
      </c>
      <c r="C8" s="98" t="s">
        <v>53</v>
      </c>
      <c r="D8" s="59" t="s">
        <v>54</v>
      </c>
      <c r="E8" s="98"/>
      <c r="F8" s="59" t="s">
        <v>38</v>
      </c>
      <c r="G8" s="98" t="s">
        <v>55</v>
      </c>
      <c r="H8" s="102" t="s">
        <v>56</v>
      </c>
      <c r="I8" s="59" t="s">
        <v>57</v>
      </c>
      <c r="K8" s="106" t="s">
        <v>58</v>
      </c>
      <c r="M8" s="61" t="s">
        <v>59</v>
      </c>
    </row>
    <row r="9" spans="1:13" ht="29.1">
      <c r="A9" s="104" t="s">
        <v>15</v>
      </c>
      <c r="B9" s="94" t="s">
        <v>60</v>
      </c>
      <c r="C9" s="95" t="s">
        <v>61</v>
      </c>
      <c r="D9" s="98" t="s">
        <v>62</v>
      </c>
      <c r="E9" s="98" t="s">
        <v>63</v>
      </c>
      <c r="F9" s="98" t="s">
        <v>64</v>
      </c>
      <c r="G9" s="98" t="s">
        <v>65</v>
      </c>
      <c r="H9" s="102" t="s">
        <v>32</v>
      </c>
      <c r="I9" s="59" t="s">
        <v>33</v>
      </c>
      <c r="K9" s="106" t="s">
        <v>34</v>
      </c>
      <c r="M9" s="61"/>
    </row>
    <row r="10" spans="1:13" ht="72.599999999999994">
      <c r="A10" s="104" t="s">
        <v>15</v>
      </c>
      <c r="B10" s="94" t="s">
        <v>66</v>
      </c>
      <c r="C10" s="98" t="s">
        <v>67</v>
      </c>
      <c r="D10" s="59" t="s">
        <v>68</v>
      </c>
      <c r="E10" s="98" t="s">
        <v>63</v>
      </c>
      <c r="F10" s="98" t="s">
        <v>38</v>
      </c>
      <c r="G10" s="98" t="s">
        <v>69</v>
      </c>
      <c r="H10" s="102" t="s">
        <v>70</v>
      </c>
      <c r="K10" s="106" t="s">
        <v>34</v>
      </c>
      <c r="L10" s="78" t="s">
        <v>71</v>
      </c>
      <c r="M10" s="61" t="s">
        <v>72</v>
      </c>
    </row>
    <row r="11" spans="1:13" ht="44.25" customHeight="1">
      <c r="A11" s="104" t="s">
        <v>15</v>
      </c>
      <c r="B11" s="94" t="s">
        <v>66</v>
      </c>
      <c r="C11" s="100" t="s">
        <v>73</v>
      </c>
      <c r="D11" s="100" t="s">
        <v>74</v>
      </c>
      <c r="E11" s="101" t="s">
        <v>29</v>
      </c>
      <c r="F11" s="101" t="s">
        <v>38</v>
      </c>
      <c r="G11" s="101"/>
      <c r="H11" s="102" t="s">
        <v>75</v>
      </c>
      <c r="K11" s="106" t="s">
        <v>76</v>
      </c>
      <c r="L11" s="78" t="s">
        <v>77</v>
      </c>
      <c r="M11" s="117" t="s">
        <v>78</v>
      </c>
    </row>
    <row r="12" spans="1:13" ht="72.599999999999994">
      <c r="A12" s="104" t="s">
        <v>15</v>
      </c>
      <c r="B12" s="94" t="s">
        <v>79</v>
      </c>
      <c r="C12" s="95" t="s">
        <v>80</v>
      </c>
      <c r="D12" s="95" t="s">
        <v>81</v>
      </c>
      <c r="E12" s="105"/>
      <c r="F12" s="105" t="s">
        <v>82</v>
      </c>
      <c r="G12" s="105"/>
      <c r="H12" s="102"/>
      <c r="K12" s="106" t="s">
        <v>83</v>
      </c>
      <c r="L12" s="78" t="s">
        <v>84</v>
      </c>
      <c r="M12" s="61"/>
    </row>
    <row r="13" spans="1:13" ht="43.5">
      <c r="A13" s="104" t="s">
        <v>15</v>
      </c>
      <c r="B13" s="94" t="s">
        <v>85</v>
      </c>
      <c r="C13" s="95" t="s">
        <v>86</v>
      </c>
      <c r="D13" s="95" t="s">
        <v>87</v>
      </c>
      <c r="E13" s="105" t="s">
        <v>88</v>
      </c>
      <c r="F13" s="105"/>
      <c r="G13" s="105"/>
      <c r="H13" s="102"/>
      <c r="K13" s="67"/>
      <c r="L13" s="78" t="s">
        <v>89</v>
      </c>
      <c r="M13" s="61"/>
    </row>
    <row r="14" spans="1:13" ht="29.1">
      <c r="A14" s="104" t="s">
        <v>15</v>
      </c>
      <c r="C14" s="95" t="s">
        <v>73</v>
      </c>
      <c r="D14" s="95" t="s">
        <v>90</v>
      </c>
      <c r="E14" s="105"/>
      <c r="F14" s="105"/>
      <c r="G14" s="105"/>
      <c r="H14" s="102"/>
      <c r="K14" s="67"/>
      <c r="L14" s="78" t="s">
        <v>84</v>
      </c>
      <c r="M14" s="61"/>
    </row>
    <row r="15" spans="1:13" ht="29.1">
      <c r="A15" s="104" t="s">
        <v>15</v>
      </c>
      <c r="B15" s="96" t="s">
        <v>91</v>
      </c>
      <c r="C15" s="95" t="s">
        <v>92</v>
      </c>
      <c r="D15" s="116" t="s">
        <v>93</v>
      </c>
      <c r="E15" s="105"/>
      <c r="F15" s="105" t="s">
        <v>94</v>
      </c>
      <c r="G15" s="105"/>
      <c r="H15" s="102" t="s">
        <v>95</v>
      </c>
      <c r="K15" s="67" t="s">
        <v>34</v>
      </c>
      <c r="L15" s="78" t="s">
        <v>83</v>
      </c>
    </row>
    <row r="16" spans="1:13" ht="57.95">
      <c r="A16" s="104" t="s">
        <v>15</v>
      </c>
      <c r="B16" s="96" t="s">
        <v>96</v>
      </c>
      <c r="C16" s="95" t="s">
        <v>97</v>
      </c>
      <c r="D16" s="95" t="s">
        <v>98</v>
      </c>
      <c r="E16" s="95"/>
      <c r="F16" s="95" t="s">
        <v>99</v>
      </c>
      <c r="G16" s="95"/>
      <c r="H16" s="103" t="s">
        <v>100</v>
      </c>
    </row>
    <row r="17" spans="1:12">
      <c r="A17" s="104" t="s">
        <v>15</v>
      </c>
      <c r="B17" s="94"/>
      <c r="C17" s="95" t="s">
        <v>101</v>
      </c>
      <c r="D17" s="59" t="s">
        <v>102</v>
      </c>
      <c r="E17" s="95"/>
      <c r="F17" s="95"/>
      <c r="G17" s="95"/>
      <c r="H17" s="103"/>
      <c r="K17" s="67" t="s">
        <v>34</v>
      </c>
      <c r="L17" s="78" t="s">
        <v>103</v>
      </c>
    </row>
    <row r="18" spans="1:12">
      <c r="A18" s="104" t="s">
        <v>15</v>
      </c>
      <c r="B18" s="94"/>
      <c r="C18" s="95" t="s">
        <v>104</v>
      </c>
      <c r="D18" s="59" t="s">
        <v>102</v>
      </c>
      <c r="E18" s="95"/>
      <c r="F18" s="95"/>
      <c r="G18" s="105"/>
      <c r="H18" s="102"/>
      <c r="K18" s="67" t="s">
        <v>34</v>
      </c>
      <c r="L18" s="78" t="s">
        <v>105</v>
      </c>
    </row>
    <row r="19" spans="1:12">
      <c r="B19" s="96"/>
      <c r="C19" s="95"/>
      <c r="D19" s="95"/>
      <c r="E19" s="95"/>
      <c r="F19" s="95"/>
      <c r="G19" s="105"/>
      <c r="H19" s="105"/>
    </row>
    <row r="20" spans="1:12">
      <c r="B20" s="96"/>
      <c r="C20" s="95"/>
      <c r="D20" s="95"/>
      <c r="E20" s="95"/>
      <c r="F20" s="95"/>
      <c r="G20" s="105"/>
      <c r="H20" s="105"/>
    </row>
    <row r="21" spans="1:12">
      <c r="B21" s="96"/>
      <c r="C21" s="95"/>
      <c r="D21" s="95"/>
      <c r="E21" s="95"/>
      <c r="F21" s="95"/>
      <c r="G21" s="105"/>
      <c r="H21" s="105"/>
    </row>
    <row r="22" spans="1:12">
      <c r="C22" s="95"/>
      <c r="D22" s="95"/>
      <c r="E22" s="95"/>
      <c r="F22" s="95"/>
      <c r="G22" s="105"/>
      <c r="H22" s="105"/>
    </row>
    <row r="23" spans="1:12">
      <c r="C23" s="95"/>
      <c r="D23" s="95"/>
      <c r="E23" s="95"/>
      <c r="F23" s="95"/>
      <c r="G23" s="105"/>
      <c r="H23" s="105"/>
    </row>
    <row r="24" spans="1:12">
      <c r="B24" s="96"/>
      <c r="C24" s="95"/>
      <c r="D24" s="120"/>
      <c r="E24" s="120"/>
      <c r="F24" s="120"/>
      <c r="G24" s="121"/>
      <c r="H24" s="121"/>
    </row>
  </sheetData>
  <mergeCells count="3">
    <mergeCell ref="D24:F24"/>
    <mergeCell ref="G24:H24"/>
    <mergeCell ref="D2: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5955-9934-467C-9314-D4CBF7F13498}">
  <sheetPr>
    <tabColor theme="2" tint="-0.249977111117893"/>
  </sheetPr>
  <dimension ref="A1:L25"/>
  <sheetViews>
    <sheetView zoomScale="140" zoomScaleNormal="140" workbookViewId="0">
      <pane ySplit="3" topLeftCell="A4" activePane="bottomLeft" state="frozen"/>
      <selection pane="bottomLeft" activeCell="C25" sqref="C25"/>
    </sheetView>
  </sheetViews>
  <sheetFormatPr defaultColWidth="8.7109375" defaultRowHeight="14.45"/>
  <cols>
    <col min="1" max="1" width="8.7109375" style="59"/>
    <col min="2" max="2" width="24.5703125" style="59" customWidth="1"/>
    <col min="3" max="3" width="49.7109375" style="59" customWidth="1"/>
    <col min="4" max="4" width="8.140625" style="78" customWidth="1"/>
    <col min="5" max="5" width="6.42578125" style="59" customWidth="1"/>
    <col min="6" max="6" width="9.42578125" style="59" customWidth="1"/>
    <col min="7" max="7" width="5.42578125" style="78" customWidth="1"/>
    <col min="8" max="8" width="11.42578125" style="59" customWidth="1"/>
    <col min="9" max="9" width="17.42578125" style="59" customWidth="1"/>
    <col min="10" max="11" width="16.140625" style="59" customWidth="1"/>
    <col min="12" max="16384" width="8.7109375" style="59"/>
  </cols>
  <sheetData>
    <row r="1" spans="1:12">
      <c r="B1" s="8" t="s">
        <v>0</v>
      </c>
      <c r="C1" s="8" t="s">
        <v>1</v>
      </c>
      <c r="E1" s="70" t="s">
        <v>2</v>
      </c>
      <c r="F1" s="71"/>
    </row>
    <row r="2" spans="1:12" ht="16.350000000000001" thickBot="1">
      <c r="B2" s="75" t="s">
        <v>106</v>
      </c>
      <c r="C2" s="76" t="s">
        <v>107</v>
      </c>
    </row>
    <row r="3" spans="1:12" s="62" customFormat="1" ht="43.5">
      <c r="A3" s="65" t="s">
        <v>4</v>
      </c>
      <c r="B3" s="63" t="s">
        <v>5</v>
      </c>
      <c r="C3" s="63" t="s">
        <v>108</v>
      </c>
      <c r="D3" s="63" t="s">
        <v>109</v>
      </c>
      <c r="E3" s="63" t="s">
        <v>9</v>
      </c>
      <c r="F3" s="63" t="s">
        <v>10</v>
      </c>
      <c r="G3" s="63" t="s">
        <v>11</v>
      </c>
      <c r="H3" s="68" t="s">
        <v>12</v>
      </c>
      <c r="I3" s="68" t="s">
        <v>13</v>
      </c>
      <c r="J3" s="66" t="s">
        <v>14</v>
      </c>
    </row>
    <row r="4" spans="1:12" s="60" customFormat="1" ht="30.4" customHeight="1">
      <c r="A4" s="64" t="s">
        <v>15</v>
      </c>
      <c r="B4" s="107" t="s">
        <v>110</v>
      </c>
      <c r="C4" s="108" t="s">
        <v>111</v>
      </c>
      <c r="D4" s="79" t="s">
        <v>112</v>
      </c>
      <c r="F4" s="59" t="s">
        <v>64</v>
      </c>
      <c r="G4" s="79" t="s">
        <v>113</v>
      </c>
      <c r="H4" s="67" t="s">
        <v>114</v>
      </c>
      <c r="I4" s="69" t="s">
        <v>115</v>
      </c>
      <c r="J4" s="67"/>
      <c r="L4" s="109"/>
    </row>
    <row r="5" spans="1:12" ht="35.65">
      <c r="A5" s="64" t="s">
        <v>15</v>
      </c>
      <c r="B5" s="107" t="s">
        <v>116</v>
      </c>
      <c r="C5" s="107" t="s">
        <v>117</v>
      </c>
      <c r="D5" s="79" t="s">
        <v>112</v>
      </c>
      <c r="E5" s="59" t="s">
        <v>118</v>
      </c>
      <c r="F5" s="59" t="s">
        <v>64</v>
      </c>
      <c r="G5" s="79" t="s">
        <v>113</v>
      </c>
      <c r="H5" s="67"/>
      <c r="I5" s="69" t="s">
        <v>119</v>
      </c>
      <c r="J5" s="67"/>
      <c r="L5" s="109"/>
    </row>
    <row r="6" spans="1:12" ht="43.5">
      <c r="A6" s="64" t="s">
        <v>15</v>
      </c>
      <c r="B6" s="107" t="s">
        <v>120</v>
      </c>
      <c r="C6" s="107" t="s">
        <v>121</v>
      </c>
      <c r="D6" s="79" t="s">
        <v>112</v>
      </c>
      <c r="F6" s="59" t="s">
        <v>122</v>
      </c>
      <c r="G6" s="79" t="s">
        <v>113</v>
      </c>
      <c r="H6" s="67"/>
      <c r="I6" s="69" t="s">
        <v>123</v>
      </c>
      <c r="J6" s="67"/>
      <c r="L6" s="109"/>
    </row>
    <row r="7" spans="1:12" ht="43.5">
      <c r="A7" s="64" t="s">
        <v>15</v>
      </c>
      <c r="B7" s="107" t="s">
        <v>120</v>
      </c>
      <c r="C7" s="107" t="s">
        <v>124</v>
      </c>
      <c r="D7" s="79" t="s">
        <v>112</v>
      </c>
      <c r="F7" s="59" t="s">
        <v>122</v>
      </c>
      <c r="G7" s="79" t="s">
        <v>113</v>
      </c>
      <c r="H7" s="67"/>
      <c r="I7" s="69" t="s">
        <v>125</v>
      </c>
      <c r="J7" s="67"/>
    </row>
    <row r="8" spans="1:12" ht="43.5">
      <c r="A8" s="64" t="s">
        <v>15</v>
      </c>
      <c r="B8" s="107" t="s">
        <v>120</v>
      </c>
      <c r="C8" s="107" t="s">
        <v>126</v>
      </c>
      <c r="D8" s="79" t="s">
        <v>112</v>
      </c>
      <c r="E8" s="59" t="s">
        <v>118</v>
      </c>
      <c r="F8" s="59" t="s">
        <v>122</v>
      </c>
      <c r="G8" s="79" t="s">
        <v>113</v>
      </c>
      <c r="H8" s="67"/>
      <c r="I8" s="69" t="s">
        <v>127</v>
      </c>
      <c r="J8" s="67"/>
    </row>
    <row r="9" spans="1:12" ht="35.65">
      <c r="A9" s="64" t="s">
        <v>15</v>
      </c>
      <c r="B9" s="107" t="s">
        <v>128</v>
      </c>
      <c r="C9" s="107" t="s">
        <v>129</v>
      </c>
      <c r="D9" s="79" t="s">
        <v>112</v>
      </c>
      <c r="F9" s="59" t="s">
        <v>64</v>
      </c>
      <c r="G9" s="79" t="s">
        <v>113</v>
      </c>
      <c r="H9" s="67"/>
      <c r="I9" s="67" t="s">
        <v>119</v>
      </c>
      <c r="J9" s="67"/>
    </row>
    <row r="10" spans="1:12" ht="43.5">
      <c r="A10" s="64" t="s">
        <v>15</v>
      </c>
      <c r="B10" s="107" t="s">
        <v>128</v>
      </c>
      <c r="C10" s="107" t="s">
        <v>130</v>
      </c>
      <c r="D10" s="79" t="s">
        <v>112</v>
      </c>
      <c r="F10" s="59" t="s">
        <v>122</v>
      </c>
      <c r="G10" s="79" t="s">
        <v>113</v>
      </c>
      <c r="H10" s="67"/>
      <c r="I10" s="67"/>
      <c r="J10" s="67"/>
    </row>
    <row r="11" spans="1:12" ht="35.65">
      <c r="A11" s="64" t="s">
        <v>15</v>
      </c>
      <c r="B11" s="107" t="s">
        <v>131</v>
      </c>
      <c r="C11" s="107" t="s">
        <v>132</v>
      </c>
      <c r="D11" s="79" t="s">
        <v>112</v>
      </c>
      <c r="F11" s="59" t="s">
        <v>64</v>
      </c>
      <c r="G11" s="79" t="s">
        <v>113</v>
      </c>
      <c r="H11" s="67"/>
      <c r="I11" s="69" t="s">
        <v>133</v>
      </c>
      <c r="J11" s="67"/>
      <c r="L11" s="109"/>
    </row>
    <row r="12" spans="1:12" ht="35.65">
      <c r="A12" s="64" t="s">
        <v>15</v>
      </c>
      <c r="B12" s="107" t="s">
        <v>131</v>
      </c>
      <c r="C12" s="107" t="s">
        <v>134</v>
      </c>
      <c r="D12" s="79" t="s">
        <v>112</v>
      </c>
      <c r="F12" s="59" t="s">
        <v>64</v>
      </c>
      <c r="G12" s="79" t="s">
        <v>113</v>
      </c>
      <c r="H12" s="67"/>
      <c r="I12" s="69" t="s">
        <v>133</v>
      </c>
      <c r="J12" s="67"/>
      <c r="L12" s="109"/>
    </row>
    <row r="13" spans="1:12" ht="35.65">
      <c r="A13" s="64" t="s">
        <v>15</v>
      </c>
      <c r="B13" s="107" t="s">
        <v>131</v>
      </c>
      <c r="C13" s="107" t="s">
        <v>135</v>
      </c>
      <c r="D13" s="79" t="s">
        <v>112</v>
      </c>
      <c r="F13" s="59" t="s">
        <v>64</v>
      </c>
      <c r="G13" s="79" t="s">
        <v>113</v>
      </c>
      <c r="H13" s="67"/>
      <c r="I13" s="69" t="s">
        <v>119</v>
      </c>
      <c r="J13" s="67"/>
      <c r="L13" s="109"/>
    </row>
    <row r="14" spans="1:12" ht="43.5">
      <c r="A14" s="64" t="s">
        <v>15</v>
      </c>
      <c r="B14" s="110" t="s">
        <v>131</v>
      </c>
      <c r="C14" s="110" t="s">
        <v>136</v>
      </c>
      <c r="D14" s="79" t="s">
        <v>112</v>
      </c>
      <c r="E14" s="74" t="s">
        <v>137</v>
      </c>
      <c r="F14" s="59" t="s">
        <v>122</v>
      </c>
      <c r="G14" s="79" t="s">
        <v>113</v>
      </c>
      <c r="H14" s="67" t="s">
        <v>114</v>
      </c>
      <c r="I14" s="69" t="s">
        <v>138</v>
      </c>
      <c r="J14" s="67"/>
      <c r="L14" s="109"/>
    </row>
    <row r="15" spans="1:12" ht="47.25">
      <c r="A15" s="64" t="s">
        <v>15</v>
      </c>
      <c r="B15" s="107" t="s">
        <v>131</v>
      </c>
      <c r="C15" s="107" t="s">
        <v>139</v>
      </c>
      <c r="D15" s="79" t="s">
        <v>112</v>
      </c>
      <c r="F15" s="59" t="s">
        <v>122</v>
      </c>
      <c r="G15" s="79" t="s">
        <v>113</v>
      </c>
      <c r="H15" s="67"/>
      <c r="I15" s="69" t="s">
        <v>140</v>
      </c>
      <c r="J15" s="67"/>
      <c r="L15" s="109"/>
    </row>
    <row r="16" spans="1:12" ht="43.5">
      <c r="A16" s="64" t="s">
        <v>15</v>
      </c>
      <c r="B16" s="107" t="s">
        <v>131</v>
      </c>
      <c r="C16" s="107" t="s">
        <v>141</v>
      </c>
      <c r="D16" s="79" t="s">
        <v>112</v>
      </c>
      <c r="E16" s="59" t="s">
        <v>137</v>
      </c>
      <c r="F16" s="59" t="s">
        <v>122</v>
      </c>
      <c r="G16" s="79" t="s">
        <v>113</v>
      </c>
      <c r="H16" s="67"/>
      <c r="I16" s="69" t="s">
        <v>142</v>
      </c>
      <c r="J16" s="67"/>
      <c r="L16" s="109"/>
    </row>
    <row r="17" spans="1:12" ht="43.5">
      <c r="A17" s="64" t="s">
        <v>15</v>
      </c>
      <c r="B17" s="107" t="s">
        <v>143</v>
      </c>
      <c r="C17" s="107" t="s">
        <v>144</v>
      </c>
      <c r="D17" s="79" t="s">
        <v>112</v>
      </c>
      <c r="F17" s="59" t="s">
        <v>122</v>
      </c>
      <c r="G17" s="79" t="s">
        <v>113</v>
      </c>
      <c r="H17" s="67"/>
      <c r="I17" s="69" t="s">
        <v>133</v>
      </c>
      <c r="J17" s="67"/>
      <c r="L17" s="109"/>
    </row>
    <row r="18" spans="1:12" ht="39.4">
      <c r="A18" s="64" t="s">
        <v>15</v>
      </c>
      <c r="B18" s="107" t="s">
        <v>120</v>
      </c>
      <c r="C18" s="107" t="s">
        <v>145</v>
      </c>
      <c r="D18" s="79" t="s">
        <v>112</v>
      </c>
      <c r="E18" s="111" t="s">
        <v>137</v>
      </c>
      <c r="F18" s="59" t="s">
        <v>64</v>
      </c>
      <c r="G18" s="79" t="s">
        <v>113</v>
      </c>
      <c r="H18" s="67"/>
      <c r="I18" s="69"/>
      <c r="J18" s="67"/>
      <c r="L18" s="109"/>
    </row>
    <row r="19" spans="1:12" ht="35.65">
      <c r="A19" s="64" t="s">
        <v>15</v>
      </c>
      <c r="B19" s="107" t="s">
        <v>146</v>
      </c>
      <c r="C19" s="107" t="s">
        <v>147</v>
      </c>
      <c r="D19" s="79" t="s">
        <v>148</v>
      </c>
      <c r="F19" s="59" t="s">
        <v>64</v>
      </c>
      <c r="G19" s="79" t="s">
        <v>113</v>
      </c>
      <c r="H19" s="67" t="s">
        <v>149</v>
      </c>
      <c r="I19" s="69" t="s">
        <v>150</v>
      </c>
      <c r="J19" s="67"/>
      <c r="L19" s="109"/>
    </row>
    <row r="20" spans="1:12" ht="43.5">
      <c r="A20" s="64" t="s">
        <v>15</v>
      </c>
      <c r="B20" s="107" t="s">
        <v>151</v>
      </c>
      <c r="C20" s="107" t="s">
        <v>152</v>
      </c>
      <c r="D20" s="79" t="s">
        <v>112</v>
      </c>
      <c r="F20" s="59" t="s">
        <v>122</v>
      </c>
      <c r="G20" s="79" t="s">
        <v>113</v>
      </c>
      <c r="H20" s="67"/>
      <c r="I20" s="69" t="s">
        <v>119</v>
      </c>
      <c r="J20" s="67"/>
      <c r="L20" s="109"/>
    </row>
    <row r="21" spans="1:12">
      <c r="A21" s="64" t="s">
        <v>15</v>
      </c>
      <c r="B21" s="77"/>
      <c r="C21" s="112" t="s">
        <v>153</v>
      </c>
      <c r="D21" s="79"/>
      <c r="G21" s="79"/>
    </row>
    <row r="22" spans="1:12" ht="29.1">
      <c r="C22" s="111" t="s">
        <v>154</v>
      </c>
    </row>
    <row r="23" spans="1:12" ht="29.1">
      <c r="B23" s="59" t="s">
        <v>155</v>
      </c>
      <c r="C23" s="111" t="s">
        <v>156</v>
      </c>
    </row>
    <row r="24" spans="1:12" ht="43.5">
      <c r="B24" s="59" t="s">
        <v>157</v>
      </c>
      <c r="C24" s="111" t="s">
        <v>158</v>
      </c>
    </row>
    <row r="25" spans="1:12" ht="43.5">
      <c r="B25" s="59" t="s">
        <v>157</v>
      </c>
      <c r="C25" s="111" t="s">
        <v>159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9F39-F9FB-403F-8203-F68E3AEE194F}">
  <sheetPr>
    <tabColor theme="2" tint="-0.249977111117893"/>
  </sheetPr>
  <dimension ref="A1:N34"/>
  <sheetViews>
    <sheetView tabSelected="1" zoomScaleNormal="100" workbookViewId="0">
      <pane ySplit="3" topLeftCell="A14" activePane="bottomLeft" state="frozen"/>
      <selection pane="bottomLeft" activeCell="A17" sqref="A17"/>
    </sheetView>
  </sheetViews>
  <sheetFormatPr defaultColWidth="8.7109375" defaultRowHeight="14.45"/>
  <cols>
    <col min="1" max="1" width="32" style="59" customWidth="1"/>
    <col min="2" max="2" width="8.7109375" style="59"/>
    <col min="3" max="3" width="25.85546875" style="59" customWidth="1"/>
    <col min="4" max="4" width="41.28515625" style="59" customWidth="1"/>
    <col min="5" max="6" width="27.140625" style="59" customWidth="1"/>
    <col min="7" max="9" width="17.42578125" style="59" customWidth="1"/>
    <col min="10" max="10" width="24" style="59" customWidth="1"/>
    <col min="11" max="11" width="17.42578125" style="59" customWidth="1"/>
    <col min="12" max="13" width="16.140625" style="59" customWidth="1"/>
    <col min="14" max="16384" width="8.7109375" style="59"/>
  </cols>
  <sheetData>
    <row r="1" spans="1:14" ht="30">
      <c r="C1" s="72" t="s">
        <v>160</v>
      </c>
      <c r="D1" s="72" t="s">
        <v>1</v>
      </c>
      <c r="E1" s="72"/>
      <c r="F1" s="72"/>
      <c r="G1" s="73" t="s">
        <v>2</v>
      </c>
      <c r="H1" s="88"/>
    </row>
    <row r="2" spans="1:14" ht="15">
      <c r="I2" s="59" t="s">
        <v>3</v>
      </c>
    </row>
    <row r="3" spans="1:14" s="62" customFormat="1" ht="60">
      <c r="A3" s="123" t="s">
        <v>161</v>
      </c>
      <c r="B3" s="65" t="s">
        <v>4</v>
      </c>
      <c r="C3" s="63" t="s">
        <v>5</v>
      </c>
      <c r="D3" s="63" t="s">
        <v>6</v>
      </c>
      <c r="E3" s="63" t="s">
        <v>7</v>
      </c>
      <c r="F3" s="63" t="s">
        <v>8</v>
      </c>
      <c r="G3" s="63" t="s">
        <v>9</v>
      </c>
      <c r="H3" s="63" t="s">
        <v>10</v>
      </c>
      <c r="I3" s="63" t="s">
        <v>11</v>
      </c>
      <c r="J3" s="68" t="s">
        <v>12</v>
      </c>
      <c r="K3" s="68" t="s">
        <v>13</v>
      </c>
      <c r="L3" s="66" t="s">
        <v>14</v>
      </c>
    </row>
    <row r="4" spans="1:14" s="80" customFormat="1" ht="15">
      <c r="A4" s="124" t="s">
        <v>162</v>
      </c>
      <c r="B4" s="80" t="s">
        <v>163</v>
      </c>
    </row>
    <row r="5" spans="1:14" s="84" customFormat="1" ht="45" customHeight="1">
      <c r="A5" s="125" t="s">
        <v>164</v>
      </c>
      <c r="B5" s="81" t="s">
        <v>15</v>
      </c>
      <c r="C5" s="87" t="s">
        <v>165</v>
      </c>
      <c r="D5" s="82" t="s">
        <v>166</v>
      </c>
      <c r="E5" s="82"/>
      <c r="F5" s="82"/>
      <c r="G5" s="82"/>
      <c r="H5" s="82" t="s">
        <v>167</v>
      </c>
      <c r="I5" s="82" t="s">
        <v>65</v>
      </c>
      <c r="J5" s="83"/>
      <c r="K5" s="83"/>
      <c r="L5" s="83"/>
      <c r="N5" s="85"/>
    </row>
    <row r="6" spans="1:14" s="84" customFormat="1" ht="45" customHeight="1">
      <c r="A6" s="125" t="s">
        <v>168</v>
      </c>
      <c r="B6" s="81"/>
      <c r="C6" s="87"/>
      <c r="D6" s="82" t="s">
        <v>169</v>
      </c>
      <c r="E6" s="82"/>
      <c r="F6" s="82"/>
      <c r="G6" s="82"/>
      <c r="H6" s="82"/>
      <c r="I6" s="82"/>
      <c r="J6" s="83"/>
      <c r="K6" s="83"/>
      <c r="L6" s="83"/>
      <c r="N6" s="85"/>
    </row>
    <row r="7" spans="1:14" s="84" customFormat="1" ht="45" customHeight="1">
      <c r="A7" s="125" t="s">
        <v>170</v>
      </c>
      <c r="B7" s="81"/>
      <c r="C7" s="87"/>
      <c r="D7" s="82" t="s">
        <v>171</v>
      </c>
      <c r="E7" s="82"/>
      <c r="F7" s="82"/>
      <c r="G7" s="82"/>
      <c r="H7" s="82"/>
      <c r="I7" s="82"/>
      <c r="J7" s="83"/>
      <c r="K7" s="83"/>
      <c r="L7" s="83"/>
      <c r="N7" s="85"/>
    </row>
    <row r="8" spans="1:14" s="84" customFormat="1" ht="45" customHeight="1">
      <c r="A8" s="125"/>
      <c r="B8" s="81"/>
      <c r="C8" s="87"/>
      <c r="D8" s="82" t="s">
        <v>172</v>
      </c>
      <c r="E8" s="82"/>
      <c r="F8" s="82"/>
      <c r="G8" s="82"/>
      <c r="H8" s="82"/>
      <c r="I8" s="82"/>
      <c r="J8" s="83"/>
      <c r="K8" s="83"/>
      <c r="L8" s="83"/>
      <c r="N8" s="85"/>
    </row>
    <row r="9" spans="1:14" s="84" customFormat="1" ht="45" customHeight="1">
      <c r="A9" s="125"/>
      <c r="B9" s="81" t="s">
        <v>15</v>
      </c>
      <c r="C9" s="82" t="s">
        <v>173</v>
      </c>
      <c r="D9" s="82" t="s">
        <v>174</v>
      </c>
      <c r="E9" s="82"/>
      <c r="F9" s="82"/>
      <c r="G9" s="82"/>
      <c r="H9" s="82" t="s">
        <v>167</v>
      </c>
      <c r="I9" s="82" t="s">
        <v>65</v>
      </c>
      <c r="J9" s="83"/>
      <c r="K9" s="83"/>
      <c r="L9" s="83"/>
      <c r="N9" s="85"/>
    </row>
    <row r="10" spans="1:14" s="84" customFormat="1" ht="45" customHeight="1">
      <c r="B10" s="81"/>
      <c r="C10" s="82"/>
      <c r="D10" s="82"/>
      <c r="E10" s="82"/>
      <c r="F10" s="82"/>
      <c r="G10" s="82"/>
      <c r="H10" s="82"/>
      <c r="I10" s="82"/>
      <c r="J10" s="83"/>
      <c r="K10" s="83"/>
      <c r="L10" s="83"/>
      <c r="N10" s="85"/>
    </row>
    <row r="11" spans="1:14" s="84" customFormat="1" ht="45" customHeight="1">
      <c r="A11" s="125"/>
      <c r="B11" s="81"/>
      <c r="C11" s="82"/>
      <c r="D11" s="82"/>
      <c r="E11" s="82"/>
      <c r="F11" s="82"/>
      <c r="G11" s="82"/>
      <c r="H11" s="82"/>
      <c r="I11" s="82"/>
      <c r="J11" s="83"/>
      <c r="K11" s="83"/>
      <c r="L11" s="83"/>
      <c r="N11" s="85"/>
    </row>
    <row r="12" spans="1:14" s="84" customFormat="1" ht="45" customHeight="1">
      <c r="A12" s="125" t="s">
        <v>175</v>
      </c>
      <c r="B12" s="81" t="s">
        <v>15</v>
      </c>
      <c r="C12" s="82" t="s">
        <v>176</v>
      </c>
      <c r="D12" s="82" t="s">
        <v>177</v>
      </c>
      <c r="E12" s="82"/>
      <c r="F12" s="82"/>
      <c r="G12" s="82"/>
      <c r="H12" s="82" t="s">
        <v>178</v>
      </c>
      <c r="I12" s="82" t="s">
        <v>65</v>
      </c>
      <c r="J12" s="83"/>
      <c r="K12" s="83"/>
      <c r="L12" s="83"/>
      <c r="N12" s="85"/>
    </row>
    <row r="13" spans="1:14" s="84" customFormat="1" ht="45" customHeight="1">
      <c r="A13" s="126" t="s">
        <v>162</v>
      </c>
      <c r="B13" s="81"/>
      <c r="C13" s="82"/>
      <c r="D13" s="82" t="s">
        <v>179</v>
      </c>
      <c r="E13" s="82"/>
      <c r="F13" s="82"/>
      <c r="G13" s="82"/>
      <c r="H13" s="82"/>
      <c r="I13" s="82"/>
      <c r="J13" s="83"/>
      <c r="K13" s="83"/>
      <c r="L13" s="83"/>
      <c r="N13" s="85"/>
    </row>
    <row r="14" spans="1:14" s="84" customFormat="1" ht="45" customHeight="1">
      <c r="B14" s="81" t="s">
        <v>15</v>
      </c>
      <c r="C14" s="82"/>
      <c r="D14" s="84" t="s">
        <v>180</v>
      </c>
      <c r="F14" s="82"/>
      <c r="G14" s="82"/>
      <c r="H14" s="82"/>
      <c r="I14" s="82"/>
      <c r="J14" s="83"/>
      <c r="K14" s="83"/>
      <c r="L14" s="83"/>
      <c r="N14" s="85"/>
    </row>
    <row r="15" spans="1:14" s="86" customFormat="1" ht="45" customHeight="1">
      <c r="B15" s="86" t="s">
        <v>181</v>
      </c>
    </row>
    <row r="16" spans="1:14" s="84" customFormat="1" ht="45" customHeight="1">
      <c r="A16" s="125" t="s">
        <v>182</v>
      </c>
      <c r="B16" s="81" t="s">
        <v>15</v>
      </c>
      <c r="C16" s="82" t="s">
        <v>183</v>
      </c>
      <c r="D16" s="84" t="s">
        <v>184</v>
      </c>
      <c r="E16" s="82"/>
      <c r="F16" s="82"/>
      <c r="G16" s="82"/>
      <c r="H16" s="82" t="s">
        <v>167</v>
      </c>
      <c r="I16" s="82" t="s">
        <v>65</v>
      </c>
      <c r="J16" s="83"/>
      <c r="K16" s="83"/>
      <c r="L16" s="83"/>
      <c r="N16" s="85"/>
    </row>
    <row r="17" spans="1:14" s="84" customFormat="1" ht="45" customHeight="1">
      <c r="A17" s="125" t="s">
        <v>185</v>
      </c>
      <c r="B17" s="81"/>
      <c r="C17" s="82"/>
      <c r="D17" s="84" t="s">
        <v>186</v>
      </c>
      <c r="E17" s="82"/>
      <c r="F17" s="82"/>
      <c r="G17" s="82"/>
      <c r="H17" s="82"/>
      <c r="I17" s="82"/>
      <c r="J17" s="83"/>
      <c r="K17" s="83"/>
      <c r="L17" s="83"/>
      <c r="N17" s="85"/>
    </row>
    <row r="18" spans="1:14" s="84" customFormat="1" ht="45" customHeight="1">
      <c r="A18" s="125"/>
      <c r="B18" s="81"/>
      <c r="C18" s="82"/>
      <c r="E18" s="82"/>
      <c r="F18" s="82"/>
      <c r="G18" s="82"/>
      <c r="H18" s="82"/>
      <c r="I18" s="82"/>
      <c r="J18" s="83"/>
      <c r="K18" s="83"/>
      <c r="L18" s="83"/>
      <c r="N18" s="85"/>
    </row>
    <row r="19" spans="1:14" s="84" customFormat="1" ht="45" customHeight="1">
      <c r="A19" s="125" t="s">
        <v>187</v>
      </c>
      <c r="B19" s="81" t="s">
        <v>15</v>
      </c>
      <c r="C19" s="84" t="s">
        <v>188</v>
      </c>
      <c r="D19" s="84" t="s">
        <v>189</v>
      </c>
      <c r="H19" s="82" t="s">
        <v>167</v>
      </c>
      <c r="I19" s="84" t="s">
        <v>65</v>
      </c>
      <c r="J19" s="83"/>
      <c r="K19" s="83"/>
      <c r="L19" s="83"/>
      <c r="N19" s="85"/>
    </row>
    <row r="20" spans="1:14" s="84" customFormat="1" ht="45" customHeight="1">
      <c r="A20" s="125" t="s">
        <v>190</v>
      </c>
      <c r="B20" s="81"/>
      <c r="D20" s="84" t="s">
        <v>191</v>
      </c>
      <c r="H20" s="82"/>
      <c r="J20" s="83"/>
      <c r="K20" s="83"/>
      <c r="L20" s="83"/>
      <c r="N20" s="85"/>
    </row>
    <row r="21" spans="1:14" s="84" customFormat="1" ht="45" customHeight="1">
      <c r="A21" s="125"/>
      <c r="B21" s="81"/>
      <c r="H21" s="82"/>
      <c r="J21" s="83"/>
      <c r="K21" s="83"/>
      <c r="L21" s="83"/>
      <c r="N21" s="85"/>
    </row>
    <row r="22" spans="1:14" s="84" customFormat="1" ht="45" customHeight="1">
      <c r="A22" s="125"/>
      <c r="B22" s="81" t="s">
        <v>15</v>
      </c>
      <c r="C22" s="84" t="s">
        <v>192</v>
      </c>
      <c r="D22" s="84" t="s">
        <v>193</v>
      </c>
      <c r="H22" s="82" t="s">
        <v>178</v>
      </c>
      <c r="I22" s="84" t="s">
        <v>65</v>
      </c>
      <c r="J22" s="83"/>
      <c r="K22" s="83"/>
      <c r="L22" s="83"/>
      <c r="N22" s="85"/>
    </row>
    <row r="23" spans="1:14" s="84" customFormat="1" ht="45" customHeight="1">
      <c r="A23" s="125"/>
      <c r="B23" s="81" t="s">
        <v>15</v>
      </c>
      <c r="D23" s="84" t="s">
        <v>194</v>
      </c>
      <c r="J23" s="83"/>
      <c r="K23" s="83"/>
      <c r="L23" s="83"/>
      <c r="N23" s="85"/>
    </row>
    <row r="24" spans="1:14" s="86" customFormat="1" ht="45" customHeight="1">
      <c r="A24" s="126" t="s">
        <v>162</v>
      </c>
      <c r="B24" s="86" t="s">
        <v>195</v>
      </c>
    </row>
    <row r="25" spans="1:14" s="84" customFormat="1" ht="45" customHeight="1">
      <c r="A25" s="125" t="s">
        <v>196</v>
      </c>
      <c r="B25" s="81" t="s">
        <v>15</v>
      </c>
      <c r="C25" s="84" t="s">
        <v>197</v>
      </c>
      <c r="D25" s="84" t="s">
        <v>198</v>
      </c>
      <c r="H25" s="82" t="s">
        <v>167</v>
      </c>
      <c r="I25" s="84" t="s">
        <v>65</v>
      </c>
      <c r="J25" s="83"/>
      <c r="K25" s="83"/>
      <c r="L25" s="83"/>
      <c r="N25" s="85"/>
    </row>
    <row r="26" spans="1:14" s="84" customFormat="1" ht="45" customHeight="1">
      <c r="A26" s="125"/>
      <c r="B26" s="81"/>
      <c r="D26" s="84" t="s">
        <v>199</v>
      </c>
      <c r="H26" s="82"/>
      <c r="J26" s="83"/>
      <c r="K26" s="83"/>
      <c r="L26" s="83"/>
      <c r="N26" s="85"/>
    </row>
    <row r="27" spans="1:14" s="84" customFormat="1" ht="45" customHeight="1">
      <c r="A27" s="125"/>
      <c r="B27" s="81" t="s">
        <v>15</v>
      </c>
      <c r="C27" s="84" t="s">
        <v>200</v>
      </c>
      <c r="D27" s="82" t="s">
        <v>201</v>
      </c>
      <c r="H27" s="82" t="s">
        <v>167</v>
      </c>
      <c r="I27" s="84" t="s">
        <v>65</v>
      </c>
      <c r="J27" s="83"/>
      <c r="K27" s="83"/>
      <c r="L27" s="83"/>
      <c r="N27" s="85"/>
    </row>
    <row r="28" spans="1:14" s="84" customFormat="1" ht="45" customHeight="1">
      <c r="A28" s="125"/>
      <c r="B28" s="81" t="s">
        <v>15</v>
      </c>
      <c r="C28" s="84" t="s">
        <v>202</v>
      </c>
      <c r="D28" s="84" t="s">
        <v>203</v>
      </c>
      <c r="E28" s="84" t="s">
        <v>204</v>
      </c>
      <c r="F28" s="84" t="s">
        <v>205</v>
      </c>
      <c r="H28" s="82" t="s">
        <v>178</v>
      </c>
      <c r="I28" s="84" t="s">
        <v>65</v>
      </c>
      <c r="J28" s="83"/>
      <c r="K28" s="83"/>
      <c r="L28" s="83"/>
      <c r="N28" s="85"/>
    </row>
    <row r="29" spans="1:14" s="84" customFormat="1" ht="45" customHeight="1">
      <c r="A29" s="125"/>
      <c r="B29" s="81" t="s">
        <v>15</v>
      </c>
      <c r="D29" s="84" t="s">
        <v>206</v>
      </c>
      <c r="E29" s="84" t="s">
        <v>207</v>
      </c>
      <c r="J29" s="83"/>
      <c r="K29" s="83"/>
      <c r="L29" s="83"/>
      <c r="N29" s="85"/>
    </row>
    <row r="30" spans="1:14" s="84" customFormat="1" ht="45" customHeight="1">
      <c r="A30" s="125"/>
      <c r="B30" s="81" t="s">
        <v>15</v>
      </c>
      <c r="D30" s="84" t="s">
        <v>208</v>
      </c>
      <c r="J30" s="83"/>
      <c r="K30" s="83"/>
      <c r="L30" s="83"/>
      <c r="N30" s="85"/>
    </row>
    <row r="31" spans="1:14" s="84" customFormat="1" ht="45" customHeight="1">
      <c r="A31" s="125"/>
      <c r="B31" s="81" t="s">
        <v>15</v>
      </c>
      <c r="D31" s="84" t="s">
        <v>209</v>
      </c>
      <c r="J31" s="83"/>
      <c r="K31" s="83"/>
      <c r="L31" s="83"/>
    </row>
    <row r="32" spans="1:14" s="84" customFormat="1" ht="45" customHeight="1">
      <c r="B32" s="81" t="s">
        <v>15</v>
      </c>
      <c r="D32" s="84" t="s">
        <v>210</v>
      </c>
      <c r="J32" s="83"/>
      <c r="K32" s="83"/>
      <c r="L32" s="83"/>
    </row>
    <row r="33" spans="2:12" s="84" customFormat="1" ht="45" customHeight="1">
      <c r="B33" s="81" t="s">
        <v>15</v>
      </c>
      <c r="J33" s="83"/>
      <c r="K33" s="83"/>
      <c r="L33" s="83"/>
    </row>
    <row r="34" spans="2:12" s="84" customFormat="1" ht="45" customHeight="1">
      <c r="B34" s="81" t="s">
        <v>15</v>
      </c>
      <c r="J34" s="83"/>
      <c r="K34" s="83"/>
      <c r="L34" s="8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39F07-1F5A-47C3-B2A7-5F76450973C4}">
  <sheetPr filterMode="1">
    <tabColor theme="2" tint="-0.249977111117893"/>
  </sheetPr>
  <dimension ref="A1:AE88"/>
  <sheetViews>
    <sheetView topLeftCell="F1" zoomScale="74" zoomScaleNormal="100" workbookViewId="0">
      <selection activeCell="L1" sqref="L1"/>
    </sheetView>
  </sheetViews>
  <sheetFormatPr defaultRowHeight="14.45"/>
  <cols>
    <col min="1" max="1" width="37.140625" hidden="1" customWidth="1"/>
    <col min="2" max="2" width="8.140625" hidden="1" customWidth="1"/>
    <col min="3" max="3" width="33.42578125" hidden="1" customWidth="1"/>
    <col min="4" max="4" width="13.28515625" hidden="1" customWidth="1"/>
    <col min="5" max="5" width="10.140625" bestFit="1" customWidth="1"/>
    <col min="6" max="6" width="12.7109375" customWidth="1"/>
    <col min="7" max="7" width="9" customWidth="1"/>
    <col min="8" max="8" width="16.42578125" customWidth="1"/>
    <col min="9" max="9" width="12.85546875" customWidth="1"/>
    <col min="10" max="10" width="41.42578125" style="2" customWidth="1"/>
    <col min="11" max="11" width="52.42578125" style="2" customWidth="1"/>
    <col min="12" max="12" width="20" style="2" customWidth="1"/>
    <col min="13" max="13" width="49.140625" style="2" customWidth="1"/>
    <col min="14" max="14" width="15.85546875" style="2" customWidth="1"/>
    <col min="15" max="15" width="12.7109375" style="2" customWidth="1"/>
    <col min="16" max="16" width="12.42578125" style="2" customWidth="1"/>
    <col min="17" max="17" width="12.7109375" customWidth="1"/>
    <col min="18" max="18" width="12.7109375" style="2" hidden="1" customWidth="1"/>
    <col min="19" max="30" width="12.7109375" style="2" customWidth="1"/>
    <col min="31" max="31" width="12.7109375" customWidth="1"/>
  </cols>
  <sheetData>
    <row r="1" spans="1:31" s="8" customFormat="1" ht="72" customHeight="1" thickBot="1">
      <c r="A1" s="12" t="s">
        <v>211</v>
      </c>
      <c r="B1" s="12" t="s">
        <v>212</v>
      </c>
      <c r="C1" s="12" t="s">
        <v>213</v>
      </c>
      <c r="D1" s="12" t="s">
        <v>212</v>
      </c>
      <c r="E1" s="12" t="s">
        <v>214</v>
      </c>
      <c r="F1" s="12" t="s">
        <v>215</v>
      </c>
      <c r="G1" s="12" t="s">
        <v>216</v>
      </c>
      <c r="H1" s="12" t="s">
        <v>217</v>
      </c>
      <c r="I1" s="12" t="s">
        <v>218</v>
      </c>
      <c r="J1" s="12" t="s">
        <v>219</v>
      </c>
      <c r="K1" s="12" t="s">
        <v>108</v>
      </c>
      <c r="L1" s="12" t="s">
        <v>220</v>
      </c>
      <c r="M1" s="12" t="s">
        <v>221</v>
      </c>
      <c r="N1" s="12" t="s">
        <v>222</v>
      </c>
      <c r="O1" s="12" t="s">
        <v>223</v>
      </c>
      <c r="P1" s="12" t="s">
        <v>224</v>
      </c>
      <c r="Q1" s="12" t="s">
        <v>225</v>
      </c>
      <c r="R1" s="12" t="s">
        <v>226</v>
      </c>
      <c r="S1" s="6" t="s">
        <v>227</v>
      </c>
      <c r="T1" s="6" t="s">
        <v>228</v>
      </c>
      <c r="U1" s="6" t="s">
        <v>229</v>
      </c>
      <c r="V1" s="6" t="s">
        <v>230</v>
      </c>
      <c r="W1" s="6" t="s">
        <v>231</v>
      </c>
      <c r="X1" s="6" t="s">
        <v>232</v>
      </c>
      <c r="Y1" s="6" t="s">
        <v>233</v>
      </c>
      <c r="Z1" s="6" t="s">
        <v>234</v>
      </c>
      <c r="AA1" s="6" t="s">
        <v>235</v>
      </c>
      <c r="AB1" s="5" t="s">
        <v>236</v>
      </c>
      <c r="AC1" s="5" t="s">
        <v>237</v>
      </c>
      <c r="AD1" s="5" t="s">
        <v>238</v>
      </c>
      <c r="AE1" s="5" t="s">
        <v>239</v>
      </c>
    </row>
    <row r="2" spans="1:31" ht="15" hidden="1" customHeight="1">
      <c r="A2" s="39"/>
      <c r="B2" s="39"/>
      <c r="C2" s="39"/>
      <c r="D2" s="39"/>
      <c r="E2" s="38" t="s">
        <v>240</v>
      </c>
      <c r="F2" s="39" t="s">
        <v>241</v>
      </c>
      <c r="G2" s="50">
        <v>41</v>
      </c>
      <c r="H2" s="39" t="s">
        <v>242</v>
      </c>
      <c r="I2" s="39"/>
      <c r="J2" s="39"/>
      <c r="K2" s="39" t="s">
        <v>243</v>
      </c>
      <c r="L2" s="39"/>
      <c r="M2" s="39"/>
      <c r="N2" s="27" t="s">
        <v>244</v>
      </c>
      <c r="O2" s="39" t="s">
        <v>245</v>
      </c>
      <c r="P2" s="39"/>
      <c r="Q2" s="32" t="s">
        <v>29</v>
      </c>
      <c r="R2" s="39" t="s">
        <v>246</v>
      </c>
      <c r="S2" s="11"/>
      <c r="T2" s="11"/>
      <c r="U2" s="11"/>
      <c r="V2" s="11"/>
      <c r="W2" s="11"/>
      <c r="X2" s="11"/>
      <c r="Y2" s="11"/>
      <c r="Z2" s="11"/>
      <c r="AA2" s="11"/>
      <c r="AB2" s="57"/>
      <c r="AC2" s="7">
        <f t="shared" ref="AC2:AC33" si="0">COUNTIF(S2:V2, "X")</f>
        <v>0</v>
      </c>
      <c r="AD2" s="7">
        <f t="shared" ref="AD2:AD33" si="1">COUNTIF(W2:AA2, "X")</f>
        <v>0</v>
      </c>
      <c r="AE2" s="7">
        <f t="shared" ref="AE2:AE33" si="2">COUNTIF(S2:AA2, "X")</f>
        <v>0</v>
      </c>
    </row>
    <row r="3" spans="1:31" ht="15" hidden="1" customHeight="1">
      <c r="A3" s="39"/>
      <c r="B3" s="39"/>
      <c r="C3" s="39"/>
      <c r="D3" s="39"/>
      <c r="E3" s="38" t="s">
        <v>240</v>
      </c>
      <c r="F3" s="39" t="s">
        <v>241</v>
      </c>
      <c r="G3" s="50">
        <v>62</v>
      </c>
      <c r="H3" s="39" t="s">
        <v>247</v>
      </c>
      <c r="I3" s="39"/>
      <c r="J3" s="39" t="s">
        <v>248</v>
      </c>
      <c r="K3" s="39" t="s">
        <v>249</v>
      </c>
      <c r="L3" s="39"/>
      <c r="M3" s="39"/>
      <c r="N3" s="27" t="s">
        <v>250</v>
      </c>
      <c r="O3" s="39" t="s">
        <v>251</v>
      </c>
      <c r="P3" s="39"/>
      <c r="Q3" s="32"/>
      <c r="R3" s="39"/>
      <c r="S3" s="11"/>
      <c r="T3" s="11"/>
      <c r="U3" s="11"/>
      <c r="V3" s="11"/>
      <c r="W3" s="11"/>
      <c r="X3" s="11"/>
      <c r="Y3" s="11"/>
      <c r="Z3" s="11"/>
      <c r="AA3" s="11"/>
      <c r="AB3" s="57"/>
      <c r="AC3" s="7">
        <f t="shared" si="0"/>
        <v>0</v>
      </c>
      <c r="AD3" s="7">
        <f t="shared" si="1"/>
        <v>0</v>
      </c>
      <c r="AE3" s="7">
        <f t="shared" si="2"/>
        <v>0</v>
      </c>
    </row>
    <row r="4" spans="1:31" ht="15" customHeight="1">
      <c r="A4" s="9"/>
      <c r="B4" s="10"/>
      <c r="C4" s="19"/>
      <c r="D4" s="14"/>
      <c r="E4" s="38" t="s">
        <v>240</v>
      </c>
      <c r="F4" s="39" t="s">
        <v>241</v>
      </c>
      <c r="G4" s="50">
        <v>63</v>
      </c>
      <c r="H4" s="39" t="s">
        <v>247</v>
      </c>
      <c r="I4" s="39"/>
      <c r="J4" s="39" t="s">
        <v>252</v>
      </c>
      <c r="K4" s="39" t="s">
        <v>253</v>
      </c>
      <c r="L4" s="39" t="s">
        <v>254</v>
      </c>
      <c r="M4" s="39" t="s">
        <v>255</v>
      </c>
      <c r="N4" s="27" t="s">
        <v>250</v>
      </c>
      <c r="O4" s="39"/>
      <c r="P4" s="39"/>
      <c r="Q4" s="32" t="s">
        <v>256</v>
      </c>
      <c r="R4" s="19"/>
      <c r="S4" s="11"/>
      <c r="T4" s="11"/>
      <c r="U4" s="11" t="s">
        <v>257</v>
      </c>
      <c r="V4" s="11"/>
      <c r="W4" s="11"/>
      <c r="X4" s="11" t="s">
        <v>257</v>
      </c>
      <c r="Y4" s="11"/>
      <c r="Z4" s="11"/>
      <c r="AA4" s="11"/>
      <c r="AB4" s="57" t="s">
        <v>258</v>
      </c>
      <c r="AC4" s="7">
        <f t="shared" si="0"/>
        <v>1</v>
      </c>
      <c r="AD4" s="7">
        <f t="shared" si="1"/>
        <v>1</v>
      </c>
      <c r="AE4" s="7">
        <f>COUNTIF(S4:AA4, "X")</f>
        <v>2</v>
      </c>
    </row>
    <row r="5" spans="1:31" ht="15" hidden="1" customHeight="1">
      <c r="A5" s="31"/>
      <c r="B5" s="10"/>
      <c r="C5" s="47"/>
      <c r="D5" s="48"/>
      <c r="E5" s="13" t="s">
        <v>259</v>
      </c>
      <c r="F5" s="14"/>
      <c r="G5" s="22">
        <v>109</v>
      </c>
      <c r="H5" s="20" t="s">
        <v>260</v>
      </c>
      <c r="I5" s="20" t="s">
        <v>261</v>
      </c>
      <c r="J5" s="17" t="s">
        <v>262</v>
      </c>
      <c r="K5" s="19" t="s">
        <v>263</v>
      </c>
      <c r="L5" s="19"/>
      <c r="M5" s="19"/>
      <c r="N5" s="27" t="s">
        <v>264</v>
      </c>
      <c r="O5" s="19"/>
      <c r="P5" s="19"/>
      <c r="Q5" s="37" t="s">
        <v>29</v>
      </c>
      <c r="R5" s="48" t="s">
        <v>265</v>
      </c>
      <c r="S5" s="11"/>
      <c r="T5" s="11"/>
      <c r="U5" s="11"/>
      <c r="V5" s="11"/>
      <c r="W5" s="11"/>
      <c r="X5" s="11"/>
      <c r="Y5" s="11"/>
      <c r="Z5" s="11"/>
      <c r="AA5" s="11"/>
      <c r="AB5" s="57"/>
      <c r="AC5" s="7">
        <f t="shared" si="0"/>
        <v>0</v>
      </c>
      <c r="AD5" s="7">
        <f t="shared" si="1"/>
        <v>0</v>
      </c>
      <c r="AE5" s="7">
        <f t="shared" si="2"/>
        <v>0</v>
      </c>
    </row>
    <row r="6" spans="1:31" ht="15" hidden="1" customHeight="1">
      <c r="A6" s="9"/>
      <c r="B6" s="10"/>
      <c r="C6" s="19"/>
      <c r="D6" s="14"/>
      <c r="E6" s="49" t="s">
        <v>259</v>
      </c>
      <c r="F6" s="48"/>
      <c r="G6" s="54">
        <v>114</v>
      </c>
      <c r="H6" s="48" t="s">
        <v>260</v>
      </c>
      <c r="I6" s="48" t="s">
        <v>266</v>
      </c>
      <c r="J6" s="47" t="s">
        <v>267</v>
      </c>
      <c r="K6" s="48"/>
      <c r="L6" s="48"/>
      <c r="M6" s="48"/>
      <c r="N6" s="51" t="s">
        <v>268</v>
      </c>
      <c r="O6" s="48" t="s">
        <v>269</v>
      </c>
      <c r="P6" s="48"/>
      <c r="Q6" s="30"/>
      <c r="R6" s="19"/>
      <c r="S6" s="11"/>
      <c r="T6" s="11"/>
      <c r="U6" s="11"/>
      <c r="V6" s="11"/>
      <c r="W6" s="11"/>
      <c r="X6" s="11"/>
      <c r="Y6" s="11"/>
      <c r="Z6" s="11"/>
      <c r="AA6" s="11"/>
      <c r="AB6" s="57"/>
      <c r="AC6" s="7">
        <f t="shared" si="0"/>
        <v>0</v>
      </c>
      <c r="AD6" s="7">
        <f t="shared" si="1"/>
        <v>0</v>
      </c>
      <c r="AE6" s="7">
        <f t="shared" si="2"/>
        <v>0</v>
      </c>
    </row>
    <row r="7" spans="1:31" ht="15" customHeight="1">
      <c r="A7" s="9"/>
      <c r="B7" s="10"/>
      <c r="C7" s="19"/>
      <c r="D7" s="14" t="s">
        <v>270</v>
      </c>
      <c r="E7" s="13" t="s">
        <v>259</v>
      </c>
      <c r="F7" s="14"/>
      <c r="G7" s="22">
        <v>118</v>
      </c>
      <c r="H7" s="20" t="s">
        <v>260</v>
      </c>
      <c r="I7" s="20" t="s">
        <v>261</v>
      </c>
      <c r="J7" s="17" t="s">
        <v>271</v>
      </c>
      <c r="K7" s="19" t="s">
        <v>272</v>
      </c>
      <c r="L7" s="19" t="s">
        <v>273</v>
      </c>
      <c r="M7" s="19" t="s">
        <v>274</v>
      </c>
      <c r="N7" s="27" t="s">
        <v>264</v>
      </c>
      <c r="O7" s="19" t="s">
        <v>275</v>
      </c>
      <c r="P7" s="19"/>
      <c r="Q7" s="37"/>
      <c r="R7" s="19"/>
      <c r="S7" s="11"/>
      <c r="T7" s="11"/>
      <c r="U7" s="11" t="s">
        <v>257</v>
      </c>
      <c r="V7" s="11"/>
      <c r="W7" s="11"/>
      <c r="X7" s="11" t="s">
        <v>257</v>
      </c>
      <c r="Y7" s="11"/>
      <c r="Z7" s="11"/>
      <c r="AA7" s="11"/>
      <c r="AB7" s="57"/>
      <c r="AC7" s="7">
        <f t="shared" si="0"/>
        <v>1</v>
      </c>
      <c r="AD7" s="7">
        <f t="shared" si="1"/>
        <v>1</v>
      </c>
      <c r="AE7" s="7">
        <f t="shared" si="2"/>
        <v>2</v>
      </c>
    </row>
    <row r="8" spans="1:31" ht="15" customHeight="1">
      <c r="A8" s="31"/>
      <c r="B8" s="10"/>
      <c r="C8" s="19"/>
      <c r="D8" s="14"/>
      <c r="E8" s="13" t="s">
        <v>259</v>
      </c>
      <c r="F8" s="14"/>
      <c r="G8" s="22">
        <v>119</v>
      </c>
      <c r="H8" s="20" t="s">
        <v>260</v>
      </c>
      <c r="I8" s="20" t="s">
        <v>261</v>
      </c>
      <c r="J8" s="17" t="s">
        <v>276</v>
      </c>
      <c r="K8" s="19" t="s">
        <v>276</v>
      </c>
      <c r="L8" s="19" t="s">
        <v>277</v>
      </c>
      <c r="M8" s="19" t="s">
        <v>278</v>
      </c>
      <c r="N8" s="27" t="s">
        <v>264</v>
      </c>
      <c r="O8" s="19"/>
      <c r="P8" s="19" t="s">
        <v>279</v>
      </c>
      <c r="Q8" s="37" t="s">
        <v>88</v>
      </c>
      <c r="R8" s="19"/>
      <c r="S8" s="11"/>
      <c r="T8" s="11"/>
      <c r="U8" s="11" t="s">
        <v>257</v>
      </c>
      <c r="V8" s="11"/>
      <c r="W8" s="11"/>
      <c r="X8" s="11"/>
      <c r="Y8" s="11"/>
      <c r="Z8" s="11"/>
      <c r="AA8" s="11"/>
      <c r="AB8" s="57"/>
      <c r="AC8" s="7">
        <f t="shared" si="0"/>
        <v>1</v>
      </c>
      <c r="AD8" s="7">
        <f t="shared" si="1"/>
        <v>0</v>
      </c>
      <c r="AE8" s="7">
        <f t="shared" si="2"/>
        <v>1</v>
      </c>
    </row>
    <row r="9" spans="1:31" ht="15" customHeight="1">
      <c r="A9" s="9"/>
      <c r="B9" s="10"/>
      <c r="C9" s="19"/>
      <c r="D9" s="14"/>
      <c r="E9" s="29" t="s">
        <v>240</v>
      </c>
      <c r="F9" s="39" t="s">
        <v>241</v>
      </c>
      <c r="G9" s="28">
        <v>121</v>
      </c>
      <c r="H9" s="20" t="s">
        <v>181</v>
      </c>
      <c r="I9" s="20"/>
      <c r="J9" s="17"/>
      <c r="K9" s="19" t="s">
        <v>193</v>
      </c>
      <c r="L9" s="45" t="s">
        <v>280</v>
      </c>
      <c r="M9" s="58" t="s">
        <v>281</v>
      </c>
      <c r="N9" s="27" t="s">
        <v>264</v>
      </c>
      <c r="O9" s="19"/>
      <c r="P9" s="19"/>
      <c r="Q9" s="37" t="s">
        <v>29</v>
      </c>
      <c r="R9" s="19"/>
      <c r="S9" s="11"/>
      <c r="T9" s="11"/>
      <c r="U9" s="11" t="s">
        <v>257</v>
      </c>
      <c r="V9" s="11"/>
      <c r="W9" s="11"/>
      <c r="X9" s="11" t="s">
        <v>257</v>
      </c>
      <c r="Y9" s="11"/>
      <c r="Z9" s="11"/>
      <c r="AA9" s="11"/>
      <c r="AB9" s="57"/>
      <c r="AC9" s="7">
        <f t="shared" si="0"/>
        <v>1</v>
      </c>
      <c r="AD9" s="7">
        <f t="shared" si="1"/>
        <v>1</v>
      </c>
      <c r="AE9" s="7">
        <f t="shared" si="2"/>
        <v>2</v>
      </c>
    </row>
    <row r="10" spans="1:31" ht="15" customHeight="1">
      <c r="A10" s="31"/>
      <c r="B10" s="10"/>
      <c r="C10" s="19"/>
      <c r="D10" s="14"/>
      <c r="E10" s="13" t="s">
        <v>259</v>
      </c>
      <c r="F10" s="14"/>
      <c r="G10" s="22">
        <v>122</v>
      </c>
      <c r="H10" s="20" t="s">
        <v>260</v>
      </c>
      <c r="I10" s="20" t="s">
        <v>261</v>
      </c>
      <c r="J10" s="17" t="s">
        <v>282</v>
      </c>
      <c r="K10" s="19" t="s">
        <v>283</v>
      </c>
      <c r="L10" s="19" t="s">
        <v>99</v>
      </c>
      <c r="M10" s="19" t="s">
        <v>284</v>
      </c>
      <c r="N10" s="27" t="s">
        <v>264</v>
      </c>
      <c r="O10" s="19" t="s">
        <v>275</v>
      </c>
      <c r="P10" s="19"/>
      <c r="Q10" s="37" t="s">
        <v>29</v>
      </c>
      <c r="R10" s="19"/>
      <c r="S10" s="11"/>
      <c r="T10" s="11"/>
      <c r="U10" s="11" t="s">
        <v>257</v>
      </c>
      <c r="V10" s="11"/>
      <c r="W10" s="11"/>
      <c r="X10" s="11" t="s">
        <v>257</v>
      </c>
      <c r="Y10" s="11"/>
      <c r="Z10" s="11"/>
      <c r="AA10" s="11"/>
      <c r="AB10" s="57"/>
      <c r="AC10" s="7">
        <f t="shared" si="0"/>
        <v>1</v>
      </c>
      <c r="AD10" s="7">
        <f t="shared" si="1"/>
        <v>1</v>
      </c>
      <c r="AE10" s="7">
        <f t="shared" si="2"/>
        <v>2</v>
      </c>
    </row>
    <row r="11" spans="1:31" ht="15" customHeight="1">
      <c r="A11" s="31"/>
      <c r="B11" s="10"/>
      <c r="C11" s="19"/>
      <c r="D11" s="14"/>
      <c r="E11" s="13" t="s">
        <v>259</v>
      </c>
      <c r="F11" s="14"/>
      <c r="G11" s="22">
        <v>125</v>
      </c>
      <c r="H11" s="20" t="s">
        <v>285</v>
      </c>
      <c r="I11" s="20" t="s">
        <v>286</v>
      </c>
      <c r="J11" s="17" t="s">
        <v>287</v>
      </c>
      <c r="K11" s="19" t="s">
        <v>288</v>
      </c>
      <c r="L11" s="39" t="s">
        <v>289</v>
      </c>
      <c r="M11" s="19"/>
      <c r="N11" s="27" t="s">
        <v>264</v>
      </c>
      <c r="O11" s="19"/>
      <c r="P11" s="19"/>
      <c r="Q11" s="37"/>
      <c r="R11" s="19"/>
      <c r="S11" s="11"/>
      <c r="T11" s="11"/>
      <c r="U11" s="11" t="s">
        <v>257</v>
      </c>
      <c r="V11" s="11"/>
      <c r="W11" s="11"/>
      <c r="X11" s="11"/>
      <c r="Y11" s="11"/>
      <c r="Z11" s="11"/>
      <c r="AA11" s="11"/>
      <c r="AB11" s="57"/>
      <c r="AC11" s="7">
        <f t="shared" si="0"/>
        <v>1</v>
      </c>
      <c r="AD11" s="7">
        <f t="shared" si="1"/>
        <v>0</v>
      </c>
      <c r="AE11" s="7">
        <f t="shared" si="2"/>
        <v>1</v>
      </c>
    </row>
    <row r="12" spans="1:31" ht="15" customHeight="1">
      <c r="A12" s="31" t="s">
        <v>290</v>
      </c>
      <c r="B12" s="10"/>
      <c r="C12" s="19"/>
      <c r="D12" s="14"/>
      <c r="E12" s="13" t="s">
        <v>259</v>
      </c>
      <c r="F12" s="14"/>
      <c r="G12" s="22">
        <v>126</v>
      </c>
      <c r="H12" s="20" t="s">
        <v>285</v>
      </c>
      <c r="I12" s="20" t="s">
        <v>286</v>
      </c>
      <c r="J12" s="17" t="s">
        <v>291</v>
      </c>
      <c r="K12" s="19" t="s">
        <v>292</v>
      </c>
      <c r="L12" s="45" t="s">
        <v>280</v>
      </c>
      <c r="M12" s="19" t="s">
        <v>293</v>
      </c>
      <c r="N12" s="27" t="s">
        <v>264</v>
      </c>
      <c r="O12" s="19"/>
      <c r="P12" s="19"/>
      <c r="Q12" s="37"/>
      <c r="R12" s="19"/>
      <c r="S12" s="11"/>
      <c r="T12" s="11"/>
      <c r="U12" s="11" t="s">
        <v>257</v>
      </c>
      <c r="V12" s="11"/>
      <c r="W12" s="11"/>
      <c r="X12" s="11"/>
      <c r="Y12" s="11"/>
      <c r="Z12" s="11"/>
      <c r="AA12" s="11"/>
      <c r="AB12" s="57"/>
      <c r="AC12" s="7">
        <f t="shared" si="0"/>
        <v>1</v>
      </c>
      <c r="AD12" s="7">
        <f t="shared" si="1"/>
        <v>0</v>
      </c>
      <c r="AE12" s="7">
        <f t="shared" si="2"/>
        <v>1</v>
      </c>
    </row>
    <row r="13" spans="1:31" ht="15" hidden="1" customHeight="1">
      <c r="A13" s="31" t="s">
        <v>294</v>
      </c>
      <c r="B13" s="10"/>
      <c r="C13" s="19"/>
      <c r="D13" s="14"/>
      <c r="E13" s="13" t="s">
        <v>259</v>
      </c>
      <c r="F13" s="14"/>
      <c r="G13" s="22">
        <v>124</v>
      </c>
      <c r="H13" s="20" t="s">
        <v>285</v>
      </c>
      <c r="I13" s="20" t="s">
        <v>286</v>
      </c>
      <c r="J13" s="17" t="s">
        <v>295</v>
      </c>
      <c r="K13" s="19" t="s">
        <v>296</v>
      </c>
      <c r="L13" s="19"/>
      <c r="M13" s="19"/>
      <c r="N13" s="27" t="s">
        <v>264</v>
      </c>
      <c r="O13" s="19"/>
      <c r="P13" s="19"/>
      <c r="Q13" s="37"/>
      <c r="R13" s="19"/>
      <c r="S13" s="11"/>
      <c r="T13" s="11"/>
      <c r="U13" s="11"/>
      <c r="V13" s="11"/>
      <c r="W13" s="11"/>
      <c r="X13" s="11"/>
      <c r="Y13" s="11"/>
      <c r="Z13" s="11"/>
      <c r="AA13" s="11"/>
      <c r="AB13" s="57"/>
      <c r="AC13" s="7">
        <f t="shared" si="0"/>
        <v>0</v>
      </c>
      <c r="AD13" s="7">
        <f t="shared" si="1"/>
        <v>0</v>
      </c>
      <c r="AE13" s="7">
        <f t="shared" si="2"/>
        <v>0</v>
      </c>
    </row>
    <row r="14" spans="1:31" ht="15" hidden="1" customHeight="1">
      <c r="A14" s="9" t="s">
        <v>297</v>
      </c>
      <c r="B14" s="10"/>
      <c r="C14" s="19" t="s">
        <v>298</v>
      </c>
      <c r="D14" s="14"/>
      <c r="E14" s="29" t="s">
        <v>240</v>
      </c>
      <c r="F14" s="39" t="s">
        <v>241</v>
      </c>
      <c r="G14" s="28">
        <v>124</v>
      </c>
      <c r="H14" s="20" t="s">
        <v>181</v>
      </c>
      <c r="I14" s="20"/>
      <c r="J14" s="17"/>
      <c r="K14" s="19" t="s">
        <v>299</v>
      </c>
      <c r="L14" s="19"/>
      <c r="M14" s="19"/>
      <c r="N14" s="27" t="s">
        <v>244</v>
      </c>
      <c r="O14" s="19"/>
      <c r="P14" s="19"/>
      <c r="Q14" s="37" t="s">
        <v>29</v>
      </c>
      <c r="R14" s="19"/>
      <c r="S14" s="11"/>
      <c r="T14" s="11"/>
      <c r="U14" s="11"/>
      <c r="V14" s="11"/>
      <c r="W14" s="11"/>
      <c r="X14" s="11"/>
      <c r="Y14" s="11"/>
      <c r="Z14" s="11"/>
      <c r="AA14" s="11"/>
      <c r="AB14" s="57"/>
      <c r="AC14" s="7">
        <f t="shared" si="0"/>
        <v>0</v>
      </c>
      <c r="AD14" s="7">
        <f t="shared" si="1"/>
        <v>0</v>
      </c>
      <c r="AE14" s="7">
        <f t="shared" si="2"/>
        <v>0</v>
      </c>
    </row>
    <row r="15" spans="1:31" ht="15" customHeight="1">
      <c r="A15" s="31" t="s">
        <v>290</v>
      </c>
      <c r="B15" s="10"/>
      <c r="C15" s="19"/>
      <c r="D15" s="14"/>
      <c r="E15" s="13" t="s">
        <v>259</v>
      </c>
      <c r="F15" s="14"/>
      <c r="G15" s="22">
        <v>127</v>
      </c>
      <c r="H15" s="20" t="s">
        <v>285</v>
      </c>
      <c r="I15" s="20" t="s">
        <v>286</v>
      </c>
      <c r="J15" s="17" t="s">
        <v>300</v>
      </c>
      <c r="K15" s="19" t="s">
        <v>301</v>
      </c>
      <c r="L15" s="19" t="s">
        <v>277</v>
      </c>
      <c r="M15" s="19"/>
      <c r="N15" s="27" t="s">
        <v>264</v>
      </c>
      <c r="O15" s="19"/>
      <c r="P15" s="19"/>
      <c r="Q15" s="37"/>
      <c r="R15" s="19"/>
      <c r="S15" s="11"/>
      <c r="T15" s="11"/>
      <c r="U15" s="11" t="s">
        <v>257</v>
      </c>
      <c r="V15" s="11"/>
      <c r="W15" s="11"/>
      <c r="X15" s="11"/>
      <c r="Y15" s="11"/>
      <c r="Z15" s="11"/>
      <c r="AA15" s="11"/>
      <c r="AB15" s="57"/>
      <c r="AC15" s="7">
        <f t="shared" si="0"/>
        <v>1</v>
      </c>
      <c r="AD15" s="7">
        <f t="shared" si="1"/>
        <v>0</v>
      </c>
      <c r="AE15" s="7">
        <f t="shared" si="2"/>
        <v>1</v>
      </c>
    </row>
    <row r="16" spans="1:31" ht="15" customHeight="1">
      <c r="A16" s="31"/>
      <c r="B16" s="10"/>
      <c r="C16" s="19"/>
      <c r="D16" s="14"/>
      <c r="E16" s="13" t="s">
        <v>259</v>
      </c>
      <c r="F16" s="14"/>
      <c r="G16" s="22">
        <v>128</v>
      </c>
      <c r="H16" s="20" t="s">
        <v>285</v>
      </c>
      <c r="I16" s="20" t="s">
        <v>286</v>
      </c>
      <c r="J16" s="17" t="s">
        <v>291</v>
      </c>
      <c r="K16" s="19" t="s">
        <v>302</v>
      </c>
      <c r="L16" s="19" t="s">
        <v>277</v>
      </c>
      <c r="M16" s="19"/>
      <c r="N16" s="27" t="s">
        <v>264</v>
      </c>
      <c r="O16" s="19"/>
      <c r="P16" s="19"/>
      <c r="Q16" s="37"/>
      <c r="R16" s="19"/>
      <c r="S16" s="11"/>
      <c r="T16" s="11"/>
      <c r="U16" s="11" t="s">
        <v>257</v>
      </c>
      <c r="V16" s="11"/>
      <c r="W16" s="11"/>
      <c r="X16" s="11"/>
      <c r="Y16" s="11"/>
      <c r="Z16" s="11"/>
      <c r="AA16" s="11"/>
      <c r="AB16" s="57"/>
      <c r="AC16" s="7">
        <f t="shared" si="0"/>
        <v>1</v>
      </c>
      <c r="AD16" s="7">
        <f t="shared" si="1"/>
        <v>0</v>
      </c>
      <c r="AE16" s="7">
        <f t="shared" si="2"/>
        <v>1</v>
      </c>
    </row>
    <row r="17" spans="1:31" ht="15" customHeight="1">
      <c r="A17" s="31"/>
      <c r="B17" s="10"/>
      <c r="C17" s="19"/>
      <c r="D17" s="14"/>
      <c r="E17" s="13" t="s">
        <v>259</v>
      </c>
      <c r="F17" s="14"/>
      <c r="G17" s="22">
        <v>134</v>
      </c>
      <c r="H17" s="20" t="s">
        <v>285</v>
      </c>
      <c r="I17" s="20" t="s">
        <v>286</v>
      </c>
      <c r="J17" s="17" t="s">
        <v>303</v>
      </c>
      <c r="K17" s="19" t="s">
        <v>304</v>
      </c>
      <c r="L17" s="19" t="s">
        <v>277</v>
      </c>
      <c r="M17" s="19" t="s">
        <v>305</v>
      </c>
      <c r="N17" s="27" t="s">
        <v>264</v>
      </c>
      <c r="O17" s="19"/>
      <c r="P17" s="19"/>
      <c r="Q17" s="37"/>
      <c r="R17" s="19"/>
      <c r="S17" s="11"/>
      <c r="T17" s="11"/>
      <c r="U17" s="11" t="s">
        <v>257</v>
      </c>
      <c r="V17" s="11"/>
      <c r="W17" s="11"/>
      <c r="X17" s="11" t="s">
        <v>257</v>
      </c>
      <c r="Y17" s="11"/>
      <c r="Z17" s="11"/>
      <c r="AA17" s="11"/>
      <c r="AB17" s="57"/>
      <c r="AC17" s="7">
        <f t="shared" si="0"/>
        <v>1</v>
      </c>
      <c r="AD17" s="7">
        <f t="shared" si="1"/>
        <v>1</v>
      </c>
      <c r="AE17" s="7">
        <f t="shared" si="2"/>
        <v>2</v>
      </c>
    </row>
    <row r="18" spans="1:31" ht="15" hidden="1" customHeight="1">
      <c r="A18" s="9" t="s">
        <v>306</v>
      </c>
      <c r="B18" s="10"/>
      <c r="C18" s="19"/>
      <c r="D18" s="14"/>
      <c r="E18" s="29" t="s">
        <v>240</v>
      </c>
      <c r="F18" s="39" t="s">
        <v>241</v>
      </c>
      <c r="G18" s="28">
        <v>126</v>
      </c>
      <c r="H18" s="20" t="s">
        <v>181</v>
      </c>
      <c r="I18" s="20"/>
      <c r="J18" s="17"/>
      <c r="K18" s="19" t="s">
        <v>307</v>
      </c>
      <c r="L18" s="19"/>
      <c r="M18" s="19"/>
      <c r="N18" s="27" t="s">
        <v>308</v>
      </c>
      <c r="O18" s="19"/>
      <c r="P18" s="19"/>
      <c r="Q18" s="37" t="s">
        <v>29</v>
      </c>
      <c r="R18" s="19"/>
      <c r="S18" s="11"/>
      <c r="T18" s="11"/>
      <c r="U18" s="11"/>
      <c r="V18" s="11"/>
      <c r="W18" s="11"/>
      <c r="X18" s="11"/>
      <c r="Y18" s="11"/>
      <c r="Z18" s="11"/>
      <c r="AA18" s="11"/>
      <c r="AB18" s="57"/>
      <c r="AC18" s="7">
        <f t="shared" si="0"/>
        <v>0</v>
      </c>
      <c r="AD18" s="7">
        <f t="shared" si="1"/>
        <v>0</v>
      </c>
      <c r="AE18" s="7">
        <f t="shared" si="2"/>
        <v>0</v>
      </c>
    </row>
    <row r="19" spans="1:31" ht="15" customHeight="1">
      <c r="A19" s="9"/>
      <c r="B19" s="10"/>
      <c r="C19" s="19"/>
      <c r="D19" s="14" t="s">
        <v>309</v>
      </c>
      <c r="E19" s="13" t="s">
        <v>259</v>
      </c>
      <c r="F19" s="14"/>
      <c r="G19" s="22">
        <v>173</v>
      </c>
      <c r="H19" s="20" t="s">
        <v>285</v>
      </c>
      <c r="I19" s="20" t="s">
        <v>310</v>
      </c>
      <c r="J19" s="52" t="s">
        <v>311</v>
      </c>
      <c r="K19" s="52" t="s">
        <v>312</v>
      </c>
      <c r="L19" s="52" t="s">
        <v>273</v>
      </c>
      <c r="M19" s="52"/>
      <c r="N19" s="53" t="s">
        <v>264</v>
      </c>
      <c r="O19" s="19"/>
      <c r="P19" s="19"/>
      <c r="Q19" s="37"/>
      <c r="R19" s="19"/>
      <c r="S19" s="11"/>
      <c r="T19" s="11"/>
      <c r="U19" s="11" t="s">
        <v>257</v>
      </c>
      <c r="V19" s="11"/>
      <c r="W19" s="11"/>
      <c r="X19" s="11"/>
      <c r="Y19" s="11"/>
      <c r="Z19" s="11"/>
      <c r="AA19" s="11"/>
      <c r="AB19" s="57"/>
      <c r="AC19" s="7">
        <f t="shared" si="0"/>
        <v>1</v>
      </c>
      <c r="AD19" s="7">
        <f t="shared" si="1"/>
        <v>0</v>
      </c>
      <c r="AE19" s="7">
        <f t="shared" si="2"/>
        <v>1</v>
      </c>
    </row>
    <row r="20" spans="1:31" ht="15" hidden="1" customHeight="1">
      <c r="A20" s="9"/>
      <c r="B20" s="10"/>
      <c r="C20" s="19"/>
      <c r="D20" s="14"/>
      <c r="E20" s="29" t="s">
        <v>240</v>
      </c>
      <c r="F20" s="39" t="s">
        <v>241</v>
      </c>
      <c r="G20" s="28">
        <v>127</v>
      </c>
      <c r="H20" s="20" t="s">
        <v>181</v>
      </c>
      <c r="I20" s="20"/>
      <c r="J20" s="17"/>
      <c r="K20" s="19" t="s">
        <v>313</v>
      </c>
      <c r="L20" s="19"/>
      <c r="M20" s="19"/>
      <c r="N20" s="27" t="s">
        <v>268</v>
      </c>
      <c r="O20" s="19"/>
      <c r="P20" s="19"/>
      <c r="Q20" s="37" t="s">
        <v>29</v>
      </c>
      <c r="R20" s="19"/>
      <c r="S20" s="11"/>
      <c r="T20" s="11"/>
      <c r="U20" s="11"/>
      <c r="V20" s="11"/>
      <c r="W20" s="11"/>
      <c r="X20" s="11"/>
      <c r="Y20" s="11"/>
      <c r="Z20" s="11"/>
      <c r="AA20" s="11"/>
      <c r="AB20" s="57"/>
      <c r="AC20" s="7">
        <f t="shared" si="0"/>
        <v>0</v>
      </c>
      <c r="AD20" s="7">
        <f t="shared" si="1"/>
        <v>0</v>
      </c>
      <c r="AE20" s="7">
        <f t="shared" si="2"/>
        <v>0</v>
      </c>
    </row>
    <row r="21" spans="1:31" ht="15" customHeight="1">
      <c r="A21" s="9"/>
      <c r="B21" s="10"/>
      <c r="C21" s="19"/>
      <c r="D21" s="14"/>
      <c r="E21" s="13" t="s">
        <v>259</v>
      </c>
      <c r="F21" s="14"/>
      <c r="G21" s="22">
        <v>313</v>
      </c>
      <c r="H21" s="20" t="s">
        <v>314</v>
      </c>
      <c r="I21" s="20" t="s">
        <v>315</v>
      </c>
      <c r="J21" s="17" t="s">
        <v>316</v>
      </c>
      <c r="K21" s="19" t="s">
        <v>317</v>
      </c>
      <c r="L21" s="39" t="s">
        <v>289</v>
      </c>
      <c r="M21" s="19"/>
      <c r="N21" s="27" t="s">
        <v>264</v>
      </c>
      <c r="O21" s="19"/>
      <c r="P21" s="19"/>
      <c r="Q21" s="37"/>
      <c r="R21" s="19"/>
      <c r="S21" s="11"/>
      <c r="T21" s="11"/>
      <c r="U21" s="11" t="s">
        <v>257</v>
      </c>
      <c r="V21" s="11"/>
      <c r="W21" s="11"/>
      <c r="X21" s="11"/>
      <c r="Y21" s="11"/>
      <c r="Z21" s="11"/>
      <c r="AA21" s="11"/>
      <c r="AB21" s="57"/>
      <c r="AC21" s="7">
        <f t="shared" si="0"/>
        <v>1</v>
      </c>
      <c r="AD21" s="7">
        <f t="shared" si="1"/>
        <v>0</v>
      </c>
      <c r="AE21" s="7">
        <f t="shared" si="2"/>
        <v>1</v>
      </c>
    </row>
    <row r="22" spans="1:31" ht="15" hidden="1" customHeight="1">
      <c r="A22" s="9"/>
      <c r="B22" s="10"/>
      <c r="C22" s="19" t="s">
        <v>318</v>
      </c>
      <c r="D22" s="14" t="s">
        <v>319</v>
      </c>
      <c r="E22" s="29" t="s">
        <v>240</v>
      </c>
      <c r="F22" s="39" t="s">
        <v>241</v>
      </c>
      <c r="G22" s="28">
        <v>128</v>
      </c>
      <c r="H22" s="20" t="s">
        <v>181</v>
      </c>
      <c r="I22" s="20"/>
      <c r="J22" s="17"/>
      <c r="K22" s="19" t="s">
        <v>320</v>
      </c>
      <c r="L22" s="19"/>
      <c r="M22" s="19"/>
      <c r="N22" s="27" t="s">
        <v>321</v>
      </c>
      <c r="O22" s="19"/>
      <c r="P22" s="19" t="s">
        <v>322</v>
      </c>
      <c r="Q22" s="37"/>
      <c r="R22" s="19"/>
      <c r="S22" s="11"/>
      <c r="T22" s="11"/>
      <c r="U22" s="11"/>
      <c r="V22" s="11"/>
      <c r="W22" s="11"/>
      <c r="X22" s="11"/>
      <c r="Y22" s="11"/>
      <c r="Z22" s="11"/>
      <c r="AA22" s="11"/>
      <c r="AB22" s="57"/>
      <c r="AC22" s="7">
        <f t="shared" si="0"/>
        <v>0</v>
      </c>
      <c r="AD22" s="7">
        <f t="shared" si="1"/>
        <v>0</v>
      </c>
      <c r="AE22" s="7">
        <f t="shared" si="2"/>
        <v>0</v>
      </c>
    </row>
    <row r="23" spans="1:31" ht="15" hidden="1" customHeight="1">
      <c r="A23" s="31" t="s">
        <v>323</v>
      </c>
      <c r="B23" s="10"/>
      <c r="C23" s="19"/>
      <c r="D23" s="14"/>
      <c r="E23" s="13" t="s">
        <v>259</v>
      </c>
      <c r="F23" s="14"/>
      <c r="G23" s="22">
        <v>129</v>
      </c>
      <c r="H23" s="20" t="s">
        <v>285</v>
      </c>
      <c r="I23" s="20" t="s">
        <v>286</v>
      </c>
      <c r="J23" s="17" t="s">
        <v>324</v>
      </c>
      <c r="K23" s="19" t="s">
        <v>325</v>
      </c>
      <c r="L23" s="19"/>
      <c r="M23" s="19"/>
      <c r="N23" s="27" t="s">
        <v>264</v>
      </c>
      <c r="O23" s="19"/>
      <c r="P23" s="19"/>
      <c r="Q23" s="37" t="s">
        <v>29</v>
      </c>
      <c r="R23" s="19"/>
      <c r="S23" s="11"/>
      <c r="T23" s="11"/>
      <c r="U23" s="11"/>
      <c r="V23" s="11"/>
      <c r="W23" s="11"/>
      <c r="X23" s="11"/>
      <c r="Y23" s="11"/>
      <c r="Z23" s="11"/>
      <c r="AA23" s="11"/>
      <c r="AB23" s="57"/>
      <c r="AC23" s="7">
        <f t="shared" si="0"/>
        <v>0</v>
      </c>
      <c r="AD23" s="7">
        <f t="shared" si="1"/>
        <v>0</v>
      </c>
      <c r="AE23" s="7">
        <f t="shared" si="2"/>
        <v>0</v>
      </c>
    </row>
    <row r="24" spans="1:31" ht="15" hidden="1" customHeight="1">
      <c r="A24" s="38"/>
      <c r="B24" s="39"/>
      <c r="C24" s="21"/>
      <c r="D24" s="34"/>
      <c r="E24" s="29" t="s">
        <v>240</v>
      </c>
      <c r="F24" s="39" t="s">
        <v>241</v>
      </c>
      <c r="G24" s="28">
        <v>129</v>
      </c>
      <c r="H24" s="20" t="s">
        <v>181</v>
      </c>
      <c r="I24" s="20"/>
      <c r="J24" s="17"/>
      <c r="K24" s="19" t="s">
        <v>326</v>
      </c>
      <c r="L24" s="19"/>
      <c r="M24" s="19"/>
      <c r="N24" s="27" t="s">
        <v>244</v>
      </c>
      <c r="O24" s="19"/>
      <c r="P24" s="19" t="s">
        <v>322</v>
      </c>
      <c r="Q24" s="37"/>
      <c r="R24" s="21"/>
      <c r="S24" s="11"/>
      <c r="T24" s="11"/>
      <c r="U24" s="11"/>
      <c r="V24" s="11"/>
      <c r="W24" s="11"/>
      <c r="X24" s="11"/>
      <c r="Y24" s="11"/>
      <c r="Z24" s="11"/>
      <c r="AA24" s="11"/>
      <c r="AB24" s="57"/>
      <c r="AC24" s="7">
        <f t="shared" si="0"/>
        <v>0</v>
      </c>
      <c r="AD24" s="7">
        <f t="shared" si="1"/>
        <v>0</v>
      </c>
      <c r="AE24" s="7">
        <f t="shared" si="2"/>
        <v>0</v>
      </c>
    </row>
    <row r="25" spans="1:31" ht="15" hidden="1" customHeight="1">
      <c r="A25" s="31"/>
      <c r="B25" s="10"/>
      <c r="C25" s="19"/>
      <c r="D25" s="14"/>
      <c r="E25" s="33" t="s">
        <v>259</v>
      </c>
      <c r="F25" s="34"/>
      <c r="G25" s="35">
        <v>130</v>
      </c>
      <c r="H25" s="34" t="s">
        <v>285</v>
      </c>
      <c r="I25" s="34" t="s">
        <v>286</v>
      </c>
      <c r="J25" s="21" t="s">
        <v>327</v>
      </c>
      <c r="K25" s="21" t="s">
        <v>328</v>
      </c>
      <c r="L25" s="21"/>
      <c r="M25" s="21"/>
      <c r="N25" s="36" t="s">
        <v>321</v>
      </c>
      <c r="O25" s="21" t="s">
        <v>329</v>
      </c>
      <c r="P25" s="21"/>
      <c r="Q25" s="37"/>
      <c r="R25" s="19"/>
      <c r="S25" s="11"/>
      <c r="T25" s="11"/>
      <c r="U25" s="11"/>
      <c r="V25" s="11"/>
      <c r="W25" s="11"/>
      <c r="X25" s="11"/>
      <c r="Y25" s="11"/>
      <c r="Z25" s="11"/>
      <c r="AA25" s="11"/>
      <c r="AB25" s="57"/>
      <c r="AC25" s="7">
        <f t="shared" si="0"/>
        <v>0</v>
      </c>
      <c r="AD25" s="7">
        <f t="shared" si="1"/>
        <v>0</v>
      </c>
      <c r="AE25" s="7">
        <f t="shared" si="2"/>
        <v>0</v>
      </c>
    </row>
    <row r="26" spans="1:31" ht="15" hidden="1" customHeight="1">
      <c r="A26" s="9" t="s">
        <v>306</v>
      </c>
      <c r="B26" s="10"/>
      <c r="C26" s="19" t="s">
        <v>330</v>
      </c>
      <c r="D26" s="14"/>
      <c r="E26" s="29" t="s">
        <v>240</v>
      </c>
      <c r="F26" s="39" t="s">
        <v>241</v>
      </c>
      <c r="G26" s="28">
        <v>130</v>
      </c>
      <c r="H26" s="20" t="s">
        <v>181</v>
      </c>
      <c r="I26" s="20"/>
      <c r="J26" s="17"/>
      <c r="K26" s="19" t="s">
        <v>331</v>
      </c>
      <c r="L26" s="19"/>
      <c r="M26" s="19"/>
      <c r="N26" s="27" t="s">
        <v>268</v>
      </c>
      <c r="O26" s="19"/>
      <c r="P26" s="19"/>
      <c r="Q26" s="37"/>
      <c r="R26" s="19"/>
      <c r="S26" s="11"/>
      <c r="T26" s="11"/>
      <c r="U26" s="11"/>
      <c r="V26" s="11"/>
      <c r="W26" s="11"/>
      <c r="X26" s="11"/>
      <c r="Y26" s="11"/>
      <c r="Z26" s="11"/>
      <c r="AA26" s="11"/>
      <c r="AB26" s="57"/>
      <c r="AC26" s="7">
        <f t="shared" si="0"/>
        <v>0</v>
      </c>
      <c r="AD26" s="7">
        <f t="shared" si="1"/>
        <v>0</v>
      </c>
      <c r="AE26" s="7">
        <f t="shared" si="2"/>
        <v>0</v>
      </c>
    </row>
    <row r="27" spans="1:31" ht="15" hidden="1" customHeight="1">
      <c r="A27" s="31" t="s">
        <v>332</v>
      </c>
      <c r="B27" s="10"/>
      <c r="C27" s="19"/>
      <c r="D27" s="14"/>
      <c r="E27" s="13" t="s">
        <v>259</v>
      </c>
      <c r="F27" s="14"/>
      <c r="G27" s="22">
        <v>131</v>
      </c>
      <c r="H27" s="20" t="s">
        <v>285</v>
      </c>
      <c r="I27" s="20" t="s">
        <v>286</v>
      </c>
      <c r="J27" s="17" t="s">
        <v>333</v>
      </c>
      <c r="K27" s="19" t="s">
        <v>334</v>
      </c>
      <c r="L27" s="19"/>
      <c r="M27" s="19"/>
      <c r="N27" s="27" t="s">
        <v>335</v>
      </c>
      <c r="O27" s="19"/>
      <c r="P27" s="19" t="s">
        <v>336</v>
      </c>
      <c r="Q27" s="37"/>
      <c r="R27" s="19"/>
      <c r="S27" s="11"/>
      <c r="T27" s="11"/>
      <c r="U27" s="11"/>
      <c r="V27" s="11"/>
      <c r="W27" s="11"/>
      <c r="X27" s="11"/>
      <c r="Y27" s="11"/>
      <c r="Z27" s="11"/>
      <c r="AA27" s="11"/>
      <c r="AB27" s="57"/>
      <c r="AC27" s="7">
        <f t="shared" si="0"/>
        <v>0</v>
      </c>
      <c r="AD27" s="7">
        <f t="shared" si="1"/>
        <v>0</v>
      </c>
      <c r="AE27" s="7">
        <f t="shared" si="2"/>
        <v>0</v>
      </c>
    </row>
    <row r="28" spans="1:31" ht="15" hidden="1" customHeight="1">
      <c r="A28" s="9"/>
      <c r="B28" s="10"/>
      <c r="C28" s="19"/>
      <c r="D28" s="14"/>
      <c r="E28" s="29" t="s">
        <v>240</v>
      </c>
      <c r="F28" s="39" t="s">
        <v>241</v>
      </c>
      <c r="G28" s="28">
        <v>131</v>
      </c>
      <c r="H28" s="20" t="s">
        <v>181</v>
      </c>
      <c r="I28" s="20"/>
      <c r="J28" s="17"/>
      <c r="K28" s="19" t="s">
        <v>337</v>
      </c>
      <c r="L28" s="19"/>
      <c r="M28" s="19"/>
      <c r="N28" s="27" t="s">
        <v>268</v>
      </c>
      <c r="O28" s="19"/>
      <c r="P28" s="19"/>
      <c r="Q28" s="37" t="s">
        <v>29</v>
      </c>
      <c r="R28" s="19"/>
      <c r="S28" s="11"/>
      <c r="T28" s="11"/>
      <c r="U28" s="11"/>
      <c r="V28" s="11"/>
      <c r="W28" s="11"/>
      <c r="X28" s="11"/>
      <c r="Y28" s="11"/>
      <c r="Z28" s="11"/>
      <c r="AA28" s="11"/>
      <c r="AB28" s="57"/>
      <c r="AC28" s="7">
        <f t="shared" si="0"/>
        <v>0</v>
      </c>
      <c r="AD28" s="7">
        <f t="shared" si="1"/>
        <v>0</v>
      </c>
      <c r="AE28" s="7">
        <f t="shared" si="2"/>
        <v>0</v>
      </c>
    </row>
    <row r="29" spans="1:31" ht="15" hidden="1" customHeight="1">
      <c r="A29" s="31"/>
      <c r="B29" s="10"/>
      <c r="C29" s="19"/>
      <c r="D29" s="14"/>
      <c r="E29" s="13" t="s">
        <v>259</v>
      </c>
      <c r="F29" s="14"/>
      <c r="G29" s="22">
        <v>132</v>
      </c>
      <c r="H29" s="20" t="s">
        <v>285</v>
      </c>
      <c r="I29" s="20" t="s">
        <v>286</v>
      </c>
      <c r="J29" s="17" t="s">
        <v>338</v>
      </c>
      <c r="K29" s="19" t="s">
        <v>339</v>
      </c>
      <c r="L29" s="19"/>
      <c r="M29" s="19"/>
      <c r="N29" s="27" t="s">
        <v>268</v>
      </c>
      <c r="O29" s="19"/>
      <c r="P29" s="19"/>
      <c r="Q29" s="37"/>
      <c r="R29" s="19"/>
      <c r="S29" s="11"/>
      <c r="T29" s="11"/>
      <c r="U29" s="11"/>
      <c r="V29" s="11"/>
      <c r="W29" s="11"/>
      <c r="X29" s="11"/>
      <c r="Y29" s="11"/>
      <c r="Z29" s="11"/>
      <c r="AA29" s="11"/>
      <c r="AB29" s="57"/>
      <c r="AC29" s="7">
        <f t="shared" si="0"/>
        <v>0</v>
      </c>
      <c r="AD29" s="7">
        <f t="shared" si="1"/>
        <v>0</v>
      </c>
      <c r="AE29" s="7">
        <f t="shared" si="2"/>
        <v>0</v>
      </c>
    </row>
    <row r="30" spans="1:31" ht="15" hidden="1" customHeight="1">
      <c r="A30" s="9"/>
      <c r="B30" s="10"/>
      <c r="C30" s="19" t="s">
        <v>298</v>
      </c>
      <c r="D30" s="14"/>
      <c r="E30" s="29" t="s">
        <v>240</v>
      </c>
      <c r="F30" s="39" t="s">
        <v>241</v>
      </c>
      <c r="G30" s="28">
        <v>132</v>
      </c>
      <c r="H30" s="20" t="s">
        <v>181</v>
      </c>
      <c r="I30" s="20"/>
      <c r="J30" s="17"/>
      <c r="K30" s="19" t="s">
        <v>340</v>
      </c>
      <c r="L30" s="19"/>
      <c r="M30" s="19"/>
      <c r="N30" s="27" t="s">
        <v>308</v>
      </c>
      <c r="O30" s="19"/>
      <c r="P30" s="19" t="s">
        <v>322</v>
      </c>
      <c r="Q30" s="37" t="s">
        <v>29</v>
      </c>
      <c r="R30" s="19"/>
      <c r="S30" s="11"/>
      <c r="T30" s="11"/>
      <c r="U30" s="11"/>
      <c r="V30" s="11"/>
      <c r="W30" s="11"/>
      <c r="X30" s="11"/>
      <c r="Y30" s="11"/>
      <c r="Z30" s="11"/>
      <c r="AA30" s="11"/>
      <c r="AB30" s="57"/>
      <c r="AC30" s="7">
        <f t="shared" si="0"/>
        <v>0</v>
      </c>
      <c r="AD30" s="7">
        <f t="shared" si="1"/>
        <v>0</v>
      </c>
      <c r="AE30" s="7">
        <f t="shared" si="2"/>
        <v>0</v>
      </c>
    </row>
    <row r="31" spans="1:31" ht="15" hidden="1" customHeight="1">
      <c r="A31" s="31" t="s">
        <v>332</v>
      </c>
      <c r="B31" s="10"/>
      <c r="C31" s="19"/>
      <c r="D31" s="14"/>
      <c r="E31" s="13" t="s">
        <v>259</v>
      </c>
      <c r="F31" s="14"/>
      <c r="G31" s="22">
        <v>133</v>
      </c>
      <c r="H31" s="20" t="s">
        <v>285</v>
      </c>
      <c r="I31" s="20" t="s">
        <v>286</v>
      </c>
      <c r="J31" s="17" t="s">
        <v>341</v>
      </c>
      <c r="K31" s="19" t="s">
        <v>342</v>
      </c>
      <c r="L31" s="19"/>
      <c r="M31" s="19"/>
      <c r="N31" s="27" t="s">
        <v>264</v>
      </c>
      <c r="O31" s="19"/>
      <c r="P31" s="19"/>
      <c r="Q31" s="37"/>
      <c r="R31" s="19"/>
      <c r="S31" s="11"/>
      <c r="T31" s="11"/>
      <c r="U31" s="11"/>
      <c r="V31" s="11"/>
      <c r="W31" s="11"/>
      <c r="X31" s="11"/>
      <c r="Y31" s="11"/>
      <c r="Z31" s="11"/>
      <c r="AA31" s="11"/>
      <c r="AB31" s="57"/>
      <c r="AC31" s="7">
        <f t="shared" si="0"/>
        <v>0</v>
      </c>
      <c r="AD31" s="7">
        <f t="shared" si="1"/>
        <v>0</v>
      </c>
      <c r="AE31" s="7">
        <f t="shared" si="2"/>
        <v>0</v>
      </c>
    </row>
    <row r="32" spans="1:31" ht="15" hidden="1" customHeight="1">
      <c r="A32" s="9" t="s">
        <v>343</v>
      </c>
      <c r="B32" s="10"/>
      <c r="C32" s="19" t="s">
        <v>298</v>
      </c>
      <c r="D32" s="14"/>
      <c r="E32" s="29" t="s">
        <v>240</v>
      </c>
      <c r="F32" s="39" t="s">
        <v>241</v>
      </c>
      <c r="G32" s="28">
        <v>133</v>
      </c>
      <c r="H32" s="20" t="s">
        <v>181</v>
      </c>
      <c r="I32" s="20"/>
      <c r="J32" s="17"/>
      <c r="K32" s="19" t="s">
        <v>344</v>
      </c>
      <c r="L32" s="19"/>
      <c r="M32" s="19"/>
      <c r="N32" s="27" t="s">
        <v>264</v>
      </c>
      <c r="O32" s="19" t="s">
        <v>345</v>
      </c>
      <c r="P32" s="19"/>
      <c r="Q32" s="37" t="s">
        <v>29</v>
      </c>
      <c r="R32" s="19"/>
      <c r="S32" s="11"/>
      <c r="T32" s="11"/>
      <c r="U32" s="11"/>
      <c r="V32" s="11"/>
      <c r="W32" s="11"/>
      <c r="X32" s="11"/>
      <c r="Y32" s="11"/>
      <c r="Z32" s="11"/>
      <c r="AA32" s="11"/>
      <c r="AB32" s="57"/>
      <c r="AC32" s="7">
        <f t="shared" si="0"/>
        <v>0</v>
      </c>
      <c r="AD32" s="7">
        <f t="shared" si="1"/>
        <v>0</v>
      </c>
      <c r="AE32" s="7">
        <f t="shared" si="2"/>
        <v>0</v>
      </c>
    </row>
    <row r="33" spans="1:31" ht="15" customHeight="1">
      <c r="A33" s="9" t="s">
        <v>346</v>
      </c>
      <c r="B33" s="10"/>
      <c r="C33" s="19"/>
      <c r="D33" s="14"/>
      <c r="E33" s="13" t="s">
        <v>259</v>
      </c>
      <c r="F33" s="14"/>
      <c r="G33" s="22">
        <v>315</v>
      </c>
      <c r="H33" s="20" t="s">
        <v>314</v>
      </c>
      <c r="I33" s="20" t="s">
        <v>315</v>
      </c>
      <c r="J33" s="17" t="s">
        <v>316</v>
      </c>
      <c r="K33" s="19" t="s">
        <v>347</v>
      </c>
      <c r="L33" s="39" t="s">
        <v>289</v>
      </c>
      <c r="M33" s="19"/>
      <c r="N33" s="27" t="s">
        <v>264</v>
      </c>
      <c r="O33" s="19"/>
      <c r="P33" s="19"/>
      <c r="Q33" s="37"/>
      <c r="R33" s="19"/>
      <c r="S33" s="11"/>
      <c r="T33" s="11"/>
      <c r="U33" s="11" t="s">
        <v>257</v>
      </c>
      <c r="V33" s="11"/>
      <c r="W33" s="11"/>
      <c r="X33" s="11" t="s">
        <v>257</v>
      </c>
      <c r="Y33" s="11"/>
      <c r="Z33" s="11"/>
      <c r="AA33" s="11"/>
      <c r="AB33" s="57"/>
      <c r="AC33" s="7">
        <f t="shared" si="0"/>
        <v>1</v>
      </c>
      <c r="AD33" s="7">
        <f t="shared" si="1"/>
        <v>1</v>
      </c>
      <c r="AE33" s="7">
        <f t="shared" si="2"/>
        <v>2</v>
      </c>
    </row>
    <row r="34" spans="1:31" ht="15" hidden="1" customHeight="1">
      <c r="A34" s="31"/>
      <c r="B34" s="10"/>
      <c r="C34" s="19"/>
      <c r="D34" s="14"/>
      <c r="E34" s="29" t="s">
        <v>240</v>
      </c>
      <c r="F34" s="39" t="s">
        <v>241</v>
      </c>
      <c r="G34" s="28">
        <v>134</v>
      </c>
      <c r="H34" s="20" t="s">
        <v>181</v>
      </c>
      <c r="I34" s="20"/>
      <c r="J34" s="17"/>
      <c r="K34" s="19" t="s">
        <v>348</v>
      </c>
      <c r="L34" s="19"/>
      <c r="M34" s="19"/>
      <c r="N34" s="27" t="s">
        <v>244</v>
      </c>
      <c r="O34" s="19"/>
      <c r="P34" s="19"/>
      <c r="Q34" s="37"/>
      <c r="R34" s="19"/>
      <c r="S34" s="11"/>
      <c r="T34" s="11"/>
      <c r="U34" s="11"/>
      <c r="V34" s="11"/>
      <c r="W34" s="11"/>
      <c r="X34" s="11"/>
      <c r="Y34" s="11"/>
      <c r="Z34" s="11"/>
      <c r="AA34" s="11"/>
      <c r="AB34" s="57"/>
      <c r="AC34" s="7">
        <f t="shared" ref="AC34:AC65" si="3">COUNTIF(S34:V34, "X")</f>
        <v>0</v>
      </c>
      <c r="AD34" s="7">
        <f t="shared" ref="AD34:AD65" si="4">COUNTIF(W34:AA34, "X")</f>
        <v>0</v>
      </c>
      <c r="AE34" s="7">
        <f t="shared" ref="AE34:AE65" si="5">COUNTIF(S34:AA34, "X")</f>
        <v>0</v>
      </c>
    </row>
    <row r="35" spans="1:31" ht="15" hidden="1" customHeight="1">
      <c r="A35" s="31" t="s">
        <v>349</v>
      </c>
      <c r="B35" s="10"/>
      <c r="C35" s="19"/>
      <c r="D35" s="14"/>
      <c r="E35" s="29" t="s">
        <v>240</v>
      </c>
      <c r="F35" s="39" t="s">
        <v>241</v>
      </c>
      <c r="G35" s="28">
        <v>135</v>
      </c>
      <c r="H35" s="20" t="s">
        <v>181</v>
      </c>
      <c r="I35" s="20"/>
      <c r="J35" s="17"/>
      <c r="K35" s="19" t="s">
        <v>350</v>
      </c>
      <c r="L35" s="19"/>
      <c r="M35" s="19"/>
      <c r="N35" s="27" t="s">
        <v>308</v>
      </c>
      <c r="O35" s="19"/>
      <c r="P35" s="19" t="s">
        <v>322</v>
      </c>
      <c r="Q35" s="37"/>
      <c r="R35" s="19"/>
      <c r="S35" s="11"/>
      <c r="T35" s="11"/>
      <c r="U35" s="11"/>
      <c r="V35" s="11"/>
      <c r="W35" s="11"/>
      <c r="X35" s="11"/>
      <c r="Y35" s="11"/>
      <c r="Z35" s="11"/>
      <c r="AA35" s="11"/>
      <c r="AB35" s="57"/>
      <c r="AC35" s="7">
        <f t="shared" si="3"/>
        <v>0</v>
      </c>
      <c r="AD35" s="7">
        <f t="shared" si="4"/>
        <v>0</v>
      </c>
      <c r="AE35" s="7">
        <f t="shared" si="5"/>
        <v>0</v>
      </c>
    </row>
    <row r="36" spans="1:31" ht="15" hidden="1" customHeight="1">
      <c r="A36" s="31"/>
      <c r="B36" s="10"/>
      <c r="C36" s="19"/>
      <c r="D36" s="14"/>
      <c r="E36" s="29" t="s">
        <v>240</v>
      </c>
      <c r="F36" s="39" t="s">
        <v>241</v>
      </c>
      <c r="G36" s="28">
        <v>136</v>
      </c>
      <c r="H36" s="20" t="s">
        <v>181</v>
      </c>
      <c r="I36" s="20"/>
      <c r="J36" s="17"/>
      <c r="K36" s="19" t="s">
        <v>351</v>
      </c>
      <c r="L36" s="19"/>
      <c r="M36" s="19"/>
      <c r="N36" s="27" t="s">
        <v>308</v>
      </c>
      <c r="O36" s="19"/>
      <c r="P36" s="19"/>
      <c r="Q36" s="37"/>
      <c r="R36" s="19"/>
      <c r="S36" s="11"/>
      <c r="T36" s="11"/>
      <c r="U36" s="11"/>
      <c r="V36" s="11"/>
      <c r="W36" s="11"/>
      <c r="X36" s="11"/>
      <c r="Y36" s="11"/>
      <c r="Z36" s="11"/>
      <c r="AA36" s="11"/>
      <c r="AB36" s="57"/>
      <c r="AC36" s="7">
        <f t="shared" si="3"/>
        <v>0</v>
      </c>
      <c r="AD36" s="7">
        <f t="shared" si="4"/>
        <v>0</v>
      </c>
      <c r="AE36" s="7">
        <f t="shared" si="5"/>
        <v>0</v>
      </c>
    </row>
    <row r="37" spans="1:31" ht="15" customHeight="1">
      <c r="A37" s="9"/>
      <c r="B37" s="10"/>
      <c r="C37" s="19"/>
      <c r="D37" s="14"/>
      <c r="E37" s="13" t="s">
        <v>259</v>
      </c>
      <c r="F37" s="14"/>
      <c r="G37" s="22">
        <v>334</v>
      </c>
      <c r="H37" s="20" t="s">
        <v>314</v>
      </c>
      <c r="I37" s="20" t="s">
        <v>352</v>
      </c>
      <c r="J37" s="17" t="s">
        <v>353</v>
      </c>
      <c r="K37" s="19" t="s">
        <v>354</v>
      </c>
      <c r="L37" s="19" t="s">
        <v>277</v>
      </c>
      <c r="M37" s="19"/>
      <c r="N37" s="27" t="s">
        <v>264</v>
      </c>
      <c r="O37" s="19"/>
      <c r="P37" s="19"/>
      <c r="Q37" s="37"/>
      <c r="R37" s="19"/>
      <c r="S37" s="11"/>
      <c r="T37" s="11"/>
      <c r="U37" s="11" t="s">
        <v>257</v>
      </c>
      <c r="V37" s="11"/>
      <c r="W37" s="11"/>
      <c r="X37" s="11" t="s">
        <v>257</v>
      </c>
      <c r="Y37" s="11"/>
      <c r="Z37" s="11"/>
      <c r="AA37" s="11"/>
      <c r="AB37" s="57"/>
      <c r="AC37" s="7">
        <f t="shared" si="3"/>
        <v>1</v>
      </c>
      <c r="AD37" s="7">
        <f t="shared" si="4"/>
        <v>1</v>
      </c>
      <c r="AE37" s="7">
        <f t="shared" si="5"/>
        <v>2</v>
      </c>
    </row>
    <row r="38" spans="1:31" ht="15" customHeight="1">
      <c r="A38" s="9"/>
      <c r="B38" s="10"/>
      <c r="C38" s="19"/>
      <c r="D38" s="14"/>
      <c r="E38" s="13" t="s">
        <v>259</v>
      </c>
      <c r="F38" s="14"/>
      <c r="G38" s="22">
        <v>341</v>
      </c>
      <c r="H38" s="20" t="s">
        <v>314</v>
      </c>
      <c r="I38" s="20" t="s">
        <v>352</v>
      </c>
      <c r="J38" s="17" t="s">
        <v>355</v>
      </c>
      <c r="K38" s="19" t="s">
        <v>356</v>
      </c>
      <c r="L38" s="19" t="s">
        <v>277</v>
      </c>
      <c r="M38" s="19"/>
      <c r="N38" s="27" t="s">
        <v>264</v>
      </c>
      <c r="O38" s="19"/>
      <c r="P38" s="19"/>
      <c r="Q38" s="37"/>
      <c r="R38" s="19"/>
      <c r="S38" s="11"/>
      <c r="T38" s="11"/>
      <c r="U38" s="11" t="s">
        <v>257</v>
      </c>
      <c r="V38" s="11"/>
      <c r="W38" s="11"/>
      <c r="X38" s="11"/>
      <c r="Y38" s="11"/>
      <c r="Z38" s="11"/>
      <c r="AA38" s="11"/>
      <c r="AB38" s="57"/>
      <c r="AC38" s="7">
        <f t="shared" si="3"/>
        <v>1</v>
      </c>
      <c r="AD38" s="7">
        <f t="shared" si="4"/>
        <v>0</v>
      </c>
      <c r="AE38" s="7">
        <f t="shared" si="5"/>
        <v>1</v>
      </c>
    </row>
    <row r="39" spans="1:31" ht="15" customHeight="1">
      <c r="A39" s="9"/>
      <c r="B39" s="10"/>
      <c r="C39" s="19"/>
      <c r="D39" s="14"/>
      <c r="E39" s="13" t="s">
        <v>259</v>
      </c>
      <c r="F39" s="14"/>
      <c r="G39" s="22">
        <v>345</v>
      </c>
      <c r="H39" s="20" t="s">
        <v>314</v>
      </c>
      <c r="I39" s="20" t="s">
        <v>357</v>
      </c>
      <c r="J39" s="17" t="s">
        <v>358</v>
      </c>
      <c r="K39" s="19" t="s">
        <v>359</v>
      </c>
      <c r="L39" s="19" t="s">
        <v>277</v>
      </c>
      <c r="M39" s="19"/>
      <c r="N39" s="27" t="s">
        <v>360</v>
      </c>
      <c r="O39" s="19"/>
      <c r="P39" s="19"/>
      <c r="Q39" s="37" t="s">
        <v>88</v>
      </c>
      <c r="R39" s="19"/>
      <c r="S39" s="11"/>
      <c r="T39" s="11"/>
      <c r="U39" s="11" t="s">
        <v>257</v>
      </c>
      <c r="V39" s="11"/>
      <c r="W39" s="11"/>
      <c r="X39" s="11"/>
      <c r="Y39" s="11"/>
      <c r="Z39" s="11"/>
      <c r="AA39" s="11"/>
      <c r="AB39" s="57"/>
      <c r="AC39" s="7">
        <f t="shared" si="3"/>
        <v>1</v>
      </c>
      <c r="AD39" s="7">
        <f t="shared" si="4"/>
        <v>0</v>
      </c>
      <c r="AE39" s="7">
        <f t="shared" si="5"/>
        <v>1</v>
      </c>
    </row>
    <row r="40" spans="1:31" ht="15" customHeight="1">
      <c r="A40" s="9"/>
      <c r="B40" s="10"/>
      <c r="C40" s="19"/>
      <c r="D40" s="14"/>
      <c r="E40" s="13" t="s">
        <v>259</v>
      </c>
      <c r="F40" s="14"/>
      <c r="G40" s="22">
        <v>346</v>
      </c>
      <c r="H40" s="20" t="s">
        <v>314</v>
      </c>
      <c r="I40" s="20" t="s">
        <v>357</v>
      </c>
      <c r="J40" s="17" t="s">
        <v>361</v>
      </c>
      <c r="K40" s="19" t="s">
        <v>362</v>
      </c>
      <c r="L40" s="19" t="s">
        <v>277</v>
      </c>
      <c r="M40" s="19"/>
      <c r="N40" s="27" t="s">
        <v>360</v>
      </c>
      <c r="O40" s="19"/>
      <c r="P40" s="19"/>
      <c r="Q40" s="37" t="s">
        <v>88</v>
      </c>
      <c r="R40" s="19"/>
      <c r="S40" s="11"/>
      <c r="T40" s="11"/>
      <c r="U40" s="11" t="s">
        <v>257</v>
      </c>
      <c r="V40" s="11"/>
      <c r="W40" s="11"/>
      <c r="X40" s="11" t="s">
        <v>257</v>
      </c>
      <c r="Y40" s="11"/>
      <c r="Z40" s="11"/>
      <c r="AA40" s="11"/>
      <c r="AB40" s="57"/>
      <c r="AC40" s="7">
        <f t="shared" si="3"/>
        <v>1</v>
      </c>
      <c r="AD40" s="7">
        <f t="shared" si="4"/>
        <v>1</v>
      </c>
      <c r="AE40" s="7">
        <f t="shared" si="5"/>
        <v>2</v>
      </c>
    </row>
    <row r="41" spans="1:31" ht="15" customHeight="1">
      <c r="A41" s="9"/>
      <c r="B41" s="10"/>
      <c r="C41" s="19"/>
      <c r="D41" s="14"/>
      <c r="E41" s="13" t="s">
        <v>259</v>
      </c>
      <c r="F41" s="14"/>
      <c r="G41" s="22">
        <v>353</v>
      </c>
      <c r="H41" s="20" t="s">
        <v>314</v>
      </c>
      <c r="I41" s="20" t="s">
        <v>357</v>
      </c>
      <c r="J41" s="17" t="s">
        <v>363</v>
      </c>
      <c r="K41" s="19" t="s">
        <v>364</v>
      </c>
      <c r="L41" s="19" t="s">
        <v>277</v>
      </c>
      <c r="M41" s="19"/>
      <c r="N41" s="27" t="s">
        <v>360</v>
      </c>
      <c r="O41" s="19"/>
      <c r="P41" s="19"/>
      <c r="Q41" s="37"/>
      <c r="R41" s="19"/>
      <c r="S41" s="11"/>
      <c r="T41" s="11"/>
      <c r="U41" s="11" t="s">
        <v>257</v>
      </c>
      <c r="V41" s="11"/>
      <c r="W41" s="11"/>
      <c r="X41" s="11"/>
      <c r="Y41" s="11"/>
      <c r="Z41" s="11"/>
      <c r="AA41" s="11"/>
      <c r="AB41" s="57"/>
      <c r="AC41" s="7">
        <f t="shared" si="3"/>
        <v>1</v>
      </c>
      <c r="AD41" s="7">
        <f t="shared" si="4"/>
        <v>0</v>
      </c>
      <c r="AE41" s="7">
        <f t="shared" si="5"/>
        <v>1</v>
      </c>
    </row>
    <row r="42" spans="1:31" ht="15" hidden="1" customHeight="1">
      <c r="A42" s="31"/>
      <c r="B42" s="10"/>
      <c r="C42" s="19"/>
      <c r="D42" s="14"/>
      <c r="E42" s="29" t="s">
        <v>240</v>
      </c>
      <c r="F42" s="39" t="s">
        <v>241</v>
      </c>
      <c r="G42" s="28">
        <v>163</v>
      </c>
      <c r="H42" s="20" t="s">
        <v>181</v>
      </c>
      <c r="I42" s="20"/>
      <c r="J42" s="17"/>
      <c r="K42" s="19" t="s">
        <v>365</v>
      </c>
      <c r="L42" s="19"/>
      <c r="M42" s="19"/>
      <c r="N42" s="27" t="s">
        <v>366</v>
      </c>
      <c r="O42" s="19"/>
      <c r="P42" s="19"/>
      <c r="Q42" s="37" t="s">
        <v>29</v>
      </c>
      <c r="R42" s="19"/>
      <c r="S42" s="11"/>
      <c r="T42" s="11"/>
      <c r="U42" s="11"/>
      <c r="V42" s="11"/>
      <c r="W42" s="11"/>
      <c r="X42" s="11"/>
      <c r="Y42" s="11"/>
      <c r="Z42" s="11"/>
      <c r="AA42" s="11"/>
      <c r="AB42" s="57"/>
      <c r="AC42" s="7">
        <f t="shared" si="3"/>
        <v>0</v>
      </c>
      <c r="AD42" s="7">
        <f t="shared" si="4"/>
        <v>0</v>
      </c>
      <c r="AE42" s="7">
        <f t="shared" si="5"/>
        <v>0</v>
      </c>
    </row>
    <row r="43" spans="1:31" ht="15" hidden="1" customHeight="1">
      <c r="A43" s="31"/>
      <c r="B43" s="10"/>
      <c r="C43" s="19"/>
      <c r="D43" s="14"/>
      <c r="E43" s="29" t="s">
        <v>240</v>
      </c>
      <c r="F43" s="39" t="s">
        <v>241</v>
      </c>
      <c r="G43" s="28">
        <v>164</v>
      </c>
      <c r="H43" s="20" t="s">
        <v>181</v>
      </c>
      <c r="I43" s="20"/>
      <c r="J43" s="17"/>
      <c r="K43" s="19" t="s">
        <v>367</v>
      </c>
      <c r="L43" s="19"/>
      <c r="M43" s="19"/>
      <c r="N43" s="27" t="s">
        <v>366</v>
      </c>
      <c r="O43" s="19"/>
      <c r="P43" s="19"/>
      <c r="Q43" s="37" t="s">
        <v>29</v>
      </c>
      <c r="R43" s="19"/>
      <c r="S43" s="11"/>
      <c r="T43" s="11"/>
      <c r="U43" s="11"/>
      <c r="V43" s="11"/>
      <c r="W43" s="11"/>
      <c r="X43" s="11"/>
      <c r="Y43" s="11"/>
      <c r="Z43" s="11"/>
      <c r="AA43" s="11"/>
      <c r="AB43" s="57"/>
      <c r="AC43" s="7">
        <f t="shared" si="3"/>
        <v>0</v>
      </c>
      <c r="AD43" s="7">
        <f t="shared" si="4"/>
        <v>0</v>
      </c>
      <c r="AE43" s="7">
        <f t="shared" si="5"/>
        <v>0</v>
      </c>
    </row>
    <row r="44" spans="1:31" ht="15" hidden="1" customHeight="1">
      <c r="A44" s="9"/>
      <c r="B44" s="10"/>
      <c r="C44" s="19"/>
      <c r="D44" s="14"/>
      <c r="E44" s="29" t="s">
        <v>240</v>
      </c>
      <c r="F44" s="39" t="s">
        <v>241</v>
      </c>
      <c r="G44" s="28">
        <v>166</v>
      </c>
      <c r="H44" s="20" t="s">
        <v>181</v>
      </c>
      <c r="I44" s="20"/>
      <c r="J44" s="17"/>
      <c r="K44" s="19" t="s">
        <v>368</v>
      </c>
      <c r="L44" s="19"/>
      <c r="M44" s="19"/>
      <c r="N44" s="27" t="s">
        <v>268</v>
      </c>
      <c r="O44" s="19"/>
      <c r="P44" s="19" t="s">
        <v>369</v>
      </c>
      <c r="Q44" s="37"/>
      <c r="R44" s="19"/>
      <c r="S44" s="11"/>
      <c r="T44" s="11"/>
      <c r="U44" s="11"/>
      <c r="V44" s="11"/>
      <c r="W44" s="11"/>
      <c r="X44" s="11"/>
      <c r="Y44" s="11"/>
      <c r="Z44" s="11"/>
      <c r="AA44" s="11"/>
      <c r="AB44" s="57"/>
      <c r="AC44" s="7">
        <f t="shared" si="3"/>
        <v>0</v>
      </c>
      <c r="AD44" s="7">
        <f t="shared" si="4"/>
        <v>0</v>
      </c>
      <c r="AE44" s="7">
        <f t="shared" si="5"/>
        <v>0</v>
      </c>
    </row>
    <row r="45" spans="1:31" ht="15" hidden="1" customHeight="1">
      <c r="A45" s="9"/>
      <c r="B45" s="10"/>
      <c r="C45" s="19" t="s">
        <v>370</v>
      </c>
      <c r="D45" s="14"/>
      <c r="E45" s="13" t="s">
        <v>259</v>
      </c>
      <c r="F45" s="14"/>
      <c r="G45" s="22">
        <v>172</v>
      </c>
      <c r="H45" s="20" t="s">
        <v>285</v>
      </c>
      <c r="I45" s="20" t="s">
        <v>310</v>
      </c>
      <c r="J45" s="17" t="s">
        <v>371</v>
      </c>
      <c r="K45" s="19" t="s">
        <v>372</v>
      </c>
      <c r="L45" s="19"/>
      <c r="M45" s="19"/>
      <c r="N45" s="27" t="s">
        <v>373</v>
      </c>
      <c r="O45" s="19"/>
      <c r="P45" s="19"/>
      <c r="Q45" s="37"/>
      <c r="R45" s="19"/>
      <c r="S45" s="11"/>
      <c r="T45" s="11"/>
      <c r="U45" s="11"/>
      <c r="V45" s="11"/>
      <c r="W45" s="11"/>
      <c r="X45" s="11"/>
      <c r="Y45" s="11"/>
      <c r="Z45" s="11"/>
      <c r="AA45" s="11"/>
      <c r="AB45" s="57"/>
      <c r="AC45" s="7">
        <f t="shared" si="3"/>
        <v>0</v>
      </c>
      <c r="AD45" s="7">
        <f t="shared" si="4"/>
        <v>0</v>
      </c>
      <c r="AE45" s="7">
        <f t="shared" si="5"/>
        <v>0</v>
      </c>
    </row>
    <row r="46" spans="1:31" ht="15" customHeight="1">
      <c r="A46" s="9"/>
      <c r="B46" s="10"/>
      <c r="C46" s="19"/>
      <c r="D46" s="14" t="s">
        <v>374</v>
      </c>
      <c r="E46" s="13" t="s">
        <v>259</v>
      </c>
      <c r="F46" s="14"/>
      <c r="G46" s="22">
        <v>357</v>
      </c>
      <c r="H46" s="20" t="s">
        <v>314</v>
      </c>
      <c r="I46" s="20" t="s">
        <v>357</v>
      </c>
      <c r="J46" s="17" t="s">
        <v>375</v>
      </c>
      <c r="K46" s="19" t="s">
        <v>376</v>
      </c>
      <c r="L46" s="19" t="s">
        <v>277</v>
      </c>
      <c r="M46" s="19"/>
      <c r="N46" s="27" t="s">
        <v>360</v>
      </c>
      <c r="O46" s="19"/>
      <c r="P46" s="19"/>
      <c r="Q46" s="37"/>
      <c r="R46" s="19"/>
      <c r="S46" s="11"/>
      <c r="T46" s="11"/>
      <c r="U46" s="11" t="s">
        <v>257</v>
      </c>
      <c r="V46" s="11"/>
      <c r="W46" s="11"/>
      <c r="X46" s="11" t="s">
        <v>257</v>
      </c>
      <c r="Y46" s="11"/>
      <c r="Z46" s="11"/>
      <c r="AA46" s="11"/>
      <c r="AB46" s="57"/>
      <c r="AC46" s="7">
        <f t="shared" si="3"/>
        <v>1</v>
      </c>
      <c r="AD46" s="7">
        <f t="shared" si="4"/>
        <v>1</v>
      </c>
      <c r="AE46" s="7">
        <f t="shared" si="5"/>
        <v>2</v>
      </c>
    </row>
    <row r="47" spans="1:31" ht="15" hidden="1" customHeight="1">
      <c r="A47" s="9"/>
      <c r="B47" s="10"/>
      <c r="C47" s="19"/>
      <c r="D47" s="14"/>
      <c r="E47" s="13" t="s">
        <v>259</v>
      </c>
      <c r="F47" s="14"/>
      <c r="G47" s="22">
        <v>174</v>
      </c>
      <c r="H47" s="20" t="s">
        <v>285</v>
      </c>
      <c r="I47" s="20" t="s">
        <v>310</v>
      </c>
      <c r="J47" s="17" t="s">
        <v>377</v>
      </c>
      <c r="K47" s="19" t="s">
        <v>378</v>
      </c>
      <c r="L47" s="19"/>
      <c r="M47" s="19"/>
      <c r="N47" s="27" t="s">
        <v>366</v>
      </c>
      <c r="O47" s="19"/>
      <c r="P47" s="19"/>
      <c r="Q47" s="37"/>
      <c r="R47" s="19"/>
      <c r="S47" s="11"/>
      <c r="T47" s="11"/>
      <c r="U47" s="11"/>
      <c r="V47" s="11"/>
      <c r="W47" s="11"/>
      <c r="X47" s="11"/>
      <c r="Y47" s="11"/>
      <c r="Z47" s="11"/>
      <c r="AA47" s="11"/>
      <c r="AB47" s="57"/>
      <c r="AC47" s="7">
        <f t="shared" si="3"/>
        <v>0</v>
      </c>
      <c r="AD47" s="7">
        <f t="shared" si="4"/>
        <v>0</v>
      </c>
      <c r="AE47" s="7">
        <f t="shared" si="5"/>
        <v>0</v>
      </c>
    </row>
    <row r="48" spans="1:31" ht="15" customHeight="1">
      <c r="A48" s="9"/>
      <c r="B48" s="10"/>
      <c r="C48" s="19" t="s">
        <v>379</v>
      </c>
      <c r="D48" s="14"/>
      <c r="E48" s="13" t="s">
        <v>259</v>
      </c>
      <c r="F48" s="14"/>
      <c r="G48" s="22">
        <v>348</v>
      </c>
      <c r="H48" s="20" t="s">
        <v>314</v>
      </c>
      <c r="I48" s="20" t="s">
        <v>357</v>
      </c>
      <c r="J48" s="17" t="s">
        <v>380</v>
      </c>
      <c r="K48" s="19" t="s">
        <v>381</v>
      </c>
      <c r="L48" s="19" t="s">
        <v>382</v>
      </c>
      <c r="M48" s="19"/>
      <c r="N48" s="53" t="s">
        <v>383</v>
      </c>
      <c r="O48" s="19"/>
      <c r="P48" s="19"/>
      <c r="Q48" s="37" t="s">
        <v>88</v>
      </c>
      <c r="R48" s="19"/>
      <c r="S48" s="11"/>
      <c r="T48" s="11"/>
      <c r="U48" s="11" t="s">
        <v>257</v>
      </c>
      <c r="V48" s="11"/>
      <c r="W48" s="11"/>
      <c r="X48" s="11"/>
      <c r="Y48" s="11"/>
      <c r="Z48" s="11"/>
      <c r="AA48" s="11"/>
      <c r="AB48" s="57"/>
      <c r="AC48" s="7">
        <f t="shared" si="3"/>
        <v>1</v>
      </c>
      <c r="AD48" s="7">
        <f t="shared" si="4"/>
        <v>0</v>
      </c>
      <c r="AE48" s="7">
        <f t="shared" si="5"/>
        <v>1</v>
      </c>
    </row>
    <row r="49" spans="1:31" ht="15" hidden="1" customHeight="1">
      <c r="A49" s="9"/>
      <c r="B49" s="10"/>
      <c r="C49" s="19" t="s">
        <v>384</v>
      </c>
      <c r="D49" s="14" t="s">
        <v>385</v>
      </c>
      <c r="E49" s="13" t="s">
        <v>259</v>
      </c>
      <c r="F49" s="14"/>
      <c r="G49" s="22">
        <v>176</v>
      </c>
      <c r="H49" s="20" t="s">
        <v>285</v>
      </c>
      <c r="I49" s="20" t="s">
        <v>310</v>
      </c>
      <c r="J49" s="17" t="s">
        <v>386</v>
      </c>
      <c r="K49" s="19" t="s">
        <v>387</v>
      </c>
      <c r="L49" s="19"/>
      <c r="M49" s="19"/>
      <c r="N49" s="27" t="s">
        <v>366</v>
      </c>
      <c r="O49" s="19"/>
      <c r="P49" s="19"/>
      <c r="Q49" s="37"/>
      <c r="R49" s="19"/>
      <c r="S49" s="11"/>
      <c r="T49" s="11"/>
      <c r="U49" s="11"/>
      <c r="V49" s="11"/>
      <c r="W49" s="11"/>
      <c r="X49" s="11"/>
      <c r="Y49" s="11"/>
      <c r="Z49" s="11"/>
      <c r="AA49" s="11"/>
      <c r="AB49" s="57"/>
      <c r="AC49" s="7">
        <f t="shared" si="3"/>
        <v>0</v>
      </c>
      <c r="AD49" s="7">
        <f t="shared" si="4"/>
        <v>0</v>
      </c>
      <c r="AE49" s="7">
        <f t="shared" si="5"/>
        <v>0</v>
      </c>
    </row>
    <row r="50" spans="1:31" ht="15" hidden="1" customHeight="1">
      <c r="A50" s="9"/>
      <c r="B50" s="10"/>
      <c r="C50" s="19"/>
      <c r="D50" s="14"/>
      <c r="E50" s="13" t="s">
        <v>259</v>
      </c>
      <c r="F50" s="14"/>
      <c r="G50" s="22">
        <v>177</v>
      </c>
      <c r="H50" s="20" t="s">
        <v>285</v>
      </c>
      <c r="I50" s="20" t="s">
        <v>310</v>
      </c>
      <c r="J50" s="17" t="s">
        <v>388</v>
      </c>
      <c r="K50" s="19" t="s">
        <v>389</v>
      </c>
      <c r="L50" s="19"/>
      <c r="M50" s="19"/>
      <c r="N50" s="27" t="s">
        <v>264</v>
      </c>
      <c r="O50" s="19"/>
      <c r="P50" s="19"/>
      <c r="Q50" s="37"/>
      <c r="R50" s="19"/>
      <c r="S50" s="11"/>
      <c r="T50" s="11"/>
      <c r="U50" s="11"/>
      <c r="V50" s="11"/>
      <c r="W50" s="11"/>
      <c r="X50" s="11"/>
      <c r="Y50" s="11"/>
      <c r="Z50" s="11"/>
      <c r="AA50" s="11"/>
      <c r="AB50" s="57"/>
      <c r="AC50" s="7">
        <f t="shared" si="3"/>
        <v>0</v>
      </c>
      <c r="AD50" s="7">
        <f t="shared" si="4"/>
        <v>0</v>
      </c>
      <c r="AE50" s="7">
        <f t="shared" si="5"/>
        <v>0</v>
      </c>
    </row>
    <row r="51" spans="1:31" ht="15" hidden="1" customHeight="1">
      <c r="A51" s="9"/>
      <c r="B51" s="10"/>
      <c r="C51" s="19"/>
      <c r="D51" s="14"/>
      <c r="E51" s="13" t="s">
        <v>259</v>
      </c>
      <c r="F51" s="14"/>
      <c r="G51" s="22">
        <v>178</v>
      </c>
      <c r="H51" s="20" t="s">
        <v>285</v>
      </c>
      <c r="I51" s="20" t="s">
        <v>310</v>
      </c>
      <c r="J51" s="17" t="s">
        <v>390</v>
      </c>
      <c r="K51" s="19" t="s">
        <v>391</v>
      </c>
      <c r="L51" s="19"/>
      <c r="M51" s="19"/>
      <c r="N51" s="27" t="s">
        <v>264</v>
      </c>
      <c r="O51" s="19"/>
      <c r="P51" s="19"/>
      <c r="Q51" s="37"/>
      <c r="R51" s="19"/>
      <c r="S51" s="11"/>
      <c r="T51" s="11"/>
      <c r="U51" s="11"/>
      <c r="V51" s="11"/>
      <c r="W51" s="11"/>
      <c r="X51" s="11"/>
      <c r="Y51" s="11"/>
      <c r="Z51" s="11"/>
      <c r="AA51" s="11"/>
      <c r="AB51" s="57"/>
      <c r="AC51" s="7">
        <f t="shared" si="3"/>
        <v>0</v>
      </c>
      <c r="AD51" s="7">
        <f t="shared" si="4"/>
        <v>0</v>
      </c>
      <c r="AE51" s="7">
        <f t="shared" si="5"/>
        <v>0</v>
      </c>
    </row>
    <row r="52" spans="1:31" ht="15" hidden="1" customHeight="1">
      <c r="A52" s="9"/>
      <c r="B52" s="10"/>
      <c r="C52" s="19" t="s">
        <v>392</v>
      </c>
      <c r="D52" s="14"/>
      <c r="E52" s="13" t="s">
        <v>259</v>
      </c>
      <c r="F52" s="14"/>
      <c r="G52" s="22">
        <v>272</v>
      </c>
      <c r="H52" s="20" t="s">
        <v>393</v>
      </c>
      <c r="I52" s="20" t="s">
        <v>261</v>
      </c>
      <c r="J52" s="17" t="s">
        <v>394</v>
      </c>
      <c r="K52" s="19" t="s">
        <v>395</v>
      </c>
      <c r="L52" s="19"/>
      <c r="M52" s="19"/>
      <c r="N52" s="27" t="s">
        <v>264</v>
      </c>
      <c r="O52" s="19"/>
      <c r="P52" s="19"/>
      <c r="Q52" s="37" t="s">
        <v>88</v>
      </c>
      <c r="R52" s="19"/>
      <c r="S52" s="11"/>
      <c r="T52" s="11"/>
      <c r="U52" s="11"/>
      <c r="V52" s="11"/>
      <c r="W52" s="11"/>
      <c r="X52" s="11"/>
      <c r="Y52" s="11"/>
      <c r="Z52" s="11"/>
      <c r="AA52" s="11"/>
      <c r="AB52" s="57"/>
      <c r="AC52" s="7">
        <f t="shared" si="3"/>
        <v>0</v>
      </c>
      <c r="AD52" s="7">
        <f t="shared" si="4"/>
        <v>0</v>
      </c>
      <c r="AE52" s="7">
        <f t="shared" si="5"/>
        <v>0</v>
      </c>
    </row>
    <row r="53" spans="1:31" ht="15" hidden="1" customHeight="1">
      <c r="A53" s="9"/>
      <c r="B53" s="10"/>
      <c r="C53" s="19"/>
      <c r="D53" s="14"/>
      <c r="E53" s="13" t="s">
        <v>259</v>
      </c>
      <c r="F53" s="14"/>
      <c r="G53" s="22">
        <v>273</v>
      </c>
      <c r="H53" s="20" t="s">
        <v>393</v>
      </c>
      <c r="I53" s="20" t="s">
        <v>261</v>
      </c>
      <c r="J53" s="17" t="s">
        <v>396</v>
      </c>
      <c r="K53" s="19" t="s">
        <v>397</v>
      </c>
      <c r="L53" s="19"/>
      <c r="M53" s="19"/>
      <c r="N53" s="27" t="s">
        <v>264</v>
      </c>
      <c r="O53" s="19"/>
      <c r="P53" s="19"/>
      <c r="Q53" s="37"/>
      <c r="R53" s="19"/>
      <c r="S53" s="11"/>
      <c r="T53" s="11"/>
      <c r="U53" s="11"/>
      <c r="V53" s="11"/>
      <c r="W53" s="11"/>
      <c r="X53" s="11"/>
      <c r="Y53" s="11"/>
      <c r="Z53" s="11"/>
      <c r="AA53" s="11"/>
      <c r="AB53" s="57"/>
      <c r="AC53" s="7">
        <f t="shared" si="3"/>
        <v>0</v>
      </c>
      <c r="AD53" s="7">
        <f t="shared" si="4"/>
        <v>0</v>
      </c>
      <c r="AE53" s="7">
        <f t="shared" si="5"/>
        <v>0</v>
      </c>
    </row>
    <row r="54" spans="1:31" ht="15" customHeight="1">
      <c r="A54" s="31"/>
      <c r="B54" s="10"/>
      <c r="C54" s="19"/>
      <c r="D54" s="14"/>
      <c r="E54" s="15" t="s">
        <v>240</v>
      </c>
      <c r="F54" s="32" t="s">
        <v>241</v>
      </c>
      <c r="G54" s="23">
        <v>137</v>
      </c>
      <c r="H54" s="24" t="s">
        <v>181</v>
      </c>
      <c r="I54" s="24"/>
      <c r="J54" s="25"/>
      <c r="K54" s="18" t="s">
        <v>398</v>
      </c>
      <c r="L54" s="19" t="s">
        <v>254</v>
      </c>
      <c r="M54" s="19"/>
      <c r="N54" s="27" t="s">
        <v>268</v>
      </c>
      <c r="O54" s="18"/>
      <c r="P54" s="18"/>
      <c r="Q54" s="46" t="s">
        <v>29</v>
      </c>
      <c r="R54" s="19"/>
      <c r="S54" s="11"/>
      <c r="T54" s="11"/>
      <c r="U54" s="11" t="s">
        <v>257</v>
      </c>
      <c r="V54" s="11"/>
      <c r="W54" s="11"/>
      <c r="X54" s="11"/>
      <c r="Y54" s="11"/>
      <c r="Z54" s="11"/>
      <c r="AA54" s="11"/>
      <c r="AB54" s="57"/>
      <c r="AC54" s="7">
        <f t="shared" si="3"/>
        <v>1</v>
      </c>
      <c r="AD54" s="7">
        <f t="shared" si="4"/>
        <v>0</v>
      </c>
      <c r="AE54" s="7">
        <f t="shared" si="5"/>
        <v>1</v>
      </c>
    </row>
    <row r="55" spans="1:31" ht="15" hidden="1" customHeight="1">
      <c r="A55" s="9"/>
      <c r="B55" s="10"/>
      <c r="C55" s="19" t="s">
        <v>298</v>
      </c>
      <c r="D55" s="14"/>
      <c r="E55" s="13" t="s">
        <v>259</v>
      </c>
      <c r="F55" s="16"/>
      <c r="G55" s="22">
        <v>314</v>
      </c>
      <c r="H55" s="20" t="s">
        <v>314</v>
      </c>
      <c r="I55" s="20" t="s">
        <v>315</v>
      </c>
      <c r="J55" s="17" t="s">
        <v>399</v>
      </c>
      <c r="K55" s="19" t="s">
        <v>400</v>
      </c>
      <c r="L55" s="19"/>
      <c r="M55" s="19"/>
      <c r="N55" s="27" t="s">
        <v>264</v>
      </c>
      <c r="O55" s="19"/>
      <c r="P55" s="19"/>
      <c r="Q55" s="37" t="s">
        <v>88</v>
      </c>
      <c r="R55" s="19"/>
      <c r="S55" s="11"/>
      <c r="T55" s="11"/>
      <c r="U55" s="11"/>
      <c r="V55" s="11"/>
      <c r="W55" s="11"/>
      <c r="X55" s="11"/>
      <c r="Y55" s="11"/>
      <c r="Z55" s="11"/>
      <c r="AA55" s="11"/>
      <c r="AB55" s="57"/>
      <c r="AC55" s="7">
        <f t="shared" si="3"/>
        <v>0</v>
      </c>
      <c r="AD55" s="7">
        <f t="shared" si="4"/>
        <v>0</v>
      </c>
      <c r="AE55" s="7">
        <f t="shared" si="5"/>
        <v>0</v>
      </c>
    </row>
    <row r="56" spans="1:31" ht="15" customHeight="1">
      <c r="A56" s="31" t="s">
        <v>401</v>
      </c>
      <c r="B56" s="10"/>
      <c r="C56" s="19"/>
      <c r="D56" s="14"/>
      <c r="E56" s="29" t="s">
        <v>240</v>
      </c>
      <c r="F56" s="32" t="s">
        <v>241</v>
      </c>
      <c r="G56" s="28">
        <v>140</v>
      </c>
      <c r="H56" s="20" t="s">
        <v>181</v>
      </c>
      <c r="I56" s="20"/>
      <c r="J56" s="17"/>
      <c r="K56" s="19" t="s">
        <v>402</v>
      </c>
      <c r="L56" s="19" t="s">
        <v>254</v>
      </c>
      <c r="M56" s="19"/>
      <c r="N56" s="27" t="s">
        <v>268</v>
      </c>
      <c r="O56" s="19"/>
      <c r="P56" s="19"/>
      <c r="Q56" s="37" t="s">
        <v>29</v>
      </c>
      <c r="R56" s="19"/>
      <c r="S56" s="11"/>
      <c r="T56" s="11"/>
      <c r="U56" s="11" t="s">
        <v>257</v>
      </c>
      <c r="V56" s="11"/>
      <c r="W56" s="11"/>
      <c r="X56" s="11" t="s">
        <v>257</v>
      </c>
      <c r="Y56" s="11"/>
      <c r="Z56" s="11"/>
      <c r="AA56" s="11"/>
      <c r="AB56" s="57"/>
      <c r="AC56" s="7">
        <f t="shared" si="3"/>
        <v>1</v>
      </c>
      <c r="AD56" s="7">
        <f t="shared" si="4"/>
        <v>1</v>
      </c>
      <c r="AE56" s="7">
        <f t="shared" si="5"/>
        <v>2</v>
      </c>
    </row>
    <row r="57" spans="1:31" ht="15" customHeight="1">
      <c r="A57" s="31"/>
      <c r="B57" s="10"/>
      <c r="C57" s="19"/>
      <c r="D57" s="14"/>
      <c r="E57" s="29" t="s">
        <v>240</v>
      </c>
      <c r="F57" s="32" t="s">
        <v>403</v>
      </c>
      <c r="G57" s="28">
        <v>1369</v>
      </c>
      <c r="H57" s="20" t="s">
        <v>181</v>
      </c>
      <c r="I57" s="20"/>
      <c r="J57" s="17"/>
      <c r="K57" s="19" t="s">
        <v>404</v>
      </c>
      <c r="L57" s="19" t="s">
        <v>277</v>
      </c>
      <c r="M57" s="19"/>
      <c r="N57" s="27" t="s">
        <v>268</v>
      </c>
      <c r="O57" s="19"/>
      <c r="P57" s="19"/>
      <c r="Q57" s="37"/>
      <c r="R57" s="19"/>
      <c r="S57" s="11"/>
      <c r="T57" s="11"/>
      <c r="U57" s="11" t="s">
        <v>257</v>
      </c>
      <c r="V57" s="11"/>
      <c r="W57" s="11"/>
      <c r="X57" s="11"/>
      <c r="Y57" s="11"/>
      <c r="Z57" s="11"/>
      <c r="AA57" s="11"/>
      <c r="AB57" s="57"/>
      <c r="AC57" s="7">
        <f t="shared" si="3"/>
        <v>1</v>
      </c>
      <c r="AD57" s="7">
        <f t="shared" si="4"/>
        <v>0</v>
      </c>
      <c r="AE57" s="7">
        <f t="shared" si="5"/>
        <v>1</v>
      </c>
    </row>
    <row r="58" spans="1:31" ht="15" hidden="1" customHeight="1">
      <c r="A58" s="9"/>
      <c r="B58" s="10"/>
      <c r="C58" s="19"/>
      <c r="D58" s="14"/>
      <c r="E58" s="13" t="s">
        <v>259</v>
      </c>
      <c r="F58" s="16"/>
      <c r="G58" s="22">
        <v>317</v>
      </c>
      <c r="H58" s="20" t="s">
        <v>314</v>
      </c>
      <c r="I58" s="20" t="s">
        <v>315</v>
      </c>
      <c r="J58" s="17" t="s">
        <v>405</v>
      </c>
      <c r="K58" s="19" t="s">
        <v>406</v>
      </c>
      <c r="L58" s="19"/>
      <c r="M58" s="19"/>
      <c r="N58" s="27" t="s">
        <v>264</v>
      </c>
      <c r="O58" s="19"/>
      <c r="P58" s="19"/>
      <c r="Q58" s="37"/>
      <c r="R58" s="19"/>
      <c r="S58" s="11"/>
      <c r="T58" s="11"/>
      <c r="U58" s="11"/>
      <c r="V58" s="11"/>
      <c r="W58" s="11"/>
      <c r="X58" s="11"/>
      <c r="Y58" s="11"/>
      <c r="Z58" s="11"/>
      <c r="AA58" s="11"/>
      <c r="AB58" s="57"/>
      <c r="AC58" s="7">
        <f t="shared" si="3"/>
        <v>0</v>
      </c>
      <c r="AD58" s="7">
        <f t="shared" si="4"/>
        <v>0</v>
      </c>
      <c r="AE58" s="7">
        <f t="shared" si="5"/>
        <v>0</v>
      </c>
    </row>
    <row r="59" spans="1:31" ht="15" customHeight="1">
      <c r="A59" s="31"/>
      <c r="B59" s="10"/>
      <c r="C59" s="19"/>
      <c r="D59" s="14"/>
      <c r="E59" s="29" t="s">
        <v>240</v>
      </c>
      <c r="F59" s="32" t="s">
        <v>403</v>
      </c>
      <c r="G59" s="28">
        <v>1428</v>
      </c>
      <c r="H59" s="20" t="s">
        <v>181</v>
      </c>
      <c r="I59" s="20"/>
      <c r="J59" s="17"/>
      <c r="K59" s="19" t="s">
        <v>407</v>
      </c>
      <c r="L59" s="19" t="s">
        <v>277</v>
      </c>
      <c r="M59" s="19"/>
      <c r="N59" s="27" t="s">
        <v>268</v>
      </c>
      <c r="O59" s="19"/>
      <c r="P59" s="19"/>
      <c r="Q59" s="37" t="s">
        <v>29</v>
      </c>
      <c r="R59" s="19"/>
      <c r="S59" s="11"/>
      <c r="T59" s="11"/>
      <c r="U59" s="11" t="s">
        <v>257</v>
      </c>
      <c r="V59" s="11"/>
      <c r="W59" s="11"/>
      <c r="X59" s="11"/>
      <c r="Y59" s="11"/>
      <c r="Z59" s="11"/>
      <c r="AA59" s="11"/>
      <c r="AB59" s="57"/>
      <c r="AC59" s="7">
        <f t="shared" si="3"/>
        <v>1</v>
      </c>
      <c r="AD59" s="7">
        <f t="shared" si="4"/>
        <v>0</v>
      </c>
      <c r="AE59" s="7">
        <f t="shared" si="5"/>
        <v>1</v>
      </c>
    </row>
    <row r="60" spans="1:31" ht="15" hidden="1" customHeight="1">
      <c r="A60" s="9"/>
      <c r="B60" s="10"/>
      <c r="C60" s="19"/>
      <c r="D60" s="14"/>
      <c r="E60" s="13" t="s">
        <v>259</v>
      </c>
      <c r="F60" s="16"/>
      <c r="G60" s="22">
        <v>335</v>
      </c>
      <c r="H60" s="20" t="s">
        <v>314</v>
      </c>
      <c r="I60" s="20" t="s">
        <v>352</v>
      </c>
      <c r="J60" s="17" t="s">
        <v>408</v>
      </c>
      <c r="K60" s="19" t="s">
        <v>409</v>
      </c>
      <c r="L60" s="19"/>
      <c r="M60" s="19"/>
      <c r="N60" s="27" t="s">
        <v>264</v>
      </c>
      <c r="O60" s="19"/>
      <c r="P60" s="19"/>
      <c r="Q60" s="37"/>
      <c r="R60" s="19"/>
      <c r="S60" s="11"/>
      <c r="T60" s="11"/>
      <c r="U60" s="11"/>
      <c r="V60" s="11"/>
      <c r="W60" s="11"/>
      <c r="X60" s="11"/>
      <c r="Y60" s="11"/>
      <c r="Z60" s="11"/>
      <c r="AA60" s="11"/>
      <c r="AB60" s="57"/>
      <c r="AC60" s="7">
        <f t="shared" si="3"/>
        <v>0</v>
      </c>
      <c r="AD60" s="7">
        <f t="shared" si="4"/>
        <v>0</v>
      </c>
      <c r="AE60" s="7">
        <f t="shared" si="5"/>
        <v>0</v>
      </c>
    </row>
    <row r="61" spans="1:31" ht="15" hidden="1" customHeight="1">
      <c r="A61" s="9"/>
      <c r="B61" s="10"/>
      <c r="C61" s="19"/>
      <c r="D61" s="14"/>
      <c r="E61" s="13" t="s">
        <v>410</v>
      </c>
      <c r="F61" s="16"/>
      <c r="G61" s="22">
        <v>339</v>
      </c>
      <c r="H61" s="20" t="s">
        <v>314</v>
      </c>
      <c r="I61" s="20" t="s">
        <v>352</v>
      </c>
      <c r="J61" s="17" t="s">
        <v>388</v>
      </c>
      <c r="K61" s="19" t="s">
        <v>411</v>
      </c>
      <c r="L61" s="19"/>
      <c r="M61" s="19"/>
      <c r="N61" s="27" t="s">
        <v>264</v>
      </c>
      <c r="O61" s="19"/>
      <c r="P61" s="19"/>
      <c r="Q61" s="37"/>
      <c r="R61" s="19"/>
      <c r="S61" s="11"/>
      <c r="T61" s="11"/>
      <c r="U61" s="11"/>
      <c r="V61" s="11"/>
      <c r="W61" s="11"/>
      <c r="X61" s="11"/>
      <c r="Y61" s="11"/>
      <c r="Z61" s="11"/>
      <c r="AA61" s="11"/>
      <c r="AB61" s="57"/>
      <c r="AC61" s="7">
        <f t="shared" si="3"/>
        <v>0</v>
      </c>
      <c r="AD61" s="7">
        <f t="shared" si="4"/>
        <v>0</v>
      </c>
      <c r="AE61" s="7">
        <f t="shared" si="5"/>
        <v>0</v>
      </c>
    </row>
    <row r="62" spans="1:31" ht="15" customHeight="1">
      <c r="A62" s="31"/>
      <c r="B62" s="10"/>
      <c r="C62" s="19"/>
      <c r="D62" s="14"/>
      <c r="E62" s="29" t="s">
        <v>240</v>
      </c>
      <c r="F62" s="32" t="s">
        <v>241</v>
      </c>
      <c r="G62" s="28">
        <v>138</v>
      </c>
      <c r="H62" s="20" t="s">
        <v>181</v>
      </c>
      <c r="I62" s="20"/>
      <c r="J62" s="17"/>
      <c r="K62" s="19" t="s">
        <v>194</v>
      </c>
      <c r="L62" s="19" t="s">
        <v>412</v>
      </c>
      <c r="M62" s="19"/>
      <c r="N62" s="27" t="s">
        <v>335</v>
      </c>
      <c r="O62" s="19"/>
      <c r="P62" s="19" t="s">
        <v>322</v>
      </c>
      <c r="Q62" s="37" t="s">
        <v>29</v>
      </c>
      <c r="R62" s="19"/>
      <c r="S62" s="11"/>
      <c r="T62" s="11"/>
      <c r="U62" s="11" t="s">
        <v>257</v>
      </c>
      <c r="V62" s="11"/>
      <c r="W62" s="11"/>
      <c r="X62" s="11" t="s">
        <v>257</v>
      </c>
      <c r="Y62" s="11"/>
      <c r="Z62" s="11"/>
      <c r="AA62" s="11"/>
      <c r="AB62" s="57"/>
      <c r="AC62" s="7">
        <f t="shared" si="3"/>
        <v>1</v>
      </c>
      <c r="AD62" s="7">
        <f t="shared" si="4"/>
        <v>1</v>
      </c>
      <c r="AE62" s="7">
        <f t="shared" si="5"/>
        <v>2</v>
      </c>
    </row>
    <row r="63" spans="1:31" ht="15" hidden="1" customHeight="1">
      <c r="A63" s="9"/>
      <c r="B63" s="10"/>
      <c r="C63" s="19"/>
      <c r="D63" s="14"/>
      <c r="E63" s="13" t="s">
        <v>259</v>
      </c>
      <c r="F63" s="16"/>
      <c r="G63" s="22">
        <v>344</v>
      </c>
      <c r="H63" s="20" t="s">
        <v>314</v>
      </c>
      <c r="I63" s="20" t="s">
        <v>357</v>
      </c>
      <c r="J63" s="17" t="s">
        <v>413</v>
      </c>
      <c r="K63" s="19" t="s">
        <v>414</v>
      </c>
      <c r="L63" s="19"/>
      <c r="M63" s="19"/>
      <c r="N63" s="27" t="s">
        <v>264</v>
      </c>
      <c r="O63" s="19"/>
      <c r="P63" s="19"/>
      <c r="Q63" s="37" t="s">
        <v>88</v>
      </c>
      <c r="R63" s="19"/>
      <c r="S63" s="11"/>
      <c r="T63" s="11"/>
      <c r="U63" s="11"/>
      <c r="V63" s="11"/>
      <c r="W63" s="11"/>
      <c r="X63" s="11"/>
      <c r="Y63" s="11"/>
      <c r="Z63" s="11"/>
      <c r="AA63" s="11"/>
      <c r="AB63" s="57"/>
      <c r="AC63" s="7">
        <f t="shared" si="3"/>
        <v>0</v>
      </c>
      <c r="AD63" s="7">
        <f t="shared" si="4"/>
        <v>0</v>
      </c>
      <c r="AE63" s="7">
        <f t="shared" si="5"/>
        <v>0</v>
      </c>
    </row>
    <row r="64" spans="1:31" ht="15" customHeight="1">
      <c r="A64" s="9" t="s">
        <v>415</v>
      </c>
      <c r="B64" s="10"/>
      <c r="C64" s="19"/>
      <c r="D64" s="14"/>
      <c r="E64" s="29" t="s">
        <v>240</v>
      </c>
      <c r="F64" s="32" t="s">
        <v>241</v>
      </c>
      <c r="G64" s="28">
        <v>125</v>
      </c>
      <c r="H64" s="20" t="s">
        <v>181</v>
      </c>
      <c r="I64" s="20"/>
      <c r="J64" s="17"/>
      <c r="K64" s="19" t="s">
        <v>416</v>
      </c>
      <c r="L64" s="19" t="s">
        <v>254</v>
      </c>
      <c r="M64" s="19"/>
      <c r="N64" s="27" t="s">
        <v>308</v>
      </c>
      <c r="O64" s="19"/>
      <c r="P64" s="19"/>
      <c r="Q64" s="37" t="s">
        <v>29</v>
      </c>
      <c r="R64" s="19"/>
      <c r="S64" s="11"/>
      <c r="T64" s="11"/>
      <c r="U64" s="11" t="s">
        <v>257</v>
      </c>
      <c r="V64" s="11"/>
      <c r="W64" s="11"/>
      <c r="X64" s="11"/>
      <c r="Y64" s="11"/>
      <c r="Z64" s="11"/>
      <c r="AA64" s="11"/>
      <c r="AB64" s="57"/>
      <c r="AC64" s="7">
        <f t="shared" si="3"/>
        <v>1</v>
      </c>
      <c r="AD64" s="7">
        <f t="shared" si="4"/>
        <v>0</v>
      </c>
      <c r="AE64" s="7">
        <f t="shared" si="5"/>
        <v>1</v>
      </c>
    </row>
    <row r="65" spans="1:31" ht="15" customHeight="1">
      <c r="A65" s="9"/>
      <c r="B65" s="10"/>
      <c r="C65" s="19" t="s">
        <v>379</v>
      </c>
      <c r="D65" s="14"/>
      <c r="E65" s="13" t="s">
        <v>259</v>
      </c>
      <c r="F65" s="16"/>
      <c r="G65" s="22">
        <v>349</v>
      </c>
      <c r="H65" s="20" t="s">
        <v>314</v>
      </c>
      <c r="I65" s="20" t="s">
        <v>357</v>
      </c>
      <c r="J65" s="17" t="s">
        <v>417</v>
      </c>
      <c r="K65" s="19" t="s">
        <v>418</v>
      </c>
      <c r="L65" s="19" t="s">
        <v>277</v>
      </c>
      <c r="M65" s="19"/>
      <c r="N65" s="27" t="s">
        <v>308</v>
      </c>
      <c r="O65" s="19"/>
      <c r="P65" s="19"/>
      <c r="Q65" s="37"/>
      <c r="R65" s="19"/>
      <c r="S65" s="11"/>
      <c r="T65" s="11"/>
      <c r="U65" s="11" t="s">
        <v>257</v>
      </c>
      <c r="V65" s="11"/>
      <c r="W65" s="11"/>
      <c r="X65" s="11" t="s">
        <v>257</v>
      </c>
      <c r="Y65" s="11"/>
      <c r="Z65" s="11"/>
      <c r="AA65" s="11"/>
      <c r="AB65" s="57"/>
      <c r="AC65" s="7">
        <f t="shared" si="3"/>
        <v>1</v>
      </c>
      <c r="AD65" s="7">
        <f t="shared" si="4"/>
        <v>1</v>
      </c>
      <c r="AE65" s="7">
        <f t="shared" si="5"/>
        <v>2</v>
      </c>
    </row>
    <row r="66" spans="1:31" ht="15" hidden="1" customHeight="1">
      <c r="A66" s="9"/>
      <c r="B66" s="10"/>
      <c r="C66" s="19" t="s">
        <v>419</v>
      </c>
      <c r="D66" s="14"/>
      <c r="E66" s="13" t="s">
        <v>259</v>
      </c>
      <c r="F66" s="16"/>
      <c r="G66" s="22">
        <v>347</v>
      </c>
      <c r="H66" s="20" t="s">
        <v>314</v>
      </c>
      <c r="I66" s="20" t="s">
        <v>357</v>
      </c>
      <c r="J66" s="17" t="s">
        <v>361</v>
      </c>
      <c r="K66" s="19" t="s">
        <v>420</v>
      </c>
      <c r="L66" s="19"/>
      <c r="M66" s="19"/>
      <c r="N66" s="27" t="s">
        <v>360</v>
      </c>
      <c r="O66" s="19"/>
      <c r="P66" s="19"/>
      <c r="Q66" s="37" t="s">
        <v>88</v>
      </c>
      <c r="R66" s="19"/>
      <c r="S66" s="11"/>
      <c r="T66" s="11"/>
      <c r="U66" s="11"/>
      <c r="V66" s="11"/>
      <c r="W66" s="11"/>
      <c r="X66" s="11"/>
      <c r="Y66" s="11"/>
      <c r="Z66" s="11"/>
      <c r="AA66" s="11"/>
      <c r="AB66" s="57"/>
      <c r="AC66" s="7">
        <f t="shared" ref="AC66:AC79" si="6">COUNTIF(S66:V66, "X")</f>
        <v>0</v>
      </c>
      <c r="AD66" s="7">
        <f t="shared" ref="AD66:AD79" si="7">COUNTIF(W66:AA66, "X")</f>
        <v>0</v>
      </c>
      <c r="AE66" s="7">
        <f t="shared" ref="AE66:AE79" si="8">COUNTIF(S66:AA66, "X")</f>
        <v>0</v>
      </c>
    </row>
    <row r="67" spans="1:31" ht="15" customHeight="1">
      <c r="A67" s="9"/>
      <c r="B67" s="10"/>
      <c r="C67" s="19"/>
      <c r="D67" s="14" t="s">
        <v>421</v>
      </c>
      <c r="E67" s="13" t="s">
        <v>259</v>
      </c>
      <c r="F67" s="16"/>
      <c r="G67" s="22">
        <v>350</v>
      </c>
      <c r="H67" s="20" t="s">
        <v>314</v>
      </c>
      <c r="I67" s="20" t="s">
        <v>357</v>
      </c>
      <c r="J67" s="17" t="s">
        <v>422</v>
      </c>
      <c r="K67" s="19" t="s">
        <v>423</v>
      </c>
      <c r="L67" s="19" t="s">
        <v>424</v>
      </c>
      <c r="M67" s="19"/>
      <c r="N67" s="27" t="s">
        <v>308</v>
      </c>
      <c r="O67" s="19"/>
      <c r="P67" s="19"/>
      <c r="Q67" s="37" t="s">
        <v>29</v>
      </c>
      <c r="R67" s="19"/>
      <c r="S67" s="11"/>
      <c r="T67" s="11"/>
      <c r="U67" s="11" t="s">
        <v>257</v>
      </c>
      <c r="V67" s="11"/>
      <c r="W67" s="11"/>
      <c r="X67" s="11" t="s">
        <v>257</v>
      </c>
      <c r="Y67" s="11"/>
      <c r="Z67" s="11"/>
      <c r="AA67" s="11"/>
      <c r="AB67" s="57"/>
      <c r="AC67" s="7">
        <f t="shared" si="6"/>
        <v>1</v>
      </c>
      <c r="AD67" s="7">
        <f t="shared" si="7"/>
        <v>1</v>
      </c>
      <c r="AE67" s="7">
        <f t="shared" si="8"/>
        <v>2</v>
      </c>
    </row>
    <row r="68" spans="1:31" ht="15" customHeight="1">
      <c r="A68" s="31"/>
      <c r="B68" s="10"/>
      <c r="C68" s="19"/>
      <c r="D68" s="14"/>
      <c r="E68" s="29" t="s">
        <v>240</v>
      </c>
      <c r="F68" s="32" t="s">
        <v>241</v>
      </c>
      <c r="G68" s="28">
        <v>139</v>
      </c>
      <c r="H68" s="20" t="s">
        <v>181</v>
      </c>
      <c r="I68" s="20"/>
      <c r="J68" s="17"/>
      <c r="K68" s="19" t="s">
        <v>425</v>
      </c>
      <c r="L68" s="19" t="s">
        <v>424</v>
      </c>
      <c r="M68" s="19"/>
      <c r="N68" s="27" t="s">
        <v>366</v>
      </c>
      <c r="O68" s="19"/>
      <c r="P68" s="19"/>
      <c r="Q68" s="37" t="s">
        <v>29</v>
      </c>
      <c r="R68" s="19"/>
      <c r="S68" s="11"/>
      <c r="T68" s="11"/>
      <c r="U68" s="11" t="s">
        <v>257</v>
      </c>
      <c r="V68" s="11"/>
      <c r="W68" s="11"/>
      <c r="X68" s="11" t="s">
        <v>257</v>
      </c>
      <c r="Y68" s="11"/>
      <c r="Z68" s="11"/>
      <c r="AA68" s="11"/>
      <c r="AB68" s="57"/>
      <c r="AC68" s="7">
        <f t="shared" si="6"/>
        <v>1</v>
      </c>
      <c r="AD68" s="7">
        <f t="shared" si="7"/>
        <v>1</v>
      </c>
      <c r="AE68" s="7">
        <f t="shared" si="8"/>
        <v>2</v>
      </c>
    </row>
    <row r="69" spans="1:31" ht="15" customHeight="1">
      <c r="A69" s="9"/>
      <c r="B69" s="10"/>
      <c r="C69" s="19"/>
      <c r="D69" s="14"/>
      <c r="E69" s="13" t="s">
        <v>259</v>
      </c>
      <c r="F69" s="16"/>
      <c r="G69" s="22">
        <v>358</v>
      </c>
      <c r="H69" s="20" t="s">
        <v>314</v>
      </c>
      <c r="I69" s="20" t="s">
        <v>357</v>
      </c>
      <c r="J69" s="17" t="s">
        <v>426</v>
      </c>
      <c r="K69" s="19" t="s">
        <v>427</v>
      </c>
      <c r="L69" s="19" t="s">
        <v>277</v>
      </c>
      <c r="M69" s="19"/>
      <c r="N69" s="27" t="s">
        <v>366</v>
      </c>
      <c r="O69" s="19"/>
      <c r="P69" s="19"/>
      <c r="Q69" s="37"/>
      <c r="R69" s="19"/>
      <c r="S69" s="11"/>
      <c r="T69" s="11"/>
      <c r="U69" s="11" t="s">
        <v>257</v>
      </c>
      <c r="V69" s="11"/>
      <c r="W69" s="11"/>
      <c r="X69" s="11" t="s">
        <v>257</v>
      </c>
      <c r="Y69" s="11"/>
      <c r="Z69" s="11"/>
      <c r="AA69" s="11"/>
      <c r="AB69" s="57"/>
      <c r="AC69" s="7">
        <f t="shared" si="6"/>
        <v>1</v>
      </c>
      <c r="AD69" s="7">
        <f t="shared" si="7"/>
        <v>1</v>
      </c>
      <c r="AE69" s="7">
        <f t="shared" si="8"/>
        <v>2</v>
      </c>
    </row>
    <row r="70" spans="1:31" ht="15" hidden="1" customHeight="1">
      <c r="A70" s="9"/>
      <c r="B70" s="10"/>
      <c r="C70" s="19"/>
      <c r="D70" s="14"/>
      <c r="E70" s="13" t="s">
        <v>259</v>
      </c>
      <c r="F70" s="16"/>
      <c r="G70" s="22">
        <v>351</v>
      </c>
      <c r="H70" s="20" t="s">
        <v>314</v>
      </c>
      <c r="I70" s="20" t="s">
        <v>357</v>
      </c>
      <c r="J70" s="17" t="s">
        <v>428</v>
      </c>
      <c r="K70" s="19" t="s">
        <v>429</v>
      </c>
      <c r="L70" s="19"/>
      <c r="M70" s="19"/>
      <c r="N70" s="27" t="s">
        <v>360</v>
      </c>
      <c r="O70" s="19"/>
      <c r="P70" s="19"/>
      <c r="Q70" s="37"/>
      <c r="R70" s="19"/>
      <c r="S70" s="11"/>
      <c r="T70" s="11"/>
      <c r="U70" s="11"/>
      <c r="V70" s="11"/>
      <c r="W70" s="11"/>
      <c r="X70" s="11"/>
      <c r="Y70" s="11"/>
      <c r="Z70" s="11"/>
      <c r="AA70" s="11"/>
      <c r="AB70" s="57"/>
      <c r="AC70" s="7">
        <f t="shared" si="6"/>
        <v>0</v>
      </c>
      <c r="AD70" s="7">
        <f t="shared" si="7"/>
        <v>0</v>
      </c>
      <c r="AE70" s="7">
        <f t="shared" si="8"/>
        <v>0</v>
      </c>
    </row>
    <row r="71" spans="1:31" ht="15" hidden="1" customHeight="1">
      <c r="A71" s="9"/>
      <c r="B71" s="10"/>
      <c r="C71" s="19"/>
      <c r="D71" s="14"/>
      <c r="E71" s="13" t="s">
        <v>259</v>
      </c>
      <c r="F71" s="16"/>
      <c r="G71" s="22">
        <v>352</v>
      </c>
      <c r="H71" s="20" t="s">
        <v>314</v>
      </c>
      <c r="I71" s="20" t="s">
        <v>357</v>
      </c>
      <c r="J71" s="17" t="s">
        <v>430</v>
      </c>
      <c r="K71" s="19" t="s">
        <v>431</v>
      </c>
      <c r="L71" s="19"/>
      <c r="M71" s="19"/>
      <c r="N71" s="27" t="s">
        <v>268</v>
      </c>
      <c r="O71" s="19"/>
      <c r="P71" s="19"/>
      <c r="Q71" s="37" t="s">
        <v>29</v>
      </c>
      <c r="R71" s="19"/>
      <c r="S71" s="11"/>
      <c r="T71" s="11"/>
      <c r="U71" s="11"/>
      <c r="V71" s="11"/>
      <c r="W71" s="11"/>
      <c r="X71" s="11"/>
      <c r="Y71" s="11"/>
      <c r="Z71" s="11"/>
      <c r="AA71" s="11"/>
      <c r="AB71" s="57"/>
      <c r="AC71" s="7">
        <f t="shared" si="6"/>
        <v>0</v>
      </c>
      <c r="AD71" s="7">
        <f t="shared" si="7"/>
        <v>0</v>
      </c>
      <c r="AE71" s="7">
        <f t="shared" si="8"/>
        <v>0</v>
      </c>
    </row>
    <row r="72" spans="1:31" ht="15" customHeight="1">
      <c r="A72" s="9"/>
      <c r="B72" s="10"/>
      <c r="C72" s="19"/>
      <c r="D72" s="14"/>
      <c r="E72" s="13" t="s">
        <v>259</v>
      </c>
      <c r="F72" s="16"/>
      <c r="G72" s="22">
        <v>175</v>
      </c>
      <c r="H72" s="20" t="s">
        <v>285</v>
      </c>
      <c r="I72" s="20" t="s">
        <v>310</v>
      </c>
      <c r="J72" s="17" t="s">
        <v>432</v>
      </c>
      <c r="K72" s="19" t="s">
        <v>433</v>
      </c>
      <c r="L72" s="19" t="s">
        <v>277</v>
      </c>
      <c r="M72" s="19"/>
      <c r="N72" s="27" t="s">
        <v>321</v>
      </c>
      <c r="O72" s="19"/>
      <c r="P72" s="19" t="s">
        <v>434</v>
      </c>
      <c r="Q72" s="37"/>
      <c r="R72" s="19"/>
      <c r="S72" s="11"/>
      <c r="T72" s="11"/>
      <c r="U72" s="11" t="s">
        <v>257</v>
      </c>
      <c r="V72" s="11"/>
      <c r="W72" s="11"/>
      <c r="X72" s="11"/>
      <c r="Y72" s="11"/>
      <c r="Z72" s="11"/>
      <c r="AA72" s="11"/>
      <c r="AB72" s="57"/>
      <c r="AC72" s="7">
        <f t="shared" si="6"/>
        <v>1</v>
      </c>
      <c r="AD72" s="7">
        <f t="shared" si="7"/>
        <v>0</v>
      </c>
      <c r="AE72" s="7">
        <f t="shared" si="8"/>
        <v>1</v>
      </c>
    </row>
    <row r="73" spans="1:31" ht="15" hidden="1" customHeight="1">
      <c r="A73" s="9"/>
      <c r="B73" s="10"/>
      <c r="C73" s="19"/>
      <c r="D73" s="14"/>
      <c r="E73" s="13" t="s">
        <v>259</v>
      </c>
      <c r="F73" s="16"/>
      <c r="G73" s="22">
        <v>354</v>
      </c>
      <c r="H73" s="20" t="s">
        <v>314</v>
      </c>
      <c r="I73" s="20" t="s">
        <v>357</v>
      </c>
      <c r="J73" s="17" t="s">
        <v>435</v>
      </c>
      <c r="K73" s="19" t="s">
        <v>436</v>
      </c>
      <c r="L73" s="19"/>
      <c r="M73" s="19"/>
      <c r="N73" s="27" t="s">
        <v>264</v>
      </c>
      <c r="O73" s="19"/>
      <c r="P73" s="19"/>
      <c r="Q73" s="37"/>
      <c r="R73" s="19"/>
      <c r="S73" s="11"/>
      <c r="T73" s="11"/>
      <c r="U73" s="11"/>
      <c r="V73" s="11"/>
      <c r="W73" s="11"/>
      <c r="X73" s="11"/>
      <c r="Y73" s="11"/>
      <c r="Z73" s="11"/>
      <c r="AA73" s="11"/>
      <c r="AB73" s="57"/>
      <c r="AC73" s="7">
        <f t="shared" si="6"/>
        <v>0</v>
      </c>
      <c r="AD73" s="7">
        <f t="shared" si="7"/>
        <v>0</v>
      </c>
      <c r="AE73" s="7">
        <f t="shared" si="8"/>
        <v>0</v>
      </c>
    </row>
    <row r="74" spans="1:31" ht="15" hidden="1" customHeight="1">
      <c r="A74" s="9"/>
      <c r="B74" s="10"/>
      <c r="C74" s="19"/>
      <c r="D74" s="14"/>
      <c r="E74" s="13" t="s">
        <v>259</v>
      </c>
      <c r="F74" s="16"/>
      <c r="G74" s="22">
        <v>355</v>
      </c>
      <c r="H74" s="20" t="s">
        <v>314</v>
      </c>
      <c r="I74" s="20" t="s">
        <v>357</v>
      </c>
      <c r="J74" s="17" t="s">
        <v>413</v>
      </c>
      <c r="K74" s="19" t="s">
        <v>437</v>
      </c>
      <c r="L74" s="19"/>
      <c r="M74" s="19"/>
      <c r="N74" s="27" t="s">
        <v>360</v>
      </c>
      <c r="O74" s="19"/>
      <c r="P74" s="19"/>
      <c r="Q74" s="37"/>
      <c r="R74" s="19"/>
      <c r="S74" s="11"/>
      <c r="T74" s="11"/>
      <c r="U74" s="11"/>
      <c r="V74" s="11"/>
      <c r="W74" s="11"/>
      <c r="X74" s="11"/>
      <c r="Y74" s="11"/>
      <c r="Z74" s="11"/>
      <c r="AA74" s="11"/>
      <c r="AB74" s="57"/>
      <c r="AC74" s="7">
        <f t="shared" si="6"/>
        <v>0</v>
      </c>
      <c r="AD74" s="7">
        <f t="shared" si="7"/>
        <v>0</v>
      </c>
      <c r="AE74" s="7">
        <f t="shared" si="8"/>
        <v>0</v>
      </c>
    </row>
    <row r="75" spans="1:31" ht="15" hidden="1" customHeight="1">
      <c r="A75" s="9"/>
      <c r="B75" s="10"/>
      <c r="C75" s="19"/>
      <c r="D75" s="14"/>
      <c r="E75" s="13" t="s">
        <v>259</v>
      </c>
      <c r="F75" s="16"/>
      <c r="G75" s="22">
        <v>356</v>
      </c>
      <c r="H75" s="20" t="s">
        <v>314</v>
      </c>
      <c r="I75" s="20" t="s">
        <v>357</v>
      </c>
      <c r="J75" s="17" t="s">
        <v>413</v>
      </c>
      <c r="K75" s="19" t="s">
        <v>438</v>
      </c>
      <c r="L75" s="19"/>
      <c r="M75" s="19"/>
      <c r="N75" s="27" t="s">
        <v>360</v>
      </c>
      <c r="O75" s="19"/>
      <c r="P75" s="19"/>
      <c r="Q75" s="37"/>
      <c r="R75" s="19"/>
      <c r="S75" s="11"/>
      <c r="T75" s="11"/>
      <c r="U75" s="11"/>
      <c r="V75" s="11"/>
      <c r="W75" s="11"/>
      <c r="X75" s="11"/>
      <c r="Y75" s="11"/>
      <c r="Z75" s="11"/>
      <c r="AA75" s="11"/>
      <c r="AB75" s="57"/>
      <c r="AC75" s="7">
        <f t="shared" si="6"/>
        <v>0</v>
      </c>
      <c r="AD75" s="7">
        <f t="shared" si="7"/>
        <v>0</v>
      </c>
      <c r="AE75" s="7">
        <f t="shared" si="8"/>
        <v>0</v>
      </c>
    </row>
    <row r="76" spans="1:31" ht="15" customHeight="1">
      <c r="A76" s="31"/>
      <c r="B76" s="10"/>
      <c r="C76" s="19"/>
      <c r="D76" s="14"/>
      <c r="E76" s="29" t="s">
        <v>240</v>
      </c>
      <c r="F76" s="32" t="s">
        <v>241</v>
      </c>
      <c r="G76" s="28">
        <v>122</v>
      </c>
      <c r="H76" s="20" t="s">
        <v>181</v>
      </c>
      <c r="I76" s="20"/>
      <c r="J76" s="17"/>
      <c r="K76" s="19" t="s">
        <v>439</v>
      </c>
      <c r="L76" s="19" t="s">
        <v>277</v>
      </c>
      <c r="M76" s="19"/>
      <c r="N76" s="27" t="s">
        <v>244</v>
      </c>
      <c r="O76" s="19"/>
      <c r="P76" s="19"/>
      <c r="Q76" s="37" t="s">
        <v>29</v>
      </c>
      <c r="R76" s="19"/>
      <c r="S76" s="11"/>
      <c r="T76" s="11"/>
      <c r="U76" s="11" t="s">
        <v>257</v>
      </c>
      <c r="V76" s="11"/>
      <c r="W76" s="11"/>
      <c r="X76" s="11"/>
      <c r="Y76" s="11"/>
      <c r="Z76" s="11"/>
      <c r="AA76" s="11"/>
      <c r="AB76" s="57"/>
      <c r="AC76" s="7">
        <f t="shared" si="6"/>
        <v>1</v>
      </c>
      <c r="AD76" s="7">
        <f t="shared" si="7"/>
        <v>0</v>
      </c>
      <c r="AE76" s="7">
        <f t="shared" si="8"/>
        <v>1</v>
      </c>
    </row>
    <row r="77" spans="1:31" ht="15" customHeight="1">
      <c r="A77" s="9" t="s">
        <v>440</v>
      </c>
      <c r="B77" s="10"/>
      <c r="C77" s="19" t="s">
        <v>298</v>
      </c>
      <c r="D77" s="14"/>
      <c r="E77" s="29" t="s">
        <v>240</v>
      </c>
      <c r="F77" s="32" t="s">
        <v>241</v>
      </c>
      <c r="G77" s="28">
        <v>123</v>
      </c>
      <c r="H77" s="20" t="s">
        <v>181</v>
      </c>
      <c r="I77" s="20"/>
      <c r="J77" s="17"/>
      <c r="K77" s="19" t="s">
        <v>441</v>
      </c>
      <c r="L77" s="19" t="s">
        <v>424</v>
      </c>
      <c r="M77" s="19"/>
      <c r="N77" s="27" t="s">
        <v>244</v>
      </c>
      <c r="O77" s="19"/>
      <c r="P77" s="19"/>
      <c r="Q77" s="37" t="s">
        <v>29</v>
      </c>
      <c r="R77" s="19"/>
      <c r="S77" s="11"/>
      <c r="T77" s="11"/>
      <c r="U77" s="11" t="s">
        <v>257</v>
      </c>
      <c r="V77" s="11"/>
      <c r="W77" s="11"/>
      <c r="X77" s="11"/>
      <c r="Y77" s="11"/>
      <c r="Z77" s="11"/>
      <c r="AA77" s="11"/>
      <c r="AB77" s="57"/>
      <c r="AC77" s="7">
        <f t="shared" si="6"/>
        <v>1</v>
      </c>
      <c r="AD77" s="7">
        <f t="shared" si="7"/>
        <v>0</v>
      </c>
      <c r="AE77" s="7">
        <f t="shared" si="8"/>
        <v>1</v>
      </c>
    </row>
    <row r="78" spans="1:31" ht="15" hidden="1" customHeight="1">
      <c r="A78" s="9"/>
      <c r="B78" s="10"/>
      <c r="C78" s="19" t="s">
        <v>442</v>
      </c>
      <c r="D78" s="14"/>
      <c r="E78" s="13" t="s">
        <v>259</v>
      </c>
      <c r="F78" s="16"/>
      <c r="G78" s="22">
        <v>359</v>
      </c>
      <c r="H78" s="20" t="s">
        <v>314</v>
      </c>
      <c r="I78" s="20" t="s">
        <v>357</v>
      </c>
      <c r="J78" s="17" t="s">
        <v>443</v>
      </c>
      <c r="K78" s="19" t="s">
        <v>444</v>
      </c>
      <c r="L78" s="19"/>
      <c r="M78" s="19"/>
      <c r="N78" s="27" t="s">
        <v>445</v>
      </c>
      <c r="O78" s="19"/>
      <c r="P78" s="19"/>
      <c r="Q78" s="37" t="s">
        <v>88</v>
      </c>
      <c r="R78" s="19"/>
      <c r="S78" s="11"/>
      <c r="T78" s="11"/>
      <c r="U78" s="11"/>
      <c r="V78" s="11"/>
      <c r="W78" s="11"/>
      <c r="X78" s="11"/>
      <c r="Y78" s="11"/>
      <c r="Z78" s="11"/>
      <c r="AA78" s="11"/>
      <c r="AB78" s="57"/>
      <c r="AC78" s="7">
        <f t="shared" si="6"/>
        <v>0</v>
      </c>
      <c r="AD78" s="7">
        <f t="shared" si="7"/>
        <v>0</v>
      </c>
      <c r="AE78" s="7">
        <f t="shared" si="8"/>
        <v>0</v>
      </c>
    </row>
    <row r="79" spans="1:31" ht="15" hidden="1" customHeight="1">
      <c r="A79" s="31"/>
      <c r="B79" s="10"/>
      <c r="C79" s="19"/>
      <c r="D79" s="14"/>
      <c r="E79" s="13" t="s">
        <v>259</v>
      </c>
      <c r="F79" s="16"/>
      <c r="G79" s="22">
        <v>360</v>
      </c>
      <c r="H79" s="20" t="s">
        <v>314</v>
      </c>
      <c r="I79" s="20" t="s">
        <v>357</v>
      </c>
      <c r="J79" s="17" t="s">
        <v>413</v>
      </c>
      <c r="K79" s="19" t="s">
        <v>446</v>
      </c>
      <c r="L79" s="19"/>
      <c r="M79" s="19"/>
      <c r="N79" s="27" t="s">
        <v>360</v>
      </c>
      <c r="O79" s="19"/>
      <c r="P79" s="19"/>
      <c r="Q79" s="37" t="s">
        <v>29</v>
      </c>
      <c r="R79" s="19"/>
      <c r="S79" s="11"/>
      <c r="T79" s="11"/>
      <c r="U79" s="11"/>
      <c r="V79" s="11"/>
      <c r="W79" s="11"/>
      <c r="X79" s="11"/>
      <c r="Y79" s="11"/>
      <c r="Z79" s="11"/>
      <c r="AA79" s="11"/>
      <c r="AB79" s="57"/>
      <c r="AC79" s="7">
        <f t="shared" si="6"/>
        <v>0</v>
      </c>
      <c r="AD79" s="7">
        <f t="shared" si="7"/>
        <v>0</v>
      </c>
      <c r="AE79" s="7">
        <f t="shared" si="8"/>
        <v>0</v>
      </c>
    </row>
    <row r="80" spans="1:31" ht="15" hidden="1" customHeight="1">
      <c r="A80" s="31"/>
      <c r="B80" s="10"/>
      <c r="C80" s="19"/>
      <c r="D80" s="14"/>
      <c r="E80" s="13"/>
      <c r="F80" s="16"/>
      <c r="G80" s="22">
        <v>374</v>
      </c>
      <c r="H80" s="17" t="s">
        <v>447</v>
      </c>
      <c r="I80" s="19" t="s">
        <v>448</v>
      </c>
      <c r="J80" s="56" t="s">
        <v>449</v>
      </c>
      <c r="K80" s="19" t="s">
        <v>450</v>
      </c>
      <c r="L80" s="19"/>
      <c r="M80" s="19"/>
      <c r="N80" s="27" t="s">
        <v>244</v>
      </c>
      <c r="O80" s="19"/>
      <c r="P80" s="19"/>
      <c r="Q80" s="37" t="s">
        <v>29</v>
      </c>
      <c r="R80" s="19"/>
      <c r="S80" s="11"/>
      <c r="T80" s="11"/>
      <c r="U80" s="11"/>
      <c r="V80" s="11"/>
      <c r="W80" s="11"/>
      <c r="X80" s="11"/>
      <c r="Y80" s="11"/>
      <c r="Z80" s="11"/>
      <c r="AA80" s="11"/>
      <c r="AB80" s="57"/>
      <c r="AC80" s="7"/>
      <c r="AD80" s="7"/>
      <c r="AE80" s="7"/>
    </row>
    <row r="81" spans="1:31" hidden="1">
      <c r="A81" s="31" t="s">
        <v>451</v>
      </c>
      <c r="B81" s="10"/>
      <c r="C81" s="19"/>
      <c r="D81" s="14"/>
      <c r="E81" s="29" t="s">
        <v>240</v>
      </c>
      <c r="F81" s="32" t="s">
        <v>403</v>
      </c>
      <c r="G81" s="28">
        <v>1346</v>
      </c>
      <c r="H81" s="20" t="s">
        <v>181</v>
      </c>
      <c r="I81" s="20"/>
      <c r="J81" s="17"/>
      <c r="K81" s="19" t="s">
        <v>452</v>
      </c>
      <c r="L81" s="19"/>
      <c r="M81" s="19"/>
      <c r="N81" s="27" t="s">
        <v>268</v>
      </c>
      <c r="O81" s="19"/>
      <c r="P81" s="19"/>
      <c r="Q81" s="37"/>
      <c r="R81" s="19"/>
      <c r="S81" s="11"/>
      <c r="T81" s="11"/>
      <c r="U81" s="11"/>
      <c r="V81" s="11"/>
      <c r="W81" s="11"/>
      <c r="X81" s="11"/>
      <c r="Y81" s="11"/>
      <c r="Z81" s="11"/>
      <c r="AA81" s="11"/>
      <c r="AB81" s="57"/>
      <c r="AC81" s="7">
        <f t="shared" ref="AC81:AC86" si="9">COUNTIF(S81:V81, "X")</f>
        <v>0</v>
      </c>
      <c r="AD81" s="7">
        <f t="shared" ref="AD81:AD86" si="10">COUNTIF(W81:AA81, "X")</f>
        <v>0</v>
      </c>
      <c r="AE81" s="7">
        <f t="shared" ref="AE81:AE86" si="11">COUNTIF(S81:AA81, "X")</f>
        <v>0</v>
      </c>
    </row>
    <row r="82" spans="1:31" hidden="1">
      <c r="A82" s="31"/>
      <c r="B82" s="10"/>
      <c r="C82" s="19"/>
      <c r="D82" s="14"/>
      <c r="E82" s="29" t="s">
        <v>240</v>
      </c>
      <c r="F82" s="32" t="s">
        <v>403</v>
      </c>
      <c r="G82" s="28">
        <v>1347</v>
      </c>
      <c r="H82" s="20" t="s">
        <v>181</v>
      </c>
      <c r="I82" s="20"/>
      <c r="J82" s="17"/>
      <c r="K82" s="19" t="s">
        <v>453</v>
      </c>
      <c r="L82" s="19"/>
      <c r="M82" s="19"/>
      <c r="N82" s="27" t="s">
        <v>366</v>
      </c>
      <c r="O82" s="19"/>
      <c r="P82" s="19"/>
      <c r="Q82" s="37"/>
      <c r="R82" s="19"/>
      <c r="S82" s="11"/>
      <c r="T82" s="11"/>
      <c r="U82" s="11"/>
      <c r="V82" s="11"/>
      <c r="W82" s="11"/>
      <c r="X82" s="11"/>
      <c r="Y82" s="11"/>
      <c r="Z82" s="11"/>
      <c r="AA82" s="11"/>
      <c r="AB82" s="57"/>
      <c r="AC82" s="7">
        <f t="shared" si="9"/>
        <v>0</v>
      </c>
      <c r="AD82" s="7">
        <f t="shared" si="10"/>
        <v>0</v>
      </c>
      <c r="AE82" s="7">
        <f t="shared" si="11"/>
        <v>0</v>
      </c>
    </row>
    <row r="83" spans="1:31">
      <c r="A83" s="31"/>
      <c r="B83" s="10"/>
      <c r="C83" s="19"/>
      <c r="D83" s="14"/>
      <c r="E83" s="29" t="s">
        <v>240</v>
      </c>
      <c r="F83" s="32" t="s">
        <v>241</v>
      </c>
      <c r="G83" s="28">
        <v>141</v>
      </c>
      <c r="H83" s="20" t="s">
        <v>181</v>
      </c>
      <c r="I83" s="20"/>
      <c r="J83" s="17"/>
      <c r="K83" s="19" t="s">
        <v>454</v>
      </c>
      <c r="L83" s="19" t="s">
        <v>424</v>
      </c>
      <c r="M83" s="19"/>
      <c r="N83" s="27" t="s">
        <v>244</v>
      </c>
      <c r="O83" s="19"/>
      <c r="P83" s="19"/>
      <c r="Q83" s="37" t="s">
        <v>88</v>
      </c>
      <c r="R83" s="19"/>
      <c r="S83" s="11"/>
      <c r="T83" s="11"/>
      <c r="U83" s="11" t="s">
        <v>257</v>
      </c>
      <c r="V83" s="11"/>
      <c r="W83" s="11"/>
      <c r="X83" s="11"/>
      <c r="Y83" s="11"/>
      <c r="Z83" s="11"/>
      <c r="AA83" s="11"/>
      <c r="AB83" s="57"/>
      <c r="AC83" s="7">
        <f t="shared" si="9"/>
        <v>1</v>
      </c>
      <c r="AD83" s="7">
        <f t="shared" si="10"/>
        <v>0</v>
      </c>
      <c r="AE83" s="7">
        <f t="shared" si="11"/>
        <v>1</v>
      </c>
    </row>
    <row r="84" spans="1:31" s="3" customFormat="1" ht="15" customHeight="1">
      <c r="A84" s="9"/>
      <c r="B84" s="10"/>
      <c r="C84" s="18"/>
      <c r="D84" s="16"/>
      <c r="E84" s="13" t="s">
        <v>259</v>
      </c>
      <c r="F84" s="16"/>
      <c r="G84" s="22">
        <v>316</v>
      </c>
      <c r="H84" s="20" t="s">
        <v>314</v>
      </c>
      <c r="I84" s="20" t="s">
        <v>315</v>
      </c>
      <c r="J84" s="17" t="s">
        <v>455</v>
      </c>
      <c r="K84" s="19" t="s">
        <v>456</v>
      </c>
      <c r="L84" s="19" t="s">
        <v>277</v>
      </c>
      <c r="M84" s="19"/>
      <c r="N84" s="27" t="s">
        <v>244</v>
      </c>
      <c r="O84" s="19"/>
      <c r="P84" s="19"/>
      <c r="Q84" s="37" t="s">
        <v>29</v>
      </c>
      <c r="R84" s="18"/>
      <c r="S84" s="11"/>
      <c r="T84" s="11"/>
      <c r="U84" s="11" t="s">
        <v>257</v>
      </c>
      <c r="V84" s="11"/>
      <c r="W84" s="11"/>
      <c r="X84" s="11"/>
      <c r="Y84" s="11"/>
      <c r="Z84" s="11"/>
      <c r="AA84" s="11"/>
      <c r="AB84" s="57"/>
      <c r="AC84" s="7">
        <f t="shared" si="9"/>
        <v>1</v>
      </c>
      <c r="AD84" s="7">
        <f t="shared" si="10"/>
        <v>0</v>
      </c>
      <c r="AE84" s="7">
        <f t="shared" si="11"/>
        <v>1</v>
      </c>
    </row>
    <row r="85" spans="1:31" s="3" customFormat="1" ht="15" customHeight="1">
      <c r="A85" s="40"/>
      <c r="B85" s="41"/>
      <c r="C85" s="45"/>
      <c r="D85" s="55"/>
      <c r="E85" s="29" t="s">
        <v>240</v>
      </c>
      <c r="F85" s="32" t="s">
        <v>403</v>
      </c>
      <c r="G85" s="28">
        <v>1157</v>
      </c>
      <c r="H85" s="20" t="s">
        <v>247</v>
      </c>
      <c r="I85" s="20"/>
      <c r="J85" s="17"/>
      <c r="K85" s="19" t="s">
        <v>457</v>
      </c>
      <c r="L85" s="19" t="s">
        <v>277</v>
      </c>
      <c r="M85" s="19"/>
      <c r="N85" s="27" t="s">
        <v>264</v>
      </c>
      <c r="O85" s="19"/>
      <c r="P85" s="19"/>
      <c r="Q85" s="37"/>
      <c r="R85" s="45"/>
      <c r="S85" s="11"/>
      <c r="T85" s="11"/>
      <c r="U85" s="11"/>
      <c r="V85" s="11"/>
      <c r="W85" s="11"/>
      <c r="X85" s="11" t="s">
        <v>257</v>
      </c>
      <c r="Y85" s="11"/>
      <c r="Z85" s="11"/>
      <c r="AA85" s="11"/>
      <c r="AB85" s="57"/>
      <c r="AC85" s="7">
        <f t="shared" si="9"/>
        <v>0</v>
      </c>
      <c r="AD85" s="7">
        <f t="shared" si="10"/>
        <v>1</v>
      </c>
      <c r="AE85" s="7">
        <f t="shared" si="11"/>
        <v>1</v>
      </c>
    </row>
    <row r="86" spans="1:31" s="3" customFormat="1">
      <c r="A86" s="40"/>
      <c r="B86" s="41"/>
      <c r="C86" s="42"/>
      <c r="D86" s="4"/>
      <c r="E86" s="15" t="s">
        <v>240</v>
      </c>
      <c r="F86" s="32" t="s">
        <v>403</v>
      </c>
      <c r="G86" s="23">
        <v>1442</v>
      </c>
      <c r="H86" s="24" t="s">
        <v>181</v>
      </c>
      <c r="I86" s="24"/>
      <c r="J86" s="25"/>
      <c r="K86" s="18" t="s">
        <v>458</v>
      </c>
      <c r="L86" s="18" t="s">
        <v>277</v>
      </c>
      <c r="M86" s="18"/>
      <c r="N86" s="26" t="s">
        <v>264</v>
      </c>
      <c r="O86" s="18"/>
      <c r="P86" s="18"/>
      <c r="Q86" s="37"/>
      <c r="R86" s="4"/>
      <c r="S86" s="11"/>
      <c r="T86" s="11"/>
      <c r="U86" s="11" t="s">
        <v>257</v>
      </c>
      <c r="V86" s="11"/>
      <c r="W86" s="11"/>
      <c r="X86" s="11" t="s">
        <v>257</v>
      </c>
      <c r="Y86" s="11"/>
      <c r="Z86" s="11"/>
      <c r="AA86" s="11"/>
      <c r="AB86" s="57"/>
      <c r="AC86" s="7">
        <f t="shared" si="9"/>
        <v>1</v>
      </c>
      <c r="AD86" s="7">
        <f t="shared" si="10"/>
        <v>1</v>
      </c>
      <c r="AE86" s="7">
        <f t="shared" si="11"/>
        <v>2</v>
      </c>
    </row>
    <row r="87" spans="1:31" ht="15" thickBot="1">
      <c r="A87" s="88"/>
      <c r="B87" s="88"/>
      <c r="C87" s="88"/>
      <c r="D87" s="88"/>
      <c r="E87" s="43"/>
      <c r="F87" s="4"/>
      <c r="G87" s="43"/>
      <c r="H87" s="4"/>
      <c r="I87" s="4"/>
      <c r="J87" s="42"/>
      <c r="K87" s="4"/>
      <c r="L87" s="4"/>
      <c r="M87" s="4"/>
      <c r="N87" s="44"/>
      <c r="O87" s="4"/>
      <c r="P87" s="4"/>
      <c r="Q87" s="4"/>
      <c r="S87" s="4"/>
      <c r="T87" s="4"/>
      <c r="U87" s="4"/>
      <c r="V87" s="4"/>
      <c r="W87" s="4"/>
      <c r="X87" s="4"/>
      <c r="Y87" s="4"/>
      <c r="Z87" s="4"/>
      <c r="AA87" s="4"/>
      <c r="AB87" s="4"/>
      <c r="AC87" s="4"/>
      <c r="AD87" s="4"/>
      <c r="AE87" s="4"/>
    </row>
    <row r="88" spans="1:31" ht="15" thickBot="1">
      <c r="A88" s="88"/>
      <c r="B88" s="88"/>
      <c r="C88" s="88"/>
      <c r="D88" s="88"/>
      <c r="E88" s="1">
        <f>COUNTIF(E2:E86, "CERI")</f>
        <v>50</v>
      </c>
      <c r="F88" s="1">
        <f>COUNTIF(F2:F86, "Qualitative")</f>
        <v>27</v>
      </c>
      <c r="G88" s="1">
        <f>COUNTA(G2:G86)</f>
        <v>85</v>
      </c>
      <c r="H88" s="88"/>
      <c r="I88" s="88"/>
      <c r="Q88" s="88"/>
      <c r="S88" s="1">
        <f>COUNTIF(S2:S84, "X")</f>
        <v>0</v>
      </c>
      <c r="T88" s="1">
        <f t="shared" ref="T88:AA88" si="12">COUNTIF(T2:T84, "X")</f>
        <v>0</v>
      </c>
      <c r="U88" s="1">
        <f t="shared" si="12"/>
        <v>35</v>
      </c>
      <c r="V88" s="1">
        <f t="shared" si="12"/>
        <v>0</v>
      </c>
      <c r="W88" s="1">
        <f t="shared" si="12"/>
        <v>0</v>
      </c>
      <c r="X88" s="1">
        <f t="shared" si="12"/>
        <v>15</v>
      </c>
      <c r="Y88" s="1">
        <f t="shared" si="12"/>
        <v>0</v>
      </c>
      <c r="Z88" s="1">
        <f t="shared" si="12"/>
        <v>0</v>
      </c>
      <c r="AA88" s="1">
        <f t="shared" si="12"/>
        <v>0</v>
      </c>
      <c r="AB88" s="1"/>
      <c r="AC88" s="1">
        <f>SUM(AC2:AC84)</f>
        <v>35</v>
      </c>
      <c r="AD88" s="1">
        <f>SUM(AD2:AD84)</f>
        <v>15</v>
      </c>
      <c r="AE88" s="1">
        <f>SUM(AE2:AE84)</f>
        <v>50</v>
      </c>
    </row>
  </sheetData>
  <autoFilter ref="A1:AE84" xr:uid="{63339F07-1F5A-47C3-B2A7-5F76450973C4}">
    <filterColumn colId="20">
      <customFilters>
        <customFilter operator="notEqual" val=" "/>
      </customFilters>
    </filterColumn>
    <sortState xmlns:xlrd2="http://schemas.microsoft.com/office/spreadsheetml/2017/richdata2" ref="A4:AE84">
      <sortCondition ref="N1:N84"/>
    </sortState>
  </autoFilter>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2" ma:contentTypeDescription="Create a new document." ma:contentTypeScope="" ma:versionID="df1ae472e16e466d2a4f550b19fb2a62">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394d79ba263fce2b281c0162fe7d6952"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2021-05-19T14:19:16+00:00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951587-731B-40A1-A1A8-E9640FFA29BA}"/>
</file>

<file path=customXml/itemProps2.xml><?xml version="1.0" encoding="utf-8"?>
<ds:datastoreItem xmlns:ds="http://schemas.openxmlformats.org/officeDocument/2006/customXml" ds:itemID="{7B4A131F-DEE7-40C6-AE23-AF8DE7BFAB27}"/>
</file>

<file path=customXml/itemProps3.xml><?xml version="1.0" encoding="utf-8"?>
<ds:datastoreItem xmlns:ds="http://schemas.openxmlformats.org/officeDocument/2006/customXml" ds:itemID="{23A6944D-7AE9-4D72-B410-8E82EB7CD8C8}"/>
</file>

<file path=customXml/itemProps4.xml><?xml version="1.0" encoding="utf-8"?>
<ds:datastoreItem xmlns:ds="http://schemas.openxmlformats.org/officeDocument/2006/customXml" ds:itemID="{17BF73A3-6876-49CC-993F-48BE00F1A9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Fry, Meridith</dc:creator>
  <cp:keywords/>
  <dc:description/>
  <cp:lastModifiedBy>Stargel, Laura</cp:lastModifiedBy>
  <cp:revision/>
  <dcterms:created xsi:type="dcterms:W3CDTF">2021-05-19T13:00:14Z</dcterms:created>
  <dcterms:modified xsi:type="dcterms:W3CDTF">2022-02-02T18:49:45Z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