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280" windowHeight="1532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Sheet1!$A$4:$Y$69</definedName>
    <definedName name="Chem_Categories">[1]Lists!$A$4:$A$63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1" l="1"/>
  <c r="P53" i="1"/>
  <c r="P54" i="1"/>
  <c r="P55" i="1"/>
  <c r="P51" i="1"/>
  <c r="L53" i="1"/>
  <c r="L54" i="1"/>
  <c r="L55" i="1"/>
  <c r="L52" i="1"/>
  <c r="L51" i="1"/>
  <c r="P32" i="1"/>
  <c r="P33" i="1"/>
  <c r="P34" i="1"/>
  <c r="P35" i="1"/>
  <c r="P31" i="1"/>
  <c r="L32" i="1"/>
  <c r="L33" i="1"/>
  <c r="L34" i="1"/>
  <c r="L35" i="1"/>
  <c r="L31" i="1"/>
  <c r="P74" i="1"/>
  <c r="P73" i="1"/>
  <c r="P72" i="1"/>
  <c r="P71" i="1"/>
  <c r="P21" i="1"/>
  <c r="P20" i="1"/>
  <c r="P19" i="1"/>
  <c r="L21" i="1"/>
  <c r="L20" i="1"/>
  <c r="L19" i="1"/>
  <c r="L5" i="1"/>
  <c r="L14" i="1"/>
  <c r="L36" i="1"/>
  <c r="L71" i="1"/>
  <c r="L72" i="1"/>
  <c r="L73" i="1"/>
  <c r="L6" i="1"/>
  <c r="L39" i="1"/>
  <c r="L22" i="1"/>
  <c r="L7" i="1"/>
  <c r="L70" i="1"/>
  <c r="L8" i="1"/>
  <c r="L74" i="1"/>
  <c r="L40" i="1"/>
  <c r="L23" i="1"/>
  <c r="L9" i="1"/>
  <c r="L41" i="1"/>
  <c r="L58" i="1"/>
  <c r="L17" i="1"/>
  <c r="L56" i="1"/>
  <c r="L42" i="1"/>
  <c r="L59" i="1"/>
  <c r="L60" i="1"/>
  <c r="L43" i="1"/>
  <c r="L24" i="1"/>
  <c r="L61" i="1"/>
  <c r="L10" i="1"/>
  <c r="L44" i="1"/>
  <c r="L25" i="1"/>
  <c r="L11" i="1"/>
  <c r="L45" i="1"/>
  <c r="L62" i="1"/>
  <c r="L18" i="1"/>
  <c r="L57" i="1"/>
  <c r="L46" i="1"/>
  <c r="L26" i="1"/>
  <c r="L12" i="1"/>
  <c r="L63" i="1"/>
  <c r="L47" i="1"/>
  <c r="L64" i="1"/>
  <c r="L15" i="1"/>
  <c r="L37" i="1"/>
  <c r="L27" i="1"/>
  <c r="L65" i="1"/>
  <c r="L48" i="1"/>
  <c r="L28" i="1"/>
  <c r="L66" i="1"/>
  <c r="L49" i="1"/>
  <c r="L67" i="1"/>
  <c r="L38" i="1"/>
  <c r="L29" i="1"/>
  <c r="L30" i="1"/>
  <c r="L68" i="1"/>
  <c r="L50" i="1"/>
  <c r="L69" i="1"/>
  <c r="L16" i="1"/>
  <c r="L13" i="1"/>
</calcChain>
</file>

<file path=xl/sharedStrings.xml><?xml version="1.0" encoding="utf-8"?>
<sst xmlns="http://schemas.openxmlformats.org/spreadsheetml/2006/main" count="770" uniqueCount="100">
  <si>
    <t>Chemical Category</t>
  </si>
  <si>
    <t>Study Short Citation</t>
  </si>
  <si>
    <t>Specific Chemical</t>
    <phoneticPr fontId="0" type="noConversion"/>
  </si>
  <si>
    <t>details on matrix comparison, (e.g., cord blood lipid: maternal serum lipid, or cord blood wet weight: maternal whole blood wet weight</t>
  </si>
  <si>
    <t>maternal samples, number of detects</t>
  </si>
  <si>
    <t>maternal samples, total N</t>
  </si>
  <si>
    <t>infant samples, number of detects</t>
  </si>
  <si>
    <t>infant samples, total N</t>
  </si>
  <si>
    <t xml:space="preserve">Paired sample results reported? </t>
  </si>
  <si>
    <t>infant central tendency concentration (only for non-paired studies)</t>
  </si>
  <si>
    <t>maternal central tendency concentration (only for non-paired studies)</t>
  </si>
  <si>
    <t>units for sampling (only for non-paired studies)</t>
  </si>
  <si>
    <t>infant:maternal conc., Central tendency (calculate j/k, or report paired result)</t>
    <phoneticPr fontId="0" type="noConversion"/>
  </si>
  <si>
    <t>Lower bound</t>
  </si>
  <si>
    <t>Upper bound</t>
  </si>
  <si>
    <t>Central tendency type (mean, geomean, median, other)</t>
  </si>
  <si>
    <t>LB type (min, 5th %ile, etc.)</t>
  </si>
  <si>
    <t>UB type (max, 95th %ile, etc.)</t>
  </si>
  <si>
    <t>Notes</t>
  </si>
  <si>
    <t>Population notes</t>
    <phoneticPr fontId="0" type="noConversion"/>
  </si>
  <si>
    <t>1-Needs to be reviewed; 2-Review or meta-analysis; 3-Data not useful</t>
  </si>
  <si>
    <t>bromodiphenylethers</t>
  </si>
  <si>
    <t>{Antignac, 2008 #3}</t>
  </si>
  <si>
    <t>cord serum: maternal serum</t>
    <phoneticPr fontId="0" type="noConversion"/>
  </si>
  <si>
    <t>NA</t>
    <phoneticPr fontId="0" type="noConversion"/>
  </si>
  <si>
    <t>Tetrabromobisphenol A</t>
  </si>
  <si>
    <t>NR</t>
    <phoneticPr fontId="0" type="noConversion"/>
  </si>
  <si>
    <t>N</t>
    <phoneticPr fontId="0" type="noConversion"/>
  </si>
  <si>
    <t>pg/g .f.w.</t>
  </si>
  <si>
    <t>median</t>
    <phoneticPr fontId="0" type="noConversion"/>
  </si>
  <si>
    <t>Reviewd by LLA- good</t>
  </si>
  <si>
    <t>PBDE-153</t>
  </si>
  <si>
    <t>pg/g l.w.</t>
    <phoneticPr fontId="0" type="noConversion"/>
  </si>
  <si>
    <t>median</t>
    <phoneticPr fontId="0" type="noConversion"/>
  </si>
  <si>
    <t>decaBDE</t>
  </si>
  <si>
    <t>nonaBDE</t>
    <phoneticPr fontId="0" type="noConversion"/>
  </si>
  <si>
    <t>octaBDE</t>
  </si>
  <si>
    <t>{Bi, 2006 #11}</t>
  </si>
  <si>
    <t>maternal and cord blood serum lipid</t>
  </si>
  <si>
    <t>ng/g lipid</t>
    <phoneticPr fontId="0" type="noConversion"/>
  </si>
  <si>
    <t>NA</t>
    <phoneticPr fontId="0" type="noConversion"/>
  </si>
  <si>
    <t>NA</t>
    <phoneticPr fontId="0" type="noConversion"/>
  </si>
  <si>
    <t>Y</t>
  </si>
  <si>
    <t>medan</t>
  </si>
  <si>
    <t>min</t>
  </si>
  <si>
    <t>max</t>
  </si>
  <si>
    <t>{Guvenius, 2003 #42}</t>
  </si>
  <si>
    <t>maternal blood plasm and cord blood plasma</t>
    <phoneticPr fontId="0" type="noConversion"/>
  </si>
  <si>
    <t>ng/g lipid</t>
    <phoneticPr fontId="0" type="noConversion"/>
  </si>
  <si>
    <t>median</t>
    <phoneticPr fontId="0" type="noConversion"/>
  </si>
  <si>
    <t>{Kawashiro, 2008 #58}</t>
  </si>
  <si>
    <t>maternal and cord blood lipid wt.</t>
  </si>
  <si>
    <t>N</t>
  </si>
  <si>
    <t>pg/g lipid wt.</t>
  </si>
  <si>
    <t>NR</t>
  </si>
  <si>
    <t>Median</t>
  </si>
  <si>
    <t>Use of reported means may result in more ratios calculated than relying on reported medians</t>
  </si>
  <si>
    <t>maternal and cord blood wet wt.</t>
  </si>
  <si>
    <t>pg/g wet wt.</t>
  </si>
  <si>
    <t>brominated flame retardants</t>
  </si>
  <si>
    <t>6-OH-BDE-47</t>
  </si>
  <si>
    <t>Vizcaino et al. (2011)</t>
  </si>
  <si>
    <t>ng/g lipid</t>
  </si>
  <si>
    <t>median</t>
  </si>
  <si>
    <t>Sum PBDEs</t>
  </si>
  <si>
    <t>Wan et al. (2010)</t>
  </si>
  <si>
    <t>6-OH-BDE 47</t>
  </si>
  <si>
    <t>Maternal and cord serum wet weight</t>
  </si>
  <si>
    <t>mean</t>
  </si>
  <si>
    <t>Kim et al. (2012)</t>
  </si>
  <si>
    <t xml:space="preserve">Maternal and cord blood lipid </t>
  </si>
  <si>
    <t>Foster, 2011</t>
  </si>
  <si>
    <t>PBDE-17</t>
  </si>
  <si>
    <t>cord serum lipid adjusted, maternal serum lipid adjusted</t>
  </si>
  <si>
    <t>Maternal blood samples were collected at delivery and 24-28 weeks gestation.  The values reported for the delivery samples were used in this tabulation.  Geomean was also reported.</t>
  </si>
  <si>
    <t>PBDE-28</t>
  </si>
  <si>
    <t>PBDE-47</t>
  </si>
  <si>
    <t>PBDE-66</t>
  </si>
  <si>
    <t>PBDE-99</t>
  </si>
  <si>
    <t>PBDE-100</t>
  </si>
  <si>
    <t>PBDE-154</t>
  </si>
  <si>
    <t>PBDE-183</t>
  </si>
  <si>
    <t>Frederiksen, 2010</t>
  </si>
  <si>
    <t>cord plasma, maernal plasma wet weight</t>
  </si>
  <si>
    <t>25th %ile</t>
  </si>
  <si>
    <t>75th %ile</t>
  </si>
  <si>
    <t xml:space="preserve">Non-paired results provided for a broader range of PBDE congeners. </t>
  </si>
  <si>
    <t>Brominated biphenyl (BB-153)</t>
  </si>
  <si>
    <t>cord plasma, maternal plasma, lipid adjusted</t>
  </si>
  <si>
    <t>PBDE-15</t>
  </si>
  <si>
    <t>PBDE-197</t>
  </si>
  <si>
    <t>OH-tetra-PBDE</t>
  </si>
  <si>
    <t>y coordinate</t>
  </si>
  <si>
    <t>Study size (# infants 1-20, 21-50, &gt;50)</t>
  </si>
  <si>
    <t>Lipid adjusted?</t>
  </si>
  <si>
    <t>hydroxylated PBDEs</t>
  </si>
  <si>
    <t>Dividing line</t>
  </si>
  <si>
    <t>{Antignac, 2009 #198}</t>
  </si>
  <si>
    <t>{Mazdai, 2003 #279}</t>
  </si>
  <si>
    <t>{Gomara, 2007 #237}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</si>
</sst>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name val="Lucida Grande"/>
    </font>
    <font>
      <sz val="1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0" borderId="0" xfId="0" quotePrefix="1" applyBorder="1" applyAlignment="1">
      <alignment horizontal="center"/>
    </xf>
    <xf numFmtId="0" fontId="0" fillId="0" borderId="0" xfId="0" quotePrefix="1" applyBorder="1" applyAlignment="1">
      <alignment horizontal="center" wrapText="1"/>
    </xf>
    <xf numFmtId="0" fontId="0" fillId="4" borderId="0" xfId="0" applyFill="1" applyBorder="1" applyAlignment="1">
      <alignment wrapText="1"/>
    </xf>
    <xf numFmtId="164" fontId="0" fillId="0" borderId="0" xfId="0" applyNumberFormat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 applyAlignment="1">
      <alignment wrapText="1"/>
    </xf>
    <xf numFmtId="0" fontId="2" fillId="5" borderId="0" xfId="0" applyFont="1" applyFill="1" applyBorder="1"/>
    <xf numFmtId="0" fontId="3" fillId="5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vertical="top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307848615697"/>
          <c:y val="0.044950213371266"/>
          <c:w val="0.74575385856654"/>
          <c:h val="0.8240727446757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Sheet1!$P$22:$P$35</c:f>
              <c:numCache>
                <c:formatCode>General</c:formatCode>
                <c:ptCount val="14"/>
                <c:pt idx="0">
                  <c:v>0.411764705882353</c:v>
                </c:pt>
                <c:pt idx="1">
                  <c:v>0.303571428571429</c:v>
                </c:pt>
                <c:pt idx="2">
                  <c:v>0.166666666666667</c:v>
                </c:pt>
                <c:pt idx="3">
                  <c:v>1.0</c:v>
                </c:pt>
                <c:pt idx="4">
                  <c:v>1.180722891566265</c:v>
                </c:pt>
                <c:pt idx="5">
                  <c:v>0.5</c:v>
                </c:pt>
                <c:pt idx="6">
                  <c:v>0.368421052631579</c:v>
                </c:pt>
                <c:pt idx="7">
                  <c:v>0.816425120772947</c:v>
                </c:pt>
                <c:pt idx="8" formatCode="0.00">
                  <c:v>0.216666666666667</c:v>
                </c:pt>
                <c:pt idx="9" formatCode="0.00">
                  <c:v>0.892857142857143</c:v>
                </c:pt>
                <c:pt idx="10" formatCode="0.00">
                  <c:v>1.245614035087719</c:v>
                </c:pt>
                <c:pt idx="11" formatCode="0.00">
                  <c:v>0.976190476190476</c:v>
                </c:pt>
                <c:pt idx="12" formatCode="0.00">
                  <c:v>1.517241379310345</c:v>
                </c:pt>
                <c:pt idx="13" formatCode="0.00">
                  <c:v>1.054054054054054</c:v>
                </c:pt>
              </c:numCache>
            </c:numRef>
          </c:xVal>
          <c:yVal>
            <c:numRef>
              <c:f>Sheet1!$D$22:$D$35</c:f>
              <c:numCache>
                <c:formatCode>General</c:formatCode>
                <c:ptCount val="14"/>
                <c:pt idx="0">
                  <c:v>7.0</c:v>
                </c:pt>
                <c:pt idx="1">
                  <c:v>8.0</c:v>
                </c:pt>
                <c:pt idx="2">
                  <c:v>10.0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15.0</c:v>
                </c:pt>
                <c:pt idx="8">
                  <c:v>15.0</c:v>
                </c:pt>
                <c:pt idx="9">
                  <c:v>4.0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v>Small, paired</c:v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tx1">
                  <a:alpha val="41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Sheet1!$P$36:$P$38</c:f>
              <c:numCache>
                <c:formatCode>General</c:formatCode>
                <c:ptCount val="3"/>
                <c:pt idx="0">
                  <c:v>0.57</c:v>
                </c:pt>
                <c:pt idx="1">
                  <c:v>1.0</c:v>
                </c:pt>
                <c:pt idx="2">
                  <c:v>0.9</c:v>
                </c:pt>
              </c:numCache>
            </c:numRef>
          </c:xVal>
          <c:yVal>
            <c:numRef>
              <c:f>Sheet1!$D$36:$D$38</c:f>
              <c:numCache>
                <c:formatCode>General</c:formatCode>
                <c:ptCount val="3"/>
                <c:pt idx="0">
                  <c:v>17.0</c:v>
                </c:pt>
                <c:pt idx="1">
                  <c:v>4.0</c:v>
                </c:pt>
                <c:pt idx="2">
                  <c:v>15.0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  <a:effectLst/>
          </c:spPr>
          <c:marker>
            <c:symbol val="triang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Sheet1!$P$39:$P$55</c:f>
              <c:numCache>
                <c:formatCode>0.00</c:formatCode>
                <c:ptCount val="17"/>
                <c:pt idx="0">
                  <c:v>1.466666666666667</c:v>
                </c:pt>
                <c:pt idx="1">
                  <c:v>0.571428571428572</c:v>
                </c:pt>
                <c:pt idx="2" formatCode="0.0000">
                  <c:v>1.012048192771084</c:v>
                </c:pt>
                <c:pt idx="3">
                  <c:v>1.2</c:v>
                </c:pt>
                <c:pt idx="4">
                  <c:v>0.645161290322581</c:v>
                </c:pt>
                <c:pt idx="5">
                  <c:v>1.615384615384615</c:v>
                </c:pt>
                <c:pt idx="6" formatCode="0.0000">
                  <c:v>0.115384615384615</c:v>
                </c:pt>
                <c:pt idx="7">
                  <c:v>1.4</c:v>
                </c:pt>
                <c:pt idx="8" formatCode="0.0000">
                  <c:v>2.383177570093458</c:v>
                </c:pt>
                <c:pt idx="9">
                  <c:v>1.305555555555556</c:v>
                </c:pt>
                <c:pt idx="10" formatCode="0.0000">
                  <c:v>0.23030303030303</c:v>
                </c:pt>
                <c:pt idx="11" formatCode="0.0000">
                  <c:v>1.541613316261204</c:v>
                </c:pt>
                <c:pt idx="12" formatCode="General">
                  <c:v>1.375</c:v>
                </c:pt>
                <c:pt idx="13" formatCode="General">
                  <c:v>1.653846153846154</c:v>
                </c:pt>
                <c:pt idx="14" formatCode="General">
                  <c:v>1.4375</c:v>
                </c:pt>
                <c:pt idx="15" formatCode="General">
                  <c:v>2.765957446808511</c:v>
                </c:pt>
                <c:pt idx="16" formatCode="General">
                  <c:v>1.5</c:v>
                </c:pt>
              </c:numCache>
            </c:numRef>
          </c:xVal>
          <c:yVal>
            <c:numRef>
              <c:f>Sheet1!$D$39:$D$55</c:f>
              <c:numCache>
                <c:formatCode>General</c:formatCode>
                <c:ptCount val="17"/>
                <c:pt idx="0">
                  <c:v>7.0</c:v>
                </c:pt>
                <c:pt idx="1">
                  <c:v>8.0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15.0</c:v>
                </c:pt>
                <c:pt idx="12">
                  <c:v>4.0</c:v>
                </c:pt>
                <c:pt idx="13">
                  <c:v>6.0</c:v>
                </c:pt>
                <c:pt idx="14">
                  <c:v>7.0</c:v>
                </c:pt>
                <c:pt idx="15">
                  <c:v>10.0</c:v>
                </c:pt>
                <c:pt idx="16">
                  <c:v>15.0</c:v>
                </c:pt>
              </c:numCache>
            </c:numRef>
          </c:yVal>
          <c:smooth val="0"/>
        </c:ser>
        <c:ser>
          <c:idx val="3"/>
          <c:order val="3"/>
          <c:tx>
            <c:v>Medium, paired</c:v>
          </c:tx>
          <c:spPr>
            <a:ln w="47625">
              <a:noFill/>
            </a:ln>
            <a:effectLst/>
          </c:spPr>
          <c:marker>
            <c:symbol val="triangle"/>
            <c:size val="13"/>
            <c:spPr>
              <a:solidFill>
                <a:schemeClr val="tx1">
                  <a:alpha val="48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0.44</c:v>
                </c:pt>
                <c:pt idx="1">
                  <c:v>1.3</c:v>
                </c:pt>
              </c:numCache>
            </c:numRef>
          </c:xVal>
          <c:yVal>
            <c:numRef>
              <c:f>Sheet1!$D$56:$D$57</c:f>
              <c:numCache>
                <c:formatCode>General</c:formatCode>
                <c:ptCount val="2"/>
                <c:pt idx="0">
                  <c:v>8.0</c:v>
                </c:pt>
                <c:pt idx="1">
                  <c:v>3.0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  <a:effectLst/>
          </c:spPr>
          <c:marker>
            <c:symbol val="triang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Sheet1!$P$58:$P$74</c:f>
              <c:numCache>
                <c:formatCode>General</c:formatCode>
                <c:ptCount val="17"/>
                <c:pt idx="0">
                  <c:v>1.460526315789474</c:v>
                </c:pt>
                <c:pt idx="1">
                  <c:v>2.508064516129032</c:v>
                </c:pt>
                <c:pt idx="2">
                  <c:v>2.928571428571429</c:v>
                </c:pt>
                <c:pt idx="3">
                  <c:v>3.079365079365079</c:v>
                </c:pt>
                <c:pt idx="4">
                  <c:v>2.720183486238532</c:v>
                </c:pt>
                <c:pt idx="5" formatCode="0.00">
                  <c:v>1.0</c:v>
                </c:pt>
                <c:pt idx="6">
                  <c:v>2.167381974248927</c:v>
                </c:pt>
                <c:pt idx="7">
                  <c:v>2.735537190082645</c:v>
                </c:pt>
                <c:pt idx="8" formatCode="0.00">
                  <c:v>4.285714285714285</c:v>
                </c:pt>
                <c:pt idx="9">
                  <c:v>2.022598870056497</c:v>
                </c:pt>
                <c:pt idx="10" formatCode="0.00">
                  <c:v>1.0</c:v>
                </c:pt>
                <c:pt idx="11">
                  <c:v>1.996007984031936</c:v>
                </c:pt>
                <c:pt idx="12">
                  <c:v>1.855191256830601</c:v>
                </c:pt>
                <c:pt idx="13" formatCode="0.000">
                  <c:v>4.687878263876881</c:v>
                </c:pt>
                <c:pt idx="14" formatCode="0.000">
                  <c:v>1.024745269286754</c:v>
                </c:pt>
                <c:pt idx="15" formatCode="0.000">
                  <c:v>0.843359818388195</c:v>
                </c:pt>
                <c:pt idx="16" formatCode="0.000">
                  <c:v>0.672676837725381</c:v>
                </c:pt>
              </c:numCache>
            </c:numRef>
          </c:xVal>
          <c:yVal>
            <c:numRef>
              <c:f>Sheet1!$D$58:$D$74</c:f>
              <c:numCache>
                <c:formatCode>General</c:formatCode>
                <c:ptCount val="17"/>
                <c:pt idx="0">
                  <c:v>8.0</c:v>
                </c:pt>
                <c:pt idx="1">
                  <c:v>9.0</c:v>
                </c:pt>
                <c:pt idx="2">
                  <c:v>2.0</c:v>
                </c:pt>
                <c:pt idx="3">
                  <c:v>10.0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15.0</c:v>
                </c:pt>
                <c:pt idx="11">
                  <c:v>15.0</c:v>
                </c:pt>
                <c:pt idx="12">
                  <c:v>7.0</c:v>
                </c:pt>
                <c:pt idx="13">
                  <c:v>14.0</c:v>
                </c:pt>
                <c:pt idx="14">
                  <c:v>13.0</c:v>
                </c:pt>
                <c:pt idx="15">
                  <c:v>12.0</c:v>
                </c:pt>
                <c:pt idx="16">
                  <c:v>8.0</c:v>
                </c:pt>
              </c:numCache>
            </c:numRef>
          </c:yVal>
          <c:smooth val="0"/>
        </c:ser>
        <c:ser>
          <c:idx val="5"/>
          <c:order val="5"/>
          <c:tx>
            <c:v>Dividing line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Sheet1!$Z$2:$Z$3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Sheet1!$AA$2:$AA$3</c:f>
              <c:numCache>
                <c:formatCode>General</c:formatCode>
                <c:ptCount val="2"/>
                <c:pt idx="0">
                  <c:v>0.0</c:v>
                </c:pt>
                <c:pt idx="1">
                  <c:v>17.9</c:v>
                </c:pt>
              </c:numCache>
            </c:numRef>
          </c:yVal>
          <c:smooth val="0"/>
        </c:ser>
        <c:ser>
          <c:idx val="6"/>
          <c:order val="6"/>
          <c:tx>
            <c:v>Wet wt, small, not paired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Sheet1!$P$5:$P$12</c:f>
              <c:numCache>
                <c:formatCode>0.00</c:formatCode>
                <c:ptCount val="8"/>
                <c:pt idx="0">
                  <c:v>0.285714285714286</c:v>
                </c:pt>
                <c:pt idx="1">
                  <c:v>0.294117647058824</c:v>
                </c:pt>
                <c:pt idx="2">
                  <c:v>0.233766233766234</c:v>
                </c:pt>
                <c:pt idx="3">
                  <c:v>0.540540540540541</c:v>
                </c:pt>
                <c:pt idx="4">
                  <c:v>0.124137931034483</c:v>
                </c:pt>
                <c:pt idx="5">
                  <c:v>0.0473684210526316</c:v>
                </c:pt>
                <c:pt idx="6">
                  <c:v>0.705882352941176</c:v>
                </c:pt>
                <c:pt idx="7">
                  <c:v>0.316666666666667</c:v>
                </c:pt>
              </c:numCache>
            </c:numRef>
          </c:xVal>
          <c:yVal>
            <c:numRef>
              <c:f>Sheet1!$D$5:$D$12</c:f>
              <c:numCache>
                <c:formatCode>General</c:formatCode>
                <c:ptCount val="8"/>
                <c:pt idx="0">
                  <c:v>16.0</c:v>
                </c:pt>
                <c:pt idx="1">
                  <c:v>16.0</c:v>
                </c:pt>
                <c:pt idx="2">
                  <c:v>7.0</c:v>
                </c:pt>
                <c:pt idx="3">
                  <c:v>1.0</c:v>
                </c:pt>
                <c:pt idx="4">
                  <c:v>8.0</c:v>
                </c:pt>
                <c:pt idx="5">
                  <c:v>11.0</c:v>
                </c:pt>
                <c:pt idx="6">
                  <c:v>3.0</c:v>
                </c:pt>
                <c:pt idx="7">
                  <c:v>4.0</c:v>
                </c:pt>
              </c:numCache>
            </c:numRef>
          </c:yVal>
          <c:smooth val="0"/>
        </c:ser>
        <c:ser>
          <c:idx val="7"/>
          <c:order val="7"/>
          <c:tx>
            <c:v>Wet wt, small, paired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>
                  <a:alpha val="49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Sheet1!$P$13:$P$15</c:f>
              <c:numCache>
                <c:formatCode>General</c:formatCode>
                <c:ptCount val="3"/>
                <c:pt idx="0">
                  <c:v>1.4</c:v>
                </c:pt>
                <c:pt idx="1">
                  <c:v>0.18</c:v>
                </c:pt>
                <c:pt idx="2">
                  <c:v>0.3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16.0</c:v>
                </c:pt>
                <c:pt idx="1">
                  <c:v>17.0</c:v>
                </c:pt>
                <c:pt idx="2">
                  <c:v>4.0</c:v>
                </c:pt>
              </c:numCache>
            </c:numRef>
          </c:yVal>
          <c:smooth val="0"/>
        </c:ser>
        <c:ser>
          <c:idx val="8"/>
          <c:order val="8"/>
          <c:tx>
            <c:v>Wet wt, medium, not 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Sheet1!$P$16</c:f>
              <c:numCache>
                <c:formatCode>0.000</c:formatCode>
                <c:ptCount val="1"/>
                <c:pt idx="0">
                  <c:v>1.428571428571429</c:v>
                </c:pt>
              </c:numCache>
            </c:numRef>
          </c:xVal>
          <c:yVal>
            <c:numRef>
              <c:f>Sheet1!$D$16</c:f>
              <c:numCache>
                <c:formatCode>General</c:formatCode>
                <c:ptCount val="1"/>
                <c:pt idx="0">
                  <c:v>18.0</c:v>
                </c:pt>
              </c:numCache>
            </c:numRef>
          </c:yVal>
          <c:smooth val="0"/>
        </c:ser>
        <c:ser>
          <c:idx val="9"/>
          <c:order val="9"/>
          <c:tx>
            <c:v>Wet wt, medium, 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tx1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Sheet1!$P$17:$P$18</c:f>
              <c:numCache>
                <c:formatCode>General</c:formatCode>
                <c:ptCount val="2"/>
                <c:pt idx="0">
                  <c:v>0.15</c:v>
                </c:pt>
                <c:pt idx="1">
                  <c:v>0.45</c:v>
                </c:pt>
              </c:numCache>
            </c:numRef>
          </c:xVal>
          <c:yVal>
            <c:numRef>
              <c:f>Sheet1!$D$17:$D$18</c:f>
              <c:numCache>
                <c:formatCode>General</c:formatCode>
                <c:ptCount val="2"/>
                <c:pt idx="0">
                  <c:v>8.0</c:v>
                </c:pt>
                <c:pt idx="1">
                  <c:v>3.0</c:v>
                </c:pt>
              </c:numCache>
            </c:numRef>
          </c:yVal>
          <c:smooth val="0"/>
        </c:ser>
        <c:ser>
          <c:idx val="10"/>
          <c:order val="10"/>
          <c:tx>
            <c:v>Wet wt, large, not paired</c:v>
          </c:tx>
          <c:spPr>
            <a:ln w="47625">
              <a:noFill/>
            </a:ln>
            <a:effectLst/>
          </c:spPr>
          <c:marker>
            <c:symbol val="circ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Sheet1!$P$19:$P$21</c:f>
              <c:numCache>
                <c:formatCode>0.00</c:formatCode>
                <c:ptCount val="3"/>
                <c:pt idx="0">
                  <c:v>0.461538461538462</c:v>
                </c:pt>
                <c:pt idx="1">
                  <c:v>2.0</c:v>
                </c:pt>
                <c:pt idx="2">
                  <c:v>0.446428571428571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03880"/>
        <c:axId val="1865443272"/>
      </c:scatterChart>
      <c:valAx>
        <c:axId val="186590388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Ratio, cord:maternal concentration</a:t>
                </a:r>
              </a:p>
            </c:rich>
          </c:tx>
          <c:layout>
            <c:manualLayout>
              <c:xMode val="edge"/>
              <c:yMode val="edge"/>
              <c:x val="0.381575942139322"/>
              <c:y val="0.93288169380837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65443272"/>
        <c:crosses val="autoZero"/>
        <c:crossBetween val="midCat"/>
      </c:valAx>
      <c:valAx>
        <c:axId val="1865443272"/>
        <c:scaling>
          <c:orientation val="minMax"/>
          <c:max val="18.0"/>
        </c:scaling>
        <c:delete val="0"/>
        <c:axPos val="l"/>
        <c:majorGridlines/>
        <c:numFmt formatCode="General" sourceLinked="1"/>
        <c:majorTickMark val="out"/>
        <c:minorTickMark val="out"/>
        <c:tickLblPos val="none"/>
        <c:crossAx val="1865903880"/>
        <c:crossesAt val="0.01"/>
        <c:crossBetween val="midCat"/>
        <c:min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63500</xdr:colOff>
      <xdr:row>0</xdr:row>
      <xdr:rowOff>148590</xdr:rowOff>
    </xdr:from>
    <xdr:to>
      <xdr:col>38</xdr:col>
      <xdr:colOff>152400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1.49867E-7</cdr:x>
      <cdr:y>0.00885</cdr:y>
    </cdr:from>
    <cdr:to>
      <cdr:x>0.20213</cdr:x>
      <cdr:y>0.9216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" y="43868"/>
          <a:ext cx="1348728" cy="45243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41000"/>
          </a:schemeClr>
        </a:solidFill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TBBPA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BB-153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OH-PBDEs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Sum-PBDEs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decaBDE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nonaBDE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octaBDE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PBDE-197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PBDE-183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PBDE-154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PBDE-153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PBDE-100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PBDE-99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PBDE-66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PBDE-47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PBDE-28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PBDE-17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PBDE-15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Table_Revised%2023%20July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uman Studies"/>
      <sheetName val="Chemicals"/>
      <sheetName val="Lists"/>
      <sheetName val="Abraham"/>
      <sheetName val="Akiyama"/>
      <sheetName val="Bergonzi"/>
      <sheetName val="Bi"/>
    </sheetNames>
    <sheetDataSet>
      <sheetData sheetId="0"/>
      <sheetData sheetId="1"/>
      <sheetData sheetId="2">
        <row r="4">
          <cell r="A4" t="str">
            <v>Chlorinated Dioxins</v>
          </cell>
        </row>
        <row r="5">
          <cell r="A5" t="str">
            <v>Chlorinated Furans</v>
          </cell>
        </row>
        <row r="6">
          <cell r="A6" t="str">
            <v>Polychlorinated Biphenyls</v>
          </cell>
        </row>
        <row r="7">
          <cell r="A7" t="str">
            <v>Organochlorine Pesticides</v>
          </cell>
        </row>
        <row r="8">
          <cell r="A8" t="str">
            <v>Metals</v>
          </cell>
        </row>
        <row r="9">
          <cell r="A9" t="str">
            <v>Phthalates</v>
          </cell>
        </row>
        <row r="10">
          <cell r="A10" t="str">
            <v>Pesticides</v>
          </cell>
        </row>
        <row r="11">
          <cell r="A11" t="str">
            <v>Volatile Organic Compounds</v>
          </cell>
        </row>
        <row r="12">
          <cell r="A12" t="str">
            <v>Pharmaceuticals</v>
          </cell>
        </row>
        <row r="13">
          <cell r="A13" t="str">
            <v>Street drugs</v>
          </cell>
        </row>
        <row r="14">
          <cell r="A14" t="str">
            <v>Tobacco smoke components</v>
          </cell>
        </row>
        <row r="15">
          <cell r="A15" t="str">
            <v>Vitamins</v>
          </cell>
        </row>
        <row r="16">
          <cell r="A16" t="str">
            <v>brominated flame retardants</v>
          </cell>
        </row>
        <row r="17">
          <cell r="A17" t="str">
            <v>polyaromatic hydrocarbons</v>
          </cell>
        </row>
        <row r="18">
          <cell r="A18" t="str">
            <v>alcohols</v>
          </cell>
        </row>
        <row r="19">
          <cell r="A19" t="str">
            <v>bromodiphenylethers</v>
          </cell>
        </row>
        <row r="20">
          <cell r="A20" t="str">
            <v>NIS-inhibitors</v>
          </cell>
        </row>
        <row r="21">
          <cell r="A21" t="str">
            <v>hydroxyethylating agents</v>
          </cell>
        </row>
        <row r="22">
          <cell r="A22" t="str">
            <v>methylating agents</v>
          </cell>
        </row>
        <row r="23">
          <cell r="A23" t="str">
            <v>bisphenol A</v>
          </cell>
        </row>
        <row r="24">
          <cell r="A24" t="str">
            <v>Fluorinated compounds</v>
          </cell>
        </row>
        <row r="25">
          <cell r="A25" t="str">
            <v>ascorbic acid</v>
          </cell>
        </row>
        <row r="26">
          <cell r="A26" t="str">
            <v>allergens</v>
          </cell>
        </row>
        <row r="27">
          <cell r="A27" t="str">
            <v>acrylamide</v>
          </cell>
        </row>
        <row r="28">
          <cell r="A28" t="str">
            <v>Fatty acids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topLeftCell="AD1" zoomScale="150" zoomScaleNormal="150" zoomScalePageLayoutView="150" workbookViewId="0">
      <selection activeCell="AN29" sqref="AN29"/>
    </sheetView>
  </sheetViews>
  <sheetFormatPr baseColWidth="10" defaultRowHeight="15" x14ac:dyDescent="0"/>
  <cols>
    <col min="1" max="1" width="29.5" customWidth="1"/>
    <col min="2" max="2" width="25.1640625" customWidth="1"/>
    <col min="3" max="4" width="22.33203125" customWidth="1"/>
    <col min="5" max="5" width="27.83203125" customWidth="1"/>
    <col min="6" max="9" width="10.83203125" customWidth="1"/>
    <col min="13" max="15" width="10.83203125" customWidth="1"/>
    <col min="17" max="25" width="10.83203125" customWidth="1"/>
  </cols>
  <sheetData>
    <row r="1" spans="1:27">
      <c r="Z1" t="s">
        <v>96</v>
      </c>
    </row>
    <row r="2" spans="1:27">
      <c r="Z2">
        <v>1</v>
      </c>
      <c r="AA2">
        <v>0</v>
      </c>
    </row>
    <row r="3" spans="1:27">
      <c r="D3" t="s">
        <v>92</v>
      </c>
      <c r="Z3">
        <v>1</v>
      </c>
      <c r="AA3">
        <v>17.899999999999999</v>
      </c>
    </row>
    <row r="4" spans="1:27" s="4" customFormat="1" ht="14" customHeight="1">
      <c r="A4" s="1" t="s">
        <v>0</v>
      </c>
      <c r="B4" s="1" t="s">
        <v>1</v>
      </c>
      <c r="C4" s="2" t="s">
        <v>2</v>
      </c>
      <c r="D4" s="2"/>
      <c r="E4" s="2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94</v>
      </c>
      <c r="K4" s="3" t="s">
        <v>8</v>
      </c>
      <c r="L4" s="3" t="s">
        <v>93</v>
      </c>
      <c r="M4" s="3" t="s">
        <v>9</v>
      </c>
      <c r="N4" s="3" t="s">
        <v>10</v>
      </c>
      <c r="O4" s="3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</row>
    <row r="5" spans="1:27" s="4" customFormat="1" ht="14" customHeight="1">
      <c r="A5" s="14" t="s">
        <v>21</v>
      </c>
      <c r="B5" s="15" t="s">
        <v>50</v>
      </c>
      <c r="C5" s="21" t="s">
        <v>60</v>
      </c>
      <c r="D5" s="21">
        <v>16</v>
      </c>
      <c r="E5" s="16" t="s">
        <v>57</v>
      </c>
      <c r="F5" s="17">
        <v>4</v>
      </c>
      <c r="G5" s="17">
        <v>6</v>
      </c>
      <c r="H5" s="17">
        <v>4</v>
      </c>
      <c r="I5" s="17">
        <v>6</v>
      </c>
      <c r="J5" s="17" t="s">
        <v>52</v>
      </c>
      <c r="K5" s="17" t="s">
        <v>52</v>
      </c>
      <c r="L5" s="22">
        <f t="shared" ref="L5:L39" si="0">IF(I5&gt;50, 3, IF(I5&gt;20, 2, 1))</f>
        <v>1</v>
      </c>
      <c r="M5" s="17">
        <v>0.6</v>
      </c>
      <c r="N5" s="17">
        <v>2.1</v>
      </c>
      <c r="O5" s="17" t="s">
        <v>58</v>
      </c>
      <c r="P5" s="18">
        <v>0.2857142857142857</v>
      </c>
      <c r="Q5" s="17" t="s">
        <v>54</v>
      </c>
      <c r="R5" s="17" t="s">
        <v>54</v>
      </c>
      <c r="S5" s="17" t="s">
        <v>55</v>
      </c>
      <c r="T5" s="17" t="s">
        <v>54</v>
      </c>
      <c r="U5" s="17" t="s">
        <v>54</v>
      </c>
      <c r="V5" s="16" t="s">
        <v>56</v>
      </c>
      <c r="W5" s="19"/>
      <c r="X5" s="19"/>
      <c r="Y5" s="19"/>
    </row>
    <row r="6" spans="1:27" s="4" customFormat="1" ht="14" customHeight="1">
      <c r="A6" s="14" t="s">
        <v>21</v>
      </c>
      <c r="B6" s="15" t="s">
        <v>50</v>
      </c>
      <c r="C6" s="2" t="s">
        <v>91</v>
      </c>
      <c r="D6" s="2">
        <v>16</v>
      </c>
      <c r="E6" s="16" t="s">
        <v>57</v>
      </c>
      <c r="F6" s="17">
        <v>4</v>
      </c>
      <c r="G6" s="17">
        <v>6</v>
      </c>
      <c r="H6" s="17">
        <v>4</v>
      </c>
      <c r="I6" s="17">
        <v>6</v>
      </c>
      <c r="J6" s="17" t="s">
        <v>52</v>
      </c>
      <c r="K6" s="17" t="s">
        <v>52</v>
      </c>
      <c r="L6" s="22">
        <f t="shared" si="0"/>
        <v>1</v>
      </c>
      <c r="M6" s="17">
        <v>1</v>
      </c>
      <c r="N6" s="17">
        <v>3.4</v>
      </c>
      <c r="O6" s="17" t="s">
        <v>58</v>
      </c>
      <c r="P6" s="18">
        <v>0.29411764705882354</v>
      </c>
      <c r="Q6" s="17" t="s">
        <v>54</v>
      </c>
      <c r="R6" s="17" t="s">
        <v>54</v>
      </c>
      <c r="S6" s="17" t="s">
        <v>55</v>
      </c>
      <c r="T6" s="17" t="s">
        <v>54</v>
      </c>
      <c r="U6" s="17" t="s">
        <v>54</v>
      </c>
      <c r="V6" s="16" t="s">
        <v>56</v>
      </c>
      <c r="W6" s="19"/>
      <c r="X6" s="19"/>
      <c r="Y6" s="19"/>
    </row>
    <row r="7" spans="1:27" s="4" customFormat="1" ht="14" customHeight="1">
      <c r="A7" s="14" t="s">
        <v>21</v>
      </c>
      <c r="B7" s="15" t="s">
        <v>50</v>
      </c>
      <c r="C7" s="2" t="s">
        <v>79</v>
      </c>
      <c r="D7" s="2">
        <v>7</v>
      </c>
      <c r="E7" s="16" t="s">
        <v>57</v>
      </c>
      <c r="F7" s="17">
        <v>16</v>
      </c>
      <c r="G7" s="17">
        <v>16</v>
      </c>
      <c r="H7" s="17">
        <v>8</v>
      </c>
      <c r="I7" s="17">
        <v>8</v>
      </c>
      <c r="J7" s="17" t="s">
        <v>52</v>
      </c>
      <c r="K7" s="17" t="s">
        <v>52</v>
      </c>
      <c r="L7" s="22">
        <f t="shared" si="0"/>
        <v>1</v>
      </c>
      <c r="M7" s="17">
        <v>0.18</v>
      </c>
      <c r="N7" s="17">
        <v>0.77</v>
      </c>
      <c r="O7" s="17" t="s">
        <v>58</v>
      </c>
      <c r="P7" s="18">
        <v>0.23376623376623376</v>
      </c>
      <c r="Q7" s="17" t="s">
        <v>54</v>
      </c>
      <c r="R7" s="17" t="s">
        <v>54</v>
      </c>
      <c r="S7" s="17" t="s">
        <v>55</v>
      </c>
      <c r="T7" s="17" t="s">
        <v>54</v>
      </c>
      <c r="U7" s="17" t="s">
        <v>54</v>
      </c>
      <c r="V7" s="16" t="s">
        <v>56</v>
      </c>
      <c r="W7" s="19"/>
      <c r="X7" s="19"/>
      <c r="Y7" s="19"/>
    </row>
    <row r="8" spans="1:27" s="4" customFormat="1" ht="14" customHeight="1">
      <c r="A8" s="14" t="s">
        <v>21</v>
      </c>
      <c r="B8" s="15" t="s">
        <v>50</v>
      </c>
      <c r="C8" s="21" t="s">
        <v>89</v>
      </c>
      <c r="D8" s="21">
        <v>1</v>
      </c>
      <c r="E8" s="16" t="s">
        <v>57</v>
      </c>
      <c r="F8" s="17">
        <v>12</v>
      </c>
      <c r="G8" s="17">
        <v>16</v>
      </c>
      <c r="H8" s="17">
        <v>7</v>
      </c>
      <c r="I8" s="17">
        <v>8</v>
      </c>
      <c r="J8" s="17" t="s">
        <v>52</v>
      </c>
      <c r="K8" s="17" t="s">
        <v>52</v>
      </c>
      <c r="L8" s="22">
        <f t="shared" si="0"/>
        <v>1</v>
      </c>
      <c r="M8" s="17">
        <v>0.2</v>
      </c>
      <c r="N8" s="17">
        <v>0.37</v>
      </c>
      <c r="O8" s="17" t="s">
        <v>58</v>
      </c>
      <c r="P8" s="18">
        <v>0.54054054054054057</v>
      </c>
      <c r="Q8" s="17" t="s">
        <v>54</v>
      </c>
      <c r="R8" s="17" t="s">
        <v>54</v>
      </c>
      <c r="S8" s="17" t="s">
        <v>55</v>
      </c>
      <c r="T8" s="17" t="s">
        <v>54</v>
      </c>
      <c r="U8" s="17" t="s">
        <v>54</v>
      </c>
      <c r="V8" s="16" t="s">
        <v>56</v>
      </c>
      <c r="W8" s="19"/>
      <c r="X8" s="19"/>
      <c r="Y8" s="19"/>
    </row>
    <row r="9" spans="1:27" s="4" customFormat="1" ht="14" customHeight="1">
      <c r="A9" s="14" t="s">
        <v>21</v>
      </c>
      <c r="B9" s="15" t="s">
        <v>50</v>
      </c>
      <c r="C9" s="2" t="s">
        <v>31</v>
      </c>
      <c r="D9" s="2">
        <v>8</v>
      </c>
      <c r="E9" s="16" t="s">
        <v>57</v>
      </c>
      <c r="F9" s="17">
        <v>16</v>
      </c>
      <c r="G9" s="17">
        <v>16</v>
      </c>
      <c r="H9" s="17">
        <v>7</v>
      </c>
      <c r="I9" s="17">
        <v>8</v>
      </c>
      <c r="J9" s="17" t="s">
        <v>52</v>
      </c>
      <c r="K9" s="17" t="s">
        <v>52</v>
      </c>
      <c r="L9" s="22">
        <f t="shared" si="0"/>
        <v>1</v>
      </c>
      <c r="M9" s="17">
        <v>0.36</v>
      </c>
      <c r="N9" s="17">
        <v>2.9</v>
      </c>
      <c r="O9" s="17" t="s">
        <v>58</v>
      </c>
      <c r="P9" s="18">
        <v>0.12413793103448276</v>
      </c>
      <c r="Q9" s="17" t="s">
        <v>54</v>
      </c>
      <c r="R9" s="17" t="s">
        <v>54</v>
      </c>
      <c r="S9" s="17" t="s">
        <v>55</v>
      </c>
      <c r="T9" s="17" t="s">
        <v>54</v>
      </c>
      <c r="U9" s="17" t="s">
        <v>54</v>
      </c>
      <c r="V9" s="16" t="s">
        <v>56</v>
      </c>
      <c r="W9" s="19"/>
      <c r="X9" s="19"/>
      <c r="Y9" s="19"/>
    </row>
    <row r="10" spans="1:27" s="4" customFormat="1" ht="14" customHeight="1">
      <c r="A10" s="14" t="s">
        <v>21</v>
      </c>
      <c r="B10" s="15" t="s">
        <v>50</v>
      </c>
      <c r="C10" s="21" t="s">
        <v>90</v>
      </c>
      <c r="D10" s="21">
        <v>11</v>
      </c>
      <c r="E10" s="16" t="s">
        <v>57</v>
      </c>
      <c r="F10" s="17">
        <v>16</v>
      </c>
      <c r="G10" s="17">
        <v>16</v>
      </c>
      <c r="H10" s="17">
        <v>4</v>
      </c>
      <c r="I10" s="17">
        <v>8</v>
      </c>
      <c r="J10" s="17" t="s">
        <v>52</v>
      </c>
      <c r="K10" s="17" t="s">
        <v>52</v>
      </c>
      <c r="L10" s="22">
        <f t="shared" si="0"/>
        <v>1</v>
      </c>
      <c r="M10" s="17">
        <v>0.09</v>
      </c>
      <c r="N10" s="17">
        <v>1.9</v>
      </c>
      <c r="O10" s="17" t="s">
        <v>58</v>
      </c>
      <c r="P10" s="18">
        <v>4.736842105263158E-2</v>
      </c>
      <c r="Q10" s="17" t="s">
        <v>54</v>
      </c>
      <c r="R10" s="17" t="s">
        <v>54</v>
      </c>
      <c r="S10" s="17" t="s">
        <v>55</v>
      </c>
      <c r="T10" s="17" t="s">
        <v>54</v>
      </c>
      <c r="U10" s="17" t="s">
        <v>54</v>
      </c>
      <c r="V10" s="16" t="s">
        <v>56</v>
      </c>
      <c r="W10" s="19"/>
      <c r="X10" s="19"/>
      <c r="Y10" s="19"/>
    </row>
    <row r="11" spans="1:27" s="4" customFormat="1" ht="14" customHeight="1">
      <c r="A11" s="14" t="s">
        <v>21</v>
      </c>
      <c r="B11" s="15" t="s">
        <v>50</v>
      </c>
      <c r="C11" s="2" t="s">
        <v>75</v>
      </c>
      <c r="D11" s="2">
        <v>3</v>
      </c>
      <c r="E11" s="16" t="s">
        <v>57</v>
      </c>
      <c r="F11" s="17">
        <v>10</v>
      </c>
      <c r="G11" s="17">
        <v>16</v>
      </c>
      <c r="H11" s="17">
        <v>6</v>
      </c>
      <c r="I11" s="17">
        <v>8</v>
      </c>
      <c r="J11" s="17" t="s">
        <v>52</v>
      </c>
      <c r="K11" s="17" t="s">
        <v>52</v>
      </c>
      <c r="L11" s="22">
        <f t="shared" si="0"/>
        <v>1</v>
      </c>
      <c r="M11" s="17">
        <v>0.12</v>
      </c>
      <c r="N11" s="17">
        <v>0.17</v>
      </c>
      <c r="O11" s="17" t="s">
        <v>58</v>
      </c>
      <c r="P11" s="18">
        <v>0.70588235294117641</v>
      </c>
      <c r="Q11" s="17" t="s">
        <v>54</v>
      </c>
      <c r="R11" s="17" t="s">
        <v>54</v>
      </c>
      <c r="S11" s="17" t="s">
        <v>55</v>
      </c>
      <c r="T11" s="17" t="s">
        <v>54</v>
      </c>
      <c r="U11" s="17" t="s">
        <v>54</v>
      </c>
      <c r="V11" s="16" t="s">
        <v>56</v>
      </c>
      <c r="W11" s="19"/>
      <c r="X11" s="19"/>
      <c r="Y11" s="19"/>
    </row>
    <row r="12" spans="1:27" s="4" customFormat="1" ht="14" customHeight="1">
      <c r="A12" s="14" t="s">
        <v>21</v>
      </c>
      <c r="B12" s="15" t="s">
        <v>50</v>
      </c>
      <c r="C12" s="2" t="s">
        <v>76</v>
      </c>
      <c r="D12" s="2">
        <v>4</v>
      </c>
      <c r="E12" s="16" t="s">
        <v>57</v>
      </c>
      <c r="F12" s="17">
        <v>16</v>
      </c>
      <c r="G12" s="17">
        <v>16</v>
      </c>
      <c r="H12" s="17">
        <v>8</v>
      </c>
      <c r="I12" s="17">
        <v>8</v>
      </c>
      <c r="J12" s="17" t="s">
        <v>52</v>
      </c>
      <c r="K12" s="17" t="s">
        <v>52</v>
      </c>
      <c r="L12" s="22">
        <f t="shared" si="0"/>
        <v>1</v>
      </c>
      <c r="M12" s="17">
        <v>0.56999999999999995</v>
      </c>
      <c r="N12" s="17">
        <v>1.8</v>
      </c>
      <c r="O12" s="17" t="s">
        <v>58</v>
      </c>
      <c r="P12" s="18">
        <v>0.31666666666666665</v>
      </c>
      <c r="Q12" s="17" t="s">
        <v>54</v>
      </c>
      <c r="R12" s="17" t="s">
        <v>54</v>
      </c>
      <c r="S12" s="17" t="s">
        <v>55</v>
      </c>
      <c r="T12" s="17" t="s">
        <v>54</v>
      </c>
      <c r="U12" s="17" t="s">
        <v>54</v>
      </c>
      <c r="V12" s="16" t="s">
        <v>56</v>
      </c>
      <c r="W12" s="19"/>
      <c r="X12" s="19"/>
      <c r="Y12" s="19"/>
    </row>
    <row r="13" spans="1:27" s="4" customFormat="1" ht="14" customHeight="1">
      <c r="A13" t="s">
        <v>59</v>
      </c>
      <c r="B13" t="s">
        <v>65</v>
      </c>
      <c r="C13" s="21" t="s">
        <v>66</v>
      </c>
      <c r="D13" s="21">
        <v>16</v>
      </c>
      <c r="E13" t="s">
        <v>67</v>
      </c>
      <c r="F13" s="22">
        <v>10</v>
      </c>
      <c r="G13" s="22">
        <v>10</v>
      </c>
      <c r="H13" s="22">
        <v>10</v>
      </c>
      <c r="I13" s="22">
        <v>10</v>
      </c>
      <c r="J13" s="22" t="s">
        <v>52</v>
      </c>
      <c r="K13" s="22" t="s">
        <v>42</v>
      </c>
      <c r="L13" s="22">
        <f t="shared" si="0"/>
        <v>1</v>
      </c>
      <c r="M13" s="22"/>
      <c r="N13" s="22"/>
      <c r="O13" s="23"/>
      <c r="P13">
        <v>1.4</v>
      </c>
      <c r="Q13"/>
      <c r="R13"/>
      <c r="S13" t="s">
        <v>68</v>
      </c>
      <c r="T13"/>
      <c r="U13"/>
      <c r="V13" s="21"/>
      <c r="W13" s="21"/>
      <c r="X13"/>
      <c r="Y13"/>
    </row>
    <row r="14" spans="1:27" s="4" customFormat="1" ht="14" customHeight="1">
      <c r="A14" t="s">
        <v>59</v>
      </c>
      <c r="B14" t="s">
        <v>82</v>
      </c>
      <c r="C14" s="21" t="s">
        <v>87</v>
      </c>
      <c r="D14" s="21">
        <v>17</v>
      </c>
      <c r="E14" t="s">
        <v>83</v>
      </c>
      <c r="F14" s="26">
        <v>18</v>
      </c>
      <c r="G14" s="22">
        <v>20</v>
      </c>
      <c r="H14" s="22">
        <v>10</v>
      </c>
      <c r="I14" s="22">
        <v>20</v>
      </c>
      <c r="J14" s="22" t="s">
        <v>52</v>
      </c>
      <c r="K14" s="22" t="s">
        <v>42</v>
      </c>
      <c r="L14" s="22">
        <f t="shared" si="0"/>
        <v>1</v>
      </c>
      <c r="M14" s="22"/>
      <c r="N14" s="22"/>
      <c r="O14" s="23"/>
      <c r="P14">
        <v>0.18</v>
      </c>
      <c r="Q14">
        <v>0.14000000000000001</v>
      </c>
      <c r="R14">
        <v>0.2</v>
      </c>
      <c r="S14" t="s">
        <v>63</v>
      </c>
      <c r="T14" t="s">
        <v>84</v>
      </c>
      <c r="U14" t="s">
        <v>85</v>
      </c>
      <c r="V14" s="21"/>
      <c r="W14" s="21"/>
      <c r="X14"/>
      <c r="Y14"/>
    </row>
    <row r="15" spans="1:27" s="4" customFormat="1" ht="14" customHeight="1">
      <c r="A15" t="s">
        <v>59</v>
      </c>
      <c r="B15" t="s">
        <v>82</v>
      </c>
      <c r="C15" s="21" t="s">
        <v>76</v>
      </c>
      <c r="D15" s="21">
        <v>4</v>
      </c>
      <c r="E15" t="s">
        <v>83</v>
      </c>
      <c r="F15" s="26">
        <v>14.4</v>
      </c>
      <c r="G15" s="22">
        <v>18</v>
      </c>
      <c r="H15" s="22">
        <v>8.1</v>
      </c>
      <c r="I15" s="22">
        <v>18</v>
      </c>
      <c r="J15" s="22" t="s">
        <v>52</v>
      </c>
      <c r="K15" s="22" t="s">
        <v>42</v>
      </c>
      <c r="L15" s="22">
        <f t="shared" si="0"/>
        <v>1</v>
      </c>
      <c r="M15" s="22"/>
      <c r="N15" s="22"/>
      <c r="O15" s="23"/>
      <c r="P15">
        <v>0.3</v>
      </c>
      <c r="Q15">
        <v>0.26</v>
      </c>
      <c r="R15">
        <v>0.47</v>
      </c>
      <c r="S15" t="s">
        <v>63</v>
      </c>
      <c r="T15" t="s">
        <v>84</v>
      </c>
      <c r="U15" t="s">
        <v>85</v>
      </c>
      <c r="V15" s="21"/>
      <c r="W15" s="21"/>
      <c r="X15"/>
      <c r="Y15"/>
    </row>
    <row r="16" spans="1:27" s="4" customFormat="1" ht="14" customHeight="1">
      <c r="A16" s="6" t="s">
        <v>21</v>
      </c>
      <c r="B16" s="6" t="s">
        <v>22</v>
      </c>
      <c r="C16" s="2" t="s">
        <v>25</v>
      </c>
      <c r="D16" s="2">
        <v>18</v>
      </c>
      <c r="E16" s="4" t="s">
        <v>23</v>
      </c>
      <c r="F16" s="5" t="s">
        <v>26</v>
      </c>
      <c r="G16" s="7">
        <v>26</v>
      </c>
      <c r="H16" s="5" t="s">
        <v>26</v>
      </c>
      <c r="I16" s="7">
        <v>26</v>
      </c>
      <c r="J16" s="7" t="s">
        <v>52</v>
      </c>
      <c r="K16" s="5" t="s">
        <v>27</v>
      </c>
      <c r="L16" s="22">
        <f t="shared" si="0"/>
        <v>2</v>
      </c>
      <c r="M16" s="7">
        <v>10</v>
      </c>
      <c r="N16" s="7">
        <v>7</v>
      </c>
      <c r="O16" s="8" t="s">
        <v>28</v>
      </c>
      <c r="P16" s="10">
        <v>1.4285714285714286</v>
      </c>
      <c r="Q16" s="5" t="s">
        <v>24</v>
      </c>
      <c r="R16" s="5" t="s">
        <v>24</v>
      </c>
      <c r="S16" s="4" t="s">
        <v>29</v>
      </c>
      <c r="T16" s="4" t="s">
        <v>26</v>
      </c>
      <c r="U16" s="4" t="s">
        <v>26</v>
      </c>
      <c r="V16" s="2"/>
      <c r="W16" s="2"/>
      <c r="X16" s="4">
        <v>1</v>
      </c>
      <c r="Y16" s="4" t="s">
        <v>30</v>
      </c>
    </row>
    <row r="17" spans="1:30" s="4" customFormat="1" ht="14" customHeight="1">
      <c r="A17" t="s">
        <v>59</v>
      </c>
      <c r="B17" t="s">
        <v>82</v>
      </c>
      <c r="C17" s="21" t="s">
        <v>31</v>
      </c>
      <c r="D17" s="21">
        <v>8</v>
      </c>
      <c r="E17" t="s">
        <v>83</v>
      </c>
      <c r="F17" s="26">
        <v>38.22</v>
      </c>
      <c r="G17" s="22">
        <v>39</v>
      </c>
      <c r="H17" s="22">
        <v>39</v>
      </c>
      <c r="I17" s="22">
        <v>39</v>
      </c>
      <c r="J17" s="22" t="s">
        <v>52</v>
      </c>
      <c r="K17" s="22" t="s">
        <v>42</v>
      </c>
      <c r="L17" s="22">
        <f t="shared" si="0"/>
        <v>2</v>
      </c>
      <c r="M17" s="22"/>
      <c r="N17" s="22"/>
      <c r="O17" s="23"/>
      <c r="P17">
        <v>0.15</v>
      </c>
      <c r="Q17">
        <v>0.12</v>
      </c>
      <c r="R17">
        <v>0.18</v>
      </c>
      <c r="S17" t="s">
        <v>63</v>
      </c>
      <c r="T17" t="s">
        <v>84</v>
      </c>
      <c r="U17" t="s">
        <v>85</v>
      </c>
      <c r="V17" s="21"/>
      <c r="W17" s="21"/>
      <c r="X17"/>
      <c r="Y17"/>
    </row>
    <row r="18" spans="1:30" s="4" customFormat="1" ht="14" customHeight="1">
      <c r="A18" t="s">
        <v>59</v>
      </c>
      <c r="B18" t="s">
        <v>82</v>
      </c>
      <c r="C18" s="21" t="s">
        <v>75</v>
      </c>
      <c r="D18" s="2">
        <v>3</v>
      </c>
      <c r="E18" t="s">
        <v>83</v>
      </c>
      <c r="F18" s="26">
        <v>24.64</v>
      </c>
      <c r="G18" s="22">
        <v>28</v>
      </c>
      <c r="H18" s="22">
        <v>20.439999999999998</v>
      </c>
      <c r="I18" s="22">
        <v>28</v>
      </c>
      <c r="J18" s="22" t="s">
        <v>52</v>
      </c>
      <c r="K18" s="22" t="s">
        <v>42</v>
      </c>
      <c r="L18" s="22">
        <f t="shared" si="0"/>
        <v>2</v>
      </c>
      <c r="M18" s="22"/>
      <c r="N18" s="22"/>
      <c r="O18" s="23"/>
      <c r="P18">
        <v>0.45</v>
      </c>
      <c r="Q18">
        <v>0.3</v>
      </c>
      <c r="R18">
        <v>0.57999999999999996</v>
      </c>
      <c r="S18" t="s">
        <v>63</v>
      </c>
      <c r="T18" t="s">
        <v>84</v>
      </c>
      <c r="U18" t="s">
        <v>85</v>
      </c>
      <c r="V18" s="21" t="s">
        <v>86</v>
      </c>
      <c r="W18" s="21"/>
      <c r="X18"/>
      <c r="Y18"/>
    </row>
    <row r="19" spans="1:30" ht="14" customHeight="1">
      <c r="A19" t="s">
        <v>59</v>
      </c>
      <c r="B19" t="s">
        <v>61</v>
      </c>
      <c r="C19" s="21" t="s">
        <v>76</v>
      </c>
      <c r="D19" s="21">
        <v>4</v>
      </c>
      <c r="E19" s="4" t="s">
        <v>38</v>
      </c>
      <c r="F19" s="22">
        <v>127</v>
      </c>
      <c r="G19" s="22">
        <v>174</v>
      </c>
      <c r="H19" s="22">
        <v>110</v>
      </c>
      <c r="I19" s="22">
        <v>174</v>
      </c>
      <c r="J19" s="22" t="s">
        <v>52</v>
      </c>
      <c r="K19" s="22" t="s">
        <v>52</v>
      </c>
      <c r="L19" s="22">
        <f t="shared" si="0"/>
        <v>3</v>
      </c>
      <c r="M19" s="22">
        <v>2.2999999999999998</v>
      </c>
      <c r="N19" s="22">
        <v>2.2999999999999998</v>
      </c>
      <c r="O19" s="23" t="s">
        <v>62</v>
      </c>
      <c r="P19" s="24">
        <f>6/13</f>
        <v>0.46153846153846156</v>
      </c>
      <c r="S19" t="s">
        <v>63</v>
      </c>
      <c r="V19" s="21"/>
      <c r="W19" s="21"/>
      <c r="AC19" s="21"/>
      <c r="AD19" s="21"/>
    </row>
    <row r="20" spans="1:30" ht="14" customHeight="1">
      <c r="A20" t="s">
        <v>59</v>
      </c>
      <c r="B20" t="s">
        <v>61</v>
      </c>
      <c r="C20" s="21" t="s">
        <v>78</v>
      </c>
      <c r="D20" s="21">
        <v>6</v>
      </c>
      <c r="E20" s="4" t="s">
        <v>38</v>
      </c>
      <c r="F20" s="22">
        <v>87</v>
      </c>
      <c r="G20" s="22">
        <v>174</v>
      </c>
      <c r="H20" s="22">
        <v>97</v>
      </c>
      <c r="I20" s="22">
        <v>174</v>
      </c>
      <c r="J20" s="22" t="s">
        <v>52</v>
      </c>
      <c r="K20" s="22" t="s">
        <v>52</v>
      </c>
      <c r="L20" s="22">
        <f t="shared" si="0"/>
        <v>3</v>
      </c>
      <c r="M20" s="22">
        <v>1.5</v>
      </c>
      <c r="N20" s="22">
        <v>0.35</v>
      </c>
      <c r="O20" s="23" t="s">
        <v>62</v>
      </c>
      <c r="P20" s="24">
        <f>4/2</f>
        <v>2</v>
      </c>
      <c r="S20" t="s">
        <v>63</v>
      </c>
      <c r="V20" s="21"/>
      <c r="W20" s="21"/>
      <c r="AC20" s="21"/>
      <c r="AD20" s="21"/>
    </row>
    <row r="21" spans="1:30" ht="14" customHeight="1">
      <c r="A21" t="s">
        <v>59</v>
      </c>
      <c r="B21" t="s">
        <v>61</v>
      </c>
      <c r="C21" s="21" t="s">
        <v>64</v>
      </c>
      <c r="D21" s="21">
        <v>15</v>
      </c>
      <c r="E21" s="4" t="s">
        <v>38</v>
      </c>
      <c r="F21" s="22" t="s">
        <v>54</v>
      </c>
      <c r="G21" s="22">
        <v>174</v>
      </c>
      <c r="H21" s="22" t="s">
        <v>54</v>
      </c>
      <c r="I21" s="22">
        <v>174</v>
      </c>
      <c r="J21" s="22" t="s">
        <v>52</v>
      </c>
      <c r="K21" s="22" t="s">
        <v>52</v>
      </c>
      <c r="L21" s="22">
        <f t="shared" si="0"/>
        <v>3</v>
      </c>
      <c r="M21" s="22">
        <v>9.6</v>
      </c>
      <c r="N21" s="22">
        <v>9.6</v>
      </c>
      <c r="O21" s="23" t="s">
        <v>62</v>
      </c>
      <c r="P21" s="24">
        <f>25/56</f>
        <v>0.44642857142857145</v>
      </c>
      <c r="S21" t="s">
        <v>63</v>
      </c>
      <c r="V21" s="21"/>
      <c r="W21" s="21"/>
      <c r="AC21" s="2" t="s">
        <v>91</v>
      </c>
      <c r="AD21" s="2">
        <v>16</v>
      </c>
    </row>
    <row r="22" spans="1:30" s="4" customFormat="1" ht="14" customHeight="1">
      <c r="A22" s="6" t="s">
        <v>21</v>
      </c>
      <c r="B22" s="6" t="s">
        <v>46</v>
      </c>
      <c r="C22" s="2" t="s">
        <v>79</v>
      </c>
      <c r="D22" s="2">
        <v>7</v>
      </c>
      <c r="E22" s="4" t="s">
        <v>47</v>
      </c>
      <c r="F22" s="5" t="s">
        <v>26</v>
      </c>
      <c r="G22" s="5">
        <v>15</v>
      </c>
      <c r="H22" s="5" t="s">
        <v>26</v>
      </c>
      <c r="I22" s="5">
        <v>15</v>
      </c>
      <c r="J22" s="5" t="s">
        <v>42</v>
      </c>
      <c r="K22" s="5" t="s">
        <v>27</v>
      </c>
      <c r="L22" s="22">
        <f t="shared" si="0"/>
        <v>1</v>
      </c>
      <c r="M22" s="5">
        <v>7.0000000000000007E-2</v>
      </c>
      <c r="N22" s="5">
        <v>0.17</v>
      </c>
      <c r="O22" s="3" t="s">
        <v>48</v>
      </c>
      <c r="P22" s="4">
        <v>0.41176470588235298</v>
      </c>
      <c r="Q22" s="5" t="s">
        <v>24</v>
      </c>
      <c r="R22" s="5" t="s">
        <v>24</v>
      </c>
      <c r="S22" s="5" t="s">
        <v>49</v>
      </c>
      <c r="T22" s="5" t="s">
        <v>24</v>
      </c>
      <c r="U22" s="5" t="s">
        <v>24</v>
      </c>
      <c r="V22" s="13"/>
      <c r="W22" s="2"/>
    </row>
    <row r="23" spans="1:30" s="4" customFormat="1" ht="14" customHeight="1">
      <c r="A23" s="6" t="s">
        <v>21</v>
      </c>
      <c r="B23" s="6" t="s">
        <v>46</v>
      </c>
      <c r="C23" s="2" t="s">
        <v>31</v>
      </c>
      <c r="D23" s="2">
        <v>8</v>
      </c>
      <c r="E23" s="4" t="s">
        <v>47</v>
      </c>
      <c r="F23" s="5" t="s">
        <v>26</v>
      </c>
      <c r="G23" s="5">
        <v>15</v>
      </c>
      <c r="H23" s="5" t="s">
        <v>26</v>
      </c>
      <c r="I23" s="5">
        <v>15</v>
      </c>
      <c r="J23" s="5" t="s">
        <v>42</v>
      </c>
      <c r="K23" s="5" t="s">
        <v>27</v>
      </c>
      <c r="L23" s="22">
        <f t="shared" si="0"/>
        <v>1</v>
      </c>
      <c r="M23" s="5">
        <v>0.17</v>
      </c>
      <c r="N23" s="5">
        <v>0.56000000000000005</v>
      </c>
      <c r="O23" s="3" t="s">
        <v>48</v>
      </c>
      <c r="P23" s="4">
        <v>0.30357142857142855</v>
      </c>
      <c r="Q23" s="5" t="s">
        <v>24</v>
      </c>
      <c r="R23" s="5" t="s">
        <v>24</v>
      </c>
      <c r="S23" s="5" t="s">
        <v>49</v>
      </c>
      <c r="T23" s="5" t="s">
        <v>24</v>
      </c>
      <c r="U23" s="5" t="s">
        <v>24</v>
      </c>
      <c r="V23" s="13"/>
      <c r="W23" s="2"/>
    </row>
    <row r="24" spans="1:30" s="4" customFormat="1" ht="14" customHeight="1">
      <c r="A24" s="6" t="s">
        <v>21</v>
      </c>
      <c r="B24" s="6" t="s">
        <v>46</v>
      </c>
      <c r="C24" s="2" t="s">
        <v>81</v>
      </c>
      <c r="D24" s="2">
        <v>10</v>
      </c>
      <c r="E24" s="4" t="s">
        <v>47</v>
      </c>
      <c r="F24" s="5" t="s">
        <v>26</v>
      </c>
      <c r="G24" s="5">
        <v>15</v>
      </c>
      <c r="H24" s="5" t="s">
        <v>26</v>
      </c>
      <c r="I24" s="5">
        <v>15</v>
      </c>
      <c r="J24" s="5" t="s">
        <v>42</v>
      </c>
      <c r="K24" s="5" t="s">
        <v>27</v>
      </c>
      <c r="L24" s="22">
        <f t="shared" si="0"/>
        <v>1</v>
      </c>
      <c r="M24" s="5">
        <v>0.01</v>
      </c>
      <c r="N24" s="5">
        <v>0.06</v>
      </c>
      <c r="O24" s="3" t="s">
        <v>48</v>
      </c>
      <c r="P24" s="4">
        <v>0.16666666666666669</v>
      </c>
      <c r="Q24" s="5" t="s">
        <v>24</v>
      </c>
      <c r="R24" s="5" t="s">
        <v>24</v>
      </c>
      <c r="S24" s="5" t="s">
        <v>49</v>
      </c>
      <c r="T24" s="5" t="s">
        <v>24</v>
      </c>
      <c r="U24" s="5" t="s">
        <v>24</v>
      </c>
      <c r="V24" s="13"/>
      <c r="W24" s="2"/>
    </row>
    <row r="25" spans="1:30" s="4" customFormat="1" ht="14" customHeight="1">
      <c r="A25" s="6" t="s">
        <v>21</v>
      </c>
      <c r="B25" s="6" t="s">
        <v>46</v>
      </c>
      <c r="C25" s="2" t="s">
        <v>75</v>
      </c>
      <c r="D25" s="2">
        <v>3</v>
      </c>
      <c r="E25" s="4" t="s">
        <v>47</v>
      </c>
      <c r="F25" s="5" t="s">
        <v>26</v>
      </c>
      <c r="G25" s="5">
        <v>15</v>
      </c>
      <c r="H25" s="5" t="s">
        <v>26</v>
      </c>
      <c r="I25" s="5">
        <v>15</v>
      </c>
      <c r="J25" s="5" t="s">
        <v>42</v>
      </c>
      <c r="K25" s="5" t="s">
        <v>27</v>
      </c>
      <c r="L25" s="22">
        <f t="shared" si="0"/>
        <v>1</v>
      </c>
      <c r="M25" s="5">
        <v>7.0000000000000007E-2</v>
      </c>
      <c r="N25" s="5">
        <v>7.0000000000000007E-2</v>
      </c>
      <c r="O25" s="3" t="s">
        <v>48</v>
      </c>
      <c r="P25" s="4">
        <v>1</v>
      </c>
      <c r="Q25" s="5" t="s">
        <v>24</v>
      </c>
      <c r="R25" s="5" t="s">
        <v>24</v>
      </c>
      <c r="S25" s="5" t="s">
        <v>49</v>
      </c>
      <c r="T25" s="5" t="s">
        <v>24</v>
      </c>
      <c r="U25" s="5" t="s">
        <v>24</v>
      </c>
      <c r="V25" s="13"/>
      <c r="W25" s="2"/>
    </row>
    <row r="26" spans="1:30" s="4" customFormat="1" ht="14" customHeight="1">
      <c r="A26" s="6" t="s">
        <v>21</v>
      </c>
      <c r="B26" s="6" t="s">
        <v>46</v>
      </c>
      <c r="C26" s="2" t="s">
        <v>76</v>
      </c>
      <c r="D26" s="2">
        <v>4</v>
      </c>
      <c r="E26" s="4" t="s">
        <v>47</v>
      </c>
      <c r="F26" s="5" t="s">
        <v>26</v>
      </c>
      <c r="G26" s="5">
        <v>15</v>
      </c>
      <c r="H26" s="5" t="s">
        <v>26</v>
      </c>
      <c r="I26" s="5">
        <v>15</v>
      </c>
      <c r="J26" s="5" t="s">
        <v>42</v>
      </c>
      <c r="K26" s="5" t="s">
        <v>27</v>
      </c>
      <c r="L26" s="22">
        <f t="shared" si="0"/>
        <v>1</v>
      </c>
      <c r="M26" s="5">
        <v>0.98</v>
      </c>
      <c r="N26" s="5">
        <v>0.83</v>
      </c>
      <c r="O26" s="3" t="s">
        <v>48</v>
      </c>
      <c r="P26" s="4">
        <v>1.1807228915662651</v>
      </c>
      <c r="Q26" s="5" t="s">
        <v>24</v>
      </c>
      <c r="R26" s="5" t="s">
        <v>24</v>
      </c>
      <c r="S26" s="5" t="s">
        <v>49</v>
      </c>
      <c r="T26" s="5" t="s">
        <v>24</v>
      </c>
      <c r="U26" s="5" t="s">
        <v>24</v>
      </c>
      <c r="V26" s="13"/>
      <c r="W26" s="2"/>
    </row>
    <row r="27" spans="1:30" s="4" customFormat="1" ht="14" customHeight="1">
      <c r="A27" s="6" t="s">
        <v>21</v>
      </c>
      <c r="B27" s="6" t="s">
        <v>46</v>
      </c>
      <c r="C27" s="2" t="s">
        <v>77</v>
      </c>
      <c r="D27" s="2">
        <v>5</v>
      </c>
      <c r="E27" s="4" t="s">
        <v>47</v>
      </c>
      <c r="F27" s="5" t="s">
        <v>26</v>
      </c>
      <c r="G27" s="5">
        <v>15</v>
      </c>
      <c r="H27" s="5" t="s">
        <v>26</v>
      </c>
      <c r="I27" s="5">
        <v>15</v>
      </c>
      <c r="J27" s="5" t="s">
        <v>42</v>
      </c>
      <c r="K27" s="5" t="s">
        <v>27</v>
      </c>
      <c r="L27" s="22">
        <f t="shared" si="0"/>
        <v>1</v>
      </c>
      <c r="M27" s="5">
        <v>0.01</v>
      </c>
      <c r="N27" s="5">
        <v>0.02</v>
      </c>
      <c r="O27" s="3" t="s">
        <v>48</v>
      </c>
      <c r="P27" s="4">
        <v>0.5</v>
      </c>
      <c r="Q27" s="5" t="s">
        <v>24</v>
      </c>
      <c r="R27" s="5" t="s">
        <v>24</v>
      </c>
      <c r="S27" s="5" t="s">
        <v>49</v>
      </c>
      <c r="T27" s="5" t="s">
        <v>24</v>
      </c>
      <c r="U27" s="5" t="s">
        <v>24</v>
      </c>
      <c r="V27" s="13"/>
      <c r="W27" s="2"/>
    </row>
    <row r="28" spans="1:30" s="20" customFormat="1" ht="14" customHeight="1">
      <c r="A28" s="6" t="s">
        <v>21</v>
      </c>
      <c r="B28" s="6" t="s">
        <v>46</v>
      </c>
      <c r="C28" s="2" t="s">
        <v>78</v>
      </c>
      <c r="D28" s="2">
        <v>6</v>
      </c>
      <c r="E28" s="4" t="s">
        <v>47</v>
      </c>
      <c r="F28" s="5" t="s">
        <v>26</v>
      </c>
      <c r="G28" s="5">
        <v>15</v>
      </c>
      <c r="H28" s="5" t="s">
        <v>26</v>
      </c>
      <c r="I28" s="5">
        <v>15</v>
      </c>
      <c r="J28" s="5" t="s">
        <v>42</v>
      </c>
      <c r="K28" s="5" t="s">
        <v>27</v>
      </c>
      <c r="L28" s="22">
        <f t="shared" si="0"/>
        <v>1</v>
      </c>
      <c r="M28" s="5">
        <v>7.0000000000000007E-2</v>
      </c>
      <c r="N28" s="5">
        <v>0.19</v>
      </c>
      <c r="O28" s="3" t="s">
        <v>48</v>
      </c>
      <c r="P28" s="4">
        <v>0.36842105263157898</v>
      </c>
      <c r="Q28" s="5" t="s">
        <v>24</v>
      </c>
      <c r="R28" s="5" t="s">
        <v>24</v>
      </c>
      <c r="S28" s="5" t="s">
        <v>49</v>
      </c>
      <c r="T28" s="5" t="s">
        <v>24</v>
      </c>
      <c r="U28" s="5" t="s">
        <v>24</v>
      </c>
      <c r="V28" s="13"/>
      <c r="W28" s="2"/>
      <c r="X28" s="4"/>
      <c r="Y28" s="4"/>
      <c r="Z28" s="19"/>
    </row>
    <row r="29" spans="1:30" s="20" customFormat="1" ht="14" customHeight="1">
      <c r="A29" s="6" t="s">
        <v>21</v>
      </c>
      <c r="B29" s="6" t="s">
        <v>46</v>
      </c>
      <c r="C29" s="21" t="s">
        <v>64</v>
      </c>
      <c r="D29" s="21">
        <v>15</v>
      </c>
      <c r="E29" s="4" t="s">
        <v>47</v>
      </c>
      <c r="F29" s="5" t="s">
        <v>26</v>
      </c>
      <c r="G29" s="5">
        <v>15</v>
      </c>
      <c r="H29" s="5" t="s">
        <v>26</v>
      </c>
      <c r="I29" s="5">
        <v>15</v>
      </c>
      <c r="J29" s="5" t="s">
        <v>42</v>
      </c>
      <c r="K29" s="5" t="s">
        <v>27</v>
      </c>
      <c r="L29" s="22">
        <f t="shared" si="0"/>
        <v>1</v>
      </c>
      <c r="M29" s="5">
        <v>1.69</v>
      </c>
      <c r="N29" s="5">
        <v>2.0699999999999998</v>
      </c>
      <c r="O29" s="3" t="s">
        <v>48</v>
      </c>
      <c r="P29" s="4">
        <v>0.81642512077294693</v>
      </c>
      <c r="Q29" s="5" t="s">
        <v>24</v>
      </c>
      <c r="R29" s="5" t="s">
        <v>24</v>
      </c>
      <c r="S29" s="5" t="s">
        <v>49</v>
      </c>
      <c r="T29" s="5" t="s">
        <v>24</v>
      </c>
      <c r="U29" s="5" t="s">
        <v>24</v>
      </c>
      <c r="V29" s="2"/>
      <c r="W29" s="2"/>
      <c r="X29" s="4"/>
      <c r="Y29" s="4"/>
      <c r="Z29" s="19"/>
    </row>
    <row r="30" spans="1:30" s="20" customFormat="1" ht="14" customHeight="1">
      <c r="A30" s="14" t="s">
        <v>21</v>
      </c>
      <c r="B30" s="15" t="s">
        <v>50</v>
      </c>
      <c r="C30" s="21" t="s">
        <v>64</v>
      </c>
      <c r="D30" s="21">
        <v>15</v>
      </c>
      <c r="E30" s="16" t="s">
        <v>51</v>
      </c>
      <c r="F30" s="17">
        <v>16</v>
      </c>
      <c r="G30" s="17">
        <v>16</v>
      </c>
      <c r="H30" s="17">
        <v>8</v>
      </c>
      <c r="I30" s="17">
        <v>8</v>
      </c>
      <c r="J30" s="17" t="s">
        <v>42</v>
      </c>
      <c r="K30" s="17" t="s">
        <v>52</v>
      </c>
      <c r="L30" s="22">
        <f t="shared" si="0"/>
        <v>1</v>
      </c>
      <c r="M30" s="17">
        <v>0.65</v>
      </c>
      <c r="N30" s="17">
        <v>3</v>
      </c>
      <c r="O30" s="17" t="s">
        <v>53</v>
      </c>
      <c r="P30" s="18">
        <v>0.21666666666666667</v>
      </c>
      <c r="Q30" s="17" t="s">
        <v>54</v>
      </c>
      <c r="R30" s="17" t="s">
        <v>54</v>
      </c>
      <c r="S30" s="17" t="s">
        <v>55</v>
      </c>
      <c r="T30" s="17" t="s">
        <v>54</v>
      </c>
      <c r="U30" s="17" t="s">
        <v>54</v>
      </c>
      <c r="V30" s="16" t="s">
        <v>56</v>
      </c>
      <c r="W30" s="19"/>
      <c r="X30" s="19"/>
      <c r="Y30" s="19"/>
      <c r="Z30" s="19"/>
    </row>
    <row r="31" spans="1:30" s="4" customFormat="1" ht="14" customHeight="1">
      <c r="A31" s="14" t="s">
        <v>21</v>
      </c>
      <c r="B31" s="15" t="s">
        <v>98</v>
      </c>
      <c r="C31" s="2" t="s">
        <v>76</v>
      </c>
      <c r="D31" s="2">
        <v>4</v>
      </c>
      <c r="E31" s="16" t="s">
        <v>51</v>
      </c>
      <c r="F31" s="17">
        <v>12</v>
      </c>
      <c r="G31" s="17">
        <v>12</v>
      </c>
      <c r="H31" s="17">
        <v>12</v>
      </c>
      <c r="I31" s="17">
        <v>12</v>
      </c>
      <c r="J31" s="17" t="s">
        <v>42</v>
      </c>
      <c r="K31" s="17" t="s">
        <v>52</v>
      </c>
      <c r="L31" s="22">
        <f t="shared" si="0"/>
        <v>1</v>
      </c>
      <c r="M31" s="17">
        <v>25</v>
      </c>
      <c r="N31" s="17">
        <v>28</v>
      </c>
      <c r="O31" s="3" t="s">
        <v>48</v>
      </c>
      <c r="P31" s="18">
        <f>M31/N31</f>
        <v>0.8928571428571429</v>
      </c>
      <c r="Q31" s="17"/>
      <c r="R31" s="17"/>
      <c r="S31" s="17"/>
      <c r="T31" s="17"/>
      <c r="U31" s="17"/>
      <c r="V31" s="16"/>
      <c r="W31" s="19"/>
      <c r="X31" s="19"/>
      <c r="Y31" s="19"/>
    </row>
    <row r="32" spans="1:30" s="4" customFormat="1" ht="14" customHeight="1">
      <c r="A32" s="14" t="s">
        <v>21</v>
      </c>
      <c r="B32" s="15" t="s">
        <v>98</v>
      </c>
      <c r="C32" s="21" t="s">
        <v>78</v>
      </c>
      <c r="D32" s="2">
        <v>6</v>
      </c>
      <c r="E32" s="16" t="s">
        <v>51</v>
      </c>
      <c r="F32" s="17">
        <v>12</v>
      </c>
      <c r="G32" s="17">
        <v>12</v>
      </c>
      <c r="H32" s="17">
        <v>12</v>
      </c>
      <c r="I32" s="17">
        <v>12</v>
      </c>
      <c r="J32" s="17" t="s">
        <v>42</v>
      </c>
      <c r="K32" s="17" t="s">
        <v>52</v>
      </c>
      <c r="L32" s="22">
        <f t="shared" si="0"/>
        <v>1</v>
      </c>
      <c r="M32" s="17">
        <v>7.1</v>
      </c>
      <c r="N32" s="17">
        <v>5.7</v>
      </c>
      <c r="O32" s="3" t="s">
        <v>48</v>
      </c>
      <c r="P32" s="18">
        <f t="shared" ref="P32:P35" si="1">M32/N32</f>
        <v>1.2456140350877192</v>
      </c>
      <c r="Q32" s="17"/>
      <c r="R32" s="17"/>
      <c r="S32" s="17"/>
      <c r="T32" s="17"/>
      <c r="U32" s="17"/>
      <c r="V32" s="16"/>
      <c r="W32" s="19"/>
      <c r="X32" s="19"/>
      <c r="Y32" s="19"/>
    </row>
    <row r="33" spans="1:30" s="4" customFormat="1" ht="14" customHeight="1">
      <c r="A33" s="14" t="s">
        <v>21</v>
      </c>
      <c r="B33" s="15" t="s">
        <v>98</v>
      </c>
      <c r="C33" s="2" t="s">
        <v>79</v>
      </c>
      <c r="D33" s="2">
        <v>7</v>
      </c>
      <c r="E33" s="16" t="s">
        <v>51</v>
      </c>
      <c r="F33" s="17">
        <v>12</v>
      </c>
      <c r="G33" s="17">
        <v>12</v>
      </c>
      <c r="H33" s="17">
        <v>12</v>
      </c>
      <c r="I33" s="17">
        <v>12</v>
      </c>
      <c r="J33" s="17" t="s">
        <v>42</v>
      </c>
      <c r="K33" s="17" t="s">
        <v>52</v>
      </c>
      <c r="L33" s="22">
        <f t="shared" si="0"/>
        <v>1</v>
      </c>
      <c r="M33" s="17">
        <v>4.0999999999999996</v>
      </c>
      <c r="N33" s="17">
        <v>4.2</v>
      </c>
      <c r="O33" s="3" t="s">
        <v>48</v>
      </c>
      <c r="P33" s="18">
        <f t="shared" si="1"/>
        <v>0.97619047619047605</v>
      </c>
      <c r="Q33" s="17"/>
      <c r="R33" s="17"/>
      <c r="S33" s="17"/>
      <c r="T33" s="17"/>
      <c r="U33" s="17"/>
      <c r="V33" s="16"/>
      <c r="W33" s="19"/>
      <c r="X33" s="19"/>
      <c r="Y33" s="19"/>
    </row>
    <row r="34" spans="1:30" s="4" customFormat="1" ht="14" customHeight="1">
      <c r="A34" s="14" t="s">
        <v>21</v>
      </c>
      <c r="B34" s="15" t="s">
        <v>98</v>
      </c>
      <c r="C34" s="2" t="s">
        <v>31</v>
      </c>
      <c r="D34" s="2">
        <v>8</v>
      </c>
      <c r="E34" s="16" t="s">
        <v>51</v>
      </c>
      <c r="F34" s="17">
        <v>12</v>
      </c>
      <c r="G34" s="17">
        <v>12</v>
      </c>
      <c r="H34" s="17">
        <v>12</v>
      </c>
      <c r="I34" s="17">
        <v>12</v>
      </c>
      <c r="J34" s="17" t="s">
        <v>42</v>
      </c>
      <c r="K34" s="17" t="s">
        <v>52</v>
      </c>
      <c r="L34" s="22">
        <f t="shared" si="0"/>
        <v>1</v>
      </c>
      <c r="M34" s="17">
        <v>4.4000000000000004</v>
      </c>
      <c r="N34" s="17">
        <v>2.9</v>
      </c>
      <c r="O34" s="3" t="s">
        <v>48</v>
      </c>
      <c r="P34" s="18">
        <f t="shared" si="1"/>
        <v>1.517241379310345</v>
      </c>
      <c r="Q34" s="17"/>
      <c r="R34" s="17"/>
      <c r="S34" s="17"/>
      <c r="T34" s="17"/>
      <c r="U34" s="17"/>
      <c r="V34" s="16"/>
      <c r="W34" s="19"/>
      <c r="X34" s="19"/>
      <c r="Y34" s="19"/>
    </row>
    <row r="35" spans="1:30" s="4" customFormat="1" ht="14" customHeight="1">
      <c r="A35" s="14" t="s">
        <v>21</v>
      </c>
      <c r="B35" s="15" t="s">
        <v>98</v>
      </c>
      <c r="C35" s="21" t="s">
        <v>64</v>
      </c>
      <c r="D35" s="21">
        <v>15</v>
      </c>
      <c r="E35" s="16" t="s">
        <v>51</v>
      </c>
      <c r="F35" s="17">
        <v>12</v>
      </c>
      <c r="G35" s="17">
        <v>12</v>
      </c>
      <c r="H35" s="17">
        <v>12</v>
      </c>
      <c r="I35" s="17">
        <v>12</v>
      </c>
      <c r="J35" s="17" t="s">
        <v>42</v>
      </c>
      <c r="K35" s="17" t="s">
        <v>52</v>
      </c>
      <c r="L35" s="22">
        <f t="shared" si="0"/>
        <v>1</v>
      </c>
      <c r="M35" s="17">
        <v>39</v>
      </c>
      <c r="N35" s="17">
        <v>37</v>
      </c>
      <c r="O35" s="3" t="s">
        <v>48</v>
      </c>
      <c r="P35" s="18">
        <f t="shared" si="1"/>
        <v>1.0540540540540539</v>
      </c>
      <c r="Q35" s="17"/>
      <c r="R35" s="17"/>
      <c r="S35" s="17"/>
      <c r="T35" s="17"/>
      <c r="U35" s="17"/>
      <c r="V35" s="16"/>
      <c r="W35" s="19"/>
      <c r="X35" s="19"/>
      <c r="Y35" s="19"/>
    </row>
    <row r="36" spans="1:30" s="20" customFormat="1" ht="14" customHeight="1">
      <c r="A36" t="s">
        <v>59</v>
      </c>
      <c r="B36" t="s">
        <v>82</v>
      </c>
      <c r="C36" s="21" t="s">
        <v>87</v>
      </c>
      <c r="D36" s="21">
        <v>17</v>
      </c>
      <c r="E36" t="s">
        <v>88</v>
      </c>
      <c r="F36" s="26">
        <v>18</v>
      </c>
      <c r="G36" s="22">
        <v>20</v>
      </c>
      <c r="H36" s="22">
        <v>10</v>
      </c>
      <c r="I36" s="22">
        <v>20</v>
      </c>
      <c r="J36" s="22" t="s">
        <v>42</v>
      </c>
      <c r="K36" s="22" t="s">
        <v>42</v>
      </c>
      <c r="L36" s="22">
        <f t="shared" si="0"/>
        <v>1</v>
      </c>
      <c r="M36" s="22"/>
      <c r="N36" s="22"/>
      <c r="O36" s="23"/>
      <c r="P36">
        <v>0.56999999999999995</v>
      </c>
      <c r="Q36">
        <v>0.47</v>
      </c>
      <c r="R36">
        <v>0.62</v>
      </c>
      <c r="S36" t="s">
        <v>63</v>
      </c>
      <c r="T36" t="s">
        <v>84</v>
      </c>
      <c r="U36" t="s">
        <v>85</v>
      </c>
      <c r="V36" s="21"/>
      <c r="W36" s="21"/>
      <c r="X36"/>
      <c r="Y36"/>
      <c r="Z36" s="19"/>
    </row>
    <row r="37" spans="1:30" s="20" customFormat="1" ht="14" customHeight="1">
      <c r="A37" t="s">
        <v>59</v>
      </c>
      <c r="B37" t="s">
        <v>82</v>
      </c>
      <c r="C37" s="21" t="s">
        <v>76</v>
      </c>
      <c r="D37" s="21">
        <v>4</v>
      </c>
      <c r="E37" t="s">
        <v>88</v>
      </c>
      <c r="F37" s="26">
        <v>14.4</v>
      </c>
      <c r="G37" s="22">
        <v>18</v>
      </c>
      <c r="H37" s="22">
        <v>8.1</v>
      </c>
      <c r="I37" s="22">
        <v>18</v>
      </c>
      <c r="J37" s="22" t="s">
        <v>42</v>
      </c>
      <c r="K37" s="22" t="s">
        <v>42</v>
      </c>
      <c r="L37" s="22">
        <f t="shared" si="0"/>
        <v>1</v>
      </c>
      <c r="M37" s="22"/>
      <c r="N37" s="22"/>
      <c r="O37" s="23"/>
      <c r="P37">
        <v>1</v>
      </c>
      <c r="Q37">
        <v>0.8</v>
      </c>
      <c r="R37">
        <v>1.25</v>
      </c>
      <c r="S37" t="s">
        <v>63</v>
      </c>
      <c r="T37" t="s">
        <v>84</v>
      </c>
      <c r="U37" t="s">
        <v>85</v>
      </c>
      <c r="V37" s="21"/>
      <c r="W37" s="21"/>
      <c r="X37"/>
      <c r="Y37"/>
      <c r="Z37" s="19"/>
    </row>
    <row r="38" spans="1:30" s="20" customFormat="1" ht="14" customHeight="1">
      <c r="A38" s="6" t="s">
        <v>21</v>
      </c>
      <c r="B38" s="6" t="s">
        <v>37</v>
      </c>
      <c r="C38" s="21" t="s">
        <v>64</v>
      </c>
      <c r="D38" s="21">
        <v>15</v>
      </c>
      <c r="E38" s="4" t="s">
        <v>38</v>
      </c>
      <c r="F38" s="5">
        <v>11</v>
      </c>
      <c r="G38" s="5">
        <v>11</v>
      </c>
      <c r="H38" s="5">
        <v>11</v>
      </c>
      <c r="I38" s="5">
        <v>11</v>
      </c>
      <c r="J38" s="5" t="s">
        <v>42</v>
      </c>
      <c r="K38" s="5" t="s">
        <v>42</v>
      </c>
      <c r="L38" s="22">
        <f t="shared" si="0"/>
        <v>1</v>
      </c>
      <c r="M38" s="5"/>
      <c r="N38" s="5"/>
      <c r="O38" s="3" t="s">
        <v>39</v>
      </c>
      <c r="P38" s="4">
        <v>0.9</v>
      </c>
      <c r="Q38" s="4">
        <v>0.21</v>
      </c>
      <c r="R38" s="4">
        <v>2.71</v>
      </c>
      <c r="S38" s="4" t="s">
        <v>43</v>
      </c>
      <c r="T38" s="4" t="s">
        <v>44</v>
      </c>
      <c r="U38" s="4" t="s">
        <v>45</v>
      </c>
      <c r="V38" s="2"/>
      <c r="W38" s="2"/>
      <c r="X38" s="4"/>
      <c r="Y38" s="4"/>
      <c r="Z38" s="19"/>
    </row>
    <row r="39" spans="1:30" ht="14" customHeight="1">
      <c r="A39" s="6" t="s">
        <v>21</v>
      </c>
      <c r="B39" s="6" t="s">
        <v>37</v>
      </c>
      <c r="C39" s="2" t="s">
        <v>79</v>
      </c>
      <c r="D39" s="2">
        <v>7</v>
      </c>
      <c r="E39" s="4" t="s">
        <v>38</v>
      </c>
      <c r="F39" s="5">
        <v>21</v>
      </c>
      <c r="G39" s="5">
        <v>21</v>
      </c>
      <c r="H39" s="5">
        <v>21</v>
      </c>
      <c r="I39" s="5">
        <v>21</v>
      </c>
      <c r="J39" s="5" t="s">
        <v>42</v>
      </c>
      <c r="K39" s="5" t="s">
        <v>27</v>
      </c>
      <c r="L39" s="22">
        <f t="shared" si="0"/>
        <v>2</v>
      </c>
      <c r="M39" s="5">
        <v>0.22</v>
      </c>
      <c r="N39" s="5">
        <v>0.15</v>
      </c>
      <c r="O39" s="3" t="s">
        <v>39</v>
      </c>
      <c r="P39" s="12">
        <v>1.4666666666666668</v>
      </c>
      <c r="Q39" s="4" t="s">
        <v>24</v>
      </c>
      <c r="R39" s="4" t="s">
        <v>40</v>
      </c>
      <c r="S39" s="4" t="s">
        <v>33</v>
      </c>
      <c r="T39" s="4" t="s">
        <v>41</v>
      </c>
      <c r="U39" s="4" t="s">
        <v>40</v>
      </c>
      <c r="V39" s="13"/>
      <c r="W39" s="2"/>
      <c r="X39" s="4"/>
      <c r="Y39" s="4"/>
      <c r="AC39" s="21" t="s">
        <v>87</v>
      </c>
      <c r="AD39" s="21">
        <v>17</v>
      </c>
    </row>
    <row r="40" spans="1:30" ht="14" customHeight="1">
      <c r="A40" s="6" t="s">
        <v>21</v>
      </c>
      <c r="B40" s="6" t="s">
        <v>37</v>
      </c>
      <c r="C40" s="2" t="s">
        <v>31</v>
      </c>
      <c r="D40" s="2">
        <v>8</v>
      </c>
      <c r="E40" s="4" t="s">
        <v>38</v>
      </c>
      <c r="F40" s="5">
        <v>21</v>
      </c>
      <c r="G40" s="5">
        <v>21</v>
      </c>
      <c r="H40" s="5">
        <v>21</v>
      </c>
      <c r="I40" s="5">
        <v>21</v>
      </c>
      <c r="J40" s="5" t="s">
        <v>42</v>
      </c>
      <c r="K40" s="5" t="s">
        <v>27</v>
      </c>
      <c r="L40" s="22">
        <f t="shared" ref="L40:L69" si="2">IF(I40&gt;50, 3, IF(I40&gt;20, 2, 1))</f>
        <v>2</v>
      </c>
      <c r="M40" s="5">
        <v>0.8</v>
      </c>
      <c r="N40" s="5">
        <v>1.4</v>
      </c>
      <c r="O40" s="3" t="s">
        <v>39</v>
      </c>
      <c r="P40" s="12">
        <v>0.57142857142857151</v>
      </c>
      <c r="Q40" s="4" t="s">
        <v>24</v>
      </c>
      <c r="R40" s="4" t="s">
        <v>40</v>
      </c>
      <c r="S40" s="4" t="s">
        <v>33</v>
      </c>
      <c r="T40" s="4" t="s">
        <v>41</v>
      </c>
      <c r="U40" s="4" t="s">
        <v>40</v>
      </c>
      <c r="V40" s="13"/>
      <c r="W40" s="2"/>
      <c r="X40" s="4"/>
      <c r="Y40" s="4"/>
      <c r="AC40" s="21" t="s">
        <v>64</v>
      </c>
      <c r="AD40" s="21">
        <v>15</v>
      </c>
    </row>
    <row r="41" spans="1:30" ht="14" customHeight="1">
      <c r="A41" t="s">
        <v>21</v>
      </c>
      <c r="B41" t="s">
        <v>69</v>
      </c>
      <c r="C41" s="21" t="s">
        <v>31</v>
      </c>
      <c r="D41" s="21">
        <v>8</v>
      </c>
      <c r="E41" t="s">
        <v>70</v>
      </c>
      <c r="F41" s="22">
        <v>21</v>
      </c>
      <c r="G41" s="22">
        <v>21</v>
      </c>
      <c r="H41" s="22">
        <v>21</v>
      </c>
      <c r="I41" s="22">
        <v>21</v>
      </c>
      <c r="J41" s="22" t="s">
        <v>42</v>
      </c>
      <c r="K41" s="22" t="s">
        <v>52</v>
      </c>
      <c r="L41" s="22">
        <f t="shared" si="2"/>
        <v>2</v>
      </c>
      <c r="M41" s="22">
        <v>1.68</v>
      </c>
      <c r="N41" s="22">
        <v>1.66</v>
      </c>
      <c r="O41" s="23" t="s">
        <v>62</v>
      </c>
      <c r="P41" s="25">
        <v>1.0120481927710843</v>
      </c>
      <c r="S41" t="s">
        <v>63</v>
      </c>
      <c r="V41" s="21"/>
      <c r="W41" s="21"/>
      <c r="AC41" s="2" t="s">
        <v>34</v>
      </c>
      <c r="AD41" s="2">
        <v>14</v>
      </c>
    </row>
    <row r="42" spans="1:30" ht="14" customHeight="1">
      <c r="A42" s="6" t="s">
        <v>21</v>
      </c>
      <c r="B42" s="6" t="s">
        <v>37</v>
      </c>
      <c r="C42" s="2" t="s">
        <v>80</v>
      </c>
      <c r="D42" s="2">
        <v>9</v>
      </c>
      <c r="E42" s="4" t="s">
        <v>38</v>
      </c>
      <c r="F42" s="5">
        <v>21</v>
      </c>
      <c r="G42" s="5">
        <v>21</v>
      </c>
      <c r="H42" s="5">
        <v>21</v>
      </c>
      <c r="I42" s="5">
        <v>21</v>
      </c>
      <c r="J42" s="5" t="s">
        <v>42</v>
      </c>
      <c r="K42" s="5" t="s">
        <v>27</v>
      </c>
      <c r="L42" s="22">
        <f t="shared" si="2"/>
        <v>2</v>
      </c>
      <c r="M42" s="5">
        <v>0.12</v>
      </c>
      <c r="N42" s="5">
        <v>0.1</v>
      </c>
      <c r="O42" s="3" t="s">
        <v>39</v>
      </c>
      <c r="P42" s="12">
        <v>1.2</v>
      </c>
      <c r="Q42" s="4" t="s">
        <v>24</v>
      </c>
      <c r="R42" s="4" t="s">
        <v>40</v>
      </c>
      <c r="S42" s="4" t="s">
        <v>33</v>
      </c>
      <c r="T42" s="4" t="s">
        <v>41</v>
      </c>
      <c r="U42" s="4" t="s">
        <v>40</v>
      </c>
      <c r="V42" s="13"/>
      <c r="W42" s="2"/>
      <c r="X42" s="4"/>
      <c r="Y42" s="4"/>
      <c r="AC42" s="2" t="s">
        <v>35</v>
      </c>
      <c r="AD42" s="2">
        <v>13</v>
      </c>
    </row>
    <row r="43" spans="1:30" ht="14" customHeight="1">
      <c r="A43" s="6" t="s">
        <v>21</v>
      </c>
      <c r="B43" s="6" t="s">
        <v>37</v>
      </c>
      <c r="C43" s="2" t="s">
        <v>81</v>
      </c>
      <c r="D43" s="2">
        <v>10</v>
      </c>
      <c r="E43" s="4" t="s">
        <v>38</v>
      </c>
      <c r="F43" s="5">
        <v>21</v>
      </c>
      <c r="G43" s="5">
        <v>21</v>
      </c>
      <c r="H43" s="5">
        <v>21</v>
      </c>
      <c r="I43" s="5">
        <v>21</v>
      </c>
      <c r="J43" s="5" t="s">
        <v>42</v>
      </c>
      <c r="K43" s="5" t="s">
        <v>27</v>
      </c>
      <c r="L43" s="22">
        <f t="shared" si="2"/>
        <v>2</v>
      </c>
      <c r="M43" s="5">
        <v>0.2</v>
      </c>
      <c r="N43" s="5">
        <v>0.31</v>
      </c>
      <c r="O43" s="3" t="s">
        <v>39</v>
      </c>
      <c r="P43" s="12">
        <v>0.64516129032258074</v>
      </c>
      <c r="Q43" s="4" t="s">
        <v>24</v>
      </c>
      <c r="R43" s="4" t="s">
        <v>40</v>
      </c>
      <c r="S43" s="4" t="s">
        <v>33</v>
      </c>
      <c r="T43" s="4" t="s">
        <v>41</v>
      </c>
      <c r="U43" s="4" t="s">
        <v>40</v>
      </c>
      <c r="V43" s="13"/>
      <c r="W43" s="2"/>
      <c r="X43" s="4"/>
      <c r="Y43" s="4"/>
      <c r="AC43" s="2" t="s">
        <v>36</v>
      </c>
      <c r="AD43" s="2">
        <v>12</v>
      </c>
    </row>
    <row r="44" spans="1:30" ht="14" customHeight="1">
      <c r="A44" s="6" t="s">
        <v>21</v>
      </c>
      <c r="B44" s="6" t="s">
        <v>37</v>
      </c>
      <c r="C44" s="2" t="s">
        <v>75</v>
      </c>
      <c r="D44" s="2">
        <v>3</v>
      </c>
      <c r="E44" s="4" t="s">
        <v>38</v>
      </c>
      <c r="F44" s="5">
        <v>21</v>
      </c>
      <c r="G44" s="5">
        <v>21</v>
      </c>
      <c r="H44" s="5">
        <v>21</v>
      </c>
      <c r="I44" s="5">
        <v>21</v>
      </c>
      <c r="J44" s="5" t="s">
        <v>42</v>
      </c>
      <c r="K44" s="5" t="s">
        <v>27</v>
      </c>
      <c r="L44" s="22">
        <f t="shared" si="2"/>
        <v>2</v>
      </c>
      <c r="M44" s="5">
        <v>0.63</v>
      </c>
      <c r="N44" s="5">
        <v>0.39</v>
      </c>
      <c r="O44" s="3" t="s">
        <v>39</v>
      </c>
      <c r="P44" s="12">
        <v>1.6153846153846154</v>
      </c>
      <c r="Q44" s="4" t="s">
        <v>24</v>
      </c>
      <c r="R44" s="4" t="s">
        <v>40</v>
      </c>
      <c r="S44" s="4" t="s">
        <v>33</v>
      </c>
      <c r="T44" s="4" t="s">
        <v>41</v>
      </c>
      <c r="U44" s="4" t="s">
        <v>40</v>
      </c>
      <c r="V44" s="13"/>
      <c r="W44" s="2"/>
      <c r="X44" s="4"/>
      <c r="Y44" s="4"/>
      <c r="AC44" s="21" t="s">
        <v>90</v>
      </c>
      <c r="AD44" s="21">
        <v>11</v>
      </c>
    </row>
    <row r="45" spans="1:30" ht="14" customHeight="1">
      <c r="A45" t="s">
        <v>21</v>
      </c>
      <c r="B45" t="s">
        <v>69</v>
      </c>
      <c r="C45" s="2" t="s">
        <v>75</v>
      </c>
      <c r="D45" s="2">
        <v>3</v>
      </c>
      <c r="E45" t="s">
        <v>70</v>
      </c>
      <c r="F45" s="22">
        <v>11</v>
      </c>
      <c r="G45" s="22">
        <v>21</v>
      </c>
      <c r="H45" s="22">
        <v>16</v>
      </c>
      <c r="I45" s="22">
        <v>21</v>
      </c>
      <c r="J45" s="22" t="s">
        <v>42</v>
      </c>
      <c r="K45" s="22" t="s">
        <v>52</v>
      </c>
      <c r="L45" s="22">
        <f t="shared" si="2"/>
        <v>2</v>
      </c>
      <c r="M45" s="22">
        <v>0.03</v>
      </c>
      <c r="N45" s="22">
        <v>0.26</v>
      </c>
      <c r="O45" s="23" t="s">
        <v>62</v>
      </c>
      <c r="P45" s="25">
        <v>0.11538461538461538</v>
      </c>
      <c r="S45" t="s">
        <v>63</v>
      </c>
      <c r="V45" s="21"/>
      <c r="W45" s="21"/>
      <c r="AC45" s="2" t="s">
        <v>81</v>
      </c>
      <c r="AD45" s="2">
        <v>10</v>
      </c>
    </row>
    <row r="46" spans="1:30" ht="14" customHeight="1">
      <c r="A46" s="6" t="s">
        <v>21</v>
      </c>
      <c r="B46" s="6" t="s">
        <v>37</v>
      </c>
      <c r="C46" s="2" t="s">
        <v>76</v>
      </c>
      <c r="D46" s="2">
        <v>4</v>
      </c>
      <c r="E46" s="4" t="s">
        <v>38</v>
      </c>
      <c r="F46" s="5">
        <v>21</v>
      </c>
      <c r="G46" s="5">
        <v>21</v>
      </c>
      <c r="H46" s="5">
        <v>21</v>
      </c>
      <c r="I46" s="5">
        <v>21</v>
      </c>
      <c r="J46" s="5" t="s">
        <v>42</v>
      </c>
      <c r="K46" s="5" t="s">
        <v>27</v>
      </c>
      <c r="L46" s="22">
        <f t="shared" si="2"/>
        <v>2</v>
      </c>
      <c r="M46" s="5">
        <v>1.4</v>
      </c>
      <c r="N46" s="5">
        <v>1</v>
      </c>
      <c r="O46" s="3" t="s">
        <v>39</v>
      </c>
      <c r="P46" s="12">
        <v>1.4</v>
      </c>
      <c r="Q46" s="4" t="s">
        <v>24</v>
      </c>
      <c r="R46" s="4" t="s">
        <v>40</v>
      </c>
      <c r="S46" s="4" t="s">
        <v>33</v>
      </c>
      <c r="T46" s="4" t="s">
        <v>41</v>
      </c>
      <c r="U46" s="4" t="s">
        <v>40</v>
      </c>
      <c r="V46" s="13"/>
      <c r="W46" s="2"/>
      <c r="X46" s="4"/>
      <c r="Y46" s="4"/>
      <c r="AC46" s="2" t="s">
        <v>80</v>
      </c>
      <c r="AD46" s="2">
        <v>9</v>
      </c>
    </row>
    <row r="47" spans="1:30" ht="14" customHeight="1">
      <c r="A47" t="s">
        <v>21</v>
      </c>
      <c r="B47" t="s">
        <v>69</v>
      </c>
      <c r="C47" s="21" t="s">
        <v>76</v>
      </c>
      <c r="D47" s="21">
        <v>4</v>
      </c>
      <c r="E47" t="s">
        <v>70</v>
      </c>
      <c r="F47" s="22">
        <v>21</v>
      </c>
      <c r="G47" s="22">
        <v>21</v>
      </c>
      <c r="H47" s="22">
        <v>21</v>
      </c>
      <c r="I47" s="22">
        <v>21</v>
      </c>
      <c r="J47" s="22" t="s">
        <v>42</v>
      </c>
      <c r="K47" s="22" t="s">
        <v>52</v>
      </c>
      <c r="L47" s="22">
        <f t="shared" si="2"/>
        <v>2</v>
      </c>
      <c r="M47" s="22">
        <v>7.65</v>
      </c>
      <c r="N47" s="22">
        <v>3.21</v>
      </c>
      <c r="O47" s="23" t="s">
        <v>62</v>
      </c>
      <c r="P47" s="25">
        <v>2.3831775700934581</v>
      </c>
      <c r="S47" t="s">
        <v>63</v>
      </c>
      <c r="V47" s="21"/>
      <c r="W47" s="21"/>
      <c r="AC47" s="2" t="s">
        <v>31</v>
      </c>
      <c r="AD47" s="2">
        <v>8</v>
      </c>
    </row>
    <row r="48" spans="1:30" ht="14" customHeight="1">
      <c r="A48" s="6" t="s">
        <v>21</v>
      </c>
      <c r="B48" s="6" t="s">
        <v>37</v>
      </c>
      <c r="C48" s="2" t="s">
        <v>78</v>
      </c>
      <c r="D48" s="2">
        <v>6</v>
      </c>
      <c r="E48" s="4" t="s">
        <v>38</v>
      </c>
      <c r="F48" s="5">
        <v>21</v>
      </c>
      <c r="G48" s="5">
        <v>21</v>
      </c>
      <c r="H48" s="5">
        <v>21</v>
      </c>
      <c r="I48" s="5">
        <v>21</v>
      </c>
      <c r="J48" s="5" t="s">
        <v>42</v>
      </c>
      <c r="K48" s="5" t="s">
        <v>27</v>
      </c>
      <c r="L48" s="22">
        <f t="shared" si="2"/>
        <v>2</v>
      </c>
      <c r="M48" s="5">
        <v>0.47</v>
      </c>
      <c r="N48" s="5">
        <v>0.36</v>
      </c>
      <c r="O48" s="3" t="s">
        <v>39</v>
      </c>
      <c r="P48" s="12">
        <v>1.3055555555555556</v>
      </c>
      <c r="Q48" s="4" t="s">
        <v>24</v>
      </c>
      <c r="R48" s="4" t="s">
        <v>40</v>
      </c>
      <c r="S48" s="4" t="s">
        <v>33</v>
      </c>
      <c r="T48" s="4" t="s">
        <v>41</v>
      </c>
      <c r="U48" s="4" t="s">
        <v>40</v>
      </c>
      <c r="V48" s="13"/>
      <c r="W48" s="2"/>
      <c r="X48" s="4"/>
      <c r="Y48" s="4"/>
      <c r="AC48" s="2" t="s">
        <v>79</v>
      </c>
      <c r="AD48" s="2">
        <v>7</v>
      </c>
    </row>
    <row r="49" spans="1:30" ht="14" customHeight="1">
      <c r="A49" t="s">
        <v>21</v>
      </c>
      <c r="B49" t="s">
        <v>69</v>
      </c>
      <c r="C49" s="21" t="s">
        <v>78</v>
      </c>
      <c r="D49" s="21">
        <v>6</v>
      </c>
      <c r="E49" t="s">
        <v>70</v>
      </c>
      <c r="F49" s="22">
        <v>15</v>
      </c>
      <c r="G49" s="22">
        <v>21</v>
      </c>
      <c r="H49" s="22">
        <v>18</v>
      </c>
      <c r="I49" s="22">
        <v>21</v>
      </c>
      <c r="J49" s="22" t="s">
        <v>42</v>
      </c>
      <c r="K49" s="22" t="s">
        <v>52</v>
      </c>
      <c r="L49" s="22">
        <f t="shared" si="2"/>
        <v>2</v>
      </c>
      <c r="M49" s="22">
        <v>0.38</v>
      </c>
      <c r="N49" s="22">
        <v>1.65</v>
      </c>
      <c r="O49" s="23" t="s">
        <v>62</v>
      </c>
      <c r="P49" s="25">
        <v>0.23030303030303031</v>
      </c>
      <c r="S49" t="s">
        <v>63</v>
      </c>
      <c r="V49" s="21"/>
      <c r="W49" s="21"/>
      <c r="AC49" s="2" t="s">
        <v>78</v>
      </c>
      <c r="AD49" s="2">
        <v>6</v>
      </c>
    </row>
    <row r="50" spans="1:30" ht="14" customHeight="1">
      <c r="A50" t="s">
        <v>21</v>
      </c>
      <c r="B50" t="s">
        <v>69</v>
      </c>
      <c r="C50" s="21" t="s">
        <v>64</v>
      </c>
      <c r="D50" s="21">
        <v>15</v>
      </c>
      <c r="E50" s="4" t="s">
        <v>38</v>
      </c>
      <c r="F50" s="22">
        <v>21</v>
      </c>
      <c r="G50" s="22">
        <v>21</v>
      </c>
      <c r="H50" s="22">
        <v>21</v>
      </c>
      <c r="I50" s="22">
        <v>21</v>
      </c>
      <c r="J50" s="22" t="s">
        <v>42</v>
      </c>
      <c r="K50" s="22" t="s">
        <v>52</v>
      </c>
      <c r="L50" s="22">
        <f t="shared" si="2"/>
        <v>2</v>
      </c>
      <c r="M50" s="22">
        <v>12.04</v>
      </c>
      <c r="N50" s="22">
        <v>7.81</v>
      </c>
      <c r="O50" s="23" t="s">
        <v>62</v>
      </c>
      <c r="P50" s="25">
        <v>1.5416133162612036</v>
      </c>
      <c r="S50" t="s">
        <v>63</v>
      </c>
      <c r="V50" s="21"/>
      <c r="W50" s="21"/>
      <c r="AC50" s="2" t="s">
        <v>77</v>
      </c>
      <c r="AD50" s="2">
        <v>5</v>
      </c>
    </row>
    <row r="51" spans="1:30" ht="14" customHeight="1">
      <c r="A51" s="14" t="s">
        <v>21</v>
      </c>
      <c r="B51" t="s">
        <v>99</v>
      </c>
      <c r="C51" s="21" t="s">
        <v>76</v>
      </c>
      <c r="D51" s="21">
        <v>4</v>
      </c>
      <c r="E51" s="4" t="s">
        <v>38</v>
      </c>
      <c r="F51" s="26">
        <v>61</v>
      </c>
      <c r="G51" s="22">
        <v>61</v>
      </c>
      <c r="H51" s="22">
        <v>43</v>
      </c>
      <c r="I51" s="22">
        <v>44</v>
      </c>
      <c r="J51" s="22" t="s">
        <v>42</v>
      </c>
      <c r="K51" s="22" t="s">
        <v>52</v>
      </c>
      <c r="L51" s="22">
        <f>IF(I51&gt;50, 3, IF(I51&gt;20, 2, 1))</f>
        <v>2</v>
      </c>
      <c r="M51" s="22">
        <v>3.3</v>
      </c>
      <c r="N51" s="22">
        <v>2.4</v>
      </c>
      <c r="O51" s="23" t="s">
        <v>62</v>
      </c>
      <c r="P51">
        <f>M51/N51</f>
        <v>1.375</v>
      </c>
      <c r="S51" t="s">
        <v>63</v>
      </c>
      <c r="V51" s="21"/>
      <c r="W51" s="21"/>
      <c r="AC51" s="2"/>
      <c r="AD51" s="2"/>
    </row>
    <row r="52" spans="1:30" ht="14" customHeight="1">
      <c r="A52" s="14" t="s">
        <v>21</v>
      </c>
      <c r="B52" t="s">
        <v>99</v>
      </c>
      <c r="C52" s="2" t="s">
        <v>78</v>
      </c>
      <c r="D52" s="2">
        <v>6</v>
      </c>
      <c r="E52" s="4" t="s">
        <v>38</v>
      </c>
      <c r="F52" s="26">
        <v>61</v>
      </c>
      <c r="G52" s="22">
        <v>61</v>
      </c>
      <c r="H52" s="22">
        <v>44</v>
      </c>
      <c r="I52" s="22">
        <v>44</v>
      </c>
      <c r="J52" s="22" t="s">
        <v>42</v>
      </c>
      <c r="K52" s="22" t="s">
        <v>52</v>
      </c>
      <c r="L52" s="22">
        <f>IF(I52&gt;50, 3, IF(I52&gt;20, 2, 1))</f>
        <v>2</v>
      </c>
      <c r="M52" s="22">
        <v>4.3</v>
      </c>
      <c r="N52" s="22">
        <v>2.6</v>
      </c>
      <c r="O52" s="23" t="s">
        <v>62</v>
      </c>
      <c r="P52">
        <f t="shared" ref="P52:P55" si="3">M52/N52</f>
        <v>1.6538461538461537</v>
      </c>
      <c r="S52" t="s">
        <v>63</v>
      </c>
      <c r="V52" s="21"/>
      <c r="W52" s="21"/>
      <c r="AC52" s="2"/>
      <c r="AD52" s="2"/>
    </row>
    <row r="53" spans="1:30" ht="14" customHeight="1">
      <c r="A53" s="14" t="s">
        <v>21</v>
      </c>
      <c r="B53" t="s">
        <v>99</v>
      </c>
      <c r="C53" s="2" t="s">
        <v>79</v>
      </c>
      <c r="D53" s="2">
        <v>7</v>
      </c>
      <c r="E53" s="4" t="s">
        <v>38</v>
      </c>
      <c r="F53" s="26">
        <v>61</v>
      </c>
      <c r="G53" s="22">
        <v>61</v>
      </c>
      <c r="H53" s="22">
        <v>44</v>
      </c>
      <c r="I53" s="22">
        <v>44</v>
      </c>
      <c r="J53" s="22" t="s">
        <v>42</v>
      </c>
      <c r="K53" s="22" t="s">
        <v>52</v>
      </c>
      <c r="L53" s="22">
        <f t="shared" ref="L53:L55" si="4">IF(I53&gt;50, 3, IF(I53&gt;20, 2, 1))</f>
        <v>2</v>
      </c>
      <c r="M53" s="22">
        <v>2.2999999999999998</v>
      </c>
      <c r="N53" s="22">
        <v>1.6</v>
      </c>
      <c r="O53" s="23" t="s">
        <v>62</v>
      </c>
      <c r="P53">
        <f t="shared" si="3"/>
        <v>1.4374999999999998</v>
      </c>
      <c r="S53" t="s">
        <v>63</v>
      </c>
      <c r="V53" s="21"/>
      <c r="W53" s="21"/>
      <c r="AC53" s="2"/>
      <c r="AD53" s="2"/>
    </row>
    <row r="54" spans="1:30" ht="14" customHeight="1">
      <c r="A54" s="14" t="s">
        <v>21</v>
      </c>
      <c r="B54" t="s">
        <v>99</v>
      </c>
      <c r="C54" s="2" t="s">
        <v>81</v>
      </c>
      <c r="D54" s="2">
        <v>10</v>
      </c>
      <c r="E54" s="4" t="s">
        <v>38</v>
      </c>
      <c r="F54" s="26">
        <v>33</v>
      </c>
      <c r="G54" s="22">
        <v>61</v>
      </c>
      <c r="H54" s="22">
        <v>34</v>
      </c>
      <c r="I54" s="22">
        <v>44</v>
      </c>
      <c r="J54" s="22" t="s">
        <v>42</v>
      </c>
      <c r="K54" s="22" t="s">
        <v>52</v>
      </c>
      <c r="L54" s="22">
        <f t="shared" si="4"/>
        <v>2</v>
      </c>
      <c r="M54" s="22">
        <v>1.3</v>
      </c>
      <c r="N54" s="22">
        <v>0.47</v>
      </c>
      <c r="O54" s="23" t="s">
        <v>62</v>
      </c>
      <c r="P54">
        <f t="shared" si="3"/>
        <v>2.7659574468085109</v>
      </c>
      <c r="S54" t="s">
        <v>63</v>
      </c>
      <c r="V54" s="21"/>
      <c r="W54" s="21"/>
      <c r="AC54" s="2"/>
      <c r="AD54" s="2"/>
    </row>
    <row r="55" spans="1:30" ht="14" customHeight="1">
      <c r="A55" s="14" t="s">
        <v>21</v>
      </c>
      <c r="B55" t="s">
        <v>99</v>
      </c>
      <c r="C55" s="21" t="s">
        <v>64</v>
      </c>
      <c r="D55" s="21">
        <v>15</v>
      </c>
      <c r="E55" s="4" t="s">
        <v>38</v>
      </c>
      <c r="F55" s="26">
        <v>61</v>
      </c>
      <c r="G55" s="22">
        <v>61</v>
      </c>
      <c r="H55" s="22">
        <v>44</v>
      </c>
      <c r="I55" s="22">
        <v>44</v>
      </c>
      <c r="J55" s="22" t="s">
        <v>42</v>
      </c>
      <c r="K55" s="22" t="s">
        <v>52</v>
      </c>
      <c r="L55" s="22">
        <f t="shared" si="4"/>
        <v>2</v>
      </c>
      <c r="M55" s="22">
        <v>15</v>
      </c>
      <c r="N55" s="22">
        <v>10</v>
      </c>
      <c r="O55" s="23" t="s">
        <v>62</v>
      </c>
      <c r="P55">
        <f t="shared" si="3"/>
        <v>1.5</v>
      </c>
      <c r="S55" t="s">
        <v>63</v>
      </c>
      <c r="V55" s="21"/>
      <c r="W55" s="21"/>
      <c r="AC55" s="2"/>
      <c r="AD55" s="2"/>
    </row>
    <row r="56" spans="1:30" ht="14" customHeight="1">
      <c r="A56" t="s">
        <v>59</v>
      </c>
      <c r="B56" t="s">
        <v>82</v>
      </c>
      <c r="C56" s="21" t="s">
        <v>31</v>
      </c>
      <c r="D56" s="21">
        <v>8</v>
      </c>
      <c r="E56" t="s">
        <v>88</v>
      </c>
      <c r="F56" s="26">
        <v>38.22</v>
      </c>
      <c r="G56" s="22">
        <v>39</v>
      </c>
      <c r="H56" s="22">
        <v>39</v>
      </c>
      <c r="I56" s="22">
        <v>39</v>
      </c>
      <c r="J56" s="22" t="s">
        <v>42</v>
      </c>
      <c r="K56" s="22" t="s">
        <v>42</v>
      </c>
      <c r="L56" s="22">
        <f t="shared" si="2"/>
        <v>2</v>
      </c>
      <c r="M56" s="22"/>
      <c r="N56" s="22"/>
      <c r="O56" s="23"/>
      <c r="P56">
        <v>0.44</v>
      </c>
      <c r="Q56">
        <v>0.38</v>
      </c>
      <c r="R56">
        <v>0.54</v>
      </c>
      <c r="S56" t="s">
        <v>63</v>
      </c>
      <c r="T56" t="s">
        <v>84</v>
      </c>
      <c r="U56" t="s">
        <v>85</v>
      </c>
      <c r="V56" s="21"/>
      <c r="W56" s="21"/>
      <c r="AC56" s="2" t="s">
        <v>76</v>
      </c>
      <c r="AD56" s="2">
        <v>4</v>
      </c>
    </row>
    <row r="57" spans="1:30" ht="14" customHeight="1">
      <c r="A57" t="s">
        <v>59</v>
      </c>
      <c r="B57" t="s">
        <v>82</v>
      </c>
      <c r="C57" s="21" t="s">
        <v>75</v>
      </c>
      <c r="D57" s="2">
        <v>3</v>
      </c>
      <c r="E57" t="s">
        <v>88</v>
      </c>
      <c r="F57" s="26">
        <v>24.64</v>
      </c>
      <c r="G57" s="22">
        <v>28</v>
      </c>
      <c r="H57" s="22">
        <v>20</v>
      </c>
      <c r="I57" s="22">
        <v>28</v>
      </c>
      <c r="J57" s="22" t="s">
        <v>42</v>
      </c>
      <c r="K57" s="22" t="s">
        <v>42</v>
      </c>
      <c r="L57" s="22">
        <f t="shared" si="2"/>
        <v>2</v>
      </c>
      <c r="M57" s="22"/>
      <c r="N57" s="22"/>
      <c r="O57" s="23"/>
      <c r="P57">
        <v>1.3</v>
      </c>
      <c r="Q57">
        <v>1</v>
      </c>
      <c r="R57">
        <v>2.1</v>
      </c>
      <c r="S57" t="s">
        <v>63</v>
      </c>
      <c r="T57" t="s">
        <v>84</v>
      </c>
      <c r="U57" t="s">
        <v>85</v>
      </c>
      <c r="V57" s="21"/>
      <c r="W57" s="21"/>
      <c r="AC57" s="2" t="s">
        <v>75</v>
      </c>
      <c r="AD57" s="2">
        <v>3</v>
      </c>
    </row>
    <row r="58" spans="1:30" ht="14" customHeight="1">
      <c r="A58" t="s">
        <v>59</v>
      </c>
      <c r="B58" t="s">
        <v>71</v>
      </c>
      <c r="C58" s="21" t="s">
        <v>31</v>
      </c>
      <c r="D58" s="21">
        <v>8</v>
      </c>
      <c r="E58" t="s">
        <v>73</v>
      </c>
      <c r="F58" s="22">
        <v>94</v>
      </c>
      <c r="G58" s="22">
        <v>97</v>
      </c>
      <c r="H58" s="22">
        <v>85</v>
      </c>
      <c r="I58" s="22">
        <v>97</v>
      </c>
      <c r="J58" s="22" t="s">
        <v>42</v>
      </c>
      <c r="K58" s="22" t="s">
        <v>52</v>
      </c>
      <c r="L58" s="22">
        <f t="shared" si="2"/>
        <v>3</v>
      </c>
      <c r="M58" s="22">
        <v>5.55</v>
      </c>
      <c r="N58" s="22">
        <v>3.8</v>
      </c>
      <c r="O58" s="23" t="s">
        <v>62</v>
      </c>
      <c r="P58">
        <v>1.4605263157894737</v>
      </c>
      <c r="S58" t="s">
        <v>63</v>
      </c>
      <c r="V58" s="21"/>
      <c r="W58" s="21"/>
      <c r="AC58" s="21" t="s">
        <v>72</v>
      </c>
      <c r="AD58" s="21">
        <v>2</v>
      </c>
    </row>
    <row r="59" spans="1:30" ht="14" customHeight="1">
      <c r="A59" t="s">
        <v>59</v>
      </c>
      <c r="B59" t="s">
        <v>71</v>
      </c>
      <c r="C59" s="21" t="s">
        <v>80</v>
      </c>
      <c r="D59" s="21">
        <v>9</v>
      </c>
      <c r="E59" s="4" t="s">
        <v>38</v>
      </c>
      <c r="F59" s="22">
        <v>91</v>
      </c>
      <c r="G59" s="22">
        <v>97</v>
      </c>
      <c r="H59" s="22">
        <v>82</v>
      </c>
      <c r="I59" s="22">
        <v>97</v>
      </c>
      <c r="J59" s="22" t="s">
        <v>42</v>
      </c>
      <c r="K59" s="22" t="s">
        <v>52</v>
      </c>
      <c r="L59" s="22">
        <f t="shared" si="2"/>
        <v>3</v>
      </c>
      <c r="M59" s="22">
        <v>3.11</v>
      </c>
      <c r="N59" s="22">
        <v>1.24</v>
      </c>
      <c r="O59" s="23" t="s">
        <v>62</v>
      </c>
      <c r="P59">
        <v>2.508064516129032</v>
      </c>
      <c r="S59" t="s">
        <v>63</v>
      </c>
      <c r="V59" s="21"/>
      <c r="W59" s="21"/>
      <c r="AC59" s="21" t="s">
        <v>89</v>
      </c>
      <c r="AD59" s="21">
        <v>1</v>
      </c>
    </row>
    <row r="60" spans="1:30" ht="14" customHeight="1">
      <c r="A60" t="s">
        <v>59</v>
      </c>
      <c r="B60" t="s">
        <v>71</v>
      </c>
      <c r="C60" s="21" t="s">
        <v>72</v>
      </c>
      <c r="D60" s="21">
        <v>2</v>
      </c>
      <c r="E60" s="4" t="s">
        <v>38</v>
      </c>
      <c r="F60" s="22">
        <v>87</v>
      </c>
      <c r="G60" s="22">
        <v>97</v>
      </c>
      <c r="H60" s="22">
        <v>89</v>
      </c>
      <c r="I60" s="22">
        <v>97</v>
      </c>
      <c r="J60" s="22" t="s">
        <v>42</v>
      </c>
      <c r="K60" s="22" t="s">
        <v>52</v>
      </c>
      <c r="L60" s="22">
        <f t="shared" si="2"/>
        <v>3</v>
      </c>
      <c r="M60" s="22">
        <v>2.46</v>
      </c>
      <c r="N60" s="22">
        <v>0.84</v>
      </c>
      <c r="O60" s="23" t="s">
        <v>62</v>
      </c>
      <c r="P60">
        <v>2.9285714285714288</v>
      </c>
      <c r="S60" t="s">
        <v>63</v>
      </c>
      <c r="V60" s="21" t="s">
        <v>74</v>
      </c>
      <c r="W60" s="21"/>
      <c r="AC60" s="21" t="s">
        <v>60</v>
      </c>
      <c r="AD60" s="21">
        <v>16</v>
      </c>
    </row>
    <row r="61" spans="1:30" ht="14" customHeight="1">
      <c r="A61" t="s">
        <v>59</v>
      </c>
      <c r="B61" t="s">
        <v>71</v>
      </c>
      <c r="C61" s="21" t="s">
        <v>81</v>
      </c>
      <c r="D61" s="21">
        <v>10</v>
      </c>
      <c r="E61" s="4" t="s">
        <v>38</v>
      </c>
      <c r="F61" s="22">
        <v>80</v>
      </c>
      <c r="G61" s="22">
        <v>97</v>
      </c>
      <c r="H61" s="22">
        <v>74</v>
      </c>
      <c r="I61" s="22">
        <v>97</v>
      </c>
      <c r="J61" s="22" t="s">
        <v>42</v>
      </c>
      <c r="K61" s="22" t="s">
        <v>52</v>
      </c>
      <c r="L61" s="22">
        <f t="shared" si="2"/>
        <v>3</v>
      </c>
      <c r="M61" s="22">
        <v>3.88</v>
      </c>
      <c r="N61" s="22">
        <v>1.26</v>
      </c>
      <c r="O61" s="23" t="s">
        <v>62</v>
      </c>
      <c r="P61">
        <v>3.0793650793650791</v>
      </c>
      <c r="S61" t="s">
        <v>63</v>
      </c>
      <c r="V61" s="21"/>
      <c r="W61" s="21"/>
      <c r="AC61" s="2" t="s">
        <v>91</v>
      </c>
      <c r="AD61" s="2">
        <v>16</v>
      </c>
    </row>
    <row r="62" spans="1:30" ht="14" customHeight="1">
      <c r="A62" t="s">
        <v>59</v>
      </c>
      <c r="B62" t="s">
        <v>71</v>
      </c>
      <c r="C62" s="21" t="s">
        <v>75</v>
      </c>
      <c r="D62" s="2">
        <v>3</v>
      </c>
      <c r="E62" s="4" t="s">
        <v>38</v>
      </c>
      <c r="F62" s="22">
        <v>97</v>
      </c>
      <c r="G62" s="22">
        <v>97</v>
      </c>
      <c r="H62" s="22">
        <v>97</v>
      </c>
      <c r="I62" s="22">
        <v>97</v>
      </c>
      <c r="J62" s="22" t="s">
        <v>42</v>
      </c>
      <c r="K62" s="22" t="s">
        <v>52</v>
      </c>
      <c r="L62" s="22">
        <f t="shared" si="2"/>
        <v>3</v>
      </c>
      <c r="M62" s="22">
        <v>5.93</v>
      </c>
      <c r="N62" s="22">
        <v>2.1800000000000002</v>
      </c>
      <c r="O62" s="23" t="s">
        <v>62</v>
      </c>
      <c r="P62">
        <v>2.7201834862385317</v>
      </c>
      <c r="S62" t="s">
        <v>63</v>
      </c>
      <c r="V62" s="21"/>
      <c r="W62" s="21"/>
      <c r="AC62" s="21" t="s">
        <v>66</v>
      </c>
      <c r="AD62" s="21">
        <v>16</v>
      </c>
    </row>
    <row r="63" spans="1:30" ht="14" customHeight="1">
      <c r="A63" t="s">
        <v>59</v>
      </c>
      <c r="B63" t="s">
        <v>61</v>
      </c>
      <c r="C63" s="21" t="s">
        <v>76</v>
      </c>
      <c r="D63" s="21">
        <v>4</v>
      </c>
      <c r="E63" s="4" t="s">
        <v>38</v>
      </c>
      <c r="F63" s="22">
        <v>127</v>
      </c>
      <c r="G63" s="22">
        <v>174</v>
      </c>
      <c r="H63" s="22">
        <v>110</v>
      </c>
      <c r="I63" s="22">
        <v>174</v>
      </c>
      <c r="J63" s="22" t="s">
        <v>42</v>
      </c>
      <c r="K63" s="22" t="s">
        <v>52</v>
      </c>
      <c r="L63" s="22">
        <f t="shared" si="2"/>
        <v>3</v>
      </c>
      <c r="M63" s="22">
        <v>2.2999999999999998</v>
      </c>
      <c r="N63" s="22">
        <v>2.2999999999999998</v>
      </c>
      <c r="O63" s="23" t="s">
        <v>62</v>
      </c>
      <c r="P63" s="24">
        <v>1</v>
      </c>
      <c r="S63" t="s">
        <v>63</v>
      </c>
      <c r="V63" s="21"/>
      <c r="W63" s="21"/>
      <c r="AC63" s="4"/>
      <c r="AD63" s="4"/>
    </row>
    <row r="64" spans="1:30" ht="14" customHeight="1">
      <c r="A64" t="s">
        <v>59</v>
      </c>
      <c r="B64" t="s">
        <v>71</v>
      </c>
      <c r="C64" s="21" t="s">
        <v>76</v>
      </c>
      <c r="D64" s="21">
        <v>4</v>
      </c>
      <c r="E64" s="4" t="s">
        <v>38</v>
      </c>
      <c r="F64" s="22">
        <v>97</v>
      </c>
      <c r="G64" s="22">
        <v>97</v>
      </c>
      <c r="H64" s="22">
        <v>97</v>
      </c>
      <c r="I64" s="22">
        <v>97</v>
      </c>
      <c r="J64" s="22" t="s">
        <v>42</v>
      </c>
      <c r="K64" s="22" t="s">
        <v>52</v>
      </c>
      <c r="L64" s="22">
        <f t="shared" si="2"/>
        <v>3</v>
      </c>
      <c r="M64" s="22">
        <v>50.5</v>
      </c>
      <c r="N64" s="22">
        <v>23.3</v>
      </c>
      <c r="O64" s="23" t="s">
        <v>62</v>
      </c>
      <c r="P64">
        <v>2.1673819742489271</v>
      </c>
      <c r="S64" t="s">
        <v>63</v>
      </c>
      <c r="V64" s="21"/>
      <c r="W64" s="21"/>
      <c r="AC64" s="20"/>
      <c r="AD64" s="20"/>
    </row>
    <row r="65" spans="1:30" ht="14" customHeight="1">
      <c r="A65" t="s">
        <v>59</v>
      </c>
      <c r="B65" t="s">
        <v>71</v>
      </c>
      <c r="C65" s="21" t="s">
        <v>77</v>
      </c>
      <c r="D65" s="21">
        <v>5</v>
      </c>
      <c r="E65" s="4" t="s">
        <v>38</v>
      </c>
      <c r="F65" s="22">
        <v>63</v>
      </c>
      <c r="G65" s="22">
        <v>97</v>
      </c>
      <c r="H65" s="22">
        <v>68</v>
      </c>
      <c r="I65" s="22">
        <v>97</v>
      </c>
      <c r="J65" s="22" t="s">
        <v>42</v>
      </c>
      <c r="K65" s="22" t="s">
        <v>52</v>
      </c>
      <c r="L65" s="22">
        <f t="shared" si="2"/>
        <v>3</v>
      </c>
      <c r="M65" s="22">
        <v>3.31</v>
      </c>
      <c r="N65" s="22">
        <v>1.21</v>
      </c>
      <c r="O65" s="23" t="s">
        <v>62</v>
      </c>
      <c r="P65">
        <v>2.7355371900826446</v>
      </c>
      <c r="S65" t="s">
        <v>63</v>
      </c>
      <c r="V65" s="21"/>
      <c r="W65" s="21"/>
      <c r="AC65" s="20"/>
      <c r="AD65" s="20"/>
    </row>
    <row r="66" spans="1:30" ht="14" customHeight="1">
      <c r="A66" t="s">
        <v>59</v>
      </c>
      <c r="B66" t="s">
        <v>61</v>
      </c>
      <c r="C66" s="21" t="s">
        <v>78</v>
      </c>
      <c r="D66" s="21">
        <v>6</v>
      </c>
      <c r="E66" s="4" t="s">
        <v>38</v>
      </c>
      <c r="F66" s="22">
        <v>87</v>
      </c>
      <c r="G66" s="22">
        <v>174</v>
      </c>
      <c r="H66" s="22">
        <v>97</v>
      </c>
      <c r="I66" s="22">
        <v>174</v>
      </c>
      <c r="J66" s="22" t="s">
        <v>42</v>
      </c>
      <c r="K66" s="22" t="s">
        <v>52</v>
      </c>
      <c r="L66" s="22">
        <f t="shared" si="2"/>
        <v>3</v>
      </c>
      <c r="M66" s="22">
        <v>1.5</v>
      </c>
      <c r="N66" s="22">
        <v>0.35</v>
      </c>
      <c r="O66" s="23" t="s">
        <v>62</v>
      </c>
      <c r="P66" s="24">
        <v>4.2857142857142856</v>
      </c>
      <c r="S66" t="s">
        <v>63</v>
      </c>
      <c r="V66" s="21"/>
      <c r="W66" s="21"/>
      <c r="AC66" s="2" t="s">
        <v>25</v>
      </c>
      <c r="AD66" s="2">
        <v>18</v>
      </c>
    </row>
    <row r="67" spans="1:30" ht="14" customHeight="1">
      <c r="A67" t="s">
        <v>59</v>
      </c>
      <c r="B67" t="s">
        <v>71</v>
      </c>
      <c r="C67" s="21" t="s">
        <v>78</v>
      </c>
      <c r="D67" s="21">
        <v>6</v>
      </c>
      <c r="E67" s="4" t="s">
        <v>38</v>
      </c>
      <c r="F67" s="22">
        <v>97</v>
      </c>
      <c r="G67" s="22">
        <v>97</v>
      </c>
      <c r="H67" s="22">
        <v>97</v>
      </c>
      <c r="I67" s="22">
        <v>97</v>
      </c>
      <c r="J67" s="22" t="s">
        <v>42</v>
      </c>
      <c r="K67" s="22" t="s">
        <v>52</v>
      </c>
      <c r="L67" s="22">
        <f t="shared" si="2"/>
        <v>3</v>
      </c>
      <c r="M67" s="22">
        <v>17.899999999999999</v>
      </c>
      <c r="N67" s="22">
        <v>8.85</v>
      </c>
      <c r="O67" s="23" t="s">
        <v>62</v>
      </c>
      <c r="P67">
        <v>2.022598870056497</v>
      </c>
      <c r="S67" t="s">
        <v>63</v>
      </c>
      <c r="V67" s="21"/>
      <c r="W67" s="21"/>
      <c r="AC67" s="21" t="s">
        <v>95</v>
      </c>
      <c r="AD67" s="21">
        <v>16</v>
      </c>
    </row>
    <row r="68" spans="1:30" ht="14" customHeight="1">
      <c r="A68" t="s">
        <v>59</v>
      </c>
      <c r="B68" t="s">
        <v>61</v>
      </c>
      <c r="C68" s="21" t="s">
        <v>64</v>
      </c>
      <c r="D68" s="21">
        <v>15</v>
      </c>
      <c r="E68" s="4" t="s">
        <v>38</v>
      </c>
      <c r="F68" s="22" t="s">
        <v>54</v>
      </c>
      <c r="G68" s="22">
        <v>174</v>
      </c>
      <c r="H68" s="22" t="s">
        <v>54</v>
      </c>
      <c r="I68" s="22">
        <v>174</v>
      </c>
      <c r="J68" s="22" t="s">
        <v>42</v>
      </c>
      <c r="K68" s="22" t="s">
        <v>52</v>
      </c>
      <c r="L68" s="22">
        <f t="shared" si="2"/>
        <v>3</v>
      </c>
      <c r="M68" s="22">
        <v>9.6</v>
      </c>
      <c r="N68" s="22">
        <v>9.6</v>
      </c>
      <c r="O68" s="23" t="s">
        <v>62</v>
      </c>
      <c r="P68" s="24">
        <v>1</v>
      </c>
      <c r="S68" t="s">
        <v>63</v>
      </c>
      <c r="V68" s="21"/>
      <c r="W68" s="21"/>
      <c r="AC68" s="21" t="s">
        <v>87</v>
      </c>
      <c r="AD68" s="21">
        <v>17</v>
      </c>
    </row>
    <row r="69" spans="1:30" ht="14" customHeight="1">
      <c r="A69" t="s">
        <v>59</v>
      </c>
      <c r="B69" t="s">
        <v>71</v>
      </c>
      <c r="C69" s="21" t="s">
        <v>64</v>
      </c>
      <c r="D69" s="21">
        <v>15</v>
      </c>
      <c r="E69" s="4" t="s">
        <v>38</v>
      </c>
      <c r="F69" s="22">
        <v>97</v>
      </c>
      <c r="G69" s="22">
        <v>97</v>
      </c>
      <c r="H69" s="22">
        <v>97</v>
      </c>
      <c r="I69" s="22">
        <v>97</v>
      </c>
      <c r="J69" s="22" t="s">
        <v>42</v>
      </c>
      <c r="K69" s="22" t="s">
        <v>52</v>
      </c>
      <c r="L69" s="22">
        <f t="shared" si="2"/>
        <v>3</v>
      </c>
      <c r="M69" s="22">
        <v>100</v>
      </c>
      <c r="N69" s="22">
        <v>50.1</v>
      </c>
      <c r="O69" s="23" t="s">
        <v>62</v>
      </c>
      <c r="P69">
        <v>1.996007984031936</v>
      </c>
      <c r="S69" t="s">
        <v>63</v>
      </c>
      <c r="V69" s="21"/>
      <c r="W69" s="21"/>
      <c r="AC69" s="21" t="s">
        <v>66</v>
      </c>
      <c r="AD69" s="21">
        <v>16</v>
      </c>
    </row>
    <row r="70" spans="1:30" s="4" customFormat="1" ht="14" customHeight="1">
      <c r="A70" t="s">
        <v>59</v>
      </c>
      <c r="B70" t="s">
        <v>71</v>
      </c>
      <c r="C70" s="21" t="s">
        <v>79</v>
      </c>
      <c r="D70" s="21">
        <v>7</v>
      </c>
      <c r="E70" s="4" t="s">
        <v>38</v>
      </c>
      <c r="F70" s="22">
        <v>96</v>
      </c>
      <c r="G70" s="22">
        <v>97</v>
      </c>
      <c r="H70" s="22">
        <v>90</v>
      </c>
      <c r="I70" s="22">
        <v>97</v>
      </c>
      <c r="J70" s="22" t="s">
        <v>42</v>
      </c>
      <c r="K70" s="22" t="s">
        <v>52</v>
      </c>
      <c r="L70" s="22">
        <f>IF(I70&gt;50, 3, IF(I70&gt;20, 2, 1))</f>
        <v>3</v>
      </c>
      <c r="M70" s="22">
        <v>6.79</v>
      </c>
      <c r="N70" s="22">
        <v>3.66</v>
      </c>
      <c r="O70" s="23" t="s">
        <v>62</v>
      </c>
      <c r="P70">
        <v>1.855191256830601</v>
      </c>
      <c r="Q70"/>
      <c r="R70"/>
      <c r="S70" t="s">
        <v>63</v>
      </c>
      <c r="T70"/>
      <c r="U70"/>
      <c r="V70" s="21"/>
      <c r="W70" s="21"/>
      <c r="X70"/>
      <c r="Y70"/>
    </row>
    <row r="71" spans="1:30" s="20" customFormat="1" ht="14" customHeight="1">
      <c r="A71" s="6" t="s">
        <v>21</v>
      </c>
      <c r="B71" s="6" t="s">
        <v>97</v>
      </c>
      <c r="C71" s="2" t="s">
        <v>34</v>
      </c>
      <c r="D71" s="2">
        <v>14</v>
      </c>
      <c r="E71" s="4" t="s">
        <v>38</v>
      </c>
      <c r="F71" s="5">
        <v>64</v>
      </c>
      <c r="G71" s="7">
        <v>72</v>
      </c>
      <c r="H71" s="5">
        <v>36</v>
      </c>
      <c r="I71" s="7">
        <v>72</v>
      </c>
      <c r="J71" s="7" t="s">
        <v>42</v>
      </c>
      <c r="K71" s="5" t="s">
        <v>27</v>
      </c>
      <c r="L71" s="22">
        <f>IF(I71&gt;50, 3, IF(I71&gt;20, 2, 1))</f>
        <v>3</v>
      </c>
      <c r="M71" s="11">
        <v>27110</v>
      </c>
      <c r="N71" s="11">
        <v>5783</v>
      </c>
      <c r="O71" s="3" t="s">
        <v>32</v>
      </c>
      <c r="P71" s="10">
        <f>M71/N71</f>
        <v>4.6878782638768808</v>
      </c>
      <c r="Q71" s="5" t="s">
        <v>24</v>
      </c>
      <c r="R71" s="5" t="s">
        <v>24</v>
      </c>
      <c r="S71" s="4" t="s">
        <v>33</v>
      </c>
      <c r="T71" s="4" t="s">
        <v>26</v>
      </c>
      <c r="U71" s="4" t="s">
        <v>26</v>
      </c>
      <c r="V71" s="9"/>
      <c r="W71" s="2"/>
      <c r="X71" s="4">
        <v>1</v>
      </c>
      <c r="Y71" s="4" t="s">
        <v>30</v>
      </c>
      <c r="Z71" s="19"/>
    </row>
    <row r="72" spans="1:30" s="20" customFormat="1" ht="14" customHeight="1">
      <c r="A72" s="6" t="s">
        <v>21</v>
      </c>
      <c r="B72" s="6" t="s">
        <v>97</v>
      </c>
      <c r="C72" s="2" t="s">
        <v>35</v>
      </c>
      <c r="D72" s="2">
        <v>13</v>
      </c>
      <c r="E72" s="4" t="s">
        <v>38</v>
      </c>
      <c r="F72" s="5">
        <v>69</v>
      </c>
      <c r="G72" s="7">
        <v>72</v>
      </c>
      <c r="H72" s="5">
        <v>63</v>
      </c>
      <c r="I72" s="7">
        <v>72</v>
      </c>
      <c r="J72" s="7" t="s">
        <v>42</v>
      </c>
      <c r="K72" s="5" t="s">
        <v>27</v>
      </c>
      <c r="L72" s="22">
        <f>IF(I72&gt;50, 3, IF(I72&gt;20, 2, 1))</f>
        <v>3</v>
      </c>
      <c r="M72" s="11">
        <v>2112</v>
      </c>
      <c r="N72" s="11">
        <v>2061</v>
      </c>
      <c r="O72" s="3" t="s">
        <v>32</v>
      </c>
      <c r="P72" s="10">
        <f>M72/N72</f>
        <v>1.024745269286754</v>
      </c>
      <c r="Q72" s="5" t="s">
        <v>24</v>
      </c>
      <c r="R72" s="5" t="s">
        <v>24</v>
      </c>
      <c r="S72" s="4" t="s">
        <v>33</v>
      </c>
      <c r="T72" s="4" t="s">
        <v>26</v>
      </c>
      <c r="U72" s="4" t="s">
        <v>26</v>
      </c>
      <c r="V72" s="2"/>
      <c r="W72" s="2"/>
      <c r="X72" s="4">
        <v>1</v>
      </c>
      <c r="Y72" s="4" t="s">
        <v>30</v>
      </c>
      <c r="Z72" s="19"/>
    </row>
    <row r="73" spans="1:30" s="20" customFormat="1" ht="14" customHeight="1">
      <c r="A73" s="6" t="s">
        <v>21</v>
      </c>
      <c r="B73" s="6" t="s">
        <v>97</v>
      </c>
      <c r="C73" s="2" t="s">
        <v>36</v>
      </c>
      <c r="D73" s="2">
        <v>12</v>
      </c>
      <c r="E73" s="4" t="s">
        <v>38</v>
      </c>
      <c r="F73" s="5">
        <v>67</v>
      </c>
      <c r="G73" s="7">
        <v>72</v>
      </c>
      <c r="H73" s="5">
        <v>55</v>
      </c>
      <c r="I73" s="7">
        <v>72</v>
      </c>
      <c r="J73" s="7" t="s">
        <v>42</v>
      </c>
      <c r="K73" s="5" t="s">
        <v>27</v>
      </c>
      <c r="L73" s="22">
        <f>IF(I73&gt;50, 3, IF(I73&gt;20, 2, 1))</f>
        <v>3</v>
      </c>
      <c r="M73" s="11">
        <v>743</v>
      </c>
      <c r="N73" s="11">
        <v>881</v>
      </c>
      <c r="O73" s="3" t="s">
        <v>32</v>
      </c>
      <c r="P73" s="10">
        <f>M73/N73</f>
        <v>0.84335981838819518</v>
      </c>
      <c r="Q73" s="5" t="s">
        <v>24</v>
      </c>
      <c r="R73" s="5" t="s">
        <v>24</v>
      </c>
      <c r="S73" s="4" t="s">
        <v>33</v>
      </c>
      <c r="T73" s="4" t="s">
        <v>26</v>
      </c>
      <c r="U73" s="4" t="s">
        <v>26</v>
      </c>
      <c r="V73" s="2"/>
      <c r="W73" s="2"/>
      <c r="X73" s="4">
        <v>1</v>
      </c>
      <c r="Y73" s="4" t="s">
        <v>30</v>
      </c>
      <c r="Z73" s="19"/>
      <c r="AC73" s="2" t="s">
        <v>25</v>
      </c>
      <c r="AD73" s="2">
        <v>18</v>
      </c>
    </row>
    <row r="74" spans="1:30" ht="14" customHeight="1">
      <c r="A74" s="6" t="s">
        <v>21</v>
      </c>
      <c r="B74" s="6" t="s">
        <v>97</v>
      </c>
      <c r="C74" s="2" t="s">
        <v>31</v>
      </c>
      <c r="D74" s="2">
        <v>8</v>
      </c>
      <c r="E74" s="4" t="s">
        <v>38</v>
      </c>
      <c r="F74" s="5">
        <v>88</v>
      </c>
      <c r="G74" s="7">
        <v>91</v>
      </c>
      <c r="H74" s="5">
        <v>74</v>
      </c>
      <c r="I74" s="7">
        <v>90</v>
      </c>
      <c r="J74" s="7" t="s">
        <v>42</v>
      </c>
      <c r="K74" s="5" t="s">
        <v>27</v>
      </c>
      <c r="L74" s="22">
        <f>IF(I74&gt;50, 3, IF(I74&gt;20, 2, 1))</f>
        <v>3</v>
      </c>
      <c r="M74" s="7">
        <v>485</v>
      </c>
      <c r="N74" s="7">
        <v>721</v>
      </c>
      <c r="O74" s="3" t="s">
        <v>32</v>
      </c>
      <c r="P74" s="10">
        <f>M74/N74</f>
        <v>0.67267683772538145</v>
      </c>
      <c r="Q74" s="5" t="s">
        <v>24</v>
      </c>
      <c r="R74" s="5" t="s">
        <v>24</v>
      </c>
      <c r="S74" s="4" t="s">
        <v>33</v>
      </c>
      <c r="T74" s="4" t="s">
        <v>26</v>
      </c>
      <c r="U74" s="4" t="s">
        <v>26</v>
      </c>
      <c r="V74" s="2"/>
      <c r="W74" s="2"/>
      <c r="X74" s="4">
        <v>1</v>
      </c>
      <c r="Y74" s="4" t="s">
        <v>30</v>
      </c>
      <c r="AC74" s="21" t="s">
        <v>95</v>
      </c>
      <c r="AD74" s="21">
        <v>16</v>
      </c>
    </row>
    <row r="75" spans="1:30" ht="45">
      <c r="AC75" s="21" t="s">
        <v>87</v>
      </c>
      <c r="AD75" s="21">
        <v>17</v>
      </c>
    </row>
    <row r="77" spans="1:30">
      <c r="AC77" s="2"/>
      <c r="AD77" s="2"/>
    </row>
    <row r="78" spans="1:30">
      <c r="AC78" s="2"/>
      <c r="AD78" s="2"/>
    </row>
    <row r="79" spans="1:30">
      <c r="AC79" s="21"/>
      <c r="AD79" s="21"/>
    </row>
    <row r="80" spans="1:30">
      <c r="AC80" s="21"/>
      <c r="AD80" s="21"/>
    </row>
    <row r="81" spans="29:30">
      <c r="AC81" s="21"/>
      <c r="AD81" s="21"/>
    </row>
  </sheetData>
  <autoFilter ref="A4:Y69">
    <sortState ref="A5:Y61">
      <sortCondition ref="J5:J61"/>
      <sortCondition ref="L5:L61"/>
      <sortCondition ref="K5:K61"/>
    </sortState>
  </autoFilter>
  <sortState ref="AC34:AD51">
    <sortCondition descending="1" ref="AD34:AD51"/>
  </sortState>
  <dataValidations disablePrompts="1" count="1">
    <dataValidation type="list" allowBlank="1" showInputMessage="1" showErrorMessage="1" sqref="A5:A74">
      <formula1>Chem_Categories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Summit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Aylward</dc:creator>
  <cp:lastModifiedBy>Lesa Aylward</cp:lastModifiedBy>
  <dcterms:created xsi:type="dcterms:W3CDTF">2012-08-13T15:16:41Z</dcterms:created>
  <dcterms:modified xsi:type="dcterms:W3CDTF">2013-09-03T18:08:52Z</dcterms:modified>
</cp:coreProperties>
</file>