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CCT_ExpoCast\ExpoCast2017\HTTKDataTable\"/>
    </mc:Choice>
  </mc:AlternateContent>
  <bookViews>
    <workbookView xWindow="-2250" yWindow="-180" windowWidth="13485" windowHeight="12090" tabRatio="783"/>
  </bookViews>
  <sheets>
    <sheet name="Summary" sheetId="16" r:id="rId1"/>
    <sheet name="Wetmore 2012 Met Stab Raw Data" sheetId="1" r:id="rId2"/>
    <sheet name="Wetmore 2012 PPB Raw Data" sheetId="13" r:id="rId3"/>
    <sheet name="Wetmore 2013 Met Stab Raw Data" sheetId="15" r:id="rId4"/>
    <sheet name="Wetmore 2013 PPB Raw Data" sheetId="14" r:id="rId5"/>
    <sheet name="Rotroff 2010 Met Stab Raw Data" sheetId="17" r:id="rId6"/>
    <sheet name="Rotroff 2010 Data Summary" sheetId="18" r:id="rId7"/>
  </sheets>
  <definedNames>
    <definedName name="_xlnm._FilterDatabase" localSheetId="2" hidden="1">'Wetmore 2012 PPB Raw Data'!$A$6:$AA$246</definedName>
    <definedName name="_xlnm.Extract" localSheetId="6">'Rotroff 2010 Data Summary'!$A$5:$F$5</definedName>
    <definedName name="_xlnm.Extract" localSheetId="0">Summary!$A$243:$B$243</definedName>
    <definedName name="_xlnm.Print_Area" localSheetId="1">'Wetmore 2012 Met Stab Raw Data'!$A$2:$I$696</definedName>
    <definedName name="_xlnm.Print_Area" localSheetId="2">'Wetmore 2012 PPB Raw Data'!$A$3:$AB$253</definedName>
  </definedNames>
  <calcPr calcId="171027"/>
</workbook>
</file>

<file path=xl/calcChain.xml><?xml version="1.0" encoding="utf-8"?>
<calcChain xmlns="http://schemas.openxmlformats.org/spreadsheetml/2006/main">
  <c r="I241" i="16" l="1"/>
  <c r="I162" i="16"/>
  <c r="K71" i="16"/>
  <c r="H240" i="16"/>
  <c r="G240" i="16"/>
  <c r="F240" i="16"/>
  <c r="E240" i="16"/>
  <c r="H239" i="16"/>
  <c r="G239" i="16"/>
  <c r="F239" i="16"/>
  <c r="E239" i="16"/>
  <c r="H238" i="16"/>
  <c r="G238" i="16"/>
  <c r="F238" i="16"/>
  <c r="E238" i="16"/>
  <c r="H237" i="16"/>
  <c r="G237" i="16"/>
  <c r="F237" i="16"/>
  <c r="E237" i="16"/>
  <c r="H236" i="16"/>
  <c r="G236" i="16"/>
  <c r="F236" i="16"/>
  <c r="E236" i="16"/>
  <c r="H235" i="16"/>
  <c r="G235" i="16"/>
  <c r="F235" i="16"/>
  <c r="E235" i="16"/>
  <c r="H234" i="16"/>
  <c r="G234" i="16"/>
  <c r="F234" i="16"/>
  <c r="E234" i="16"/>
  <c r="H233" i="16"/>
  <c r="G233" i="16"/>
  <c r="F233" i="16"/>
  <c r="E233" i="16"/>
  <c r="H232" i="16"/>
  <c r="G232" i="16"/>
  <c r="F232" i="16"/>
  <c r="E232" i="16"/>
  <c r="H231" i="16"/>
  <c r="G231" i="16"/>
  <c r="F231" i="16"/>
  <c r="E231" i="16"/>
  <c r="H230" i="16"/>
  <c r="G230" i="16"/>
  <c r="F230" i="16"/>
  <c r="E230" i="16"/>
  <c r="H229" i="16"/>
  <c r="G229" i="16"/>
  <c r="F229" i="16"/>
  <c r="E229" i="16"/>
  <c r="H228" i="16"/>
  <c r="G228" i="16"/>
  <c r="F228" i="16"/>
  <c r="E228" i="16"/>
  <c r="H227" i="16"/>
  <c r="G227" i="16"/>
  <c r="F227" i="16"/>
  <c r="E227" i="16"/>
  <c r="H226" i="16"/>
  <c r="G226" i="16"/>
  <c r="F226" i="16"/>
  <c r="E226" i="16"/>
  <c r="H225" i="16"/>
  <c r="G225" i="16"/>
  <c r="F225" i="16"/>
  <c r="E225" i="16"/>
  <c r="H224" i="16"/>
  <c r="G224" i="16"/>
  <c r="F224" i="16"/>
  <c r="E224" i="16"/>
  <c r="H223" i="16"/>
  <c r="G223" i="16"/>
  <c r="F223" i="16"/>
  <c r="E223" i="16"/>
  <c r="H222" i="16"/>
  <c r="G222" i="16"/>
  <c r="F222" i="16"/>
  <c r="E222" i="16"/>
  <c r="H221" i="16"/>
  <c r="G221" i="16"/>
  <c r="F221" i="16"/>
  <c r="E221" i="16"/>
  <c r="H220" i="16"/>
  <c r="G220" i="16"/>
  <c r="F220" i="16"/>
  <c r="E220" i="16"/>
  <c r="H219" i="16"/>
  <c r="G219" i="16"/>
  <c r="F219" i="16"/>
  <c r="E219" i="16"/>
  <c r="H218" i="16"/>
  <c r="G218" i="16"/>
  <c r="F218" i="16"/>
  <c r="E218" i="16"/>
  <c r="H217" i="16"/>
  <c r="G217" i="16"/>
  <c r="F217" i="16"/>
  <c r="E217" i="16"/>
  <c r="H216" i="16"/>
  <c r="G216" i="16"/>
  <c r="F216" i="16"/>
  <c r="E216" i="16"/>
  <c r="H215" i="16"/>
  <c r="G215" i="16"/>
  <c r="F215" i="16"/>
  <c r="E215" i="16"/>
  <c r="H214" i="16"/>
  <c r="G214" i="16"/>
  <c r="F214" i="16"/>
  <c r="E214" i="16"/>
  <c r="H213" i="16"/>
  <c r="G213" i="16"/>
  <c r="F213" i="16"/>
  <c r="E213" i="16"/>
  <c r="H212" i="16"/>
  <c r="G212" i="16"/>
  <c r="F212" i="16"/>
  <c r="E212" i="16"/>
  <c r="H211" i="16"/>
  <c r="G211" i="16"/>
  <c r="F211" i="16"/>
  <c r="E211" i="16"/>
  <c r="H210" i="16"/>
  <c r="G210" i="16"/>
  <c r="F210" i="16"/>
  <c r="E210" i="16"/>
  <c r="H209" i="16"/>
  <c r="G209" i="16"/>
  <c r="F209" i="16"/>
  <c r="E209" i="16"/>
  <c r="H208" i="16"/>
  <c r="G208" i="16"/>
  <c r="F208" i="16"/>
  <c r="E208" i="16"/>
  <c r="H207" i="16"/>
  <c r="G207" i="16"/>
  <c r="F207" i="16"/>
  <c r="E207" i="16"/>
  <c r="H206" i="16"/>
  <c r="G206" i="16"/>
  <c r="F206" i="16"/>
  <c r="E206" i="16"/>
  <c r="H205" i="16"/>
  <c r="G205" i="16"/>
  <c r="F205" i="16"/>
  <c r="E205" i="16"/>
  <c r="H204" i="16"/>
  <c r="G204" i="16"/>
  <c r="F204" i="16"/>
  <c r="E204" i="16"/>
  <c r="H203" i="16"/>
  <c r="G203" i="16"/>
  <c r="F203" i="16"/>
  <c r="E203" i="16"/>
  <c r="H202" i="16"/>
  <c r="G202" i="16"/>
  <c r="F202" i="16"/>
  <c r="E202" i="16"/>
  <c r="H201" i="16"/>
  <c r="G201" i="16"/>
  <c r="F201" i="16"/>
  <c r="E201" i="16"/>
  <c r="H200" i="16"/>
  <c r="G200" i="16"/>
  <c r="F200" i="16"/>
  <c r="E200" i="16"/>
  <c r="H199" i="16"/>
  <c r="G199" i="16"/>
  <c r="F199" i="16"/>
  <c r="E199" i="16"/>
  <c r="H198" i="16"/>
  <c r="G198" i="16"/>
  <c r="F198" i="16"/>
  <c r="E198" i="16"/>
  <c r="H197" i="16"/>
  <c r="G197" i="16"/>
  <c r="F197" i="16"/>
  <c r="E197" i="16"/>
  <c r="H196" i="16"/>
  <c r="G196" i="16"/>
  <c r="F196" i="16"/>
  <c r="E196" i="16"/>
  <c r="H195" i="16"/>
  <c r="G195" i="16"/>
  <c r="F195" i="16"/>
  <c r="E195" i="16"/>
  <c r="H194" i="16"/>
  <c r="G194" i="16"/>
  <c r="F194" i="16"/>
  <c r="E194" i="16"/>
  <c r="H193" i="16"/>
  <c r="G193" i="16"/>
  <c r="F193" i="16"/>
  <c r="E193" i="16"/>
  <c r="H192" i="16"/>
  <c r="G192" i="16"/>
  <c r="F192" i="16"/>
  <c r="E192" i="16"/>
  <c r="H191" i="16"/>
  <c r="G191" i="16"/>
  <c r="F191" i="16"/>
  <c r="E191" i="16"/>
  <c r="H190" i="16"/>
  <c r="G190" i="16"/>
  <c r="F190" i="16"/>
  <c r="E190" i="16"/>
  <c r="H189" i="16"/>
  <c r="G189" i="16"/>
  <c r="F189" i="16"/>
  <c r="E189" i="16"/>
  <c r="H188" i="16"/>
  <c r="G188" i="16"/>
  <c r="F188" i="16"/>
  <c r="E188" i="16"/>
  <c r="H187" i="16"/>
  <c r="G187" i="16"/>
  <c r="F187" i="16"/>
  <c r="E187" i="16"/>
  <c r="H186" i="16"/>
  <c r="G186" i="16"/>
  <c r="F186" i="16"/>
  <c r="E186" i="16"/>
  <c r="H185" i="16"/>
  <c r="G185" i="16"/>
  <c r="F185" i="16"/>
  <c r="E185" i="16"/>
  <c r="H184" i="16"/>
  <c r="G184" i="16"/>
  <c r="F184" i="16"/>
  <c r="E184" i="16"/>
  <c r="H183" i="16"/>
  <c r="G183" i="16"/>
  <c r="F183" i="16"/>
  <c r="E183" i="16"/>
  <c r="H182" i="16"/>
  <c r="G182" i="16"/>
  <c r="F182" i="16"/>
  <c r="E182" i="16"/>
  <c r="H181" i="16"/>
  <c r="G181" i="16"/>
  <c r="F181" i="16"/>
  <c r="E181" i="16"/>
  <c r="H180" i="16"/>
  <c r="G180" i="16"/>
  <c r="F180" i="16"/>
  <c r="E180" i="16"/>
  <c r="H179" i="16"/>
  <c r="G179" i="16"/>
  <c r="F179" i="16"/>
  <c r="E179" i="16"/>
  <c r="H178" i="16"/>
  <c r="G178" i="16"/>
  <c r="F178" i="16"/>
  <c r="E178" i="16"/>
  <c r="H177" i="16"/>
  <c r="G177" i="16"/>
  <c r="F177" i="16"/>
  <c r="E177" i="16"/>
  <c r="H176" i="16"/>
  <c r="G176" i="16"/>
  <c r="F176" i="16"/>
  <c r="E176" i="16"/>
  <c r="H175" i="16"/>
  <c r="G175" i="16"/>
  <c r="F175" i="16"/>
  <c r="E175" i="16"/>
  <c r="H174" i="16"/>
  <c r="G174" i="16"/>
  <c r="F174" i="16"/>
  <c r="E174" i="16"/>
  <c r="H173" i="16"/>
  <c r="G173" i="16"/>
  <c r="F173" i="16"/>
  <c r="E173" i="16"/>
  <c r="H172" i="16"/>
  <c r="G172" i="16"/>
  <c r="F172" i="16"/>
  <c r="E172" i="16"/>
  <c r="H171" i="16"/>
  <c r="G171" i="16"/>
  <c r="F171" i="16"/>
  <c r="E171" i="16"/>
  <c r="H170" i="16"/>
  <c r="G170" i="16"/>
  <c r="F170" i="16"/>
  <c r="E170" i="16"/>
  <c r="H169" i="16"/>
  <c r="G169" i="16"/>
  <c r="F169" i="16"/>
  <c r="E169" i="16"/>
  <c r="H168" i="16"/>
  <c r="G168" i="16"/>
  <c r="F168" i="16"/>
  <c r="E168" i="16"/>
  <c r="H167" i="16"/>
  <c r="G167" i="16"/>
  <c r="F167" i="16"/>
  <c r="E167" i="16"/>
  <c r="H166" i="16"/>
  <c r="G166" i="16"/>
  <c r="F166" i="16"/>
  <c r="E166" i="16"/>
  <c r="H165" i="16"/>
  <c r="G165" i="16"/>
  <c r="F165" i="16"/>
  <c r="E165" i="16"/>
  <c r="H164" i="16"/>
  <c r="G164" i="16"/>
  <c r="F164" i="16"/>
  <c r="E164" i="16"/>
  <c r="H163" i="16"/>
  <c r="G163" i="16"/>
  <c r="F163" i="16"/>
  <c r="E163" i="16"/>
  <c r="H161" i="16"/>
  <c r="G161" i="16"/>
  <c r="F161" i="16"/>
  <c r="E161" i="16"/>
  <c r="H160" i="16"/>
  <c r="G160" i="16"/>
  <c r="F160" i="16"/>
  <c r="E160" i="16"/>
  <c r="H159" i="16"/>
  <c r="G159" i="16"/>
  <c r="F159" i="16"/>
  <c r="E159" i="16"/>
  <c r="H158" i="16"/>
  <c r="G158" i="16"/>
  <c r="F158" i="16"/>
  <c r="E158" i="16"/>
  <c r="H157" i="16"/>
  <c r="G157" i="16"/>
  <c r="F157" i="16"/>
  <c r="E157" i="16"/>
  <c r="H156" i="16"/>
  <c r="G156" i="16"/>
  <c r="F156" i="16"/>
  <c r="E156" i="16"/>
  <c r="H155" i="16"/>
  <c r="G155" i="16"/>
  <c r="F155" i="16"/>
  <c r="E155" i="16"/>
  <c r="H154" i="16"/>
  <c r="G154" i="16"/>
  <c r="F154" i="16"/>
  <c r="E154" i="16"/>
  <c r="H153" i="16"/>
  <c r="G153" i="16"/>
  <c r="F153" i="16"/>
  <c r="E153" i="16"/>
  <c r="H152" i="16"/>
  <c r="G152" i="16"/>
  <c r="F152" i="16"/>
  <c r="E152" i="16"/>
  <c r="H151" i="16"/>
  <c r="G151" i="16"/>
  <c r="F151" i="16"/>
  <c r="E151" i="16"/>
  <c r="H150" i="16"/>
  <c r="G150" i="16"/>
  <c r="F150" i="16"/>
  <c r="E150" i="16"/>
  <c r="H149" i="16"/>
  <c r="G149" i="16"/>
  <c r="F149" i="16"/>
  <c r="E149" i="16"/>
  <c r="H148" i="16"/>
  <c r="G148" i="16"/>
  <c r="F148" i="16"/>
  <c r="E148" i="16"/>
  <c r="H147" i="16"/>
  <c r="G147" i="16"/>
  <c r="F147" i="16"/>
  <c r="E147" i="16"/>
  <c r="H146" i="16"/>
  <c r="G146" i="16"/>
  <c r="F146" i="16"/>
  <c r="E146" i="16"/>
  <c r="H145" i="16"/>
  <c r="G145" i="16"/>
  <c r="F145" i="16"/>
  <c r="E145" i="16"/>
  <c r="H144" i="16"/>
  <c r="G144" i="16"/>
  <c r="F144" i="16"/>
  <c r="E144" i="16"/>
  <c r="H143" i="16"/>
  <c r="G143" i="16"/>
  <c r="F143" i="16"/>
  <c r="E143" i="16"/>
  <c r="H142" i="16"/>
  <c r="G142" i="16"/>
  <c r="F142" i="16"/>
  <c r="E142" i="16"/>
  <c r="H141" i="16"/>
  <c r="G141" i="16"/>
  <c r="F141" i="16"/>
  <c r="E141" i="16"/>
  <c r="H140" i="16"/>
  <c r="G140" i="16"/>
  <c r="F140" i="16"/>
  <c r="E140" i="16"/>
  <c r="H139" i="16"/>
  <c r="G139" i="16"/>
  <c r="F139" i="16"/>
  <c r="E139" i="16"/>
  <c r="H138" i="16"/>
  <c r="G138" i="16"/>
  <c r="F138" i="16"/>
  <c r="E138" i="16"/>
  <c r="H137" i="16"/>
  <c r="G137" i="16"/>
  <c r="F137" i="16"/>
  <c r="E137" i="16"/>
  <c r="H136" i="16"/>
  <c r="G136" i="16"/>
  <c r="F136" i="16"/>
  <c r="E136" i="16"/>
  <c r="H135" i="16"/>
  <c r="G135" i="16"/>
  <c r="F135" i="16"/>
  <c r="E135" i="16"/>
  <c r="H134" i="16"/>
  <c r="G134" i="16"/>
  <c r="F134" i="16"/>
  <c r="E134" i="16"/>
  <c r="H133" i="16"/>
  <c r="G133" i="16"/>
  <c r="F133" i="16"/>
  <c r="E133" i="16"/>
  <c r="H132" i="16"/>
  <c r="G132" i="16"/>
  <c r="F132" i="16"/>
  <c r="E132" i="16"/>
  <c r="H131" i="16"/>
  <c r="G131" i="16"/>
  <c r="F131" i="16"/>
  <c r="E131" i="16"/>
  <c r="H130" i="16"/>
  <c r="G130" i="16"/>
  <c r="F130" i="16"/>
  <c r="E130" i="16"/>
  <c r="H129" i="16"/>
  <c r="G129" i="16"/>
  <c r="F129" i="16"/>
  <c r="E129" i="16"/>
  <c r="H128" i="16"/>
  <c r="G128" i="16"/>
  <c r="F128" i="16"/>
  <c r="E128" i="16"/>
  <c r="H127" i="16"/>
  <c r="G127" i="16"/>
  <c r="F127" i="16"/>
  <c r="E127" i="16"/>
  <c r="H126" i="16"/>
  <c r="G126" i="16"/>
  <c r="F126" i="16"/>
  <c r="E126" i="16"/>
  <c r="H125" i="16"/>
  <c r="G125" i="16"/>
  <c r="F125" i="16"/>
  <c r="E125" i="16"/>
  <c r="H124" i="16"/>
  <c r="G124" i="16"/>
  <c r="F124" i="16"/>
  <c r="E124" i="16"/>
  <c r="H123" i="16"/>
  <c r="G123" i="16"/>
  <c r="F123" i="16"/>
  <c r="E123" i="16"/>
  <c r="H122" i="16"/>
  <c r="G122" i="16"/>
  <c r="F122" i="16"/>
  <c r="E122" i="16"/>
  <c r="H121" i="16"/>
  <c r="G121" i="16"/>
  <c r="F121" i="16"/>
  <c r="E121" i="16"/>
  <c r="H120" i="16"/>
  <c r="G120" i="16"/>
  <c r="F120" i="16"/>
  <c r="E120" i="16"/>
  <c r="H119" i="16"/>
  <c r="G119" i="16"/>
  <c r="F119" i="16"/>
  <c r="E119" i="16"/>
  <c r="H118" i="16"/>
  <c r="G118" i="16"/>
  <c r="F118" i="16"/>
  <c r="E118" i="16"/>
  <c r="H117" i="16"/>
  <c r="G117" i="16"/>
  <c r="F117" i="16"/>
  <c r="E117" i="16"/>
  <c r="H116" i="16"/>
  <c r="G116" i="16"/>
  <c r="F116" i="16"/>
  <c r="E116" i="16"/>
  <c r="H115" i="16"/>
  <c r="G115" i="16"/>
  <c r="F115" i="16"/>
  <c r="E115" i="16"/>
  <c r="H114" i="16"/>
  <c r="G114" i="16"/>
  <c r="F114" i="16"/>
  <c r="E114" i="16"/>
  <c r="H113" i="16"/>
  <c r="G113" i="16"/>
  <c r="F113" i="16"/>
  <c r="E113" i="16"/>
  <c r="H112" i="16"/>
  <c r="G112" i="16"/>
  <c r="F112" i="16"/>
  <c r="E112" i="16"/>
  <c r="H111" i="16"/>
  <c r="G111" i="16"/>
  <c r="F111" i="16"/>
  <c r="E111" i="16"/>
  <c r="H110" i="16"/>
  <c r="G110" i="16"/>
  <c r="F110" i="16"/>
  <c r="E110" i="16"/>
  <c r="H109" i="16"/>
  <c r="G109" i="16"/>
  <c r="F109" i="16"/>
  <c r="E109" i="16"/>
  <c r="H108" i="16"/>
  <c r="G108" i="16"/>
  <c r="F108" i="16"/>
  <c r="E108" i="16"/>
  <c r="H107" i="16"/>
  <c r="G107" i="16"/>
  <c r="F107" i="16"/>
  <c r="E107" i="16"/>
  <c r="H106" i="16"/>
  <c r="G106" i="16"/>
  <c r="F106" i="16"/>
  <c r="E106" i="16"/>
  <c r="H105" i="16"/>
  <c r="G105" i="16"/>
  <c r="F105" i="16"/>
  <c r="E105" i="16"/>
  <c r="H104" i="16"/>
  <c r="G104" i="16"/>
  <c r="F104" i="16"/>
  <c r="E104" i="16"/>
  <c r="H103" i="16"/>
  <c r="G103" i="16"/>
  <c r="F103" i="16"/>
  <c r="E103" i="16"/>
  <c r="H102" i="16"/>
  <c r="G102" i="16"/>
  <c r="F102" i="16"/>
  <c r="E102" i="16"/>
  <c r="H101" i="16"/>
  <c r="G101" i="16"/>
  <c r="F101" i="16"/>
  <c r="E101" i="16"/>
  <c r="H100" i="16"/>
  <c r="G100" i="16"/>
  <c r="F100" i="16"/>
  <c r="E100" i="16"/>
  <c r="H99" i="16"/>
  <c r="G99" i="16"/>
  <c r="F99" i="16"/>
  <c r="E99" i="16"/>
  <c r="H98" i="16"/>
  <c r="G98" i="16"/>
  <c r="F98" i="16"/>
  <c r="E98" i="16"/>
  <c r="H97" i="16"/>
  <c r="G97" i="16"/>
  <c r="F97" i="16"/>
  <c r="E97" i="16"/>
  <c r="H96" i="16"/>
  <c r="G96" i="16"/>
  <c r="F96" i="16"/>
  <c r="E96" i="16"/>
  <c r="H95" i="16"/>
  <c r="G95" i="16"/>
  <c r="F95" i="16"/>
  <c r="E95" i="16"/>
  <c r="H94" i="16"/>
  <c r="G94" i="16"/>
  <c r="F94" i="16"/>
  <c r="E94" i="16"/>
  <c r="H93" i="16"/>
  <c r="G93" i="16"/>
  <c r="F93" i="16"/>
  <c r="E93" i="16"/>
  <c r="H92" i="16"/>
  <c r="G92" i="16"/>
  <c r="F92" i="16"/>
  <c r="E92" i="16"/>
  <c r="H91" i="16"/>
  <c r="G91" i="16"/>
  <c r="F91" i="16"/>
  <c r="E91" i="16"/>
  <c r="H90" i="16"/>
  <c r="G90" i="16"/>
  <c r="F90" i="16"/>
  <c r="E90" i="16"/>
  <c r="H89" i="16"/>
  <c r="G89" i="16"/>
  <c r="F89" i="16"/>
  <c r="E89" i="16"/>
  <c r="H88" i="16"/>
  <c r="G88" i="16"/>
  <c r="F88" i="16"/>
  <c r="E88" i="16"/>
  <c r="H87" i="16"/>
  <c r="G87" i="16"/>
  <c r="F87" i="16"/>
  <c r="E87" i="16"/>
  <c r="H86" i="16"/>
  <c r="G86" i="16"/>
  <c r="F86" i="16"/>
  <c r="E86" i="16"/>
  <c r="H85" i="16"/>
  <c r="G85" i="16"/>
  <c r="F85" i="16"/>
  <c r="E85" i="16"/>
  <c r="H84" i="16"/>
  <c r="G84" i="16"/>
  <c r="F84" i="16"/>
  <c r="E84" i="16"/>
  <c r="H83" i="16"/>
  <c r="G83" i="16"/>
  <c r="F83" i="16"/>
  <c r="E83" i="16"/>
  <c r="H82" i="16"/>
  <c r="G82" i="16"/>
  <c r="F82" i="16"/>
  <c r="E82" i="16"/>
  <c r="H81" i="16"/>
  <c r="G81" i="16"/>
  <c r="F81" i="16"/>
  <c r="E81" i="16"/>
  <c r="H80" i="16"/>
  <c r="G80" i="16"/>
  <c r="F80" i="16"/>
  <c r="E80" i="16"/>
  <c r="H79" i="16"/>
  <c r="G79" i="16"/>
  <c r="F79" i="16"/>
  <c r="E79" i="16"/>
  <c r="H78" i="16"/>
  <c r="G78" i="16"/>
  <c r="F78" i="16"/>
  <c r="E78" i="16"/>
  <c r="H77" i="16"/>
  <c r="G77" i="16"/>
  <c r="H76" i="16"/>
  <c r="G76" i="16"/>
  <c r="F76" i="16"/>
  <c r="E76" i="16"/>
  <c r="H75" i="16"/>
  <c r="G75" i="16"/>
  <c r="F75" i="16"/>
  <c r="E75" i="16"/>
  <c r="H74" i="16"/>
  <c r="G74" i="16"/>
  <c r="F74" i="16"/>
  <c r="E74" i="16"/>
  <c r="H73" i="16"/>
  <c r="G73" i="16"/>
  <c r="F73" i="16"/>
  <c r="E73" i="16"/>
  <c r="H72" i="16"/>
  <c r="G72" i="16"/>
  <c r="F72" i="16"/>
  <c r="E72" i="16"/>
  <c r="H71" i="16"/>
  <c r="G71" i="16"/>
  <c r="F71" i="16"/>
  <c r="E71" i="16"/>
  <c r="H70" i="16"/>
  <c r="G70" i="16"/>
  <c r="F70" i="16"/>
  <c r="E70" i="16"/>
  <c r="H69" i="16"/>
  <c r="G69" i="16"/>
  <c r="F69" i="16"/>
  <c r="E69" i="16"/>
  <c r="H68" i="16"/>
  <c r="G68" i="16"/>
  <c r="F68" i="16"/>
  <c r="E68" i="16"/>
  <c r="H67" i="16"/>
  <c r="G67" i="16"/>
  <c r="F67" i="16"/>
  <c r="E67" i="16"/>
  <c r="H66" i="16"/>
  <c r="G66" i="16"/>
  <c r="F66" i="16"/>
  <c r="E66" i="16"/>
  <c r="H65" i="16"/>
  <c r="G65" i="16"/>
  <c r="F65" i="16"/>
  <c r="E65" i="16"/>
  <c r="H64" i="16"/>
  <c r="G64" i="16"/>
  <c r="F64" i="16"/>
  <c r="E64" i="16"/>
  <c r="H63" i="16"/>
  <c r="G63" i="16"/>
  <c r="F63" i="16"/>
  <c r="E63" i="16"/>
  <c r="H62" i="16"/>
  <c r="G62" i="16"/>
  <c r="F62" i="16"/>
  <c r="E62" i="16"/>
  <c r="H61" i="16"/>
  <c r="G61" i="16"/>
  <c r="F61" i="16"/>
  <c r="E61" i="16"/>
  <c r="H60" i="16"/>
  <c r="G60" i="16"/>
  <c r="F60" i="16"/>
  <c r="E60" i="16"/>
  <c r="H59" i="16"/>
  <c r="G59" i="16"/>
  <c r="F59" i="16"/>
  <c r="E59" i="16"/>
  <c r="H58" i="16"/>
  <c r="G58" i="16"/>
  <c r="F58" i="16"/>
  <c r="E58" i="16"/>
  <c r="H57" i="16"/>
  <c r="G57" i="16"/>
  <c r="F57" i="16"/>
  <c r="E57" i="16"/>
  <c r="H56" i="16"/>
  <c r="G56" i="16"/>
  <c r="F56" i="16"/>
  <c r="E56" i="16"/>
  <c r="H55" i="16"/>
  <c r="G55" i="16"/>
  <c r="F55" i="16"/>
  <c r="E55" i="16"/>
  <c r="H54" i="16"/>
  <c r="G54" i="16"/>
  <c r="F54" i="16"/>
  <c r="E54" i="16"/>
  <c r="H53" i="16"/>
  <c r="G53" i="16"/>
  <c r="F53" i="16"/>
  <c r="E53" i="16"/>
  <c r="H52" i="16"/>
  <c r="G52" i="16"/>
  <c r="F52" i="16"/>
  <c r="E52" i="16"/>
  <c r="H51" i="16"/>
  <c r="G51" i="16"/>
  <c r="F51" i="16"/>
  <c r="E51" i="16"/>
  <c r="H50" i="16"/>
  <c r="G50" i="16"/>
  <c r="F50" i="16"/>
  <c r="E50" i="16"/>
  <c r="H49" i="16"/>
  <c r="G49" i="16"/>
  <c r="F49" i="16"/>
  <c r="E49" i="16"/>
  <c r="H48" i="16"/>
  <c r="G48" i="16"/>
  <c r="F48" i="16"/>
  <c r="E48" i="16"/>
  <c r="H47" i="16"/>
  <c r="G47" i="16"/>
  <c r="F47" i="16"/>
  <c r="E47" i="16"/>
  <c r="H46" i="16"/>
  <c r="G46" i="16"/>
  <c r="F46" i="16"/>
  <c r="E46" i="16"/>
  <c r="H45" i="16"/>
  <c r="G45" i="16"/>
  <c r="F45" i="16"/>
  <c r="E45" i="16"/>
  <c r="H44" i="16"/>
  <c r="G44" i="16"/>
  <c r="F44" i="16"/>
  <c r="E44" i="16"/>
  <c r="H43" i="16"/>
  <c r="G43" i="16"/>
  <c r="F43" i="16"/>
  <c r="E43" i="16"/>
  <c r="H42" i="16"/>
  <c r="G42" i="16"/>
  <c r="F42" i="16"/>
  <c r="E42" i="16"/>
  <c r="H41" i="16"/>
  <c r="G41" i="16"/>
  <c r="F41" i="16"/>
  <c r="E41" i="16"/>
  <c r="H40" i="16"/>
  <c r="G40" i="16"/>
  <c r="F40" i="16"/>
  <c r="E40" i="16"/>
  <c r="H39" i="16"/>
  <c r="G39" i="16"/>
  <c r="F39" i="16"/>
  <c r="E39" i="16"/>
  <c r="H38" i="16"/>
  <c r="G38" i="16"/>
  <c r="F38" i="16"/>
  <c r="E38" i="16"/>
  <c r="H37" i="16"/>
  <c r="G37" i="16"/>
  <c r="F37" i="16"/>
  <c r="E37" i="16"/>
  <c r="H36" i="16"/>
  <c r="G36" i="16"/>
  <c r="F36" i="16"/>
  <c r="E36" i="16"/>
  <c r="H35" i="16"/>
  <c r="G35" i="16"/>
  <c r="F35" i="16"/>
  <c r="E35" i="16"/>
  <c r="H34" i="16"/>
  <c r="G34" i="16"/>
  <c r="F34" i="16"/>
  <c r="E34" i="16"/>
  <c r="H33" i="16"/>
  <c r="G33" i="16"/>
  <c r="F33" i="16"/>
  <c r="E33" i="16"/>
  <c r="H32" i="16"/>
  <c r="G32" i="16"/>
  <c r="F32" i="16"/>
  <c r="E32" i="16"/>
  <c r="H31" i="16"/>
  <c r="G31" i="16"/>
  <c r="F31" i="16"/>
  <c r="E31" i="16"/>
  <c r="H30" i="16"/>
  <c r="G30" i="16"/>
  <c r="F30" i="16"/>
  <c r="E30" i="16"/>
  <c r="H29" i="16"/>
  <c r="G29" i="16"/>
  <c r="F29" i="16"/>
  <c r="E29" i="16"/>
  <c r="H28" i="16"/>
  <c r="G28" i="16"/>
  <c r="F28" i="16"/>
  <c r="E28" i="16"/>
  <c r="H27" i="16"/>
  <c r="G27" i="16"/>
  <c r="F27" i="16"/>
  <c r="E27" i="16"/>
  <c r="H26" i="16"/>
  <c r="G26" i="16"/>
  <c r="F26" i="16"/>
  <c r="E26" i="16"/>
  <c r="H25" i="16"/>
  <c r="G25" i="16"/>
  <c r="F25" i="16"/>
  <c r="E25" i="16"/>
  <c r="H24" i="16"/>
  <c r="G24" i="16"/>
  <c r="F24" i="16"/>
  <c r="E24" i="16"/>
  <c r="H23" i="16"/>
  <c r="G23" i="16"/>
  <c r="F23" i="16"/>
  <c r="E23" i="16"/>
  <c r="H22" i="16"/>
  <c r="G22" i="16"/>
  <c r="F22" i="16"/>
  <c r="E22" i="16"/>
  <c r="H21" i="16"/>
  <c r="G21" i="16"/>
  <c r="F21" i="16"/>
  <c r="E21" i="16"/>
  <c r="H20" i="16"/>
  <c r="G20" i="16"/>
  <c r="F20" i="16"/>
  <c r="E20" i="16"/>
  <c r="H19" i="16"/>
  <c r="G19" i="16"/>
  <c r="F19" i="16"/>
  <c r="E19" i="16"/>
  <c r="H18" i="16"/>
  <c r="G18" i="16"/>
  <c r="F18" i="16"/>
  <c r="E18" i="16"/>
  <c r="H17" i="16"/>
  <c r="G17" i="16"/>
  <c r="F17" i="16"/>
  <c r="E17" i="16"/>
  <c r="H16" i="16"/>
  <c r="G16" i="16"/>
  <c r="F16" i="16"/>
  <c r="E16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2" i="16"/>
  <c r="G12" i="16"/>
  <c r="F12" i="16"/>
  <c r="E12" i="16"/>
  <c r="H11" i="16"/>
  <c r="G11" i="16"/>
  <c r="F11" i="16"/>
  <c r="E11" i="16"/>
  <c r="H10" i="16"/>
  <c r="G10" i="16"/>
  <c r="F10" i="16"/>
  <c r="E10" i="16"/>
  <c r="H9" i="16"/>
  <c r="G9" i="16"/>
  <c r="F9" i="16"/>
  <c r="E9" i="16"/>
  <c r="H8" i="16"/>
  <c r="G8" i="16"/>
  <c r="F8" i="16"/>
  <c r="E8" i="16"/>
  <c r="H7" i="16"/>
  <c r="G7" i="16"/>
  <c r="F7" i="16"/>
  <c r="E7" i="16"/>
  <c r="H6" i="16"/>
  <c r="G6" i="16"/>
  <c r="F6" i="16"/>
  <c r="E6" i="16"/>
  <c r="H5" i="16"/>
  <c r="G5" i="16"/>
  <c r="F5" i="16"/>
  <c r="E5" i="16"/>
  <c r="H4" i="16"/>
  <c r="G4" i="16"/>
  <c r="F4" i="16"/>
  <c r="E4" i="16"/>
  <c r="H242" i="16"/>
  <c r="G242" i="16"/>
  <c r="F242" i="16"/>
  <c r="E242" i="16"/>
  <c r="H243" i="16"/>
  <c r="G243" i="16"/>
  <c r="H300" i="16"/>
  <c r="G300" i="16"/>
  <c r="H299" i="16"/>
  <c r="G299" i="16"/>
  <c r="H298" i="16"/>
  <c r="G298" i="16"/>
  <c r="H297" i="16"/>
  <c r="G297" i="16"/>
  <c r="H296" i="16"/>
  <c r="G296" i="16"/>
  <c r="H295" i="16"/>
  <c r="G295" i="16"/>
  <c r="H294" i="16"/>
  <c r="G294" i="16"/>
  <c r="H293" i="16"/>
  <c r="G293" i="16"/>
  <c r="H292" i="16"/>
  <c r="G292" i="16"/>
  <c r="H291" i="16"/>
  <c r="G291" i="16"/>
  <c r="H290" i="16"/>
  <c r="G290" i="16"/>
  <c r="H289" i="16"/>
  <c r="G289" i="16"/>
  <c r="H288" i="16"/>
  <c r="G288" i="16"/>
  <c r="H287" i="16"/>
  <c r="G287" i="16"/>
  <c r="H286" i="16"/>
  <c r="G286" i="16"/>
  <c r="H285" i="16"/>
  <c r="G285" i="16"/>
  <c r="H284" i="16"/>
  <c r="G284" i="16"/>
  <c r="H283" i="16"/>
  <c r="G283" i="16"/>
  <c r="H282" i="16"/>
  <c r="G282" i="16"/>
  <c r="H281" i="16"/>
  <c r="G281" i="16"/>
  <c r="H280" i="16"/>
  <c r="G280" i="16"/>
  <c r="H279" i="16"/>
  <c r="G279" i="16"/>
  <c r="H278" i="16"/>
  <c r="G278" i="16"/>
  <c r="H277" i="16"/>
  <c r="G277" i="16"/>
  <c r="H276" i="16"/>
  <c r="G276" i="16"/>
  <c r="H275" i="16"/>
  <c r="G275" i="16"/>
  <c r="H274" i="16"/>
  <c r="G274" i="16"/>
  <c r="H273" i="16"/>
  <c r="G273" i="16"/>
  <c r="H272" i="16"/>
  <c r="G272" i="16"/>
  <c r="H271" i="16"/>
  <c r="G271" i="16"/>
  <c r="H270" i="16"/>
  <c r="G270" i="16"/>
  <c r="H269" i="16"/>
  <c r="G269" i="16"/>
  <c r="H268" i="16"/>
  <c r="G268" i="16"/>
  <c r="H267" i="16"/>
  <c r="G267" i="16"/>
  <c r="H266" i="16"/>
  <c r="G266" i="16"/>
  <c r="H265" i="16"/>
  <c r="G265" i="16"/>
  <c r="H264" i="16"/>
  <c r="G264" i="16"/>
  <c r="H263" i="16"/>
  <c r="G263" i="16"/>
  <c r="H262" i="16"/>
  <c r="G262" i="16"/>
  <c r="H261" i="16"/>
  <c r="G261" i="16"/>
  <c r="H260" i="16"/>
  <c r="G260" i="16"/>
  <c r="H259" i="16"/>
  <c r="G259" i="16"/>
  <c r="H258" i="16"/>
  <c r="G258" i="16"/>
  <c r="H257" i="16"/>
  <c r="G257" i="16"/>
  <c r="H256" i="16"/>
  <c r="G256" i="16"/>
  <c r="H255" i="16"/>
  <c r="G255" i="16"/>
  <c r="H254" i="16"/>
  <c r="G254" i="16"/>
  <c r="H253" i="16"/>
  <c r="G253" i="16"/>
  <c r="H252" i="16"/>
  <c r="G252" i="16"/>
  <c r="H251" i="16"/>
  <c r="G251" i="16"/>
  <c r="H250" i="16"/>
  <c r="G250" i="16"/>
  <c r="H249" i="16"/>
  <c r="G249" i="16"/>
  <c r="H248" i="16"/>
  <c r="G248" i="16"/>
  <c r="H247" i="16"/>
  <c r="G247" i="16"/>
  <c r="H246" i="16"/>
  <c r="G246" i="16"/>
  <c r="H245" i="16"/>
  <c r="G245" i="16"/>
  <c r="H244" i="16"/>
  <c r="G244" i="16"/>
  <c r="H301" i="16"/>
  <c r="G301" i="16"/>
  <c r="F301" i="16"/>
  <c r="E301" i="16"/>
  <c r="F300" i="16"/>
  <c r="E300" i="16"/>
  <c r="F299" i="16"/>
  <c r="E299" i="16"/>
  <c r="F298" i="16"/>
  <c r="E298" i="16"/>
  <c r="F297" i="16"/>
  <c r="E297" i="16"/>
  <c r="F296" i="16"/>
  <c r="E296" i="16"/>
  <c r="F295" i="16"/>
  <c r="E295" i="16"/>
  <c r="F294" i="16"/>
  <c r="E294" i="16"/>
  <c r="F293" i="16"/>
  <c r="E293" i="16"/>
  <c r="F292" i="16"/>
  <c r="E292" i="16"/>
  <c r="F291" i="16"/>
  <c r="E291" i="16"/>
  <c r="F290" i="16"/>
  <c r="E290" i="16"/>
  <c r="F289" i="16"/>
  <c r="E289" i="16"/>
  <c r="F288" i="16"/>
  <c r="E288" i="16"/>
  <c r="F287" i="16"/>
  <c r="E287" i="16"/>
  <c r="F286" i="16"/>
  <c r="E286" i="16"/>
  <c r="F285" i="16"/>
  <c r="E285" i="16"/>
  <c r="F284" i="16"/>
  <c r="E284" i="16"/>
  <c r="F283" i="16"/>
  <c r="E283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F276" i="16"/>
  <c r="E276" i="16"/>
  <c r="F275" i="16"/>
  <c r="E275" i="16"/>
  <c r="F274" i="16"/>
  <c r="E274" i="16"/>
  <c r="F273" i="16"/>
  <c r="E273" i="16"/>
  <c r="F272" i="16"/>
  <c r="E272" i="16"/>
  <c r="F271" i="16"/>
  <c r="E271" i="16"/>
  <c r="F270" i="16"/>
  <c r="E270" i="16"/>
  <c r="F269" i="16"/>
  <c r="E269" i="16"/>
  <c r="F268" i="16"/>
  <c r="E268" i="16"/>
  <c r="F267" i="16"/>
  <c r="E267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9" i="16"/>
  <c r="E259" i="16"/>
  <c r="F258" i="16"/>
  <c r="E258" i="16"/>
  <c r="F257" i="16"/>
  <c r="E257" i="16"/>
  <c r="F256" i="16"/>
  <c r="E256" i="16"/>
  <c r="F255" i="16"/>
  <c r="E255" i="16"/>
  <c r="F254" i="16"/>
  <c r="E254" i="16"/>
  <c r="F253" i="16"/>
  <c r="E253" i="16"/>
  <c r="F252" i="16"/>
  <c r="E252" i="16"/>
  <c r="F251" i="16"/>
  <c r="E251" i="16"/>
  <c r="F250" i="16"/>
  <c r="E250" i="16"/>
  <c r="F249" i="16"/>
  <c r="E249" i="16"/>
  <c r="F248" i="16"/>
  <c r="E248" i="16"/>
  <c r="F247" i="16"/>
  <c r="E247" i="16"/>
  <c r="F246" i="16"/>
  <c r="E246" i="16"/>
  <c r="F245" i="16"/>
  <c r="E245" i="16"/>
  <c r="F244" i="16"/>
  <c r="E244" i="16"/>
  <c r="E243" i="16"/>
  <c r="F243" i="16"/>
  <c r="J196" i="16"/>
  <c r="AI213" i="1"/>
  <c r="E77" i="16" s="1"/>
  <c r="F77" i="16" l="1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I242" i="16"/>
  <c r="J240" i="16"/>
  <c r="I240" i="16"/>
  <c r="J239" i="16"/>
  <c r="I239" i="16"/>
  <c r="J238" i="16"/>
  <c r="I238" i="16"/>
  <c r="J237" i="16"/>
  <c r="I237" i="16"/>
  <c r="J236" i="16"/>
  <c r="I236" i="16"/>
  <c r="J235" i="16"/>
  <c r="I235" i="16"/>
  <c r="J234" i="16"/>
  <c r="I234" i="16"/>
  <c r="J233" i="16"/>
  <c r="I233" i="16"/>
  <c r="J232" i="16"/>
  <c r="I232" i="16"/>
  <c r="J231" i="16"/>
  <c r="I231" i="16"/>
  <c r="J230" i="16"/>
  <c r="I230" i="16"/>
  <c r="J229" i="16"/>
  <c r="I229" i="16"/>
  <c r="J228" i="16"/>
  <c r="I228" i="16"/>
  <c r="J227" i="16"/>
  <c r="I227" i="16"/>
  <c r="J226" i="16"/>
  <c r="I226" i="16"/>
  <c r="J225" i="16"/>
  <c r="I225" i="16"/>
  <c r="J224" i="16"/>
  <c r="I224" i="16"/>
  <c r="J223" i="16"/>
  <c r="I223" i="16"/>
  <c r="J222" i="16"/>
  <c r="I222" i="16"/>
  <c r="J221" i="16"/>
  <c r="I221" i="16"/>
  <c r="J220" i="16"/>
  <c r="I220" i="16"/>
  <c r="J219" i="16"/>
  <c r="I219" i="16"/>
  <c r="J218" i="16"/>
  <c r="I218" i="16"/>
  <c r="J217" i="16"/>
  <c r="I217" i="16"/>
  <c r="J216" i="16"/>
  <c r="I216" i="16"/>
  <c r="J215" i="16"/>
  <c r="I215" i="16"/>
  <c r="J214" i="16"/>
  <c r="I214" i="16"/>
  <c r="J213" i="16"/>
  <c r="I213" i="16"/>
  <c r="J212" i="16"/>
  <c r="I212" i="16"/>
  <c r="J211" i="16"/>
  <c r="I211" i="16"/>
  <c r="J210" i="16"/>
  <c r="I210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J197" i="16"/>
  <c r="I197" i="16"/>
  <c r="I196" i="16"/>
  <c r="J195" i="16"/>
  <c r="I195" i="16"/>
  <c r="J194" i="16"/>
  <c r="I194" i="16"/>
  <c r="J193" i="16"/>
  <c r="I193" i="16"/>
  <c r="J192" i="16"/>
  <c r="I192" i="16"/>
  <c r="J191" i="16"/>
  <c r="I191" i="16"/>
  <c r="J190" i="16"/>
  <c r="I190" i="16"/>
  <c r="J189" i="16"/>
  <c r="I189" i="16"/>
  <c r="J188" i="16"/>
  <c r="I188" i="16"/>
  <c r="J187" i="16"/>
  <c r="I187" i="16"/>
  <c r="J186" i="16"/>
  <c r="I186" i="16"/>
  <c r="J185" i="16"/>
  <c r="I185" i="16"/>
  <c r="J184" i="16"/>
  <c r="I184" i="16"/>
  <c r="J183" i="16"/>
  <c r="I183" i="16"/>
  <c r="J182" i="16"/>
  <c r="I182" i="16"/>
  <c r="J181" i="16"/>
  <c r="I181" i="16"/>
  <c r="J180" i="16"/>
  <c r="I180" i="16"/>
  <c r="J179" i="16"/>
  <c r="I179" i="16"/>
  <c r="J178" i="16"/>
  <c r="I178" i="16"/>
  <c r="J177" i="16"/>
  <c r="I177" i="16"/>
  <c r="J176" i="16"/>
  <c r="I176" i="16"/>
  <c r="J175" i="16"/>
  <c r="I175" i="16"/>
  <c r="J174" i="16"/>
  <c r="I174" i="16"/>
  <c r="J173" i="16"/>
  <c r="I173" i="16"/>
  <c r="J172" i="16"/>
  <c r="I172" i="16"/>
  <c r="J171" i="16"/>
  <c r="I171" i="16"/>
  <c r="J170" i="16"/>
  <c r="I170" i="16"/>
  <c r="J169" i="16"/>
  <c r="I169" i="16"/>
  <c r="J168" i="16"/>
  <c r="I168" i="16"/>
  <c r="J167" i="16"/>
  <c r="I167" i="16"/>
  <c r="J166" i="16"/>
  <c r="I166" i="16"/>
  <c r="J165" i="16"/>
  <c r="I165" i="16"/>
  <c r="J164" i="16"/>
  <c r="I164" i="16"/>
  <c r="J163" i="16"/>
  <c r="I163" i="16"/>
  <c r="J161" i="16"/>
  <c r="I161" i="16"/>
  <c r="J160" i="16"/>
  <c r="I160" i="16"/>
  <c r="J159" i="16"/>
  <c r="I159" i="16"/>
  <c r="J158" i="16"/>
  <c r="I158" i="16"/>
  <c r="J157" i="16"/>
  <c r="I157" i="16"/>
  <c r="J156" i="16"/>
  <c r="I156" i="16"/>
  <c r="J155" i="16"/>
  <c r="I155" i="16"/>
  <c r="J154" i="16"/>
  <c r="I154" i="16"/>
  <c r="J153" i="16"/>
  <c r="I153" i="16"/>
  <c r="J152" i="16"/>
  <c r="I152" i="16"/>
  <c r="J151" i="16"/>
  <c r="I151" i="16"/>
  <c r="J150" i="16"/>
  <c r="I150" i="16"/>
  <c r="J149" i="16"/>
  <c r="I149" i="16"/>
  <c r="J148" i="16"/>
  <c r="I148" i="16"/>
  <c r="J147" i="16"/>
  <c r="I147" i="16"/>
  <c r="J146" i="16"/>
  <c r="I146" i="16"/>
  <c r="J145" i="16"/>
  <c r="I145" i="16"/>
  <c r="J144" i="16"/>
  <c r="I144" i="16"/>
  <c r="J143" i="16"/>
  <c r="I143" i="16"/>
  <c r="J142" i="16"/>
  <c r="I142" i="16"/>
  <c r="J141" i="16"/>
  <c r="I141" i="16"/>
  <c r="J140" i="16"/>
  <c r="I140" i="16"/>
  <c r="J139" i="16"/>
  <c r="I139" i="16"/>
  <c r="J138" i="16"/>
  <c r="I138" i="16"/>
  <c r="J137" i="16"/>
  <c r="I137" i="16"/>
  <c r="J136" i="16"/>
  <c r="I136" i="16"/>
  <c r="J135" i="16"/>
  <c r="I135" i="16"/>
  <c r="J134" i="16"/>
  <c r="I134" i="16"/>
  <c r="J133" i="16"/>
  <c r="I133" i="16"/>
  <c r="J132" i="16"/>
  <c r="I132" i="16"/>
  <c r="J131" i="16"/>
  <c r="I131" i="16"/>
  <c r="J130" i="16"/>
  <c r="I130" i="16"/>
  <c r="J129" i="16"/>
  <c r="I129" i="16"/>
  <c r="J128" i="16"/>
  <c r="I128" i="16"/>
  <c r="J127" i="16"/>
  <c r="I127" i="16"/>
  <c r="J126" i="16"/>
  <c r="I126" i="16"/>
  <c r="J125" i="16"/>
  <c r="I125" i="16"/>
  <c r="J124" i="16"/>
  <c r="I124" i="16"/>
  <c r="J123" i="16"/>
  <c r="I123" i="16"/>
  <c r="J122" i="16"/>
  <c r="I122" i="16"/>
  <c r="J121" i="16"/>
  <c r="I121" i="16"/>
  <c r="J120" i="16"/>
  <c r="I120" i="16"/>
  <c r="J119" i="16"/>
  <c r="I119" i="16"/>
  <c r="J118" i="16"/>
  <c r="I118" i="16"/>
  <c r="J117" i="16"/>
  <c r="I117" i="16"/>
  <c r="J116" i="16"/>
  <c r="I116" i="16"/>
  <c r="J115" i="16"/>
  <c r="I115" i="16"/>
  <c r="J114" i="16"/>
  <c r="I114" i="16"/>
  <c r="J113" i="16"/>
  <c r="I113" i="16"/>
  <c r="J112" i="16"/>
  <c r="I112" i="16"/>
  <c r="J111" i="16"/>
  <c r="I111" i="16"/>
  <c r="J110" i="16"/>
  <c r="I110" i="16"/>
  <c r="J109" i="16"/>
  <c r="I109" i="16"/>
  <c r="J108" i="16"/>
  <c r="I108" i="16"/>
  <c r="J107" i="16"/>
  <c r="I107" i="16"/>
  <c r="J106" i="16"/>
  <c r="I106" i="16"/>
  <c r="J105" i="16"/>
  <c r="I105" i="16"/>
  <c r="J104" i="16"/>
  <c r="I104" i="16"/>
  <c r="J103" i="16"/>
  <c r="I103" i="16"/>
  <c r="J102" i="16"/>
  <c r="I102" i="16"/>
  <c r="J101" i="16"/>
  <c r="I101" i="16"/>
  <c r="J100" i="16"/>
  <c r="I100" i="16"/>
  <c r="J99" i="16"/>
  <c r="I99" i="16"/>
  <c r="J98" i="16"/>
  <c r="I98" i="16"/>
  <c r="J97" i="16"/>
  <c r="I97" i="16"/>
  <c r="J96" i="16"/>
  <c r="I96" i="16"/>
  <c r="J95" i="16"/>
  <c r="I95" i="16"/>
  <c r="J94" i="16"/>
  <c r="I94" i="16"/>
  <c r="J93" i="16"/>
  <c r="I93" i="16"/>
  <c r="J92" i="16"/>
  <c r="I92" i="16"/>
  <c r="J91" i="16"/>
  <c r="I91" i="16"/>
  <c r="J90" i="16"/>
  <c r="I90" i="16"/>
  <c r="J89" i="16"/>
  <c r="I89" i="16"/>
  <c r="J88" i="16"/>
  <c r="I88" i="16"/>
  <c r="J87" i="16"/>
  <c r="I87" i="16"/>
  <c r="J86" i="16"/>
  <c r="I86" i="16"/>
  <c r="J85" i="16"/>
  <c r="I85" i="16"/>
  <c r="J84" i="16"/>
  <c r="I84" i="16"/>
  <c r="J83" i="16"/>
  <c r="I83" i="16"/>
  <c r="J82" i="16"/>
  <c r="I82" i="16"/>
  <c r="J81" i="16"/>
  <c r="I81" i="16"/>
  <c r="J80" i="16"/>
  <c r="I80" i="16"/>
  <c r="J79" i="16"/>
  <c r="I79" i="16"/>
  <c r="J78" i="16"/>
  <c r="I78" i="16"/>
  <c r="J77" i="16"/>
  <c r="I77" i="16"/>
  <c r="J76" i="16"/>
  <c r="I76" i="16"/>
  <c r="J75" i="16"/>
  <c r="I75" i="16"/>
  <c r="J74" i="16"/>
  <c r="I74" i="16"/>
  <c r="J73" i="16"/>
  <c r="I73" i="16"/>
  <c r="J72" i="16"/>
  <c r="I72" i="16"/>
  <c r="J71" i="16"/>
  <c r="I71" i="16"/>
  <c r="J70" i="16"/>
  <c r="I70" i="16"/>
  <c r="J69" i="16"/>
  <c r="I69" i="16"/>
  <c r="J68" i="16"/>
  <c r="I68" i="16"/>
  <c r="J67" i="16"/>
  <c r="I67" i="16"/>
  <c r="J66" i="16"/>
  <c r="I66" i="16"/>
  <c r="J65" i="16"/>
  <c r="I65" i="16"/>
  <c r="J64" i="16"/>
  <c r="I64" i="16"/>
  <c r="J63" i="16"/>
  <c r="I63" i="16"/>
  <c r="J62" i="16"/>
  <c r="I62" i="16"/>
  <c r="J61" i="16"/>
  <c r="I61" i="16"/>
  <c r="J60" i="16"/>
  <c r="I60" i="16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4" i="16"/>
  <c r="I4" i="16"/>
  <c r="I5" i="16"/>
  <c r="J5" i="16"/>
</calcChain>
</file>

<file path=xl/comments1.xml><?xml version="1.0" encoding="utf-8"?>
<comments xmlns="http://schemas.openxmlformats.org/spreadsheetml/2006/main">
  <authors>
    <author>Reetu Singh</author>
  </authors>
  <commentList>
    <comment ref="J292" authorId="0" shapeId="0">
      <text>
        <r>
          <rPr>
            <b/>
            <sz val="8"/>
            <color indexed="81"/>
            <rFont val="Tahoma"/>
            <family val="2"/>
          </rPr>
          <t>Reetu Singh: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<sst xmlns="http://schemas.openxmlformats.org/spreadsheetml/2006/main" count="5955" uniqueCount="1746">
  <si>
    <t>Chemical</t>
  </si>
  <si>
    <t>CAS#</t>
  </si>
  <si>
    <t>Start Conc</t>
  </si>
  <si>
    <r>
      <t xml:space="preserve">1 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M</t>
    </r>
  </si>
  <si>
    <r>
      <t xml:space="preserve">10 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M</t>
    </r>
  </si>
  <si>
    <t>Time (min)</t>
  </si>
  <si>
    <t>No cells</t>
  </si>
  <si>
    <t>Ht Trtd</t>
  </si>
  <si>
    <t>Heat Trtd</t>
  </si>
  <si>
    <t>Rep1</t>
  </si>
  <si>
    <t>Rep2</t>
  </si>
  <si>
    <t>Rep3</t>
  </si>
  <si>
    <t>2,2-Bis(4-hydroxyphenyl)-1,1,1-trichloroethane (HPTE)</t>
  </si>
  <si>
    <t>2971-36-0</t>
  </si>
  <si>
    <t>Rep 1</t>
  </si>
  <si>
    <t>Rep 2</t>
  </si>
  <si>
    <t>Rep 3</t>
  </si>
  <si>
    <t>2,4-DB</t>
  </si>
  <si>
    <t>94-82-6</t>
  </si>
  <si>
    <t>2-Phenylphenol</t>
  </si>
  <si>
    <t>90-43-7</t>
  </si>
  <si>
    <t>1007-28-9</t>
  </si>
  <si>
    <t>Abamectin</t>
  </si>
  <si>
    <t>71751-41-2</t>
  </si>
  <si>
    <t>Acephate</t>
  </si>
  <si>
    <t>30560-19-1</t>
  </si>
  <si>
    <t>Acifluorfen</t>
  </si>
  <si>
    <t>50594-66-6</t>
  </si>
  <si>
    <t>Aldicarb</t>
  </si>
  <si>
    <t>116-06-3</t>
  </si>
  <si>
    <t>Ametryn</t>
  </si>
  <si>
    <t>834-12-8</t>
  </si>
  <si>
    <t>33089-61-1</t>
  </si>
  <si>
    <t>Anilazine</t>
  </si>
  <si>
    <t>101-05-3</t>
  </si>
  <si>
    <t>Azinphos-methyl</t>
  </si>
  <si>
    <t>86-50-0</t>
  </si>
  <si>
    <t>Azoxystrobin</t>
  </si>
  <si>
    <t>131860-33-8</t>
  </si>
  <si>
    <t>Bendiocarb</t>
  </si>
  <si>
    <t>22781-23-3</t>
  </si>
  <si>
    <t>Benfluralin</t>
  </si>
  <si>
    <t>1861-40-1</t>
  </si>
  <si>
    <t>Benomyl</t>
  </si>
  <si>
    <t>17804-35-2</t>
  </si>
  <si>
    <t>Bensulfuron-methyl</t>
  </si>
  <si>
    <t>83055-99-6</t>
  </si>
  <si>
    <t>Bifenazate</t>
  </si>
  <si>
    <t>149877-41-8</t>
  </si>
  <si>
    <t>82657-04-3</t>
  </si>
  <si>
    <t>Boscalid</t>
  </si>
  <si>
    <t>188425-85-6</t>
  </si>
  <si>
    <t>Bromoxynil</t>
  </si>
  <si>
    <t>1689-84-5</t>
  </si>
  <si>
    <t>Butachlor</t>
  </si>
  <si>
    <t>23184-66-9</t>
  </si>
  <si>
    <t>Butralin</t>
  </si>
  <si>
    <t>33629-47-9</t>
  </si>
  <si>
    <t>Butylate</t>
  </si>
  <si>
    <t>2008-41-5</t>
  </si>
  <si>
    <t>Cacodylic acid</t>
  </si>
  <si>
    <t>75-60-5</t>
  </si>
  <si>
    <t>63-25-2</t>
  </si>
  <si>
    <t>Carboxin</t>
  </si>
  <si>
    <t>5234-68-4</t>
  </si>
  <si>
    <t>Chlorethoxyfos</t>
  </si>
  <si>
    <t>54593-83-8</t>
  </si>
  <si>
    <t>Chloridazon</t>
  </si>
  <si>
    <t>1698-60-8</t>
  </si>
  <si>
    <t>Chloroneb</t>
  </si>
  <si>
    <t>2675-77-6</t>
  </si>
  <si>
    <t>Chlorpropham</t>
  </si>
  <si>
    <t>101-21-3</t>
  </si>
  <si>
    <t>5598-13-0</t>
  </si>
  <si>
    <t>Cinmethylin</t>
  </si>
  <si>
    <t>87818-31-3</t>
  </si>
  <si>
    <t>Clofentezine</t>
  </si>
  <si>
    <t>74115-24-5</t>
  </si>
  <si>
    <t>Clomazone</t>
  </si>
  <si>
    <t>81777-89-1</t>
  </si>
  <si>
    <t>Cloprop</t>
  </si>
  <si>
    <t>101-10-0</t>
  </si>
  <si>
    <t>Clorophene</t>
  </si>
  <si>
    <t>120-32-1</t>
  </si>
  <si>
    <t>Coumaphos</t>
  </si>
  <si>
    <t>56-72-4</t>
  </si>
  <si>
    <t>Cyanazine</t>
  </si>
  <si>
    <t>21725-46-2</t>
  </si>
  <si>
    <t>Cyclanilide</t>
  </si>
  <si>
    <t>113136-77-9</t>
  </si>
  <si>
    <t>Cycloate</t>
  </si>
  <si>
    <t>1134-23-2</t>
  </si>
  <si>
    <t>Cyproconazole</t>
  </si>
  <si>
    <t>94361-06-5</t>
  </si>
  <si>
    <t>Cyromazine</t>
  </si>
  <si>
    <t>66215-27-8</t>
  </si>
  <si>
    <t>533-74-4</t>
  </si>
  <si>
    <t>d-cis,trans-Allethrin</t>
  </si>
  <si>
    <t>584-79-2</t>
  </si>
  <si>
    <t>Diazinon</t>
  </si>
  <si>
    <t>333-41-5</t>
  </si>
  <si>
    <t>Dicamba</t>
  </si>
  <si>
    <t>1918-00-9</t>
  </si>
  <si>
    <t>Dichlobenil</t>
  </si>
  <si>
    <t>1194-65-6</t>
  </si>
  <si>
    <t>99-30-9</t>
  </si>
  <si>
    <t>Dichlorprop</t>
  </si>
  <si>
    <t>120-36-5</t>
  </si>
  <si>
    <t>Diclofop-methyl</t>
  </si>
  <si>
    <t>51338-27-3</t>
  </si>
  <si>
    <t>Diclosulam</t>
  </si>
  <si>
    <t>145701-21-9</t>
  </si>
  <si>
    <t>Dicofol</t>
  </si>
  <si>
    <t>115-32-2</t>
  </si>
  <si>
    <t>Diethylhexyl phthalate (DEHP)</t>
  </si>
  <si>
    <t>117-81-7</t>
  </si>
  <si>
    <t>Diethyltoluamide</t>
  </si>
  <si>
    <t>134-62-3</t>
  </si>
  <si>
    <t>Difenoconazole</t>
  </si>
  <si>
    <t>119446-68-3</t>
  </si>
  <si>
    <t>Difenzoquat metilsulfate</t>
  </si>
  <si>
    <t>43222-48-6</t>
  </si>
  <si>
    <t>Dimethenamid</t>
  </si>
  <si>
    <t>87674-68-8</t>
  </si>
  <si>
    <t>Dimethoate</t>
  </si>
  <si>
    <t>60-51-5</t>
  </si>
  <si>
    <t>Dimethomorph</t>
  </si>
  <si>
    <t>110488-70-5</t>
  </si>
  <si>
    <t>131-11-3</t>
  </si>
  <si>
    <t>Diniconazole</t>
  </si>
  <si>
    <t>83657-24-3</t>
  </si>
  <si>
    <t>122-39-4</t>
  </si>
  <si>
    <t>Disulfoton</t>
  </si>
  <si>
    <t>298-04-4</t>
  </si>
  <si>
    <t>Dithiopyr</t>
  </si>
  <si>
    <t>97886-45-8</t>
  </si>
  <si>
    <t>Endosulfan</t>
  </si>
  <si>
    <t>115-29-7</t>
  </si>
  <si>
    <t>759-94-4</t>
  </si>
  <si>
    <t>Esfenvalerate</t>
  </si>
  <si>
    <t>66230-04-4</t>
  </si>
  <si>
    <t>Ethalfluralin</t>
  </si>
  <si>
    <t>55283-68-6</t>
  </si>
  <si>
    <t>97780-06-8</t>
  </si>
  <si>
    <t>26225-79-6</t>
  </si>
  <si>
    <t>Ethoprop</t>
  </si>
  <si>
    <t>13194-48-4</t>
  </si>
  <si>
    <t>Etridiazole</t>
  </si>
  <si>
    <t>2593-15-9</t>
  </si>
  <si>
    <t>Fenamidone</t>
  </si>
  <si>
    <t>161326-34-7</t>
  </si>
  <si>
    <t>Fenarimol</t>
  </si>
  <si>
    <t>60168-88-9</t>
  </si>
  <si>
    <t>Fenbuconazole</t>
  </si>
  <si>
    <t>114369-43-6</t>
  </si>
  <si>
    <t>Fenhexamid</t>
  </si>
  <si>
    <t>126833-17-8</t>
  </si>
  <si>
    <t>Fenitrothion</t>
  </si>
  <si>
    <t>122-14-5</t>
  </si>
  <si>
    <t>Fenoxaprop-ethyl</t>
  </si>
  <si>
    <t>66441-23-4</t>
  </si>
  <si>
    <t>Fenthion</t>
  </si>
  <si>
    <t>55-38-9</t>
  </si>
  <si>
    <t xml:space="preserve">Fentin </t>
  </si>
  <si>
    <t>76-87-9</t>
  </si>
  <si>
    <t>120068-37-3</t>
  </si>
  <si>
    <t>79241-46-6</t>
  </si>
  <si>
    <t>Fluazinam</t>
  </si>
  <si>
    <t>79622-59-6</t>
  </si>
  <si>
    <t>Fludioxonil</t>
  </si>
  <si>
    <t>131341-86-1</t>
  </si>
  <si>
    <t>142459-58-3</t>
  </si>
  <si>
    <t>Flumetralin</t>
  </si>
  <si>
    <t>62924-70-3</t>
  </si>
  <si>
    <t>Flumetsulam</t>
  </si>
  <si>
    <t>98967-40-9</t>
  </si>
  <si>
    <t>Flumioxazin</t>
  </si>
  <si>
    <t>103361-09-7</t>
  </si>
  <si>
    <t>Fluometuron</t>
  </si>
  <si>
    <t>2164-17-2</t>
  </si>
  <si>
    <t>Fluoxastrobin</t>
  </si>
  <si>
    <t>361377-29-9</t>
  </si>
  <si>
    <t>Fluroxypyr</t>
  </si>
  <si>
    <t>69377-81-7</t>
  </si>
  <si>
    <t>Fluroxypyr-meptyl</t>
  </si>
  <si>
    <t>81406-37-3</t>
  </si>
  <si>
    <t>Flusilazole</t>
  </si>
  <si>
    <t>66332-96-5</t>
  </si>
  <si>
    <t>Foramsulfuron</t>
  </si>
  <si>
    <t>173159-57-4</t>
  </si>
  <si>
    <t>Formetanate hydrochloride</t>
  </si>
  <si>
    <t>23422-53-9</t>
  </si>
  <si>
    <t>Fosthiazate</t>
  </si>
  <si>
    <t>98886-44-3</t>
  </si>
  <si>
    <t>Halosulfuron-methyl</t>
  </si>
  <si>
    <t>100784-20-1</t>
  </si>
  <si>
    <t>Hexaconazole</t>
  </si>
  <si>
    <t>79983-71-4</t>
  </si>
  <si>
    <t>Hexazinone</t>
  </si>
  <si>
    <t>51235-04-2</t>
  </si>
  <si>
    <t>Hexythiazox</t>
  </si>
  <si>
    <t>78587-05-0</t>
  </si>
  <si>
    <t>Icaridin</t>
  </si>
  <si>
    <t>119515-38-7</t>
  </si>
  <si>
    <t>Imazalil</t>
  </si>
  <si>
    <t>35554-44-0</t>
  </si>
  <si>
    <t>114311-32-9</t>
  </si>
  <si>
    <t>104098-48-8</t>
  </si>
  <si>
    <t>Imazapyr</t>
  </si>
  <si>
    <t>81334-34-1</t>
  </si>
  <si>
    <t>Imazaquin</t>
  </si>
  <si>
    <t>81335-37-7</t>
  </si>
  <si>
    <t>Imazethapyr</t>
  </si>
  <si>
    <t>81335-77-5</t>
  </si>
  <si>
    <t>Imidacloprid</t>
  </si>
  <si>
    <t>138261-41-3</t>
  </si>
  <si>
    <t>Indoxacarb</t>
  </si>
  <si>
    <t>173584-44-6</t>
  </si>
  <si>
    <t>Iodosulfuron-methyl-sodium</t>
  </si>
  <si>
    <t>144550-36-7</t>
  </si>
  <si>
    <t>Iprodione</t>
  </si>
  <si>
    <t>36734-19-7</t>
  </si>
  <si>
    <t>Isazofos</t>
  </si>
  <si>
    <t>42509-80-8</t>
  </si>
  <si>
    <t>77501-63-4</t>
  </si>
  <si>
    <t>Lindane</t>
  </si>
  <si>
    <t>58-89-9</t>
  </si>
  <si>
    <t>Linuron</t>
  </si>
  <si>
    <t>330-55-2</t>
  </si>
  <si>
    <t>121-75-5</t>
  </si>
  <si>
    <t>131-70-4</t>
  </si>
  <si>
    <t>MCPA</t>
  </si>
  <si>
    <t>94-74-6</t>
  </si>
  <si>
    <t>Mesosulfuron-methyl</t>
  </si>
  <si>
    <t>208465-21-8</t>
  </si>
  <si>
    <t>Mesotrione</t>
  </si>
  <si>
    <t>104206-82-8</t>
  </si>
  <si>
    <t>Metalaxyl</t>
  </si>
  <si>
    <t>57837-19-1</t>
  </si>
  <si>
    <t>Methidathion</t>
  </si>
  <si>
    <t>950-37-8</t>
  </si>
  <si>
    <t>Methoxychlor</t>
  </si>
  <si>
    <t>72-43-5</t>
  </si>
  <si>
    <t>161050-58-4</t>
  </si>
  <si>
    <t>Metolachlor</t>
  </si>
  <si>
    <t>51218-45-2</t>
  </si>
  <si>
    <t>Metsulfuron-methyl</t>
  </si>
  <si>
    <t>74223-64-6</t>
  </si>
  <si>
    <t>Mevinphos</t>
  </si>
  <si>
    <t>7786-34-7</t>
  </si>
  <si>
    <t>Milbemectin (mix of &gt;70% Milbemycin A4 CAS 51596-11-3; &lt;30% Milbemycin A3 CAS 51596-10-2)</t>
  </si>
  <si>
    <t>NOCAS</t>
  </si>
  <si>
    <t>Molinate</t>
  </si>
  <si>
    <t>2212-67-1</t>
  </si>
  <si>
    <t>Monobutyl phthalate</t>
  </si>
  <si>
    <t>Myclobutanil</t>
  </si>
  <si>
    <t>88671-89-0</t>
  </si>
  <si>
    <t>15299-99-7</t>
  </si>
  <si>
    <t>1929-82-4</t>
  </si>
  <si>
    <t>Norflurazon</t>
  </si>
  <si>
    <t>27314-13-2</t>
  </si>
  <si>
    <t>Novaluron</t>
  </si>
  <si>
    <t>116714-46-6</t>
  </si>
  <si>
    <t>Oryzalin</t>
  </si>
  <si>
    <t>19044-88-3</t>
  </si>
  <si>
    <t>Oxadiazon</t>
  </si>
  <si>
    <t>19666-30-9</t>
  </si>
  <si>
    <t>Oxamyl</t>
  </si>
  <si>
    <t>23135-22-0</t>
  </si>
  <si>
    <t>144651-06-9</t>
  </si>
  <si>
    <t>Oxyfluorfen</t>
  </si>
  <si>
    <t>42874-03-3</t>
  </si>
  <si>
    <t>Paclobutrazol</t>
  </si>
  <si>
    <t>76738-62-0</t>
  </si>
  <si>
    <t>Parathion</t>
  </si>
  <si>
    <t>40487-42-1</t>
  </si>
  <si>
    <t>Penoxsulam</t>
  </si>
  <si>
    <t>219714-96-2</t>
  </si>
  <si>
    <t>Perfluorooctane sulfonic acid</t>
  </si>
  <si>
    <t>1763-23-1</t>
  </si>
  <si>
    <t>Perfluorooctanoic acid</t>
  </si>
  <si>
    <t>335-67-1</t>
  </si>
  <si>
    <t>52645-53-1</t>
  </si>
  <si>
    <t>Phenoxyethanol</t>
  </si>
  <si>
    <t>122-99-6</t>
  </si>
  <si>
    <t>Phosalone</t>
  </si>
  <si>
    <t>2310-17-0</t>
  </si>
  <si>
    <t>Picloram</t>
  </si>
  <si>
    <t>1918-02-1</t>
  </si>
  <si>
    <t>Piperonyl butoxide</t>
  </si>
  <si>
    <t>51-03-6</t>
  </si>
  <si>
    <t>Pirimicarb</t>
  </si>
  <si>
    <t>23103-98-2</t>
  </si>
  <si>
    <t>Pirimiphos-methyl</t>
  </si>
  <si>
    <t>Prochloraz</t>
  </si>
  <si>
    <t>67747-09-5</t>
  </si>
  <si>
    <t>Prodiamine</t>
  </si>
  <si>
    <t>29091-21-2</t>
  </si>
  <si>
    <t>Prometon</t>
  </si>
  <si>
    <t>1610-18-0</t>
  </si>
  <si>
    <t>Prometryn</t>
  </si>
  <si>
    <t>7287-19-6</t>
  </si>
  <si>
    <t>Propamocarb hydrochloride</t>
  </si>
  <si>
    <t>25606-41-1</t>
  </si>
  <si>
    <t>Propanil</t>
  </si>
  <si>
    <t>709-98-8</t>
  </si>
  <si>
    <t>Propazine</t>
  </si>
  <si>
    <t>139-40-2</t>
  </si>
  <si>
    <t>Propoxur</t>
  </si>
  <si>
    <t>114-26-1</t>
  </si>
  <si>
    <t>23950-58-5</t>
  </si>
  <si>
    <t>Prosulfuron</t>
  </si>
  <si>
    <t>94125-34-5</t>
  </si>
  <si>
    <t>Pymetrozine</t>
  </si>
  <si>
    <t>123312-89-0</t>
  </si>
  <si>
    <t>Pyridaben</t>
  </si>
  <si>
    <t>96489-71-3</t>
  </si>
  <si>
    <t>Pyrimethanil</t>
  </si>
  <si>
    <t>53112-28-0</t>
  </si>
  <si>
    <t>Pyriproxyfen</t>
  </si>
  <si>
    <t>95737-68-1</t>
  </si>
  <si>
    <t>Quinclorac</t>
  </si>
  <si>
    <t>84087-01-4</t>
  </si>
  <si>
    <t>124495-18-7</t>
  </si>
  <si>
    <t>82-68-8</t>
  </si>
  <si>
    <t>Resmethrin</t>
  </si>
  <si>
    <t>10453-86-8</t>
  </si>
  <si>
    <t>Rimsulfuron</t>
  </si>
  <si>
    <t>122931-48-0</t>
  </si>
  <si>
    <t xml:space="preserve">  S-Bioallethrin</t>
  </si>
  <si>
    <t>28434-00-6</t>
  </si>
  <si>
    <t>Sethoxydim</t>
  </si>
  <si>
    <t>74051-80-2</t>
  </si>
  <si>
    <t>122-34-9</t>
  </si>
  <si>
    <t>Spiroxamine</t>
  </si>
  <si>
    <t>118134-30-8</t>
  </si>
  <si>
    <t>Sulfentrazone</t>
  </si>
  <si>
    <t>122836-35-5</t>
  </si>
  <si>
    <t>Tebufenozide</t>
  </si>
  <si>
    <t>112410-23-8</t>
  </si>
  <si>
    <t>Tebufenpyrad</t>
  </si>
  <si>
    <t>119168-77-3</t>
  </si>
  <si>
    <t>Tebupirimfos</t>
  </si>
  <si>
    <t>96182-53-5</t>
  </si>
  <si>
    <t>Tebuthiuron</t>
  </si>
  <si>
    <t>34014-18-1</t>
  </si>
  <si>
    <t>Tefluthrin</t>
  </si>
  <si>
    <t>79538-32-2</t>
  </si>
  <si>
    <t>Tepraloxydim</t>
  </si>
  <si>
    <t>149979-41-9</t>
  </si>
  <si>
    <t>Terbacil</t>
  </si>
  <si>
    <t>5902-51-2</t>
  </si>
  <si>
    <t>Tetraconazole</t>
  </si>
  <si>
    <t>112281-77-3</t>
  </si>
  <si>
    <t>7696-12-0</t>
  </si>
  <si>
    <t>Thiabendazole</t>
  </si>
  <si>
    <t>148-79-8</t>
  </si>
  <si>
    <t>Thiacloprid</t>
  </si>
  <si>
    <t>111988-49-9</t>
  </si>
  <si>
    <t>Thiamethoxam</t>
  </si>
  <si>
    <t>153719-23-4</t>
  </si>
  <si>
    <t>Thidiazuron</t>
  </si>
  <si>
    <t>51707-55-2</t>
  </si>
  <si>
    <t>28249-77-6</t>
  </si>
  <si>
    <t>Thiophanate-methyl</t>
  </si>
  <si>
    <t>23564-05-8</t>
  </si>
  <si>
    <t>Triadimenol</t>
  </si>
  <si>
    <t>55219-65-3</t>
  </si>
  <si>
    <t>Triasulfuron</t>
  </si>
  <si>
    <t>82097-50-5</t>
  </si>
  <si>
    <t>Tribufos</t>
  </si>
  <si>
    <t>78-48-8</t>
  </si>
  <si>
    <t>Triclopyr</t>
  </si>
  <si>
    <t>55335-06-3</t>
  </si>
  <si>
    <t>Trifloxysulfuron-sodium</t>
  </si>
  <si>
    <t>199119-58-9</t>
  </si>
  <si>
    <t>Triflumizole</t>
  </si>
  <si>
    <t>68694-11-1</t>
  </si>
  <si>
    <t>1582-09-8</t>
  </si>
  <si>
    <t>Triflusulfuron-methyl</t>
  </si>
  <si>
    <t>126535-15-7</t>
  </si>
  <si>
    <t>Triticonazole</t>
  </si>
  <si>
    <t>131983-72-7</t>
  </si>
  <si>
    <t>Best-Fit Values</t>
  </si>
  <si>
    <t>Goodness of Fit</t>
  </si>
  <si>
    <t>Conc.</t>
  </si>
  <si>
    <t>Slope</t>
  </si>
  <si>
    <t>r2</t>
  </si>
  <si>
    <t>Sy.x</t>
  </si>
  <si>
    <t>F</t>
  </si>
  <si>
    <t>DFn</t>
  </si>
  <si>
    <t>DFd</t>
  </si>
  <si>
    <t>P value</t>
  </si>
  <si>
    <t>Half Life</t>
  </si>
  <si>
    <t>Clearance</t>
  </si>
  <si>
    <t>1uM</t>
  </si>
  <si>
    <t>10uM</t>
  </si>
  <si>
    <t>2,4-D</t>
  </si>
  <si>
    <t>1 uM</t>
  </si>
  <si>
    <t>0.0036739517752603823 ± 0.0022995204169290965</t>
  </si>
  <si>
    <t>-0.0016287515346430294 to 0.008976655085163794</t>
  </si>
  <si>
    <t>0.0010691517722379801 ± 0.0012068677016221262</t>
  </si>
  <si>
    <t>-0.0017138899911196266 to 0.003852193535595587</t>
  </si>
  <si>
    <t>Acetamiprid</t>
  </si>
  <si>
    <t>4.073846006410006E-6 ± 0.0018741343832141036</t>
  </si>
  <si>
    <t>-0.004317687562985526  to  0.004325835254998346</t>
  </si>
  <si>
    <t>0.002131693706317418 ± 0.0025511085788047206</t>
  </si>
  <si>
    <t>-0.0037511729145480303  to  0.008014560327182866</t>
  </si>
  <si>
    <t>Acetochlor</t>
  </si>
  <si>
    <t>-0.042356806113155475 ± 0.011115515725394898</t>
  </si>
  <si>
    <t>-0.07321842532196884  to  -0.011495186904342106</t>
  </si>
  <si>
    <t>-0.02360518947566543 ± 0.0024288096419422447</t>
  </si>
  <si>
    <t>-0.029206034257314342  to  -0.018004344694016516</t>
  </si>
  <si>
    <t>Alachlor</t>
  </si>
  <si>
    <t>-0.031451160817206336 ± 0.0028593128408264733</t>
  </si>
  <si>
    <t>-0.03938988595353572  to  -0.023512435680876954</t>
  </si>
  <si>
    <t>-0.01939186417709135 ± 5.339184814680475E-4</t>
  </si>
  <si>
    <t>-0.020623082338085186  to  -0.018160646016097515</t>
  </si>
  <si>
    <t>Atrazine</t>
  </si>
  <si>
    <t>-0.003104687324257405 ± 0.0013732914405536103</t>
  </si>
  <si>
    <t>-0.006271502897484904  to  6.212824897009394E-5</t>
  </si>
  <si>
    <t>-2.3831910635855634E-4 ± 0.0017321135627865472</t>
  </si>
  <si>
    <t>-0.004232579933484764  to  0.003755941720767651</t>
  </si>
  <si>
    <t>Bensulide</t>
  </si>
  <si>
    <t xml:space="preserve"> </t>
  </si>
  <si>
    <t>-0.1251515818381493 ± 0.014100741418073085</t>
  </si>
  <si>
    <t>-0.16430151630428533  to  -0.0860016473720133</t>
  </si>
  <si>
    <t>-0.04352905027325243 ± 0.005150346030497283</t>
  </si>
  <si>
    <t>-0.0554057688890141  to  -0.031652331657490755</t>
  </si>
  <si>
    <t>Bentazone</t>
  </si>
  <si>
    <t>0.006144150623123487 ± 0.0019050922358925806</t>
  </si>
  <si>
    <t>0.0017510002816145311  to  0.010537300964632443</t>
  </si>
  <si>
    <t>0.0022516340122384518 ± 9.302979192588142E-4</t>
  </si>
  <si>
    <t>1.0636327694405054E-4  to  0.004396904747532853</t>
  </si>
  <si>
    <t>Bisphenol-A</t>
  </si>
  <si>
    <t>-0.0096466683545331 ± 0.001527886241496097</t>
  </si>
  <si>
    <t>-0.013169980159155817  to  -0.006123356549910383</t>
  </si>
  <si>
    <t>-0.012518764619249037 ± 0.0016910399628002012</t>
  </si>
  <si>
    <t>-0.016418309559969632  to  -0.008619219678528443</t>
  </si>
  <si>
    <t>Bromacil</t>
  </si>
  <si>
    <t>0.0014139720656095756 ± 0.001010269081835974</t>
  </si>
  <si>
    <t>-9.157124915290542E-4  to  0.003743656622748205</t>
  </si>
  <si>
    <t>0.0017017993392952349 ± 9.216577516073889E-4</t>
  </si>
  <si>
    <t>-4.2354713472014783E-4  to  0.0038271458133106173</t>
  </si>
  <si>
    <t>Buprofezin</t>
  </si>
  <si>
    <t>-0.009234945757609405 ± 0.0024140440805875667</t>
  </si>
  <si>
    <t>-0.01480174109551709  to  -0.0036681504197017215</t>
  </si>
  <si>
    <t>-0.005798590966503508 ± 0.0017462434713143677</t>
  </si>
  <si>
    <t>-0.0098254354194012  to  -0.0017717465136058153</t>
  </si>
  <si>
    <t>Clothianidin</t>
  </si>
  <si>
    <t>-0.0053635422346007145 ± 0.0016037960327749826</t>
  </si>
  <si>
    <t>-0.009061902322554691  to  -0.0016651821466467371</t>
  </si>
  <si>
    <t>-0.005113147693946967 ± 0.005061841131409632</t>
  </si>
  <si>
    <t>-0.016785773657223516  to  0.006559478269329583</t>
  </si>
  <si>
    <t>Cyprodinil</t>
  </si>
  <si>
    <t>-0.018886922634049095 ± 0.003339866209338748</t>
  </si>
  <si>
    <t>-0.026588667516378277  to  -0.011185177751719911</t>
  </si>
  <si>
    <t>-4.19439338149486E-4 ± 0.0024652132448124654</t>
  </si>
  <si>
    <t>-0.006104230974112534  to  0.005265352297813563</t>
  </si>
  <si>
    <t>Diazoxon</t>
  </si>
  <si>
    <t>-0.017311316528126362 ± 0.004530454430985966</t>
  </si>
  <si>
    <t>-0.027758562627657996  to  -0.006864070428594729</t>
  </si>
  <si>
    <t>-0.04001088969650966 ± 0.0019608388241401675</t>
  </si>
  <si>
    <t>-0.044532591894240484  to  -0.03548918749877884</t>
  </si>
  <si>
    <t>Dicrotophos</t>
  </si>
  <si>
    <t>-9.433993604751021E-4 ± 4.928486204507955E-4</t>
  </si>
  <si>
    <t>-0.0020799102571410592  to  1.931115361908552E-4</t>
  </si>
  <si>
    <t>9.260349232388525E-4 ± 5.393754383511478E-4</t>
  </si>
  <si>
    <t>-3.177670022273413E-4  to  0.0021698368487050464</t>
  </si>
  <si>
    <t xml:space="preserve">Diuron </t>
  </si>
  <si>
    <t>-0.0060764065310287 ± 0.0013834246865265366</t>
  </si>
  <si>
    <t>-0.009266589410136639  to  -0.00288622365192076</t>
  </si>
  <si>
    <t>0.0013782851924874267 ± 0.0021810147162975055</t>
  </si>
  <si>
    <t>-0.0036511434961709333  to  0.006407713881145787</t>
  </si>
  <si>
    <t>Emamectin benzoate</t>
  </si>
  <si>
    <t>0.00289609092937531 ± 0.0020622350369435094</t>
  </si>
  <si>
    <t>-0.001859431342004599 to 0.007651613200755219</t>
  </si>
  <si>
    <t>0.00960796451421664 ± 0.006875383094119116</t>
  </si>
  <si>
    <t>-0.006246696493197911 to 0.025462625521631192</t>
  </si>
  <si>
    <t>Etoxazole</t>
  </si>
  <si>
    <t>-0.009241498575086783 ± 0.0027978374927037338</t>
  </si>
  <si>
    <t>-0.01608756029400515  to  -0.0023954368561684156</t>
  </si>
  <si>
    <t>-0.007713066126244655 ± 0.010895706686878006</t>
  </si>
  <si>
    <t>-0.0334773183766044  to  0.01805118612411509</t>
  </si>
  <si>
    <t>Fenamiphos</t>
  </si>
  <si>
    <t>-0.031055625857692476 ± 0.007882650451712363</t>
  </si>
  <si>
    <t>-0.05034377666767128  to  -0.011767475047713673</t>
  </si>
  <si>
    <t>-0.01512911849645162 ± 0.0018500621544733043</t>
  </si>
  <si>
    <t>-0.019395369249360295  to  -0.010862867743542944</t>
  </si>
  <si>
    <t>Fenoxycarb</t>
  </si>
  <si>
    <t>-0.011548705573031318 ± 0.0032036306750429376</t>
  </si>
  <si>
    <t>-0.018936290766532166  to  -0.004161120379530472</t>
  </si>
  <si>
    <t>-0.0022120365628954743 ± 0.0013005332748787148</t>
  </si>
  <si>
    <t>-0.005211071514082658  to  7.869983882917088E-4</t>
  </si>
  <si>
    <t>Forchlorfenuron</t>
  </si>
  <si>
    <t>-0.013433975494805734 ± 0.002465523237348486</t>
  </si>
  <si>
    <t>-0.01911948197480091  to  -0.007748469014810556</t>
  </si>
  <si>
    <t>8.471796625616291E-4 ± 0.0014586156373595513</t>
  </si>
  <si>
    <t>-0.0025163938509245335  to  0.004210753176047792</t>
  </si>
  <si>
    <t>Isoxaben</t>
  </si>
  <si>
    <t>-0.0020551726035276685 ± 0.002730620823536983</t>
  </si>
  <si>
    <t>-0.008512064819836978  to  0.0044017196127816415</t>
  </si>
  <si>
    <t>6.181149086300319E-4 ± 0.005666101892319827</t>
  </si>
  <si>
    <t>-0.012447938794332484  to  0.013684168611592547</t>
  </si>
  <si>
    <t>Isoxaflutole</t>
  </si>
  <si>
    <t>-0.01020871477156955 ± 0.002343392864153325</t>
  </si>
  <si>
    <t>-0.015612588120841502  to  -0.004804841422297599</t>
  </si>
  <si>
    <t>-0.013361324666596277 ± 0.002507964486636447</t>
  </si>
  <si>
    <t>-0.01914470083777526  to  -0.007577948495417294</t>
  </si>
  <si>
    <t>Methyl Parathion</t>
  </si>
  <si>
    <t>-0.00709590334035848 ± 7.965617886855482E-4</t>
  </si>
  <si>
    <t>-0.00893277802183937  to  -0.005259028658877589</t>
  </si>
  <si>
    <t>-0.0033888572529325606 ± 7.327760848355454E-4</t>
  </si>
  <si>
    <t>-0.005078641845349737  to  -0.001699072660515384</t>
  </si>
  <si>
    <t>Metribuzin</t>
  </si>
  <si>
    <t>-5.333976163856052E-4 ± 2.134892402612274E-4</t>
  </si>
  <si>
    <t>-0.0010257046612057606  to  -4.109057156544984E-5</t>
  </si>
  <si>
    <t>0.001138959897961846 ± 0.001264945578890244</t>
  </si>
  <si>
    <t>-0.0017780096834549243  to  0.0040559294793786164</t>
  </si>
  <si>
    <t>MGK</t>
  </si>
  <si>
    <t>-0.06716343401807548 ± 0.02870144850804794</t>
  </si>
  <si>
    <t>-0.19065579722405246  to  0.056328929187901514</t>
  </si>
  <si>
    <t>-0.009403690433159627 ± 5.081086242927224E-4</t>
  </si>
  <si>
    <t>-0.010575390959926712  to  -0.008231989906392543</t>
  </si>
  <si>
    <t>Oxytetracycline dihydrate</t>
  </si>
  <si>
    <t>0.002140092700303488 ± 0.003867628906603499</t>
  </si>
  <si>
    <t>-0.006778675079942256  to  0.011058860480549233</t>
  </si>
  <si>
    <t>0.0019666472734860244 ± 0.001984725855410708</t>
  </si>
  <si>
    <t>-0.0026101385142183998  to  0.006543433061190448</t>
  </si>
  <si>
    <t>-0.003325238946146335 ± 9.375869427151786E-4</t>
  </si>
  <si>
    <t>-0.005487318198783515  to  -0.001163159693509155</t>
  </si>
  <si>
    <t>0.0015020702255196111 ± 0.0011177234177904775</t>
  </si>
  <si>
    <t>-0.001075404461567227  to  0.00407954491260645</t>
  </si>
  <si>
    <t>Propetamphos</t>
  </si>
  <si>
    <t>-0.008122357968113777 ± 0.0017786552337362232</t>
  </si>
  <si>
    <t>-0.01222394407523157  to  -0.004020771860995984</t>
  </si>
  <si>
    <t>-0.0016508266189071822 ± 0.00206066448511516</t>
  </si>
  <si>
    <t>-0.006402727191467958  to  0.0031010739536535942</t>
  </si>
  <si>
    <t>Pyraclostrobin</t>
  </si>
  <si>
    <t>-0.026966254356972627 ± 0.0018622200451553282</t>
  </si>
  <si>
    <t>-0.03126054125458625  to  -0.022671967459359003</t>
  </si>
  <si>
    <t>-0.008029160375508087 ± 0.0030906746147762484</t>
  </si>
  <si>
    <t>-0.015156268440717234  to  -9.020523102989397E-4</t>
  </si>
  <si>
    <t>-0.0019924471720371923 ± 0.002149734031554044</t>
  </si>
  <si>
    <t>-0.006949742476141084  to  0.0029648481320666996</t>
  </si>
  <si>
    <t>3.008858410127185E-4 ± 0.0018636282867219754</t>
  </si>
  <si>
    <t>-0.003996648467305168  to  0.004598420149330605</t>
  </si>
  <si>
    <t>Rotenone</t>
  </si>
  <si>
    <t>-0.010461971576639573 ± 0.0017580921171785886</t>
  </si>
  <si>
    <t>-0.014516139054451297  to  -0.00640780409882785</t>
  </si>
  <si>
    <t>-0.01220094530687074 ± 0.0021676835643202794</t>
  </si>
  <si>
    <t>-0.017199632305568868  to  -0.007202258308172614</t>
  </si>
  <si>
    <t>Thiazopyr</t>
  </si>
  <si>
    <t>-0.020749870334183167 ± 0.0025076497935605574</t>
  </si>
  <si>
    <t>-0.026532520821866218  to  -0.014967219846500117</t>
  </si>
  <si>
    <t>-0.020653553429294765 ± 0.001985224464644873</t>
  </si>
  <si>
    <t>-0.025231489011894197  to  -0.016075617846695332</t>
  </si>
  <si>
    <t>Triadimefon</t>
  </si>
  <si>
    <t>-0.007294195591986781 ± 0.002683016676982454</t>
  </si>
  <si>
    <t>-0.0138593008961404  to  -7.290902878331626E-4</t>
  </si>
  <si>
    <t>-0.009012076515423212 ± 0.0011343010285354922</t>
  </si>
  <si>
    <t>-0.011627779239417534  to  -0.00639637379142889</t>
  </si>
  <si>
    <t>Triclosan</t>
  </si>
  <si>
    <t>-0.05941587044870026 ± 0.014723987107033104</t>
  </si>
  <si>
    <t>-0.12276807245174551  to  0.003936331554344981</t>
  </si>
  <si>
    <t>-0.0243843000208402 ± 0.002041163852070896</t>
  </si>
  <si>
    <t>-0.02921088556323599  to  -0.019557714478444406</t>
  </si>
  <si>
    <t>Zoxamide</t>
  </si>
  <si>
    <t>-0.002092825165909146 ± 0.0018846925577041538</t>
  </si>
  <si>
    <t>-0.006438933767647339  to  0.0022532834358290465</t>
  </si>
  <si>
    <t>-0.02673231872918312 ± 0.0035469143893502347</t>
  </si>
  <si>
    <t>-0.03511943850615967  to  -0.018345198952206574</t>
  </si>
  <si>
    <t>Amitraz</t>
  </si>
  <si>
    <t>94-75-7</t>
  </si>
  <si>
    <t>135410-20-7</t>
  </si>
  <si>
    <t>34256-82-1</t>
  </si>
  <si>
    <t>15972-60-8</t>
  </si>
  <si>
    <t>1912-24-9</t>
  </si>
  <si>
    <t>741-58-2</t>
  </si>
  <si>
    <t>25057-89-0</t>
  </si>
  <si>
    <t>80-05-7</t>
  </si>
  <si>
    <t>314-40-9</t>
  </si>
  <si>
    <t>69327-76-0</t>
  </si>
  <si>
    <t>210880-92-5</t>
  </si>
  <si>
    <t>121552-61-2</t>
  </si>
  <si>
    <t>962-58-3</t>
  </si>
  <si>
    <t>141-66-2</t>
  </si>
  <si>
    <t>330-54-1</t>
  </si>
  <si>
    <t>155569-91-8</t>
  </si>
  <si>
    <t>153233-91-1</t>
  </si>
  <si>
    <t>22224-92-6</t>
  </si>
  <si>
    <t>72490-01-8</t>
  </si>
  <si>
    <t>68157-60-8</t>
  </si>
  <si>
    <t>82558-50-7</t>
  </si>
  <si>
    <t>141112-29-0</t>
  </si>
  <si>
    <t>298-00-0</t>
  </si>
  <si>
    <t>21087-64-9</t>
  </si>
  <si>
    <t>113-48-4</t>
  </si>
  <si>
    <t>6153-64-6</t>
  </si>
  <si>
    <t>56-38-2</t>
  </si>
  <si>
    <t>31218-83-4</t>
  </si>
  <si>
    <t>123342-93-8</t>
  </si>
  <si>
    <t>175013-18-0</t>
  </si>
  <si>
    <t>83-79-4</t>
  </si>
  <si>
    <t>117718-60-2</t>
  </si>
  <si>
    <t>43121-43-3</t>
  </si>
  <si>
    <t>3380-34-5</t>
  </si>
  <si>
    <t>156052-68-5</t>
  </si>
  <si>
    <t>1A</t>
  </si>
  <si>
    <t>1B</t>
  </si>
  <si>
    <t>1C</t>
  </si>
  <si>
    <t>10A</t>
  </si>
  <si>
    <t>10B</t>
  </si>
  <si>
    <t>10C</t>
  </si>
  <si>
    <t>Mean %</t>
  </si>
  <si>
    <t>SD - %</t>
  </si>
  <si>
    <t>Unbound</t>
  </si>
  <si>
    <t>PBS</t>
  </si>
  <si>
    <t>Plasma</t>
  </si>
  <si>
    <t>% Unbound Fraction after ED</t>
  </si>
  <si>
    <t>CV</t>
  </si>
  <si>
    <t>Bifenthrin</t>
  </si>
  <si>
    <t>Carbaryl</t>
  </si>
  <si>
    <t>Chlorpyrifos-methyl</t>
  </si>
  <si>
    <t>Dazomet</t>
  </si>
  <si>
    <t>Dichloran</t>
  </si>
  <si>
    <t>Dimethaminid</t>
  </si>
  <si>
    <t>Dimethyl phthalate</t>
  </si>
  <si>
    <t>Diphenylamine</t>
  </si>
  <si>
    <t>EPTC</t>
  </si>
  <si>
    <t>Ethametsulfuron methyl</t>
  </si>
  <si>
    <t>Ethofumesate</t>
  </si>
  <si>
    <t>Fipronil</t>
  </si>
  <si>
    <t>Fluazifop-P-butyl</t>
  </si>
  <si>
    <t>Flufenacet</t>
  </si>
  <si>
    <t>85509-19-9</t>
  </si>
  <si>
    <t>Flutolanil</t>
  </si>
  <si>
    <t>Imazamox</t>
  </si>
  <si>
    <t>Imazapic</t>
  </si>
  <si>
    <t>Lactofen</t>
  </si>
  <si>
    <t>Malathion</t>
  </si>
  <si>
    <t>Methoxyfenozide</t>
  </si>
  <si>
    <t>Napropamide</t>
  </si>
  <si>
    <t>Niclosamide</t>
  </si>
  <si>
    <t>50-65-7</t>
  </si>
  <si>
    <t>Nitrapyrin</t>
  </si>
  <si>
    <t>Oxasulfuron</t>
  </si>
  <si>
    <t>Pendimethalin</t>
  </si>
  <si>
    <t>Permethrin</t>
  </si>
  <si>
    <t>29232-93-7</t>
  </si>
  <si>
    <t>Propyzamide</t>
  </si>
  <si>
    <t>Pymetrozine -2 runs</t>
  </si>
  <si>
    <t>Quinoxyfen</t>
  </si>
  <si>
    <t>Quintozene</t>
  </si>
  <si>
    <t>S-Bioallethrin</t>
  </si>
  <si>
    <t>Simazine</t>
  </si>
  <si>
    <t>Tetramethrin</t>
  </si>
  <si>
    <t>Thiobencarb</t>
  </si>
  <si>
    <t>Tri-allate</t>
  </si>
  <si>
    <t>2303-17-5</t>
  </si>
  <si>
    <t>Trifluralin</t>
  </si>
  <si>
    <t>Vinclozolin</t>
  </si>
  <si>
    <t>50471-44-8</t>
  </si>
  <si>
    <t>Raw Values</t>
  </si>
  <si>
    <t>6-Desisopropylatrazine</t>
  </si>
  <si>
    <t xml:space="preserve">Trifluralin </t>
  </si>
  <si>
    <t>95% C.I.</t>
  </si>
  <si>
    <t>2.1552967931497212E-4 ± 3.430870336750097E-4</t>
  </si>
  <si>
    <t>-5.117823356873436E-4 to 9.428416943172878E-4</t>
  </si>
  <si>
    <t>9.371958394166277E-4 ± 4.65195761312648E-4</t>
  </si>
  <si>
    <t>-4.897511232891205E-5 to 0.0019233667911621676</t>
  </si>
  <si>
    <t>0.002997674133586469 ± 9.12884034117213E-4</t>
  </si>
  <si>
    <t>0.0010624464474648092 to 0.004932901819708129</t>
  </si>
  <si>
    <t>0.005610898516838843 ± 0.0014014038463239457</t>
  </si>
  <si>
    <t>0.0026400551002748705 to 0.008581741933402815</t>
  </si>
  <si>
    <t>-0.011248541346368395 ± 0.0011740631891589296</t>
  </si>
  <si>
    <t>-0.01378495065904266 to -0.00871213203369413</t>
  </si>
  <si>
    <t>-0.0024854023348325972 ± 5.38200044210704E-4</t>
  </si>
  <si>
    <t>-0.003626335451529787 to -0.0013444692181354076</t>
  </si>
  <si>
    <t>4.7215798942178665E-4 ± 7.616257380979394E-4</t>
  </si>
  <si>
    <t>-0.0011424164359654441 to 0.0020867324148090174</t>
  </si>
  <si>
    <t>0.005375628773039604 ± 0.0012915062885285658</t>
  </si>
  <si>
    <t>0.002637757769766263 to 0.008113499776312944</t>
  </si>
  <si>
    <t>-0.02191317564555043 ± 0.012583481960826072</t>
  </si>
  <si>
    <t>-0.050378989531896304 to 0.006552638240795446</t>
  </si>
  <si>
    <t>-0.013771927049503582 ± 4.0871071757997413E-4</t>
  </si>
  <si>
    <t>-0.014638355058664995 to -0.012905499040342168</t>
  </si>
  <si>
    <t>-0.004168087957583461 ± 2.2672821884830093E-4</t>
  </si>
  <si>
    <t>-0.0046487303063836435 to -0.0036874456087832796</t>
  </si>
  <si>
    <t>-0.004066879563066293 ± 2.287667812554435E-4</t>
  </si>
  <si>
    <t>-0.00455184347108183 to -0.003581915655050757</t>
  </si>
  <si>
    <t>5.18911595716353E-4 ± 5.139604984682529E-4</t>
  </si>
  <si>
    <t>-5.914325550064561E-4 to 0.0016292557464391622</t>
  </si>
  <si>
    <t>0.002873986345665463 ± 4.6562912327499325E-4</t>
  </si>
  <si>
    <t>0.001868055782956053 to 0.0038799169083748733</t>
  </si>
  <si>
    <t>-1.7708730598302248E-4 ± 6.685411878527133E-4</t>
  </si>
  <si>
    <t>-0.001594331301597818 to 0.0012401566896317728</t>
  </si>
  <si>
    <t>0.0014219882964492249 ± 6.116060614014129E-4</t>
  </si>
  <si>
    <t>1.2544137615127854E-4 to 0.002718535216747171</t>
  </si>
  <si>
    <t>-0.04947812192173931 ± 0.02098280501107917</t>
  </si>
  <si>
    <t>-0.11625477220707735 to 0.017298528363598728</t>
  </si>
  <si>
    <t>-0.01917409174345716 ± 0.0012306151734529098</t>
  </si>
  <si>
    <t>-0.021832674190369813 to -0.01651550929654451</t>
  </si>
  <si>
    <t>-0.010151253350481282 ± 0.0010215123279282887</t>
  </si>
  <si>
    <t>-0.012316762730468517 to -0.007985743970494046</t>
  </si>
  <si>
    <t>-0.0029849912229298345 ± 9.378921117376114E-4</t>
  </si>
  <si>
    <t>-0.004973233664901042 to -9.967487809586272E-4</t>
  </si>
  <si>
    <t>-0.0012867634547755083 ± 3.793440472045074E-4</t>
  </si>
  <si>
    <t>-0.002090936904282179 to -4.8259000526883764E-4</t>
  </si>
  <si>
    <t>-9.682519172122937E-4 ± 3.0986163872111255E-4</t>
  </si>
  <si>
    <t>-0.0016251292419428188 to -3.113745924817686E-4</t>
  </si>
  <si>
    <t>0.006620251985773193 ± 0.0033289225681175246</t>
  </si>
  <si>
    <t>-4.3674855099934233E-4 to 0.013677252522545728</t>
  </si>
  <si>
    <t>0.007063371318100868 ± 9.814793793750717E-4</t>
  </si>
  <si>
    <t>0.004982727997220679 to 0.009144014638981058</t>
  </si>
  <si>
    <t>-0.011200234106530418 ± 7.465790716072928E-4</t>
  </si>
  <si>
    <t>-0.01278291102414198 to -0.009617557188918857</t>
  </si>
  <si>
    <t>-0.0036158670431914604 ± 3.724129330627432E-4</t>
  </si>
  <si>
    <t>-0.004405347187216255 to -0.0028263868991666658</t>
  </si>
  <si>
    <t>-1.6819811828042323E-4 ± 2.5691266839378014E-4</t>
  </si>
  <si>
    <t>-7.12828641117674E-4 to 3.764324045568275E-4</t>
  </si>
  <si>
    <t>-2.6680181492529564E-4 ± 1.2078604200041936E-4</t>
  </si>
  <si>
    <t>-5.228567833992564E-4 to -1.0746846451334814E-5</t>
  </si>
  <si>
    <t>-0.017241026870136022 ± 0.002867573790606214</t>
  </si>
  <si>
    <t>-0.023436043402836185 to -0.011046010337435859</t>
  </si>
  <si>
    <t>-0.0034496006307448896 ± 5.715910819026193E-4</t>
  </si>
  <si>
    <t>-0.0046613195846291824 to -0.0022378816768605972</t>
  </si>
  <si>
    <t>-0.001142937512425178 ± 6.479562567279233E-4</t>
  </si>
  <si>
    <t>-0.002516543403811188 to 2.3066837896083196E-4</t>
  </si>
  <si>
    <t>0.0012713783501164535 ± 3.9769481267328016E-4</t>
  </si>
  <si>
    <t>4.122109426199493E-4 to 0.002130545757612958</t>
  </si>
  <si>
    <t>-1.2294115091606803E-4 ± 2.57319072520163E-4</t>
  </si>
  <si>
    <t>-6.788452094841597E-4 to 4.329629076520236E-4</t>
  </si>
  <si>
    <t>-0.005595936386361064 ± 6.171039745326982E-4</t>
  </si>
  <si>
    <t>-0.006904138361748065 to -0.004287734410974063</t>
  </si>
  <si>
    <t>-0.0012263323466532618 ± 4.4712649637659353E-4</t>
  </si>
  <si>
    <t>-0.0021741981682122107 to -2.7846652509431287E-4</t>
  </si>
  <si>
    <t>-0.0024919314629216023 ± 0.0014912828149988247</t>
  </si>
  <si>
    <t>-0.005653309779953945 to 6.694468541107402E-4</t>
  </si>
  <si>
    <t>5.939864536780535E-4 ± 5.680411597427046E-4</t>
  </si>
  <si>
    <t>-6.102070014674124E-4 to 0.0017981799088235195</t>
  </si>
  <si>
    <t>-0.002460315301344221 ± 5.889872526800384E-4</t>
  </si>
  <si>
    <t>-0.0037089124895526766 to -0.0012117181131357656</t>
  </si>
  <si>
    <t>-0.0014755755363262107 ± 6.848585235269031E-4</t>
  </si>
  <si>
    <t>-0.002927410738031021 to -2.3740334621400426E-5</t>
  </si>
  <si>
    <t>-3.728209359097237E-4 ± 3.703485936612096E-4</t>
  </si>
  <si>
    <t>-0.0011579248759325906 to 4.1228300411314336E-4</t>
  </si>
  <si>
    <t>-1.8180323192319215E-4 ± 2.6543649754542963E-4</t>
  </si>
  <si>
    <t>-7.445034652050939E-4 to 3.8089700135870964E-4</t>
  </si>
  <si>
    <t>-0.0014364525764599698 ± 5.225421451138849E-4</t>
  </si>
  <si>
    <t>-0.0025441924301509043 to -3.2871272276903504E-4</t>
  </si>
  <si>
    <t>-0.0033568975056057658 ± 9.461527640696423E-4</t>
  </si>
  <si>
    <t>-0.005362651748091516 to -0.0013511432631200153</t>
  </si>
  <si>
    <t>-0.001322915805923497 ± 9.751300728234671E-4</t>
  </si>
  <si>
    <t>-0.0033900991983055167 to 7.442675864585224E-4</t>
  </si>
  <si>
    <t>-0.0012875188484713683 ± 0.0013550047476576356</t>
  </si>
  <si>
    <t>-0.004160000570675152 to 0.001584962873732415</t>
  </si>
  <si>
    <t>-0.0016763457029621283 ± 5.813088297259311E-4</t>
  </si>
  <si>
    <t>-0.0029086653617898554 to -4.440260441344009E-4</t>
  </si>
  <si>
    <t>0.006600222474038065 ± 6.106256356403679E-4</t>
  </si>
  <si>
    <t>0.005305753963489935 to 0.007894690984586195</t>
  </si>
  <si>
    <t>-0.00796780245754245 ± 0.0012199063305756673</t>
  </si>
  <si>
    <t>-0.010553888331733551 to -0.005381716583351347</t>
  </si>
  <si>
    <t>-0.005363041159364748 ± 9.081041961708018E-4</t>
  </si>
  <si>
    <t>-0.00728813604177491 to -0.003437946276954586</t>
  </si>
  <si>
    <t>-0.012105191892817285 ± 8.876396358143046E-4</t>
  </si>
  <si>
    <t>-0.013986903845626208 to -0.010223479940008362</t>
  </si>
  <si>
    <t>-0.004836264727445251 ± 5.947793442673246E-4</t>
  </si>
  <si>
    <t>-0.006097140601205599 to -0.003575388853684902</t>
  </si>
  <si>
    <t>-0.003518064628808369 ± 0.0024252644236532656</t>
  </si>
  <si>
    <t>-0.008659395491669159 to 0.001623266234052421</t>
  </si>
  <si>
    <t>-0.009358939211707756 ± 0.002818099679804134</t>
  </si>
  <si>
    <t>-0.015333043609186244 to -0.003384834814229268</t>
  </si>
  <si>
    <t>-0.0062817390018496495 ± 7.753621452924684E-4</t>
  </si>
  <si>
    <t>-0.007925433309409428 to -0.004638044694289871</t>
  </si>
  <si>
    <t>-0.008189307250010163 ± 3.924352932470071E-4</t>
  </si>
  <si>
    <t>-0.009021232901155212 to -0.007357381598865116</t>
  </si>
  <si>
    <t>-6.836937993052676E-4 ± 6.08647380305889E-4</t>
  </si>
  <si>
    <t>-0.0019739685959199475 to 6.065809973094121E-4</t>
  </si>
  <si>
    <t>-0.0014467041677167307 ± 3.8015449126384314E-4</t>
  </si>
  <si>
    <t>-0.0022525956818658576 to -6.40812653567604E-4</t>
  </si>
  <si>
    <t>-0.002500514583922319 ± 9.241044883553783E-4</t>
  </si>
  <si>
    <t>-0.004459528570254122 to -5.415005975905164E-4</t>
  </si>
  <si>
    <t>-0.006469368656178335 ± 8.108859814924065E-4</t>
  </si>
  <si>
    <t>-0.008188370131748618 to -0.004750367180608054</t>
  </si>
  <si>
    <t>-0.0011150039345491248 ± 6.013408132727455E-4</t>
  </si>
  <si>
    <t>-0.0023897895011142103 to 1.5978163201596073E-4</t>
  </si>
  <si>
    <t>1.3993369794944494E-5 ± 7.616439345218007E-4</t>
  </si>
  <si>
    <t>-0.00160061963028735 to 0.0016286063698772392</t>
  </si>
  <si>
    <t>-0.04374021333240742 ± 0.0014494910323280055</t>
  </si>
  <si>
    <t>-0.0621577432485101 to -0.02532268341630474</t>
  </si>
  <si>
    <t>-0.037371337059633254 ± 0.0038712697442996663</t>
  </si>
  <si>
    <t>-0.04599706387972984 to -0.028745610239536666</t>
  </si>
  <si>
    <t>-0.005011242017509834 ± 6.772606492991064E-4</t>
  </si>
  <si>
    <t>-0.006501882606004382 to -0.003520601429015286</t>
  </si>
  <si>
    <t>-0.005289636355952713 ± 3.420604132047933E-4</t>
  </si>
  <si>
    <t>-0.006028612950705996 to -0.00455065976119943</t>
  </si>
  <si>
    <t>-0.0031630299285196166 ± 7.234177635919107E-4</t>
  </si>
  <si>
    <t>-0.004696607066922635 to -0.001629452790116598</t>
  </si>
  <si>
    <t>0.002179108382480843 ± 5.684386239753708E-4</t>
  </si>
  <si>
    <t>9.740723408089922E-4 to 0.0033841444241526934</t>
  </si>
  <si>
    <t>-0.03228708133505728 ± 0.011893088864410706</t>
  </si>
  <si>
    <t>-0.05971259198588558 to -0.0048615706842289885</t>
  </si>
  <si>
    <t>-0.010748798460412655 ± 0.001653937835028853</t>
  </si>
  <si>
    <t>-0.014254990013611604 to -0.007242606907213705</t>
  </si>
  <si>
    <t>-0.0028572645445227598 ± 6.752129995399194E-4</t>
  </si>
  <si>
    <t>-0.00428865214897628 to -0.0014258769400692394</t>
  </si>
  <si>
    <t>-0.0024539262610538057 ± 3.8528988044202726E-4</t>
  </si>
  <si>
    <t>-0.0032707043138488208 to -0.0016371482082587906</t>
  </si>
  <si>
    <t>8.272731211358574E-4 ± 4.099109348312348E-4</t>
  </si>
  <si>
    <t>-4.169923491650191E-5 to 0.0016962454771882168</t>
  </si>
  <si>
    <t>0.0011921344713030889 ± 5.63022762714352E-4</t>
  </si>
  <si>
    <t>-7.920138043152449E-6 to 0.0023921890806493304</t>
  </si>
  <si>
    <t>-0.008947192474094423 ± 0.006148541534778677</t>
  </si>
  <si>
    <t>-0.02601828051208747 to 0.008123895563898625</t>
  </si>
  <si>
    <t>-0.009505642520771625 ± 0.0020933468310540527</t>
  </si>
  <si>
    <t>-0.013943339525767866 to -0.005067945515775384</t>
  </si>
  <si>
    <t>-0.00430552359293001 ± 6.313706086258132E-4</t>
  </si>
  <si>
    <t>-0.00564396948129273 to -0.0029670777045672906</t>
  </si>
  <si>
    <t>-0.004579083586330378 ± 7.521790390178822E-4</t>
  </si>
  <si>
    <t>-0.00617363190443678 to -0.002984535268223975</t>
  </si>
  <si>
    <t>8.569772872432806E-4 ± 0.0012015419918705928</t>
  </si>
  <si>
    <t>-0.001690177928319595 to 0.003404132502806156</t>
  </si>
  <si>
    <t>6.560622497666964E-4 ± 7.120170954635685E-4</t>
  </si>
  <si>
    <t>-8.533465520484356E-4 to 0.002165471051581828</t>
  </si>
  <si>
    <t>-0.007233304505444064 ± 4.5193771936216485E-4</t>
  </si>
  <si>
    <t>-0.008191369664024813 to -0.006275239346863314</t>
  </si>
  <si>
    <t>-0.004011615003289346 ± 4.7240670545742374E-4</t>
  </si>
  <si>
    <t>-0.005013072473618313 to -0.003010157532960379</t>
  </si>
  <si>
    <t>-0.017633377706614196 ± 0.001023279273933703</t>
  </si>
  <si>
    <t>-0.019802632844771982 to -0.01546412256845641</t>
  </si>
  <si>
    <t>-0.018582157611800786 ± 0.001993180056022024</t>
  </si>
  <si>
    <t>-0.022807510541288076 to -0.014356804682313495</t>
  </si>
  <si>
    <t>-0.011129649603292264 ± 0.007943719993281341</t>
  </si>
  <si>
    <t>-0.02991356253292434 to 0.007654263326339816</t>
  </si>
  <si>
    <t>-0.02293298727754453 ± 0.00827731684335447</t>
  </si>
  <si>
    <t>-0.040815043132204194 to -0.005050931422884868</t>
  </si>
  <si>
    <t>-0.018523582519787318 ± 6.775793505931388E-4</t>
  </si>
  <si>
    <t>-0.019959986564338512 to -0.017087178475236123</t>
  </si>
  <si>
    <t>-0.0023680605762839576 ± 2.865079565665945E-4</t>
  </si>
  <si>
    <t>-0.0029754303068521932 to -0.001760690845715722</t>
  </si>
  <si>
    <t>-3.6793246798516783E-4 ± 2.5329968085306654E-4</t>
  </si>
  <si>
    <t>-9.049037994497016E-4 to 1.6903886347936596E-4</t>
  </si>
  <si>
    <t>-2.498936003443663E-4 ± 2.001627625343385E-4</t>
  </si>
  <si>
    <t>-6.742196979758542E-4 to 1.7443249728712166E-4</t>
  </si>
  <si>
    <t>-0.016196988361942156 ± 5.776620975103714E-4</t>
  </si>
  <si>
    <t>-0.017421577293882707 to -0.014972399430001605</t>
  </si>
  <si>
    <t>-0.007143809386954181 ± 0.0011496974889581273</t>
  </si>
  <si>
    <t>-0.00958105916693077 to -0.0047065596069775905</t>
  </si>
  <si>
    <t>-0.010474165157142841 ± 0.0012057328573927435</t>
  </si>
  <si>
    <t>-0.013030204610663851 to -0.00791812570362183</t>
  </si>
  <si>
    <t>-0.008317682297337363 ± 8.468083166503585E-4</t>
  </si>
  <si>
    <t>-0.010112835720964263 to -0.006522528873710463</t>
  </si>
  <si>
    <t>-0.0030587511021497294 ± 5.379808602334443E-4</t>
  </si>
  <si>
    <t>-0.004199219569575714 to -0.0019182826347237446</t>
  </si>
  <si>
    <t>-5.185695264572947E-4 ± 4.6174669384528827E-4</t>
  </si>
  <si>
    <t>-0.0014974287818595076 to 4.602897289449182E-4</t>
  </si>
  <si>
    <t>-0.0018983734250450056 ± 3.4910150705984793E-4</t>
  </si>
  <si>
    <t>-0.002638435553946549 to -0.0011583112961434622</t>
  </si>
  <si>
    <t>-0.00212194205349027 ± 3.509965264216736E-4</t>
  </si>
  <si>
    <t>-0.002866021443947152 to -0.0013778626630333878</t>
  </si>
  <si>
    <t>-0.001403711386861155 ± 6.353215279142499E-4</t>
  </si>
  <si>
    <t>-0.002750532849893672 to -5.688992382863801E-5</t>
  </si>
  <si>
    <t>-0.0017610883409341052 ± 7.010535435408249E-4</t>
  </si>
  <si>
    <t>-0.003247255451114611 to -2.749212307535996E-4</t>
  </si>
  <si>
    <t>-0.007302109501593162 ± 4.4386301095737543E-4</t>
  </si>
  <si>
    <t>-0.008243057043172955 to -0.006361161960013371</t>
  </si>
  <si>
    <t>-4.764236111664099E-4 ± 8.181544600140615E-4</t>
  </si>
  <si>
    <t>-0.0022108335727495836 to 0.001257986350416764</t>
  </si>
  <si>
    <t>-0.014497879803885092 ± 9.799691146713477E-4</t>
  </si>
  <si>
    <t>-0.016575321506642073 to -0.012420438101128112</t>
  </si>
  <si>
    <t>-0.006181626372481956 ± 0.0012658746119972855</t>
  </si>
  <si>
    <t>-0.008865160649280487 to -0.003498092095683425</t>
  </si>
  <si>
    <t>-0.002845468828495116 ± 4.011373481765513E-4</t>
  </si>
  <si>
    <t>-0.0036958420118528294 to -0.001995095645137403</t>
  </si>
  <si>
    <t>-0.0020314904333382055 ± 3.357049355734801E-4</t>
  </si>
  <si>
    <t>-0.002743153099580072 to -0.0013198277670963391</t>
  </si>
  <si>
    <t>-0.0015534627749145458 ± 4.8191956368164035E-4</t>
  </si>
  <si>
    <t>-0.002575086603643522 to -5.318389461855693E-4</t>
  </si>
  <si>
    <t>5.584208908573793E-4 ± 4.4606008610575986E-4</t>
  </si>
  <si>
    <t>-3.8718424193524945E-4 to 0.001504026023650008</t>
  </si>
  <si>
    <t>-0.0017211219076551834 ± 2.5912472642323966E-4</t>
  </si>
  <si>
    <t>-0.0022704417839940075 to -0.0011718020313163594</t>
  </si>
  <si>
    <t>-7.090589079606971E-4 ± 2.312758910452696E-4</t>
  </si>
  <si>
    <t>-0.0011993418910737467 to -2.187759248476475E-4</t>
  </si>
  <si>
    <t>0.002116666854040975 ± 5.81702674023107E-4</t>
  </si>
  <si>
    <t>8.835122826072309E-4 to 0.0033498214254747195</t>
  </si>
  <si>
    <t>-0.002919397439321633 ± 3.7111697817538266E-4</t>
  </si>
  <si>
    <t>-0.0037061302817349914 to -0.002132664596908275</t>
  </si>
  <si>
    <t>-0.020575350077420323 ± 0.001291379547618577</t>
  </si>
  <si>
    <t>-0.023365205973612167 to -0.01778549418122848</t>
  </si>
  <si>
    <t>-0.0028177525045410784 ± 5.938221733403823E-4</t>
  </si>
  <si>
    <t>-0.004076599266597265 to -0.0015589057424848917</t>
  </si>
  <si>
    <t>-0.0016746213345677056 ± 4.758937879646897E-4</t>
  </si>
  <si>
    <t>-0.0026834710895239063 to -6.657715796115052E-4</t>
  </si>
  <si>
    <t>-0.0015243096513653633 ± 6.289194985969837E-4</t>
  </si>
  <si>
    <t>-0.0028575594186302827 to -1.9105988410044383E-4</t>
  </si>
  <si>
    <t>-0.0075746629248875 ± 0.0019961316886788665</t>
  </si>
  <si>
    <t>-0.01202232164689599 to -0.0031270042028790097</t>
  </si>
  <si>
    <t>-0.0066890103368644725 ± 5.266082416265484E-4</t>
  </si>
  <si>
    <t>-0.007805369930031253 to -0.005572650743697692</t>
  </si>
  <si>
    <t>-3.0575043819796845E-4 ± 5.366094483225254E-4</t>
  </si>
  <si>
    <t>-0.001443311642269683 to 8.318107658737463E-4</t>
  </si>
  <si>
    <t>-2.316551420643864E-4 ± 8.067026913504858E-4</t>
  </si>
  <si>
    <t>-0.0019417884387650998 to 0.001478478154636327</t>
  </si>
  <si>
    <t>-0.004492231097776095 ± 0.002457364884510983</t>
  </si>
  <si>
    <t>-0.00970161189717586 to 7.1714970162367E-4</t>
  </si>
  <si>
    <t>-0.006982722576030186 ± 0.0024510638706147893</t>
  </si>
  <si>
    <t>-0.012178745822787086 to -0.0017866993292732858</t>
  </si>
  <si>
    <t>-0.007053202800897563 ± 3.5344703991102344E-4</t>
  </si>
  <si>
    <t>-0.007802477047845051 to -0.006303928553950075</t>
  </si>
  <si>
    <t>-0.0015254049010790798 ± 1.900738892086261E-4</t>
  </si>
  <si>
    <t>-0.001928343542854169 to -0.0011224662593039905</t>
  </si>
  <si>
    <t>-0.00809893419644489 ± 7.423862842859963E-4</t>
  </si>
  <si>
    <t>-0.009672722802066156 to -0.006525145590823624</t>
  </si>
  <si>
    <t>0.0028622501577451587 ± 8.100315050797119E-4</t>
  </si>
  <si>
    <t>0.0011450600912358137 to 0.004579440224254504</t>
  </si>
  <si>
    <t>-0.008868248907934428 ± 5.986117671949274E-4</t>
  </si>
  <si>
    <t>-0.010137249155303299 to -0.0075992486605655565</t>
  </si>
  <si>
    <t>-0.005022439011337751 ± 4.5424114302107564E-4</t>
  </si>
  <si>
    <t>-0.005985387209900575 to -0.004059490812774927</t>
  </si>
  <si>
    <t>-0.0039331389721245415 ± 6.115079569375427E-4</t>
  </si>
  <si>
    <t>-0.005229477920251305 to -0.0026368000239977785</t>
  </si>
  <si>
    <t>-0.002141454307847154 ± 5.157071863464597E-4</t>
  </si>
  <si>
    <t>-0.0032347046963422032 to -0.0010482039193521052</t>
  </si>
  <si>
    <t>-9.356961572718795E-4 ± 5.43432036589974E-4</t>
  </si>
  <si>
    <t>-0.002087720602251234 to 2.1632828770747504E-4</t>
  </si>
  <si>
    <t>-0.0019375926340233806 ± 5.875709746809132E-4</t>
  </si>
  <si>
    <t>-0.003183187447020178 to -6.919978210265833E-4</t>
  </si>
  <si>
    <t>0.0013524550143864294 ± 6.327700869421251E-4</t>
  </si>
  <si>
    <t>1.1042364548389692E-5 to 0.002693867664224469</t>
  </si>
  <si>
    <t>0.0020220478168021384 ± 7.781548914302748E-4</t>
  </si>
  <si>
    <t>3.7243315195248936E-4 to 0.0036716624816517875</t>
  </si>
  <si>
    <t>-0.015680516943711493 ± 0.0018629478751220488</t>
  </si>
  <si>
    <t>-0.019705171138747892 to -0.011655862748675094</t>
  </si>
  <si>
    <t>-0.0018901559745499457 ± 5.396331548820887E-4</t>
  </si>
  <si>
    <t>-0.003034127150129633 to -7.461847989702582E-4</t>
  </si>
  <si>
    <t>0.003679691369969326 ± 0.001388432475855675</t>
  </si>
  <si>
    <t>7.363460301806949E-4 to 0.006623036709757958</t>
  </si>
  <si>
    <t>0.004946937912575245 ± 8.403332838400853E-4</t>
  </si>
  <si>
    <t>0.0031655109452064 to 0.0067283648799440895</t>
  </si>
  <si>
    <t>-0.02834293892906357 ± 0.006247735648513127</t>
  </si>
  <si>
    <t>-0.04226376194265144 to -0.0144221159154757</t>
  </si>
  <si>
    <t>-0.03614259776776919 ± 0.0025844767302594077</t>
  </si>
  <si>
    <t>-0.041726020285015424 to -0.03055917525052295</t>
  </si>
  <si>
    <t>-0.008668470908604987 ± 0.0013247214864976929</t>
  </si>
  <si>
    <t>-0.01147675498550824 to -0.005860186831701734</t>
  </si>
  <si>
    <t>-0.006319112344549376 ± 0.0011331187952606508</t>
  </si>
  <si>
    <t>-0.008721216864181794 to -0.003917007824916958</t>
  </si>
  <si>
    <t>-0.008641014856100276 ± 5.467353612650539E-4</t>
  </si>
  <si>
    <t>-0.009800042036507736 to -0.0074819876756928175</t>
  </si>
  <si>
    <t>-0.0029086640705090006 ± 3.228704691487804E-4</t>
  </si>
  <si>
    <t>-0.0035931188835806706 to -0.0022242092574373306</t>
  </si>
  <si>
    <t>-0.010101634433439153 ± 6.308095269666473E-4</t>
  </si>
  <si>
    <t>-0.011438890881828763 to -0.008764377985049542</t>
  </si>
  <si>
    <t>-0.006756003907269562 ± 6.580735738062286E-4</t>
  </si>
  <si>
    <t>-0.008151057552573343 to -0.00536095026196578</t>
  </si>
  <si>
    <t>-3.2415433759869135E-4 ± 2.328281490206533E-4</t>
  </si>
  <si>
    <t>-8.271489727100694E-4 to 1.7884029751268673E-4</t>
  </si>
  <si>
    <t>-0.0011036978159306235 ± 3.041504514674723E-4</t>
  </si>
  <si>
    <t>-0.0017607749176399676 to -4.4662071422127934E-4</t>
  </si>
  <si>
    <t>-0.0015543585049679657 ± 6.220871506677758E-4</t>
  </si>
  <si>
    <t>-0.0028731243417667277 to -2.3559266816920374E-4</t>
  </si>
  <si>
    <t>-0.001470854652237859 ± 4.783408401718131E-4</t>
  </si>
  <si>
    <t>-0.0024848919260941895 to -4.5681737838152814E-4</t>
  </si>
  <si>
    <t>-0.018417621933984066 ± 0.006342733695690897</t>
  </si>
  <si>
    <t>-0.032550113794622616 to -0.004285130073345515</t>
  </si>
  <si>
    <t>-0.006412097684497276 ± 0.002509408427944808</t>
  </si>
  <si>
    <t>-0.011794243426573033 to -0.0010299519424215196</t>
  </si>
  <si>
    <t>-0.007010721200219625 ± 0.0014417974553915698</t>
  </si>
  <si>
    <t>-0.010125535229492628 to -0.0038959071709466224</t>
  </si>
  <si>
    <t>-0.0021872578792364447 ± 4.374908198458308E-4</t>
  </si>
  <si>
    <t>-0.003114696979218565 to -0.0012598187792543247</t>
  </si>
  <si>
    <t>4.206374896393959E-5 ± 6.661274317576617E-4</t>
  </si>
  <si>
    <t>-0.001370063312354589 to 0.0014541908102824682</t>
  </si>
  <si>
    <t>0.0024293405637718915 ± 0.0013333568619677341</t>
  </si>
  <si>
    <t>-3.9724969120560113E-4 to 0.005255930818749384</t>
  </si>
  <si>
    <t>-0.026254836831733398 ± 0.005043777833837476</t>
  </si>
  <si>
    <t>-0.0374930745701401 to -0.015016599093326692</t>
  </si>
  <si>
    <t>-0.002726069530859949 ± 7.131115302885005E-4</t>
  </si>
  <si>
    <t>-0.004237798430841671 to -0.0012143406308782279</t>
  </si>
  <si>
    <t>-0.0017352887254087628 ± 4.568822543682077E-4</t>
  </si>
  <si>
    <t>-0.0027038358298677153 to -7.667416209498105E-4</t>
  </si>
  <si>
    <t>-0.005028961660562196 ± 0.001216038617023636</t>
  </si>
  <si>
    <t>-0.007606848348363631 to -0.002451074972760762</t>
  </si>
  <si>
    <t>-0.0010910922315393282 ± 9.286623654522617E-4</t>
  </si>
  <si>
    <t>-0.003059768485605234 to 8.775840225265777E-4</t>
  </si>
  <si>
    <t>-0.0015789953394595745 ± 7.428747853774508E-4</t>
  </si>
  <si>
    <t>-0.0031838787402687614 to 2.588806134961241E-5</t>
  </si>
  <si>
    <t>-0.003188872175579766 ± 7.769479307120454E-4</t>
  </si>
  <si>
    <t>-0.00486736613154202 to -0.001510378219617512</t>
  </si>
  <si>
    <t>7.24830602852696E-4 ± 5.200266939777954E-4</t>
  </si>
  <si>
    <t>-3.7757673268728445E-4 to 0.0018272379383926765</t>
  </si>
  <si>
    <t>-7.776178712432415E-4 ± 3.5040330953521164E-4</t>
  </si>
  <si>
    <t>-0.0015204396980889182 to -3.479604439756475E-5</t>
  </si>
  <si>
    <t>-0.005801490365256467 ± 0.002933209510336784</t>
  </si>
  <si>
    <t>-0.011762489287150405 to 1.5950855663747227E-4</t>
  </si>
  <si>
    <t>-0.00471893249202668 ± 0.0024539854645348287</t>
  </si>
  <si>
    <t>-0.009706030978133776 to 2.681659940804151E-4</t>
  </si>
  <si>
    <t>-0.0108306472183889 ± 6.836585332813769E-4</t>
  </si>
  <si>
    <t>-0.01227993855443342 to -0.009381355882344379</t>
  </si>
  <si>
    <t>-0.005012215514911598 ± 8.42763129847143E-4</t>
  </si>
  <si>
    <t>-0.006798793525666164 to -0.0032256375041570316</t>
  </si>
  <si>
    <t>-0.001445417017019079 ± 0.0012050002295213033</t>
  </si>
  <si>
    <t>-0.0039999033688454064 to 0.001109069334807249</t>
  </si>
  <si>
    <t>-0.028010820432050366 ± 0.003990819764811083</t>
  </si>
  <si>
    <t>-0.03679455521562317 to -0.01922708564847756</t>
  </si>
  <si>
    <t>-0.017718316613529652 ± 7.221783292259981E-4</t>
  </si>
  <si>
    <t>-0.019249266268473213 to -0.01618736695858609</t>
  </si>
  <si>
    <t>-0.01126703420476496 ± 5.616859604430483E-4</t>
  </si>
  <si>
    <t>-0.012457755239344535 to -0.010076313170185387</t>
  </si>
  <si>
    <t>-0.005733370930110868 ± 5.92966720911245E-4</t>
  </si>
  <si>
    <t>-0.006990404214043705 to -0.004476337646178032</t>
  </si>
  <si>
    <t>8.330681168257737E-4 ± 8.306285772475311E-4</t>
  </si>
  <si>
    <t>-9.277857917736077E-4 to 0.0025939220254251553</t>
  </si>
  <si>
    <t>5.318957468994928E-4 ± 7.040033357325665E-4</t>
  </si>
  <si>
    <t>-9.605246433301969E-4 to 0.0020243161371291825</t>
  </si>
  <si>
    <t>-0.05040197016112378 ± 0.010700193842420883</t>
  </si>
  <si>
    <t>-0.07570390799833535 to -0.02510003232391221</t>
  </si>
  <si>
    <t>-0.010084269197137091 ± 0.0014067082564963422</t>
  </si>
  <si>
    <t>-0.013066357460845415 to -0.007102180933428767</t>
  </si>
  <si>
    <t>-0.006857853089677351 ± 5.236038513918873E-4</t>
  </si>
  <si>
    <t>-0.007967843660115355 to -0.005747862519239347</t>
  </si>
  <si>
    <t>-0.00580368876012595 ± 0.0012478098381775045</t>
  </si>
  <si>
    <t>-0.008448927427479002 to -0.0031584500927728976</t>
  </si>
  <si>
    <t>-0.001234347263391463 ± 5.06099141066181E-4</t>
  </si>
  <si>
    <t>-0.0023072295059435428 to -1.6146502083938313E-4</t>
  </si>
  <si>
    <t>-0.0017287742431415108 ± 6.481841808927167E-4</t>
  </si>
  <si>
    <t>-0.0031028633121684473 to -3.546851741145743E-4</t>
  </si>
  <si>
    <t>-0.0026998747337393324 ± 6.717042232885757E-4</t>
  </si>
  <si>
    <t>-0.004123824064882955 to -0.0012759254025957103</t>
  </si>
  <si>
    <t>-7.103418155862127E-4 ± 5.705506489920596E-4</t>
  </si>
  <si>
    <t>-0.0019198551502474517 to 4.991715190750263E-4</t>
  </si>
  <si>
    <t>-0.002907481206580429 ± 4.738171429135675E-4</t>
  </si>
  <si>
    <t>-0.003911928670723135 to -0.0019030337424377221</t>
  </si>
  <si>
    <t>-0.003142363665315411 ± 6.638882407760617E-4</t>
  </si>
  <si>
    <t>-0.004549743853843797 to -0.0017349834767870246</t>
  </si>
  <si>
    <t>-0.06349724783521193 ± 0.009739141981801225</t>
  </si>
  <si>
    <t>-0.09053744090301845 to -0.03645705476740542</t>
  </si>
  <si>
    <t>-0.0648176554423587 ± 0.01377935047635202</t>
  </si>
  <si>
    <t>-0.0974006417250568 to -0.032234669159660584</t>
  </si>
  <si>
    <t>-0.008821710000800228 ± 0.0015649755064921355</t>
  </si>
  <si>
    <t>-0.012178248603652466 to -0.00546517139794799</t>
  </si>
  <si>
    <t>-0.0077010412773323425 ± 3.9195870491919016E-4</t>
  </si>
  <si>
    <t>-0.008531956606363732 to -0.006870125948300953</t>
  </si>
  <si>
    <t>-0.0031544542043847163 ± 7.835655553227655E-4</t>
  </si>
  <si>
    <t>-0.0048155389642012165 to -0.001493369444568216</t>
  </si>
  <si>
    <t>-0.003894341332359995 ± 7.689921495272999E-4</t>
  </si>
  <si>
    <t>-0.005524531852248481 to -0.002264150812471509</t>
  </si>
  <si>
    <t>-0.005544649331375865 ± 9.397450207925393E-4</t>
  </si>
  <si>
    <t>-0.007536819765040376 to -0.0035524788977113536</t>
  </si>
  <si>
    <t>0.0015853878402066928 ± 0.0011847816381433055</t>
  </si>
  <si>
    <t>-9.262370129552186E-4 to 0.004097012693368604</t>
  </si>
  <si>
    <t>-0.009138178691359702 ± 0.0018585159254573933</t>
  </si>
  <si>
    <t>-0.01309951160823164 to -0.005176845774487766</t>
  </si>
  <si>
    <t>5.815853830092182E-4 ± 0.0010720343380273625</t>
  </si>
  <si>
    <t>-0.00169102587306329 to 0.0028541966390817266</t>
  </si>
  <si>
    <t>-0.00648900604236675 ± 0.0011956504634991739</t>
  </si>
  <si>
    <t>-0.009023671775813787 to -0.003954340308919713</t>
  </si>
  <si>
    <t>-0.0036077742460168573 ± 7.179673567268777E-4</t>
  </si>
  <si>
    <t>-0.005129797038115594 to -0.00208575145391812</t>
  </si>
  <si>
    <t>-0.0024863076293651 ± 5.326576064080983E-4</t>
  </si>
  <si>
    <t>-0.0036154913028873066 to -0.0013571239558428938</t>
  </si>
  <si>
    <t>-0.01489174024304977 ± 0.002635536635447523</t>
  </si>
  <si>
    <t>-0.020585470978984118 to -0.009198009507115423</t>
  </si>
  <si>
    <t>-0.006298382265995684 ± 7.983913798680134E-4</t>
  </si>
  <si>
    <t>-0.007990896369581233 to -0.004605868162410135</t>
  </si>
  <si>
    <t>-0.06825046824997293 ± 0.00737977876502272</t>
  </si>
  <si>
    <t>-0.08570087207580993 to -0.050800064424135934</t>
  </si>
  <si>
    <t>-0.0284311133442887 ± 0.0010344414500784759</t>
  </si>
  <si>
    <t>-0.03066588822831766 to -0.02619633846025974</t>
  </si>
  <si>
    <t>-0.02900815225206617 ± 0.005439793681462725</t>
  </si>
  <si>
    <t>-0.04112876831687967 to -0.01688753618725267</t>
  </si>
  <si>
    <t>0.0022185149556959776 ± 4.4767094524825245E-4</t>
  </si>
  <si>
    <t>0.0012694949540980154 to 0.00316753495729394</t>
  </si>
  <si>
    <t>0.0018576615843728843 ± 5.516753368268205E-4</t>
  </si>
  <si>
    <t>6.881621236772288E-4 to 0.0030271610450685396</t>
  </si>
  <si>
    <t>-0.01652704175553866 ± 0.002461714263174978</t>
  </si>
  <si>
    <t>-0.022012083136225005 to -0.011042000374852312</t>
  </si>
  <si>
    <t>-0.003260069443782523 ± 3.1894149406708704E-4</t>
  </si>
  <si>
    <t>-0.0039361952018241875 to -0.0025839436857408578</t>
  </si>
  <si>
    <t>-0.009650920041320264 ± 0.0020594717528659495</t>
  </si>
  <si>
    <t>-0.01423970922607929 to -0.005062130856561237</t>
  </si>
  <si>
    <t>-0.026152958037499015 ± 8.70438348874051E-4</t>
  </si>
  <si>
    <t>-0.028092415607506645 to -0.024213500467491385</t>
  </si>
  <si>
    <t>-0.009752076304537317 ± 5.281028086397704E-4</t>
  </si>
  <si>
    <t>-0.010871604238210292 to -0.008632548370864343</t>
  </si>
  <si>
    <t>-8.222443783057387E-4 ± 4.125361883903756E-4</t>
  </si>
  <si>
    <t>-0.0016967820232456966 to 5.2293266634219175E-5</t>
  </si>
  <si>
    <t>-0.002274629851018036 ± 4.8297846605257377E-4</t>
  </si>
  <si>
    <t>-0.003298498452476674 to -0.0012507612495593974</t>
  </si>
  <si>
    <t>-0.015677346867064377 ± 0.0024033272628210985</t>
  </si>
  <si>
    <t>-0.020869419753013797 to -0.010485273981114955</t>
  </si>
  <si>
    <t>-0.006896969717166049 ± 0.001193738966865484</t>
  </si>
  <si>
    <t>-0.009427583258802084 to -0.004366356175530014</t>
  </si>
  <si>
    <t>-0.0026411658700931863 ± 6.050735796827399E-4</t>
  </si>
  <si>
    <t>-0.003923864547888694 to -0.0013584671922976786</t>
  </si>
  <si>
    <t>-0.0019502980160099547 ± 5.137598567293037E-4</t>
  </si>
  <si>
    <t>-0.003039420250163068 to -8.611757818568415E-4</t>
  </si>
  <si>
    <t>-5.122925861319725E-4 ± 7.250923405744109E-4</t>
  </si>
  <si>
    <t>-0.002049419669125938 to 0.0010248344968619932</t>
  </si>
  <si>
    <t>0.0016336438424876534 ± 8.363491632621259E-4</t>
  </si>
  <si>
    <t>-1.393371666223533E-4 to 0.00340662485159766</t>
  </si>
  <si>
    <t>-0.008173177219663128 ± 6.382218953533633E-4</t>
  </si>
  <si>
    <t>-0.009526147186950653 to -0.006820207252375603</t>
  </si>
  <si>
    <t>0.004277712887680485 ± 8.102303451314368E-4</t>
  </si>
  <si>
    <t>0.0025601012990951405 to 0.0059953244762658295</t>
  </si>
  <si>
    <t>-0.005852230800431395 ± 0.002290106610449188</t>
  </si>
  <si>
    <t>-0.01103281187933155 to -6.716497215312391E-4</t>
  </si>
  <si>
    <t>-0.002522241513650101 ± 0.0020629614735369582</t>
  </si>
  <si>
    <t>-0.0072794389507298465 to 0.002234955923429645</t>
  </si>
  <si>
    <t>-0.0036071582211108497 ± 0.0013103868683371866</t>
  </si>
  <si>
    <t>-0.006385054265254805 to -8.292621769668946E-4</t>
  </si>
  <si>
    <t>-0.0063897031828907 ± 0.001127883608312452</t>
  </si>
  <si>
    <t>-0.008780709602057405 to -0.003998696763723994</t>
  </si>
  <si>
    <t>-0.009764752655473568 ± 3.2879529660234284E-4</t>
  </si>
  <si>
    <t>-0.010475071708115962 to -0.009054433602831173</t>
  </si>
  <si>
    <t>-0.004622987846900958 ± 2.971152772443222E-4</t>
  </si>
  <si>
    <t>-0.005252844092605763 to -0.003993131601196152</t>
  </si>
  <si>
    <t>1.6093386607418046E-4 ± 3.2254565670403656E-4</t>
  </si>
  <si>
    <t>-5.228323753800955E-4 to 8.447001075284565E-4</t>
  </si>
  <si>
    <t>-0.00393875573496257 ± 6.208295526670386E-4</t>
  </si>
  <si>
    <t>-0.005254855583116464 to -0.0026226558868086766</t>
  </si>
  <si>
    <t>6.048710125335313E-5 ± 1.2720870568362034E-4</t>
  </si>
  <si>
    <t>-2.09183305889549E-4 to 3.301575083962553E-4</t>
  </si>
  <si>
    <t>8.712817909162889E-4 ± 3.5268931879452344E-4</t>
  </si>
  <si>
    <t>1.2361384096623693E-4 to 0.0016189497408663407</t>
  </si>
  <si>
    <t>-8.839288604726942E-4 ± 3.24877934491167E-4</t>
  </si>
  <si>
    <t>-0.0015857849668004008 to -1.820727541449876E-4</t>
  </si>
  <si>
    <t>-4.2846795777794813E-4 ± 3.6328002087467E-4</t>
  </si>
  <si>
    <t>-0.0012132867278094848 to 3.563508122535886E-4</t>
  </si>
  <si>
    <t>-0.03800272337512167 ± 0.0029419908082314616</t>
  </si>
  <si>
    <t>-0.044557887622306044 to -0.0314475591279373</t>
  </si>
  <si>
    <t>-0.009623135662510756 ± 5.446778133360568E-4</t>
  </si>
  <si>
    <t>-0.010777801036194792 to -0.00846847028882672</t>
  </si>
  <si>
    <t>-0.01768736803276677 ± 0.0015096607825155215</t>
  </si>
  <si>
    <t>-0.02092526835306225 to -0.01444946771247129</t>
  </si>
  <si>
    <t>-0.013797013689057265 ± 2.869439114371186E-4</t>
  </si>
  <si>
    <t>-0.014405307602658401 to -0.013188719775456128</t>
  </si>
  <si>
    <t>-0.0031807191603843298 ± 3.287272156598546E-4</t>
  </si>
  <si>
    <t>-0.0038775897213223624 to -0.002483848599446297</t>
  </si>
  <si>
    <t>-0.003025050860336179 ± 4.5816845156631457E-4</t>
  </si>
  <si>
    <t>-0.003996324581029575 to -0.002053777139642783</t>
  </si>
  <si>
    <t>-0.0032242737539785646 ± 0.0037947978268853184</t>
  </si>
  <si>
    <t>-0.011422436030681252 to 0.004973888522724122</t>
  </si>
  <si>
    <t>-0.00286991264287285 ± 0.0026667566017703147</t>
  </si>
  <si>
    <t>-0.00840042735399734 to 0.00266060206825164</t>
  </si>
  <si>
    <t>-0.008054297065396482 ± 0.0031830625133720462</t>
  </si>
  <si>
    <t>-0.014989594506935214 to -0.0011189996238577483</t>
  </si>
  <si>
    <t>-0.007783995871206488 ± 3.1726929852697036E-4</t>
  </si>
  <si>
    <t>-0.008456576733089494 to -0.0071114150093234815</t>
  </si>
  <si>
    <t>-0.0024601520910043505 ± 0.0016465297544065458</t>
  </si>
  <si>
    <t>-0.005950639214959806 to 0.0010303350329511044</t>
  </si>
  <si>
    <t>0.004332184826876698 ± 0.001232875710679727</t>
  </si>
  <si>
    <t>0.0017186050952938598 to 0.006945764558459537</t>
  </si>
  <si>
    <t>-0.012204416268611623 ± 0.002944830953776145</t>
  </si>
  <si>
    <t>-0.018566336754986874 to -0.005842495782236373</t>
  </si>
  <si>
    <t>-0.0043952110115026855 ± 8.144471181232469E-4</t>
  </si>
  <si>
    <t>-0.006121761759427948 to -0.0026686602635774227</t>
  </si>
  <si>
    <t>-0.023104906018664845 ± 0.011274039734542007</t>
  </si>
  <si>
    <t>-0.049763773768026764 to 0.0035539617306970736</t>
  </si>
  <si>
    <t>-0.011293340993816327 ± 4.934513676436903E-4</t>
  </si>
  <si>
    <t>-0.012339411154679776 to -0.010247270832952878</t>
  </si>
  <si>
    <t>-0.021944179087991553 ± 0.0011207658576175732</t>
  </si>
  <si>
    <t>-0.02436544651621663 to -0.019522911659766475</t>
  </si>
  <si>
    <t>-0.004460990815163215 ± 2.975340671041467E-4</t>
  </si>
  <si>
    <t>-0.005091734855704068 to -0.0038302467746223626</t>
  </si>
  <si>
    <t>-0.006209220570266282 ± 0.002460281667341844</t>
  </si>
  <si>
    <t>-0.011691069928407977 to -7.273712121245854E-4</t>
  </si>
  <si>
    <t>0.0012153422489080772 ± 0.002540529708093538</t>
  </si>
  <si>
    <t>-0.004170340099312201 to 0.006601024597128356</t>
  </si>
  <si>
    <t>0.0013748000389550176 ± 2.195510249820457E-4</t>
  </si>
  <si>
    <t>9.068381074583544E-4 to 0.0018427619704516809</t>
  </si>
  <si>
    <t>0.0010321097397220668 ± 1.9796487874177362E-4</t>
  </si>
  <si>
    <t>6.124429475524854E-4 to 0.0014517765318916482</t>
  </si>
  <si>
    <t>-0.0015128850851428273 ± 0.0022193524093190964</t>
  </si>
  <si>
    <t>-0.006217701981111959 to 0.003191931810826305</t>
  </si>
  <si>
    <t>-0.002093560861735186 ± 0.0022651087270394404</t>
  </si>
  <si>
    <t>-0.006895376817341743 to 0.0027082550938713704</t>
  </si>
  <si>
    <t>6.459807531145982E-5 ± 1.6749112810595352E-4</t>
  </si>
  <si>
    <t>-2.972445078144058E-4 to 4.264406584373255E-4</t>
  </si>
  <si>
    <t>-7.463431871754157E-4 ± 2.213395783520738E-4</t>
  </si>
  <si>
    <t>-0.0012155621285228212 to -2.771242458280101E-4</t>
  </si>
  <si>
    <t>-0.043599708455273826 ± 0.0037269134582017553</t>
  </si>
  <si>
    <t>-0.05190378941473831 to -0.03529562749580934</t>
  </si>
  <si>
    <t>-0.010807592964528663 ± 8.725381604239196E-4</t>
  </si>
  <si>
    <t>-0.012657291219885842 to -0.008957894709171485</t>
  </si>
  <si>
    <t>-0.006409908238232777 ± 0.0011578965783299309</t>
  </si>
  <si>
    <t>-0.008893349382935744 to -0.003926467093529811</t>
  </si>
  <si>
    <t>-0.0010554533988302967 ± 8.90941362083801E-4</t>
  </si>
  <si>
    <t>-0.0029441646985988853 to 8.332579009382919E-4</t>
  </si>
  <si>
    <t>-0.013941825422775602 ± 0.0031826362712512437</t>
  </si>
  <si>
    <t>-0.02094676039020913 to -0.0069368904553420725</t>
  </si>
  <si>
    <t>-0.00811153259501203 ± 0.0011234651615090916</t>
  </si>
  <si>
    <t>-0.010538631514754263 to -0.005684433675269798</t>
  </si>
  <si>
    <t>-7.899504857972108E-4 ± 4.973988360254637E-4</t>
  </si>
  <si>
    <t>-0.0018443889057351928 to 2.6448793414077113E-4</t>
  </si>
  <si>
    <t>-5.735351377804184E-4 ± 2.3735014963845188E-4</t>
  </si>
  <si>
    <t>-0.001076694973771672 to -7.037530178916475E-5</t>
  </si>
  <si>
    <t>-0.001294015621173816 ± 9.763299908662843E-4</t>
  </si>
  <si>
    <t>-0.003363742726153222 to 7.757114838055897E-4</t>
  </si>
  <si>
    <t>-0.00884997202874372 ± 0.001252415036604331</t>
  </si>
  <si>
    <t>-0.011504973280568192 to -0.00619497077691925</t>
  </si>
  <si>
    <t>-0.006619847316960147 ± 0.0012666188588082263</t>
  </si>
  <si>
    <t>-0.009304959326504582 to -0.003934735307415712</t>
  </si>
  <si>
    <t>-0.0016338936843435343 ± 0.0012134541052276919</t>
  </si>
  <si>
    <t>-0.004206301451936384 to 9.385140832493157E-4</t>
  </si>
  <si>
    <t>-0.0011357518028395754 ± 3.347797030840462E-4</t>
  </si>
  <si>
    <t>-0.001845453063839665 to -4.260505418394857E-4</t>
  </si>
  <si>
    <t>-8.080542686791589E-4 ± 2.5121227674693386E-4</t>
  </si>
  <si>
    <t>-0.0013406005011526488 to -2.755080362056688E-4</t>
  </si>
  <si>
    <t>-0.0018940250617938694 ± 6.230850391228459E-4</t>
  </si>
  <si>
    <t>-0.0032149063275997564 to -5.731437959879825E-4</t>
  </si>
  <si>
    <t>-1.4412016906580625E-5 ± 9.564316570879729E-4</t>
  </si>
  <si>
    <t>-0.0020419565389988665 to 0.002013132505185705</t>
  </si>
  <si>
    <t>-0.0018409511706015994 ± 5.121716827954499E-4</t>
  </si>
  <si>
    <t>-0.0029267066264430045 to -7.551957147601946E-4</t>
  </si>
  <si>
    <t>-2.050569642523788E-4 ± 5.92570170384197E-4</t>
  </si>
  <si>
    <t>-0.0014612495986281982 to 0.0010511356701234406</t>
  </si>
  <si>
    <t>8.494137066880148E-4 ± 0.0010671900283504038</t>
  </si>
  <si>
    <t>-0.0014129280717108442 to 0.003111755485086874</t>
  </si>
  <si>
    <t>-0.006100517387212127 ± 0.002452031175234668</t>
  </si>
  <si>
    <t>-0.011298591228142373 to -9.024435462818801E-4</t>
  </si>
  <si>
    <t>-0.013636809870723207 ± 0.00131620236381446</t>
  </si>
  <si>
    <t>-0.016427034214449066 to -0.010846585526997347</t>
  </si>
  <si>
    <t>-0.004806199581961455 ± 8.406015133100125E-4</t>
  </si>
  <si>
    <t>-0.006588195170400488 to -0.003024203993522423</t>
  </si>
  <si>
    <t>4.4942254120289017E-4 ± 6.182203091798817E-4</t>
  </si>
  <si>
    <t>-8.61145957899575E-4 to 0.0017599910403053552</t>
  </si>
  <si>
    <t>-7.524084018275844E-4 ± 5.673227349043173E-4</t>
  </si>
  <si>
    <t>-0.0019550788643631634 to 4.502620607079943E-4</t>
  </si>
  <si>
    <t>-0.0024919534440257752 ± 0.0023424953857564624</t>
  </si>
  <si>
    <t>-0.008031074838200012 to 0.0030471679501484616</t>
  </si>
  <si>
    <t>-0.0015110128012672341 ± 2.9655357657750955E-4</t>
  </si>
  <si>
    <t>-0.002139678294761349 to -8.823473077731192E-4</t>
  </si>
  <si>
    <t>-0.007083118523609121 ± 9.40417026370374E-4</t>
  </si>
  <si>
    <t>-0.009087569963125822 to -0.005078667084092419</t>
  </si>
  <si>
    <t>-0.0044107940981005685 ± 5.265208590353559E-4</t>
  </si>
  <si>
    <t>-0.005526968448450692 to -0.003294619747750445</t>
  </si>
  <si>
    <t>-0.027464261040974207 ± 0.020700088954401643</t>
  </si>
  <si>
    <t>-0.08067553385755288 to 0.025747011775604477</t>
  </si>
  <si>
    <t>-0.027141770919067273 ± 0.005210448637513604</t>
  </si>
  <si>
    <t>-0.03839826083326682 to -0.015885281004867725</t>
  </si>
  <si>
    <t>-0.008199754877088175 ± 6.932308079057698E-4</t>
  </si>
  <si>
    <t>-0.009669338528673297 to -0.006730171225503052</t>
  </si>
  <si>
    <t>-0.001989098086810305 ± 8.16675733241356E-4</t>
  </si>
  <si>
    <t>-0.00372037328769683 to -2.578228859237803E-4</t>
  </si>
  <si>
    <t>-0.007123563248219585 ± 4.257586806892649E-4</t>
  </si>
  <si>
    <t>-0.008026131324430133 to -0.006220995172009037</t>
  </si>
  <si>
    <t>-0.004334485428406589 ± 1.693676403673344E-4</t>
  </si>
  <si>
    <t>-0.004693528783884835 to -0.003975442072928342</t>
  </si>
  <si>
    <t>-8.957087844877797E-4 ± 2.625658835192137E-4</t>
  </si>
  <si>
    <t>-0.001452323587931844 to -3.390939810437153E-4</t>
  </si>
  <si>
    <t>-7.369054483854768E-4 ± 3.734972832953214E-4</t>
  </si>
  <si>
    <t>-0.0015286843121962595 to 5.4873415425306014E-5</t>
  </si>
  <si>
    <t>-0.019449027122632447 ± 0.0015774920472287632</t>
  </si>
  <si>
    <t>-0.02288608703371896 to -0.016011967211545932</t>
  </si>
  <si>
    <t>-0.007774577364649675 ± 0.0010306469700478165</t>
  </si>
  <si>
    <t>-0.00995945132071871 to -0.0055897034085806395</t>
  </si>
  <si>
    <t>-0.0026201812561267874 ± 6.459251220360142E-4</t>
  </si>
  <si>
    <t>-0.0039894813343502025 to -0.0012508811779033725</t>
  </si>
  <si>
    <t>-0.0018108228399732642 ± 3.181460171888963E-4</t>
  </si>
  <si>
    <t>-0.002485262262378845 to -0.0011363834175676835</t>
  </si>
  <si>
    <t>-0.08519811299719593 ± 0.02412140996651789</t>
  </si>
  <si>
    <t>-0.1422361839430816 to -0.028160042051310265</t>
  </si>
  <si>
    <t>-0.014669411975734745 ± 7.921809740938833E-4</t>
  </si>
  <si>
    <t>-0.01634876060731402 to -0.012990063344155471</t>
  </si>
  <si>
    <t>-0.017890582939988606 ± 0.0010974341348048173</t>
  </si>
  <si>
    <t>-0.020261445245585315 to -0.015519720634391897</t>
  </si>
  <si>
    <t>-0.003280352808591783 ± 8.768049315078931E-4</t>
  </si>
  <si>
    <t>-0.005139096214508565 to -0.0014216094026750015</t>
  </si>
  <si>
    <t>-0.005936051355990843 ± 4.861596472810585E-4</t>
  </si>
  <si>
    <t>-0.006966663760339941 to -0.004905438951641745</t>
  </si>
  <si>
    <t>-0.004322913123974076 ± 5.218930515419939E-4</t>
  </si>
  <si>
    <t>-0.0054292769607732026 to -0.003216549287174949</t>
  </si>
  <si>
    <t>-0.0027168296691004426 ± 3.8223742912864235E-4</t>
  </si>
  <si>
    <t>-0.003527136814232018 to -0.0019065225239688673</t>
  </si>
  <si>
    <t>-0.003544847048079161 ± 5.225899791247585E-4</t>
  </si>
  <si>
    <t>-0.004652688305342424 to -0.002437005790815898</t>
  </si>
  <si>
    <t>-0.001159296290033526 ± 4.418537716771263E-4</t>
  </si>
  <si>
    <t>-0.0020959844346495607 to -2.2260814541749132E-4</t>
  </si>
  <si>
    <t>-3.8361160705163965E-4 ± 5.312101057802143E-4</t>
  </si>
  <si>
    <t>-0.0015097267163465525 to 7.425035022432731E-4</t>
  </si>
  <si>
    <t>-9.878730488113942E-5 ± 6.566871613717249E-4</t>
  </si>
  <si>
    <t>-0.001490901887141464 to 0.0012933272773791853</t>
  </si>
  <si>
    <t>-2.9984747948474564E-4 ± 3.2582350120135764E-4</t>
  </si>
  <si>
    <t>-9.905624408036993E-4 to 3.90867481834208E-4</t>
  </si>
  <si>
    <t>-0.04017973062090731 ± 0.003980652794619113</t>
  </si>
  <si>
    <t>-0.049049178073541505 to -0.03131028316827311</t>
  </si>
  <si>
    <t>-0.003569945774960762 ± 0.0016812836408592246</t>
  </si>
  <si>
    <t>-0.006986725222607185 to -1.531663273143381E-4</t>
  </si>
  <si>
    <t>-0.003102887959388413 ± 9.441376700521755E-4</t>
  </si>
  <si>
    <t>-0.005021606555338376 to -0.0011841693634384496</t>
  </si>
  <si>
    <t>-0.003874307494836372 ± 0.0024259939525083127</t>
  </si>
  <si>
    <t>-0.009017184889770623 to 0.001268569900097878</t>
  </si>
  <si>
    <t>-0.00266256658046339 ± 0.001994229849049057</t>
  </si>
  <si>
    <t>-0.006890144971734088 to 0.0015650118108073083</t>
  </si>
  <si>
    <t>-0.018801929432691617 ± 0.003356091912273209</t>
  </si>
  <si>
    <t>-0.02605232520276822 to -0.011551533662615012</t>
  </si>
  <si>
    <t>-0.1154340602110093 ± 0.009746988841432002</t>
  </si>
  <si>
    <t>-0.14249603965381566 to -0.08837208076820295</t>
  </si>
  <si>
    <t>-6.401539016689616E-4 ± 8.5004223034562E-4</t>
  </si>
  <si>
    <t>-0.002476558491407934 to 0.001196250688070011</t>
  </si>
  <si>
    <t>-0.0044944332143331675 ± 0.0017516865109153822</t>
  </si>
  <si>
    <t>-0.008207842701889217 to -7.81023726777119E-4</t>
  </si>
  <si>
    <t>-0.0078112160515938405 ± 8.833453853469001E-4</t>
  </si>
  <si>
    <t>-0.009683824600153068 to -0.0059386075030346125</t>
  </si>
  <si>
    <t>-0.002150608852393395 ± 0.0010807469829455937</t>
  </si>
  <si>
    <t>-0.004441690090451526 to 1.4047238566473625E-4</t>
  </si>
  <si>
    <t>-0.06254319421771631 ± 0.011648961676456276</t>
  </si>
  <si>
    <t>-0.090088611482706 to -0.03499777695272663</t>
  </si>
  <si>
    <t>-0.012536970837299325 ± 0.001366915256146245</t>
  </si>
  <si>
    <t>-0.015434701709363894 to -0.009639239965234756</t>
  </si>
  <si>
    <t>-0.05522014777306666 ± 0.016677240923010164</t>
  </si>
  <si>
    <t>-0.1015235916738933 to -0.008916703872240035</t>
  </si>
  <si>
    <t>-0.004760631773316676 ± 0.0010329778245643058</t>
  </si>
  <si>
    <t>-0.006950446920187666 to -0.0025708166264456853</t>
  </si>
  <si>
    <t>-0.1172106127286756 ± 0.023415250579072233</t>
  </si>
  <si>
    <t>-0.18222177054651056 to -0.05219945491084063</t>
  </si>
  <si>
    <t>-0.012406201589696965 ± 0.00177428805214188</t>
  </si>
  <si>
    <t>-0.0161675242038889 to -0.008644878975505029</t>
  </si>
  <si>
    <t>-0.012433707112178808 ± 3.1938803487752837E-4</t>
  </si>
  <si>
    <t>-0.013110779494443324 to -0.011756634729914292</t>
  </si>
  <si>
    <t>-0.012380043320245705 ± 0.0015135177075063812</t>
  </si>
  <si>
    <t>-0.015588557503357876 to -0.009171529137133535</t>
  </si>
  <si>
    <t>-0.01091703938956456 ± 9.16902932568611E-4</t>
  </si>
  <si>
    <t>-0.01286078675974267 to -0.008973292019386448</t>
  </si>
  <si>
    <t>-0.008110021717595655 ± 3.3140846858499166E-4</t>
  </si>
  <si>
    <t>-0.00881257628077307 to -0.007407467154418239</t>
  </si>
  <si>
    <t>-0.001868750907354609 ± 2.271989102070403E-4</t>
  </si>
  <si>
    <t>-0.002350391077252551 to -0.001387110737456667</t>
  </si>
  <si>
    <t>-1.937062862461429E-4 ± 5.915503754093393E-4</t>
  </si>
  <si>
    <t>-0.0014545660625863743 to 0.0010671534900940883</t>
  </si>
  <si>
    <t>-8.01898875950332E-4 ± 6.466318410476279E-4</t>
  </si>
  <si>
    <t>-0.002172697131539622 to 5.688993796389581E-4</t>
  </si>
  <si>
    <t>-0.00122872465543435 ± 3.5736392503175576E-4</t>
  </si>
  <si>
    <t>-0.0019863023278397377 to -4.7114698302896225E-4</t>
  </si>
  <si>
    <t>-3.774665781185075E-4 ± 2.5812198534654046E-4</t>
  </si>
  <si>
    <t>-9.246607383519816E-4 to 1.6972758211496652E-4</t>
  </si>
  <si>
    <t>-0.0011753139462430083 ± 5.339291579626336E-4</t>
  </si>
  <si>
    <t>-0.0023071931886224873 to -4.343470386352949E-5</t>
  </si>
  <si>
    <t>-0.0012452762750559548 ± 6.468828892052332E-4</t>
  </si>
  <si>
    <t>-0.002616606728960683 to 1.260541788487737E-4</t>
  </si>
  <si>
    <t>-0.004957666338993104 ± 0.002870913336574564</t>
  </si>
  <si>
    <t>-0.011578004014720377 to 0.0016626713367341702</t>
  </si>
  <si>
    <t>-0.06905513259903293 ± 0.024295307884510065</t>
  </si>
  <si>
    <t>-0.1365097212133631 to -0.0016005439847027458</t>
  </si>
  <si>
    <t>-0.0015189805463047045 ± 2.274520584449573E-4</t>
  </si>
  <si>
    <t>-0.0020011573664894308 to -0.001036803726119978</t>
  </si>
  <si>
    <t>-0.0013059789155820548 ± 1.5354733711214777E-4</t>
  </si>
  <si>
    <t>-0.0016314847266208428 to -9.804731045432668E-4</t>
  </si>
  <si>
    <t>-0.007288038536591375 ± 9.685167122422356E-4</t>
  </si>
  <si>
    <t>-0.009341202230942985 to -0.0052348748422397645</t>
  </si>
  <si>
    <t>-0.007168915114287423 ± 7.518289074520356E-4</t>
  </si>
  <si>
    <t>-0.00876272118663786 to -0.005575109041936985</t>
  </si>
  <si>
    <t>-0.0033721631013648844 ± 5.238848875231878E-4</t>
  </si>
  <si>
    <t>-0.004482749441782171 to -0.0022615767609475983</t>
  </si>
  <si>
    <t>-0.0023817544455100427 ± 7.837234929644139E-4</t>
  </si>
  <si>
    <t>-0.00404317401816736 to -7.203348728527259E-4</t>
  </si>
  <si>
    <t>-0.010909939051083407 ± 0.002221206350460638</t>
  </si>
  <si>
    <t>-0.015708563626576282 to -0.006111314475590532</t>
  </si>
  <si>
    <t>-0.010824757302665985 ± 0.0016433710817696217</t>
  </si>
  <si>
    <t>-0.014308548339813128 to -0.007340966265518842</t>
  </si>
  <si>
    <t>-0.005127588033824174 ± 4.050628006440365E-4</t>
  </si>
  <si>
    <t>-0.005986282804603425 to -0.004268893263044924</t>
  </si>
  <si>
    <t>-0.0038580390460459463 ± 3.035436704994713E-4</t>
  </si>
  <si>
    <t>-0.004501522876569531 to -0.0032145552155223613</t>
  </si>
  <si>
    <t>-0.015757279130526183 ± 0.0010333023514638988</t>
  </si>
  <si>
    <t>-0.017947782243685893 to -0.013566776017366472</t>
  </si>
  <si>
    <t>-0.0013469316234119683 ± 5.15627468968246E-4</t>
  </si>
  <si>
    <t>-0.002440013018615845 to -2.5385022820809166E-4</t>
  </si>
  <si>
    <t>-0.0012934843416139285 ± 7.240052851328373E-4</t>
  </si>
  <si>
    <t>-0.002828306970035067 to 2.4133828680720994E-4</t>
  </si>
  <si>
    <t>5.740698341857041E-4 ± 6.354472638427946E-4</t>
  </si>
  <si>
    <t>-7.730181771059195E-4 to 0.0019211578454773276</t>
  </si>
  <si>
    <t>2.6719411907291706E-4 ± 2.5073234440382483E-4</t>
  </si>
  <si>
    <t>-2.643347022912332E-4 to 7.987229404370674E-4</t>
  </si>
  <si>
    <t>8.313366778543989E-4 ± 6.293560088102074E-4</t>
  </si>
  <si>
    <t>-5.028384497173446E-4 to 0.0021655118054261426</t>
  </si>
  <si>
    <t>-0.0034796697622450066 ± 3.6307282360698793E-4</t>
  </si>
  <si>
    <t>-0.004249349758896577 to -0.002709989765593436</t>
  </si>
  <si>
    <t>-0.0025850025008676164 ± 4.726220550278254E-4</t>
  </si>
  <si>
    <t>-0.0035869164918884353 to -0.0015830885098467974</t>
  </si>
  <si>
    <t>-0.016317025683311788 ± 0.004177523682807996</t>
  </si>
  <si>
    <t>-0.027055692211425765 to -0.005578359155197811</t>
  </si>
  <si>
    <t>-0.006149056477378183 ± 0.0011227874458645088</t>
  </si>
  <si>
    <t>-0.008529259514851648 to -0.003768853439904717</t>
  </si>
  <si>
    <t>-0.009960491805834571 ± 5.795003379752454E-4</t>
  </si>
  <si>
    <t>-0.011188977633446886 to -0.008732005978222256</t>
  </si>
  <si>
    <t>-0.007169191622479133 ± 2.8812913490175007E-4</t>
  </si>
  <si>
    <t>-0.007779998097563738 to -0.006558385147394527</t>
  </si>
  <si>
    <t>-0.01408493035931584 ± 0.0021472485246116337</t>
  </si>
  <si>
    <t>-0.018690320368857618 to -0.009479540349774062</t>
  </si>
  <si>
    <t>-0.012853112643926233 ± 0.0018992768414025432</t>
  </si>
  <si>
    <t>-0.016879399652709612 to -0.008826825635142855</t>
  </si>
  <si>
    <t>-0.008199292736375999 ± 9.503969530599564E-4</t>
  </si>
  <si>
    <t>-0.010252500523433366 to -0.006146084949318632</t>
  </si>
  <si>
    <t>-0.0022589864579413373 ± 3.222862444949599E-4</t>
  </si>
  <si>
    <t>-0.002942202770083279 to -0.0015757701457993958</t>
  </si>
  <si>
    <t>-0.0010385702901496091 ± 7.11140217622614E-4</t>
  </si>
  <si>
    <t>-0.002546120193997703 to 4.6897961369848505E-4</t>
  </si>
  <si>
    <t>-0.0047177931108186 ± 9.110668080317912E-4</t>
  </si>
  <si>
    <t>-0.006649168449762502 to -0.002786417771874697</t>
  </si>
  <si>
    <t>-0.005184692812775312 ± 5.179736841662921E-4</t>
  </si>
  <si>
    <t>-0.006303706924086264 to -0.004065678701464359</t>
  </si>
  <si>
    <t>-0.005612590728391674 ± 0.001501982517420548</t>
  </si>
  <si>
    <t>-0.009076168441339016 to -0.002149013015444332</t>
  </si>
  <si>
    <t>-7.689902134050211E-4 ± 2.9808232696404446E-4</t>
  </si>
  <si>
    <t>-0.0014129579291434218 to -1.250224976666204E-4</t>
  </si>
  <si>
    <t>-7.937602320556002E-4 ± 2.6211921616430217E-4</t>
  </si>
  <si>
    <t>-0.001360034370491276 to -2.2748609361992426E-4</t>
  </si>
  <si>
    <t>5.006284722639673E-4 ± 2.2731734276044337E-4</t>
  </si>
  <si>
    <t>1.8737236570460765E-5 to 9.82519707957474E-4</t>
  </si>
  <si>
    <t>3.502848924654325E-4 ± 1.1428278557229159E-4</t>
  </si>
  <si>
    <t>1.0801621164610451E-4 to 5.925535732847606E-4</t>
  </si>
  <si>
    <t>0.001467463227244997 ± 8.506061456141515E-4</t>
  </si>
  <si>
    <t>-3.357412340638081E-4 to 0.003270667688553802</t>
  </si>
  <si>
    <t>0.0012999832832368786 ± 7.660638819440579E-4</t>
  </si>
  <si>
    <t>-3.2399958673368263E-4 to 0.00292396615320744</t>
  </si>
  <si>
    <t>-0.001961757483673795 ± 6.705463745858608E-4</t>
  </si>
  <si>
    <t>-0.0033832522852363395 to -5.402626821112506E-4</t>
  </si>
  <si>
    <t>-0.003212378513342495 ± 0.0010211023724036056</t>
  </si>
  <si>
    <t>-0.005377018826447415 to -0.0010477382002375747</t>
  </si>
  <si>
    <t>-0.008431716144936728 ± 9.095405555711349E-4</t>
  </si>
  <si>
    <t>-0.010359855973227047 to -0.00650357631664641</t>
  </si>
  <si>
    <t>-0.008873239240463602 ± 5.851400140319142E-4</t>
  </si>
  <si>
    <t>-0.010113680647139339 to -0.007632797833787865</t>
  </si>
  <si>
    <t>-0.011320738275462788 ± 6.701764178534403E-4</t>
  </si>
  <si>
    <t>-0.012741448803794023 to -0.009900027747131553</t>
  </si>
  <si>
    <t>-0.007857560635555538 ± 0.0013219701925587775</t>
  </si>
  <si>
    <t>-0.010660012229904316 to -0.0050551090412067606</t>
  </si>
  <si>
    <t>-0.03196609708404471 ± 0.005301861998860299</t>
  </si>
  <si>
    <t>-0.04450300853557475 to -0.01942918563251467</t>
  </si>
  <si>
    <t>-0.007203942190754066 ± 7.605877945974769E-4</t>
  </si>
  <si>
    <t>-0.008816316274231859 to -0.005591568107276273</t>
  </si>
  <si>
    <t>-5.39310132446848E-4 ± 4.59701175257757E-4</t>
  </si>
  <si>
    <t>-0.0015138330821901553 to 4.352128172964595E-4</t>
  </si>
  <si>
    <t>0.002693252946038632 ± 6.380522522351275E-4</t>
  </si>
  <si>
    <t>0.0013406426060935744 to 0.00404586328598369</t>
  </si>
  <si>
    <t>-0.006624473767602436 ± 0.001189543516710464</t>
  </si>
  <si>
    <t>-0.0091461933522929 to -0.004102754182911973</t>
  </si>
  <si>
    <t>-0.005331408633402758 ± 0.001173941986510767</t>
  </si>
  <si>
    <t>-0.007820054451809737 to -0.0028427628149957796</t>
  </si>
  <si>
    <t>0.0031902159277265177 ± 8.686128484982541E-4</t>
  </si>
  <si>
    <t>0.001348838961855531 to 0.005031592893597505</t>
  </si>
  <si>
    <t>0.002814293571586114 ± 6.537812096436128E-4</t>
  </si>
  <si>
    <t>0.0014283393317445436 to 0.004200247811427684</t>
  </si>
  <si>
    <t>-0.0037603483678186095 ± 4.376738258261372E-4</t>
  </si>
  <si>
    <t>-0.004688175423145088 to -0.0028325213124921317</t>
  </si>
  <si>
    <t>-0.0019523358920151967 ± 2.4232905399607235E-4</t>
  </si>
  <si>
    <t>-0.002466050533654614 to -0.0014386212503757793</t>
  </si>
  <si>
    <t>-0.0022170141910827362 ± 0.001443914870210536</t>
  </si>
  <si>
    <t>-0.00536303443514082 to 9.290060529753476E-4</t>
  </si>
  <si>
    <t>-0.0016564734640502844 ± 5.565582897316258E-4</t>
  </si>
  <si>
    <t>-0.0028363243224024293 to -4.7662260569813954E-4</t>
  </si>
  <si>
    <t>Pilot Only</t>
  </si>
  <si>
    <r>
      <t xml:space="preserve">1 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M</t>
    </r>
  </si>
  <si>
    <r>
      <t xml:space="preserve">10 </t>
    </r>
    <r>
      <rPr>
        <b/>
        <sz val="11"/>
        <color indexed="8"/>
        <rFont val="Symbol"/>
        <family val="1"/>
        <charset val="2"/>
      </rPr>
      <t>m</t>
    </r>
    <r>
      <rPr>
        <b/>
        <sz val="11"/>
        <color indexed="8"/>
        <rFont val="Calibri"/>
        <family val="2"/>
      </rPr>
      <t>M</t>
    </r>
  </si>
  <si>
    <t>Pyrithiobac-sodium</t>
  </si>
  <si>
    <t>Supplementary Table 6A. Raw time course data collected during metabolic stability assays</t>
  </si>
  <si>
    <t>Supplementary Table 6B. Raw data collected during plasma protein binding assays</t>
  </si>
  <si>
    <t>Fentin hydroxide</t>
  </si>
  <si>
    <t>Toxicol Sci. 2012 Jan;125(1):157-74. doi: 10.1093/toxsci/kfr254</t>
  </si>
  <si>
    <t>Toxicol Sci. 2013 Apr;132(2):327-46. doi: 10.1093/toxsci/kft012</t>
  </si>
  <si>
    <t>RatCast Data</t>
  </si>
  <si>
    <t>Method</t>
  </si>
  <si>
    <r>
      <t xml:space="preserve">10 </t>
    </r>
    <r>
      <rPr>
        <b/>
        <sz val="10"/>
        <color indexed="8"/>
        <rFont val="Symbol"/>
        <family val="1"/>
        <charset val="2"/>
      </rPr>
      <t>m</t>
    </r>
    <r>
      <rPr>
        <b/>
        <sz val="10"/>
        <color indexed="8"/>
        <rFont val="Arial"/>
        <family val="2"/>
      </rPr>
      <t>M</t>
    </r>
  </si>
  <si>
    <t>LC</t>
  </si>
  <si>
    <t>GC</t>
  </si>
  <si>
    <t>Bisphenol A</t>
  </si>
  <si>
    <t>HPLC</t>
  </si>
  <si>
    <t xml:space="preserve">Diazoxon </t>
  </si>
  <si>
    <t>962-58-4</t>
  </si>
  <si>
    <t>Diuron</t>
  </si>
  <si>
    <t>Halosulfuron Methyl</t>
  </si>
  <si>
    <t>79983-71-5</t>
  </si>
  <si>
    <t>123343-16-8</t>
  </si>
  <si>
    <t>Simazine 090310</t>
  </si>
  <si>
    <t>122-34-10</t>
  </si>
  <si>
    <t xml:space="preserve">Supplementary Table 5A. Raw plasma protein binding assay data collected using equilibrium dialysis </t>
  </si>
  <si>
    <t>Supplementary Table 6B. Raw time course data collected during metabolic stability assays</t>
  </si>
  <si>
    <t>Best-Fit</t>
  </si>
  <si>
    <t>95% CI</t>
  </si>
  <si>
    <t>Adj.</t>
  </si>
  <si>
    <t>Incl T240?</t>
  </si>
  <si>
    <t xml:space="preserve"> DFd</t>
  </si>
  <si>
    <t>Y</t>
  </si>
  <si>
    <t>0.0006434 ± 0.0004104</t>
  </si>
  <si>
    <t>-0.0002267 to 0.001513</t>
  </si>
  <si>
    <t>0.001073 ± 0.0001842</t>
  </si>
  <si>
    <t>0.0006829 to 0.001464</t>
  </si>
  <si>
    <t>&lt; 0.0001</t>
  </si>
  <si>
    <t>N</t>
  </si>
  <si>
    <t>-0.02964 ± 0.0009566</t>
  </si>
  <si>
    <t>-0.03170 to -0.02757</t>
  </si>
  <si>
    <t>-0.02586 ± 0.0005678</t>
  </si>
  <si>
    <t>-0.02709 to -0.02464</t>
  </si>
  <si>
    <t>0.0009915 ± 0.0007563</t>
  </si>
  <si>
    <t>-0.0006119 to 0.002595</t>
  </si>
  <si>
    <t>0.002793 ± 0.0005768</t>
  </si>
  <si>
    <t>0.001571 to 0.004016</t>
  </si>
  <si>
    <t>-0.02083 ± 0.002782</t>
  </si>
  <si>
    <t>-0.02684 to -0.01482</t>
  </si>
  <si>
    <t>-0.01824 ± 0.001121</t>
  </si>
  <si>
    <t>-0.02061 to -0.01586</t>
  </si>
  <si>
    <t>-0.02103 ± 0.0003693</t>
  </si>
  <si>
    <t>-0.02182 to -0.02025</t>
  </si>
  <si>
    <t>-0.01409 ± 0.0002509</t>
  </si>
  <si>
    <t>-0.01462 to -0.01355</t>
  </si>
  <si>
    <t>-0.01876 ± 0.001015</t>
  </si>
  <si>
    <t>-0.02092 to -0.01661</t>
  </si>
  <si>
    <t>-0.01028 ± 0.0004998</t>
  </si>
  <si>
    <t>-0.01135 to -0.009204</t>
  </si>
  <si>
    <t>0.001844 ± 0.0008851</t>
  </si>
  <si>
    <t>-6.756e-005 to 0.003756</t>
  </si>
  <si>
    <t>-0.0001786 ± 0.0001154</t>
  </si>
  <si>
    <t>-0.0004233 to 6.606e-005</t>
  </si>
  <si>
    <t>-0.001163 ± 0.0006301</t>
  </si>
  <si>
    <t>-0.002499 to 0.0001727</t>
  </si>
  <si>
    <t>-0.006019 ± 0.0003112</t>
  </si>
  <si>
    <t>-0.006678 to -0.005359</t>
  </si>
  <si>
    <t>-0.004261 ± 0.0004183</t>
  </si>
  <si>
    <t>-0.005148 to -0.003374</t>
  </si>
  <si>
    <t>-0.007483 ± 0.0001559</t>
  </si>
  <si>
    <t>-0.007814 to -0.007153</t>
  </si>
  <si>
    <t>-0.0006164 ± 0.0004093</t>
  </si>
  <si>
    <t>-0.001484 to 0.0002514</t>
  </si>
  <si>
    <t>0.002492 ± 0.001017</t>
  </si>
  <si>
    <t>0.0002944 to 0.004690</t>
  </si>
  <si>
    <t>0.001274 ± 0.0002637</t>
  </si>
  <si>
    <t>0.0007153 to 0.001833</t>
  </si>
  <si>
    <t>-0.01239 ± 0.001472</t>
  </si>
  <si>
    <t>-0.01557 to -0.009210</t>
  </si>
  <si>
    <t>-0.005745 ± 0.0004845</t>
  </si>
  <si>
    <t>-0.006772 to -0.004718</t>
  </si>
  <si>
    <t>0.002459 ± 0.001233</t>
  </si>
  <si>
    <t>-0.0002049 to 0.005123</t>
  </si>
  <si>
    <t>0.003617 ± 0.0007490</t>
  </si>
  <si>
    <t>0.002000 to 0.005235</t>
  </si>
  <si>
    <t>-0.001156 ± 0.0002144</t>
  </si>
  <si>
    <t>-0.001611 to -0.0007017</t>
  </si>
  <si>
    <t>-0.004405 ± 0.0006723</t>
  </si>
  <si>
    <t>-0.005830 to -0.002979</t>
  </si>
  <si>
    <t>-0.02951 ± 0.001227</t>
  </si>
  <si>
    <t>-0.03216 to -0.02686</t>
  </si>
  <si>
    <t>-0.03661 ± 0.001717</t>
  </si>
  <si>
    <t>-0.04032 to -0.03290</t>
  </si>
  <si>
    <t>-0.004911 ± 0.0003654</t>
  </si>
  <si>
    <t>-0.005686 to -0.004136</t>
  </si>
  <si>
    <t>-0.005365 ± 0.004516</t>
  </si>
  <si>
    <t>-0.01521 to 0.004477</t>
  </si>
  <si>
    <t>-0.0006886 ± 0.0002806</t>
  </si>
  <si>
    <t>-0.001287 to -9.054e-005</t>
  </si>
  <si>
    <t>-0.05091 ± 0.001198</t>
  </si>
  <si>
    <t>-0.05606 to -0.04576</t>
  </si>
  <si>
    <t>-0.02355 ± 0.001388</t>
  </si>
  <si>
    <t>-0.02664 to -0.02045</t>
  </si>
  <si>
    <t>-0.01929 ± 0.002510</t>
  </si>
  <si>
    <t>-0.02488 to -0.01369</t>
  </si>
  <si>
    <t>-0.007786 ± 0.0005333</t>
  </si>
  <si>
    <t>-0.008916 to -0.006655</t>
  </si>
  <si>
    <t>-0.008756 ± 0.0006555</t>
  </si>
  <si>
    <t>-0.01018 to -0.007327</t>
  </si>
  <si>
    <t>-0.007815 ± 0.0005486</t>
  </si>
  <si>
    <t>-0.008992 to -0.006639</t>
  </si>
  <si>
    <t>-0.001371 ± 0.0001247</t>
  </si>
  <si>
    <t>-0.001636 to -0.001107</t>
  </si>
  <si>
    <t>0.0005155 ± 0.0003107</t>
  </si>
  <si>
    <t>-0.0001556 to 0.001187</t>
  </si>
  <si>
    <t>-0.02820 ± 0.002338</t>
  </si>
  <si>
    <t>-0.03341 to -0.02299</t>
  </si>
  <si>
    <t>-0.02510 ± 0.001314</t>
  </si>
  <si>
    <t>-0.02813 to -0.02207</t>
  </si>
  <si>
    <t>third replicate values low/missing. Omitted from analysis.</t>
  </si>
  <si>
    <t>-0.02163 ± 0.001150</t>
  </si>
  <si>
    <t>-0.02407 to -0.01920</t>
  </si>
  <si>
    <t>-0.01867 ± 0.0002703</t>
  </si>
  <si>
    <t>-0.01924 to -0.01810</t>
  </si>
  <si>
    <t>-0.02114 ± 0.001998</t>
  </si>
  <si>
    <t>-0.02545 to -0.01682</t>
  </si>
  <si>
    <t>-0.01566 ± 0.001323</t>
  </si>
  <si>
    <t>-0.01851 to -0.01280</t>
  </si>
  <si>
    <t>-0.0007848 ± 0.0004236</t>
  </si>
  <si>
    <t>-0.001683 to 0.0001132</t>
  </si>
  <si>
    <t>-0.0005529 ± 0.0004290</t>
  </si>
  <si>
    <t>-0.001462 to 0.0003567</t>
  </si>
  <si>
    <t>-0.001943 ± 0.0007430</t>
  </si>
  <si>
    <t>-0.003548 to -0.0003386</t>
  </si>
  <si>
    <t>-0.01872 ± 0.0006135</t>
  </si>
  <si>
    <t>-0.02002 to -0.01741</t>
  </si>
  <si>
    <t>-0.007061 ± 0.0006138</t>
  </si>
  <si>
    <t>-0.008362 to -0.005760</t>
  </si>
  <si>
    <t>-0.02046 ± 0.0009762</t>
  </si>
  <si>
    <t>-0.02257 to -0.01835</t>
  </si>
  <si>
    <t>-0.004970 ± 0.0002054</t>
  </si>
  <si>
    <t>-0.005405 to -0.004534</t>
  </si>
  <si>
    <t>-0.002501 ± 0.0002055</t>
  </si>
  <si>
    <t>-0.002938 to -0.002063</t>
  </si>
  <si>
    <t>-0.001235 ± 0.0003787</t>
  </si>
  <si>
    <t>-0.002038 to -0.0004320</t>
  </si>
  <si>
    <t>-0.005589 ± 0.0005283</t>
  </si>
  <si>
    <t>-0.006709 to -0.004469</t>
  </si>
  <si>
    <t>-0.004199 ± 0.0003179</t>
  </si>
  <si>
    <t>-0.004873 to -0.003526</t>
  </si>
  <si>
    <t>-0.004974 ± 0.0004466</t>
  </si>
  <si>
    <t>-0.005932 to -0.004016</t>
  </si>
  <si>
    <t>-0.0005235 ± 0.0001846</t>
  </si>
  <si>
    <t>-0.0009149 to -0.0001321</t>
  </si>
  <si>
    <t>-0.02308 ± 0.002386</t>
  </si>
  <si>
    <t>-0.02824 to -0.01793</t>
  </si>
  <si>
    <t>-0.01644 ± 0.0003944</t>
  </si>
  <si>
    <t>-0.01728 to -0.01560</t>
  </si>
  <si>
    <t>-0.02322 ± 0.001162</t>
  </si>
  <si>
    <t>-0.02573 to -0.02071</t>
  </si>
  <si>
    <t>-0.002930 ± 0.0002175</t>
  </si>
  <si>
    <t>-0.003392 to -0.002469</t>
  </si>
  <si>
    <t>0.001070 ± 0.0003419</t>
  </si>
  <si>
    <t>0.0003454 to 0.001795</t>
  </si>
  <si>
    <t>0.001551 ± 0.0003605</t>
  </si>
  <si>
    <t>0.0007870 to 0.002316</t>
  </si>
  <si>
    <t>-0.04094 ± 0.001588</t>
  </si>
  <si>
    <t>-0.04470 to -0.03719</t>
  </si>
  <si>
    <t>-0.01640 ± 0.0007286</t>
  </si>
  <si>
    <t>-0.01794 to -0.01485</t>
  </si>
  <si>
    <t>0.001609 ± 0.0003162</t>
  </si>
  <si>
    <t>0.0009391 to 0.002280</t>
  </si>
  <si>
    <t>0.0007538 ± 0.0003193</t>
  </si>
  <si>
    <t>7.691e-005 to 0.001431</t>
  </si>
  <si>
    <t>-0.002644 ± 0.0005128</t>
  </si>
  <si>
    <t>-0.003731 to -0.001557</t>
  </si>
  <si>
    <t>-0.002879 ± 0.0006320</t>
  </si>
  <si>
    <t>-0.004219 to -0.001539</t>
  </si>
  <si>
    <t>0.001321 ± 0.0001718</t>
  </si>
  <si>
    <t>0.0009571 to 0.001685</t>
  </si>
  <si>
    <t>0.001670 ± 0.0002751</t>
  </si>
  <si>
    <t>0.001087 to 0.002253</t>
  </si>
  <si>
    <t>9.822e-006 ± 0.0003180</t>
  </si>
  <si>
    <t>-0.0006644 to 0.0006840</t>
  </si>
  <si>
    <t>0.0007272 ± 0.001262</t>
  </si>
  <si>
    <t>-0.001999 to 0.003453</t>
  </si>
  <si>
    <t>-0.003632 ± 0.0008316</t>
  </si>
  <si>
    <t>-0.005404 to -0.001860</t>
  </si>
  <si>
    <t>-0.003406 ± 0.0005418</t>
  </si>
  <si>
    <t>-0.004554 to -0.002257</t>
  </si>
  <si>
    <t>0.003948 ± 0.0008959</t>
  </si>
  <si>
    <t>0.002013 to 0.005883</t>
  </si>
  <si>
    <t>0.001281 ± 0.0003013</t>
  </si>
  <si>
    <t>0.0006427 to 0.001920</t>
  </si>
  <si>
    <t>0.001625 ± 0.0007114</t>
  </si>
  <si>
    <t>0.0001085 to 0.003141</t>
  </si>
  <si>
    <t>0.006193 ± 0.001010</t>
  </si>
  <si>
    <t>0.004011 to 0.008374</t>
  </si>
  <si>
    <t>-0.02735 ± 0.002643</t>
  </si>
  <si>
    <t>-0.03324 to -0.02146</t>
  </si>
  <si>
    <t>-0.007726 ± 0.0005767</t>
  </si>
  <si>
    <t>-0.008948 to -0.006503</t>
  </si>
  <si>
    <t>0.01454 ± 0.002310</t>
  </si>
  <si>
    <t>0.009548 to 0.01953</t>
  </si>
  <si>
    <t>-0.0008548 ± 0.0002159</t>
  </si>
  <si>
    <t>-0.001315 to -0.0003948</t>
  </si>
  <si>
    <t>-0.0006596 ± 0.0004174</t>
  </si>
  <si>
    <t>-0.001545 to 0.0002253</t>
  </si>
  <si>
    <t>-0.005706 ± 0.0002820</t>
  </si>
  <si>
    <t>-0.006304 to -0.005108</t>
  </si>
  <si>
    <t>-0.002864 ± 0.0004465</t>
  </si>
  <si>
    <t>-0.003810 to -0.001917</t>
  </si>
  <si>
    <t>-0.0009744 ± 0.0001259</t>
  </si>
  <si>
    <t>-0.001241 to -0.0007075</t>
  </si>
  <si>
    <t>5.622e-005 ± 0.0002379</t>
  </si>
  <si>
    <t>-0.0004481 to 0.0005605</t>
  </si>
  <si>
    <t>-0.04824 ± 0.003815</t>
  </si>
  <si>
    <t>-0.05674 to -0.03974</t>
  </si>
  <si>
    <t>-0.02169 ± 0.0005037</t>
  </si>
  <si>
    <t>-0.02276 to -0.02063</t>
  </si>
  <si>
    <t>0.002703 ± 0.001173</t>
  </si>
  <si>
    <t>0.0001702 to 0.005236</t>
  </si>
  <si>
    <t>0.002480 ± 0.0008011</t>
  </si>
  <si>
    <t>0.0007499 to 0.004211</t>
  </si>
  <si>
    <t>-0.06718 ± 0.007907</t>
  </si>
  <si>
    <t>-0.08542 to -0.04895</t>
  </si>
  <si>
    <t>-0.02481 ± 0.002694</t>
  </si>
  <si>
    <t>-0.03063 to -0.01899</t>
  </si>
  <si>
    <t>-0.002416 ± 0.0003608</t>
  </si>
  <si>
    <t>-0.003181 to -0.001651</t>
  </si>
  <si>
    <t>0.001422 ± 0.0005289</t>
  </si>
  <si>
    <t>0.0003012 to 0.002544</t>
  </si>
  <si>
    <t>-2.595e-005 ± 0.0001186</t>
  </si>
  <si>
    <t>-0.0002775 to 0.0002256</t>
  </si>
  <si>
    <t>-0.0002865 ± 0.0005526</t>
  </si>
  <si>
    <t>-0.001480 to 0.0009072</t>
  </si>
  <si>
    <t>-0.001071 ± 0.0003467</t>
  </si>
  <si>
    <t>-0.001807 to -0.0003364</t>
  </si>
  <si>
    <t>-0.0007632 ± 0.0003135</t>
  </si>
  <si>
    <t>-0.001428 to -9.858e-005</t>
  </si>
  <si>
    <t>-0.005721 ± 0.0003525</t>
  </si>
  <si>
    <t>-0.006468 to -0.004974</t>
  </si>
  <si>
    <t>-0.01733 ± 0.003170</t>
  </si>
  <si>
    <t>-0.02418 to -0.01048</t>
  </si>
  <si>
    <t>-0.02191 ± 0.002873</t>
  </si>
  <si>
    <t>-0.02812 to -0.01571</t>
  </si>
  <si>
    <t>-0.01031 ± 0.0006600</t>
  </si>
  <si>
    <t>-0.01171 to -0.008911</t>
  </si>
  <si>
    <t>-0.0004581 ± 0.0002184</t>
  </si>
  <si>
    <t>-0.0009210 to 4.859e-006</t>
  </si>
  <si>
    <t>-0.008992 ± 0.001119</t>
  </si>
  <si>
    <t>-0.01141 to -0.006575</t>
  </si>
  <si>
    <t>-0.02063 ± 0.002876</t>
  </si>
  <si>
    <t>-0.02684 to -0.01441</t>
  </si>
  <si>
    <t>-0.01292 ± 0.001191</t>
  </si>
  <si>
    <t>-0.01544 to -0.01039</t>
  </si>
  <si>
    <t>Toxicol Sci. 2010 Oct;117(2):348-58. doi: 10.1093/toxsci/kfq220</t>
  </si>
  <si>
    <t>Supplemental Table 4. Time course chemical concentrations in the metabolic stability analysis</t>
  </si>
  <si>
    <t>95% Confid. Interv.</t>
  </si>
  <si>
    <t>Treatment</t>
  </si>
  <si>
    <t>MSA 1uM</t>
  </si>
  <si>
    <t>MSA 10uM</t>
  </si>
  <si>
    <t>NoCells 1uM</t>
  </si>
  <si>
    <t>Heat 1uM</t>
  </si>
  <si>
    <t>NoCells</t>
  </si>
  <si>
    <t>Ht. Treated Cells</t>
  </si>
  <si>
    <t>Time [h]</t>
  </si>
  <si>
    <t>Pryrithiobac-sodium</t>
  </si>
  <si>
    <t>Compound</t>
  </si>
  <si>
    <t>CASRN</t>
  </si>
  <si>
    <t xml:space="preserve">MW </t>
  </si>
  <si>
    <t>Experimental.Percentage.Unbound</t>
  </si>
  <si>
    <t>Avg_frac_unbound_entered</t>
  </si>
  <si>
    <t>source_PPB</t>
  </si>
  <si>
    <t>experimental</t>
  </si>
  <si>
    <t xml:space="preserve">Atrazine </t>
  </si>
  <si>
    <t xml:space="preserve">Bensulide </t>
  </si>
  <si>
    <t>Emamectin</t>
  </si>
  <si>
    <t>Default</t>
  </si>
  <si>
    <t>Unique Values from Supplemental Table 7. Chemical specific input parameters (metabolic clearance and plasma protein binding) and output results from in vitro-to-in vivo extrapolation modeling</t>
  </si>
  <si>
    <t>Data Source</t>
  </si>
  <si>
    <t>Species</t>
  </si>
  <si>
    <t>Metabolic Stability</t>
  </si>
  <si>
    <t>Plasma Protein Fraction Unbound</t>
  </si>
  <si>
    <t>Wetmore 2012</t>
  </si>
  <si>
    <t>Human</t>
  </si>
  <si>
    <t>Wetmore 2013</t>
  </si>
  <si>
    <t>Rat</t>
  </si>
  <si>
    <t>1 µM</t>
  </si>
  <si>
    <t>10 µM</t>
  </si>
  <si>
    <t>µL/min/10^6 cells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</si>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</sst>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000"/>
    <numFmt numFmtId="167" formatCode="0.00000"/>
    <numFmt numFmtId="168" formatCode="0.0000000"/>
    <numFmt numFmtId="169" formatCode="0.00000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8"/>
      <color indexed="8"/>
      <name val="Arial"/>
      <family val="2"/>
    </font>
    <font>
      <b/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Symbol"/>
      <family val="1"/>
      <charset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39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166" fontId="0" fillId="0" borderId="0" xfId="0" applyNumberFormat="1" applyAlignment="1">
      <alignment horizontal="center"/>
    </xf>
    <xf numFmtId="0" fontId="13" fillId="0" borderId="0" xfId="0" applyFont="1"/>
    <xf numFmtId="0" fontId="21" fillId="0" borderId="0" xfId="0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/>
    <xf numFmtId="164" fontId="7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2" fillId="0" borderId="2" xfId="0" applyFont="1" applyBorder="1"/>
    <xf numFmtId="2" fontId="4" fillId="0" borderId="2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23" fillId="0" borderId="2" xfId="0" applyFont="1" applyBorder="1"/>
    <xf numFmtId="165" fontId="6" fillId="0" borderId="2" xfId="0" applyNumberFormat="1" applyFont="1" applyBorder="1" applyAlignment="1">
      <alignment horizontal="center"/>
    </xf>
    <xf numFmtId="2" fontId="22" fillId="0" borderId="2" xfId="0" applyNumberFormat="1" applyFont="1" applyBorder="1"/>
    <xf numFmtId="165" fontId="22" fillId="0" borderId="0" xfId="0" applyNumberFormat="1" applyFont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4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ill="1" applyAlignment="1">
      <alignment horizontal="center"/>
    </xf>
    <xf numFmtId="0" fontId="13" fillId="0" borderId="0" xfId="13" applyAlignment="1">
      <alignment horizontal="center"/>
    </xf>
    <xf numFmtId="0" fontId="13" fillId="0" borderId="0" xfId="17"/>
    <xf numFmtId="0" fontId="13" fillId="0" borderId="0" xfId="7"/>
    <xf numFmtId="0" fontId="13" fillId="0" borderId="0" xfId="17" applyAlignment="1">
      <alignment horizontal="center"/>
    </xf>
    <xf numFmtId="0" fontId="13" fillId="0" borderId="0" xfId="7" applyAlignment="1">
      <alignment horizontal="center"/>
    </xf>
    <xf numFmtId="0" fontId="13" fillId="0" borderId="0" xfId="13" applyFill="1" applyAlignment="1">
      <alignment horizontal="center"/>
    </xf>
    <xf numFmtId="0" fontId="13" fillId="0" borderId="0" xfId="20" applyAlignment="1">
      <alignment horizontal="center"/>
    </xf>
    <xf numFmtId="0" fontId="13" fillId="0" borderId="0" xfId="21"/>
    <xf numFmtId="0" fontId="13" fillId="0" borderId="0" xfId="22"/>
    <xf numFmtId="0" fontId="13" fillId="0" borderId="0" xfId="22" applyAlignment="1">
      <alignment horizontal="center"/>
    </xf>
    <xf numFmtId="165" fontId="25" fillId="0" borderId="0" xfId="0" applyNumberFormat="1" applyFont="1" applyAlignment="1">
      <alignment horizontal="center"/>
    </xf>
    <xf numFmtId="0" fontId="13" fillId="0" borderId="0" xfId="4"/>
    <xf numFmtId="0" fontId="13" fillId="0" borderId="0" xfId="3"/>
    <xf numFmtId="0" fontId="13" fillId="0" borderId="0" xfId="4" applyAlignment="1">
      <alignment horizontal="center"/>
    </xf>
    <xf numFmtId="0" fontId="13" fillId="0" borderId="0" xfId="3" applyAlignment="1">
      <alignment horizontal="center"/>
    </xf>
    <xf numFmtId="0" fontId="13" fillId="0" borderId="0" xfId="5"/>
    <xf numFmtId="0" fontId="13" fillId="0" borderId="0" xfId="19"/>
    <xf numFmtId="0" fontId="13" fillId="0" borderId="0" xfId="2" applyAlignment="1">
      <alignment horizontal="center"/>
    </xf>
    <xf numFmtId="0" fontId="13" fillId="0" borderId="0" xfId="6" applyAlignment="1">
      <alignment horizontal="center"/>
    </xf>
    <xf numFmtId="0" fontId="13" fillId="0" borderId="0" xfId="6"/>
    <xf numFmtId="0" fontId="21" fillId="0" borderId="0" xfId="0" applyFont="1" applyAlignment="1">
      <alignment horizontal="left" wrapText="1"/>
    </xf>
    <xf numFmtId="11" fontId="0" fillId="0" borderId="0" xfId="0" applyNumberFormat="1"/>
    <xf numFmtId="166" fontId="21" fillId="0" borderId="0" xfId="0" applyNumberFormat="1" applyFont="1" applyFill="1" applyAlignment="1">
      <alignment horizontal="center"/>
    </xf>
    <xf numFmtId="11" fontId="0" fillId="0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" xfId="0" applyFont="1" applyFill="1" applyBorder="1"/>
    <xf numFmtId="2" fontId="22" fillId="0" borderId="1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2" fillId="0" borderId="2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1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168" fontId="2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26" fillId="0" borderId="0" xfId="0" applyFont="1" applyFill="1"/>
    <xf numFmtId="166" fontId="2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/>
    <xf numFmtId="166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/>
    <xf numFmtId="0" fontId="21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 wrapText="1"/>
    </xf>
    <xf numFmtId="0" fontId="20" fillId="0" borderId="0" xfId="1" applyAlignment="1" applyProtection="1"/>
    <xf numFmtId="0" fontId="14" fillId="0" borderId="0" xfId="0" applyFont="1"/>
    <xf numFmtId="0" fontId="27" fillId="0" borderId="0" xfId="0" applyFont="1" applyAlignment="1">
      <alignment horizontal="center"/>
    </xf>
    <xf numFmtId="166" fontId="27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/>
    </xf>
    <xf numFmtId="166" fontId="27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left"/>
    </xf>
    <xf numFmtId="166" fontId="14" fillId="0" borderId="0" xfId="0" applyNumberFormat="1" applyFont="1" applyAlignment="1">
      <alignment horizontal="center"/>
    </xf>
    <xf numFmtId="0" fontId="27" fillId="0" borderId="0" xfId="0" applyFont="1"/>
    <xf numFmtId="0" fontId="1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6" fillId="0" borderId="0" xfId="14" applyFont="1" applyFill="1" applyBorder="1" applyAlignment="1">
      <alignment horizontal="left" vertical="center"/>
    </xf>
    <xf numFmtId="0" fontId="6" fillId="0" borderId="0" xfId="14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/>
    </xf>
    <xf numFmtId="166" fontId="22" fillId="0" borderId="0" xfId="0" applyNumberFormat="1" applyFont="1" applyFill="1" applyAlignment="1">
      <alignment horizontal="center"/>
    </xf>
    <xf numFmtId="2" fontId="6" fillId="0" borderId="0" xfId="14" applyNumberFormat="1" applyFont="1" applyAlignment="1">
      <alignment horizontal="center"/>
    </xf>
    <xf numFmtId="0" fontId="6" fillId="0" borderId="0" xfId="15" applyFont="1" applyFill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2" fontId="6" fillId="0" borderId="0" xfId="17" applyNumberFormat="1" applyFont="1" applyAlignment="1">
      <alignment horizontal="center"/>
    </xf>
    <xf numFmtId="2" fontId="6" fillId="0" borderId="0" xfId="7" applyNumberFormat="1" applyFont="1" applyAlignment="1">
      <alignment horizontal="center"/>
    </xf>
    <xf numFmtId="0" fontId="6" fillId="0" borderId="0" xfId="16" applyFont="1" applyFill="1" applyBorder="1" applyAlignment="1">
      <alignment vertical="center"/>
    </xf>
    <xf numFmtId="0" fontId="4" fillId="0" borderId="0" xfId="18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4" fillId="0" borderId="0" xfId="18" applyFont="1" applyFill="1" applyBorder="1" applyAlignment="1">
      <alignment horizontal="center" vertical="center"/>
    </xf>
    <xf numFmtId="2" fontId="6" fillId="0" borderId="0" xfId="7" applyNumberFormat="1" applyFont="1" applyFill="1" applyAlignment="1">
      <alignment horizontal="center"/>
    </xf>
    <xf numFmtId="2" fontId="6" fillId="0" borderId="0" xfId="2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6" fillId="0" borderId="0" xfId="21" applyNumberFormat="1" applyFont="1" applyFill="1" applyAlignment="1">
      <alignment horizontal="center"/>
    </xf>
    <xf numFmtId="2" fontId="6" fillId="0" borderId="0" xfId="21" applyNumberFormat="1" applyFont="1" applyAlignment="1">
      <alignment horizontal="center"/>
    </xf>
    <xf numFmtId="0" fontId="6" fillId="0" borderId="8" xfId="14" applyFont="1" applyFill="1" applyBorder="1" applyAlignment="1">
      <alignment horizontal="left" vertical="center"/>
    </xf>
    <xf numFmtId="0" fontId="6" fillId="0" borderId="0" xfId="23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/>
    <xf numFmtId="0" fontId="2" fillId="0" borderId="0" xfId="0" applyFont="1" applyBorder="1"/>
    <xf numFmtId="0" fontId="16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6" fillId="0" borderId="11" xfId="14" applyFont="1" applyFill="1" applyBorder="1" applyAlignment="1">
      <alignment horizontal="center"/>
    </xf>
    <xf numFmtId="0" fontId="6" fillId="0" borderId="11" xfId="14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2" fontId="22" fillId="0" borderId="12" xfId="0" applyNumberFormat="1" applyFont="1" applyBorder="1" applyAlignment="1">
      <alignment horizontal="center"/>
    </xf>
    <xf numFmtId="2" fontId="22" fillId="0" borderId="13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0" fontId="27" fillId="0" borderId="11" xfId="0" applyFont="1" applyBorder="1" applyAlignment="1">
      <alignment horizontal="center"/>
    </xf>
    <xf numFmtId="0" fontId="6" fillId="0" borderId="0" xfId="14" applyFont="1" applyFill="1" applyBorder="1" applyAlignment="1">
      <alignment horizontal="center"/>
    </xf>
    <xf numFmtId="0" fontId="6" fillId="0" borderId="0" xfId="14" applyFont="1" applyFill="1" applyBorder="1" applyAlignment="1">
      <alignment horizontal="left"/>
    </xf>
    <xf numFmtId="2" fontId="22" fillId="0" borderId="8" xfId="0" applyNumberFormat="1" applyFont="1" applyBorder="1" applyAlignment="1">
      <alignment horizontal="center"/>
    </xf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6" fillId="0" borderId="14" xfId="14" applyFont="1" applyFill="1" applyBorder="1" applyAlignment="1">
      <alignment horizontal="center"/>
    </xf>
    <xf numFmtId="0" fontId="6" fillId="0" borderId="14" xfId="14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22" fillId="0" borderId="15" xfId="0" applyNumberFormat="1" applyFont="1" applyBorder="1" applyAlignment="1">
      <alignment horizontal="center"/>
    </xf>
    <xf numFmtId="2" fontId="22" fillId="0" borderId="14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right"/>
    </xf>
    <xf numFmtId="0" fontId="27" fillId="0" borderId="14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4" fillId="0" borderId="17" xfId="0" applyNumberFormat="1" applyFont="1" applyBorder="1" applyAlignment="1">
      <alignment horizontal="right"/>
    </xf>
    <xf numFmtId="0" fontId="22" fillId="0" borderId="17" xfId="0" applyFont="1" applyBorder="1" applyAlignment="1">
      <alignment horizontal="right"/>
    </xf>
    <xf numFmtId="0" fontId="27" fillId="0" borderId="17" xfId="0" applyFont="1" applyBorder="1" applyAlignment="1">
      <alignment horizontal="center"/>
    </xf>
    <xf numFmtId="0" fontId="6" fillId="0" borderId="14" xfId="15" applyFont="1" applyFill="1" applyBorder="1"/>
    <xf numFmtId="2" fontId="22" fillId="0" borderId="14" xfId="0" applyNumberFormat="1" applyFont="1" applyFill="1" applyBorder="1" applyAlignment="1">
      <alignment horizontal="center"/>
    </xf>
    <xf numFmtId="2" fontId="22" fillId="0" borderId="16" xfId="0" applyNumberFormat="1" applyFont="1" applyBorder="1" applyAlignment="1">
      <alignment horizontal="center"/>
    </xf>
    <xf numFmtId="0" fontId="6" fillId="0" borderId="0" xfId="15" applyFont="1" applyFill="1" applyBorder="1"/>
    <xf numFmtId="0" fontId="2" fillId="0" borderId="14" xfId="0" applyFont="1" applyFill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6" fillId="0" borderId="14" xfId="16" applyFont="1" applyFill="1" applyBorder="1"/>
    <xf numFmtId="0" fontId="6" fillId="0" borderId="0" xfId="16" applyFont="1" applyFill="1" applyBorder="1"/>
    <xf numFmtId="0" fontId="4" fillId="0" borderId="14" xfId="18" applyFont="1" applyFill="1" applyBorder="1"/>
    <xf numFmtId="2" fontId="22" fillId="0" borderId="18" xfId="0" applyNumberFormat="1" applyFont="1" applyBorder="1" applyAlignment="1">
      <alignment horizontal="center"/>
    </xf>
    <xf numFmtId="0" fontId="4" fillId="0" borderId="0" xfId="18" applyFont="1" applyFill="1" applyBorder="1"/>
    <xf numFmtId="0" fontId="22" fillId="0" borderId="14" xfId="0" applyFont="1" applyFill="1" applyBorder="1" applyAlignment="1">
      <alignment horizontal="center"/>
    </xf>
    <xf numFmtId="166" fontId="22" fillId="0" borderId="0" xfId="0" applyNumberFormat="1" applyFont="1" applyBorder="1" applyAlignment="1">
      <alignment horizontal="center"/>
    </xf>
    <xf numFmtId="0" fontId="4" fillId="0" borderId="14" xfId="18" applyFont="1" applyFill="1" applyBorder="1" applyAlignment="1">
      <alignment horizontal="center"/>
    </xf>
    <xf numFmtId="0" fontId="4" fillId="0" borderId="0" xfId="18" applyFont="1" applyFill="1" applyBorder="1" applyAlignment="1">
      <alignment horizontal="center"/>
    </xf>
    <xf numFmtId="2" fontId="6" fillId="0" borderId="15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22" fillId="0" borderId="0" xfId="0" applyFont="1"/>
    <xf numFmtId="2" fontId="4" fillId="0" borderId="0" xfId="0" applyNumberFormat="1" applyFont="1" applyBorder="1" applyAlignment="1">
      <alignment horizontal="right"/>
    </xf>
    <xf numFmtId="2" fontId="22" fillId="0" borderId="19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22" fillId="0" borderId="14" xfId="0" applyFont="1" applyFill="1" applyBorder="1" applyAlignment="1">
      <alignment horizontal="right"/>
    </xf>
    <xf numFmtId="0" fontId="27" fillId="0" borderId="17" xfId="0" applyFont="1" applyFill="1" applyBorder="1" applyAlignment="1">
      <alignment horizontal="center"/>
    </xf>
    <xf numFmtId="2" fontId="22" fillId="0" borderId="1" xfId="0" applyNumberFormat="1" applyFont="1" applyBorder="1" applyAlignment="1">
      <alignment horizontal="left"/>
    </xf>
    <xf numFmtId="2" fontId="6" fillId="0" borderId="8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2" fontId="6" fillId="0" borderId="16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right"/>
    </xf>
    <xf numFmtId="11" fontId="27" fillId="0" borderId="14" xfId="0" applyNumberFormat="1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2" fontId="6" fillId="0" borderId="17" xfId="0" applyNumberFormat="1" applyFont="1" applyBorder="1" applyAlignment="1">
      <alignment horizontal="center"/>
    </xf>
    <xf numFmtId="0" fontId="6" fillId="0" borderId="8" xfId="15" applyFont="1" applyFill="1" applyBorder="1"/>
    <xf numFmtId="0" fontId="6" fillId="0" borderId="14" xfId="23" applyFont="1" applyFill="1" applyBorder="1"/>
    <xf numFmtId="0" fontId="6" fillId="0" borderId="0" xfId="23" applyFont="1" applyFill="1" applyBorder="1"/>
    <xf numFmtId="166" fontId="22" fillId="0" borderId="0" xfId="0" applyNumberFormat="1" applyFont="1" applyBorder="1" applyAlignment="1">
      <alignment horizontal="right"/>
    </xf>
    <xf numFmtId="0" fontId="22" fillId="0" borderId="0" xfId="0" applyFont="1" applyBorder="1" applyAlignment="1">
      <alignment horizontal="left"/>
    </xf>
    <xf numFmtId="0" fontId="27" fillId="0" borderId="5" xfId="0" applyFont="1" applyBorder="1"/>
    <xf numFmtId="49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/>
    <xf numFmtId="49" fontId="16" fillId="0" borderId="0" xfId="0" applyNumberFormat="1" applyFont="1" applyAlignment="1">
      <alignment horizontal="center"/>
    </xf>
    <xf numFmtId="49" fontId="6" fillId="0" borderId="20" xfId="14" applyNumberFormat="1" applyFont="1" applyFill="1" applyBorder="1" applyAlignment="1">
      <alignment horizontal="center"/>
    </xf>
    <xf numFmtId="49" fontId="6" fillId="0" borderId="21" xfId="14" applyNumberFormat="1" applyFont="1" applyFill="1" applyBorder="1" applyAlignment="1">
      <alignment horizontal="center"/>
    </xf>
    <xf numFmtId="49" fontId="6" fillId="0" borderId="22" xfId="14" applyNumberFormat="1" applyFont="1" applyFill="1" applyBorder="1" applyAlignment="1">
      <alignment horizontal="center"/>
    </xf>
    <xf numFmtId="49" fontId="6" fillId="0" borderId="22" xfId="15" applyNumberFormat="1" applyFont="1" applyFill="1" applyBorder="1" applyAlignment="1">
      <alignment horizontal="center"/>
    </xf>
    <xf numFmtId="49" fontId="6" fillId="0" borderId="21" xfId="15" applyNumberFormat="1" applyFont="1" applyFill="1" applyBorder="1" applyAlignment="1">
      <alignment horizontal="center"/>
    </xf>
    <xf numFmtId="49" fontId="4" fillId="0" borderId="22" xfId="9" applyNumberFormat="1" applyFont="1" applyFill="1" applyBorder="1" applyAlignment="1">
      <alignment horizontal="center"/>
    </xf>
    <xf numFmtId="49" fontId="4" fillId="0" borderId="21" xfId="9" applyNumberFormat="1" applyFont="1" applyFill="1" applyBorder="1" applyAlignment="1">
      <alignment horizontal="center"/>
    </xf>
    <xf numFmtId="49" fontId="4" fillId="0" borderId="22" xfId="18" applyNumberFormat="1" applyFont="1" applyFill="1" applyBorder="1" applyAlignment="1">
      <alignment horizontal="center"/>
    </xf>
    <xf numFmtId="49" fontId="4" fillId="0" borderId="21" xfId="18" applyNumberFormat="1" applyFont="1" applyFill="1" applyBorder="1" applyAlignment="1">
      <alignment horizontal="center"/>
    </xf>
    <xf numFmtId="49" fontId="4" fillId="0" borderId="22" xfId="18" applyNumberFormat="1" applyFont="1" applyBorder="1" applyAlignment="1">
      <alignment horizontal="center"/>
    </xf>
    <xf numFmtId="49" fontId="4" fillId="0" borderId="21" xfId="18" applyNumberFormat="1" applyFon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0" xfId="0" applyNumberFormat="1" applyFill="1" applyAlignment="1">
      <alignment horizontal="left"/>
    </xf>
    <xf numFmtId="49" fontId="0" fillId="0" borderId="3" xfId="0" applyNumberForma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center"/>
    </xf>
    <xf numFmtId="49" fontId="29" fillId="0" borderId="0" xfId="8" applyNumberFormat="1" applyFont="1" applyFill="1" applyBorder="1" applyAlignment="1"/>
    <xf numFmtId="49" fontId="24" fillId="0" borderId="0" xfId="0" applyNumberFormat="1" applyFont="1" applyFill="1" applyAlignment="1">
      <alignment horizontal="left"/>
    </xf>
    <xf numFmtId="49" fontId="8" fillId="0" borderId="0" xfId="1" applyNumberFormat="1" applyFont="1" applyAlignment="1" applyProtection="1"/>
    <xf numFmtId="49" fontId="27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6" fillId="0" borderId="21" xfId="14" applyNumberFormat="1" applyFont="1" applyFill="1" applyBorder="1" applyAlignment="1">
      <alignment horizontal="center" vertical="center"/>
    </xf>
    <xf numFmtId="49" fontId="6" fillId="0" borderId="21" xfId="15" applyNumberFormat="1" applyFont="1" applyFill="1" applyBorder="1" applyAlignment="1">
      <alignment horizontal="center" vertical="center"/>
    </xf>
    <xf numFmtId="49" fontId="4" fillId="0" borderId="21" xfId="9" applyNumberFormat="1" applyFont="1" applyFill="1" applyBorder="1" applyAlignment="1">
      <alignment horizontal="center" vertical="center"/>
    </xf>
    <xf numFmtId="49" fontId="4" fillId="0" borderId="21" xfId="18" applyNumberFormat="1" applyFont="1" applyFill="1" applyBorder="1" applyAlignment="1">
      <alignment horizontal="center" vertical="center"/>
    </xf>
    <xf numFmtId="49" fontId="4" fillId="0" borderId="21" xfId="18" applyNumberFormat="1" applyFont="1" applyBorder="1" applyAlignment="1">
      <alignment horizontal="center" vertical="center"/>
    </xf>
    <xf numFmtId="0" fontId="30" fillId="0" borderId="0" xfId="0" applyFont="1"/>
    <xf numFmtId="0" fontId="21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166" fontId="0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0" fillId="0" borderId="0" xfId="0" applyFont="1" applyBorder="1"/>
    <xf numFmtId="49" fontId="0" fillId="0" borderId="0" xfId="0" applyNumberFormat="1" applyFont="1" applyBorder="1" applyAlignment="1">
      <alignment horizontal="center"/>
    </xf>
    <xf numFmtId="0" fontId="24" fillId="0" borderId="0" xfId="0" applyFont="1"/>
    <xf numFmtId="0" fontId="24" fillId="0" borderId="0" xfId="14" applyFont="1" applyFill="1" applyBorder="1" applyAlignment="1">
      <alignment horizontal="left"/>
    </xf>
    <xf numFmtId="49" fontId="24" fillId="0" borderId="0" xfId="14" applyNumberFormat="1" applyFont="1" applyFill="1" applyBorder="1" applyAlignment="1">
      <alignment horizontal="center"/>
    </xf>
    <xf numFmtId="0" fontId="24" fillId="0" borderId="0" xfId="15" applyFont="1" applyFill="1" applyBorder="1"/>
    <xf numFmtId="49" fontId="24" fillId="0" borderId="0" xfId="15" applyNumberFormat="1" applyFont="1" applyFill="1" applyBorder="1" applyAlignment="1">
      <alignment horizontal="center"/>
    </xf>
    <xf numFmtId="0" fontId="24" fillId="0" borderId="0" xfId="16" applyFont="1" applyFill="1" applyBorder="1"/>
    <xf numFmtId="49" fontId="29" fillId="0" borderId="0" xfId="9" applyNumberFormat="1" applyFont="1" applyFill="1" applyBorder="1" applyAlignment="1">
      <alignment horizontal="center"/>
    </xf>
    <xf numFmtId="0" fontId="29" fillId="0" borderId="0" xfId="18" applyFont="1" applyFill="1" applyBorder="1"/>
    <xf numFmtId="49" fontId="29" fillId="0" borderId="0" xfId="18" applyNumberFormat="1" applyFont="1" applyFill="1" applyBorder="1" applyAlignment="1">
      <alignment horizontal="center"/>
    </xf>
    <xf numFmtId="49" fontId="29" fillId="0" borderId="0" xfId="18" applyNumberFormat="1" applyFont="1" applyBorder="1" applyAlignment="1">
      <alignment horizontal="center"/>
    </xf>
    <xf numFmtId="0" fontId="24" fillId="0" borderId="0" xfId="23" applyFont="1" applyFill="1" applyBorder="1"/>
    <xf numFmtId="2" fontId="0" fillId="0" borderId="0" xfId="0" applyNumberFormat="1" applyBorder="1"/>
    <xf numFmtId="2" fontId="0" fillId="0" borderId="0" xfId="0" applyNumberFormat="1"/>
    <xf numFmtId="2" fontId="21" fillId="0" borderId="0" xfId="0" applyNumberFormat="1" applyFont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169" fontId="0" fillId="0" borderId="0" xfId="0" applyNumberFormat="1"/>
    <xf numFmtId="2" fontId="21" fillId="0" borderId="0" xfId="0" applyNumberFormat="1" applyFont="1" applyBorder="1" applyAlignment="1"/>
    <xf numFmtId="0" fontId="2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2" fontId="21" fillId="0" borderId="0" xfId="0" applyNumberFormat="1" applyFont="1" applyBorder="1" applyAlignment="1">
      <alignment horizontal="center" wrapText="1"/>
    </xf>
    <xf numFmtId="2" fontId="21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23" xfId="0" applyBorder="1" applyAlignment="1"/>
    <xf numFmtId="0" fontId="2" fillId="0" borderId="24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1" fillId="0" borderId="3" xfId="0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166" fontId="21" fillId="0" borderId="0" xfId="0" applyNumberFormat="1" applyFont="1" applyFill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6" fontId="14" fillId="0" borderId="0" xfId="0" applyNumberFormat="1" applyFont="1" applyAlignment="1">
      <alignment horizontal="center"/>
    </xf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0" borderId="0" xfId="0" applyNumberFormat="1" applyBorder="1"/>
  </cellXfs>
  <cellStyles count="24">
    <cellStyle name="Hyperlink" xfId="1" builtinId="8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" xfId="8"/>
    <cellStyle name="Normal 2 2" xfId="9"/>
    <cellStyle name="Normal 2 3" xfId="10"/>
    <cellStyle name="Normal 2 4" xfId="11"/>
    <cellStyle name="Normal 2 5" xfId="12"/>
    <cellStyle name="Normal 3" xfId="13"/>
    <cellStyle name="Normal 3 2" xfId="14"/>
    <cellStyle name="Normal 3 2 2" xfId="15"/>
    <cellStyle name="Normal 4 2" xfId="16"/>
    <cellStyle name="Normal 5" xfId="17"/>
    <cellStyle name="Normal 5 2" xfId="18"/>
    <cellStyle name="Normal 6" xfId="19"/>
    <cellStyle name="Normal 7" xfId="20"/>
    <cellStyle name="Normal 8" xfId="21"/>
    <cellStyle name="Normal 9" xfId="22"/>
    <cellStyle name="Normal_Selection 37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cbi.nlm.nih.gov/pubmed/21948869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cbi.nlm.nih.gov/pubmed/21948869" TargetMode="External"/><Relationship Id="rId1" Type="http://schemas.openxmlformats.org/officeDocument/2006/relationships/hyperlink" Target="http://www.commonchemistry.org/ChemicalDetail.aspx?ref=55335-06-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pubmed/2335819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pubmed/2335819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pubmed/206392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pubmed/206392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4" sqref="J4:J301"/>
    </sheetView>
  </sheetViews>
  <sheetFormatPr defaultRowHeight="15" x14ac:dyDescent="0.25"/>
  <cols>
    <col min="1" max="1" width="47.7109375" customWidth="1"/>
    <col min="2" max="2" width="11.140625" style="302" bestFit="1" customWidth="1"/>
    <col min="3" max="3" width="13.28515625" bestFit="1" customWidth="1"/>
    <col min="4" max="4" width="6.85546875" customWidth="1"/>
    <col min="5" max="5" width="12.42578125" style="364" bestFit="1" customWidth="1"/>
    <col min="6" max="6" width="12.42578125" style="364" customWidth="1"/>
    <col min="7" max="7" width="12.42578125" style="364" bestFit="1" customWidth="1"/>
    <col min="8" max="8" width="12.42578125" style="364" customWidth="1"/>
    <col min="9" max="10" width="11.7109375" style="364" bestFit="1" customWidth="1"/>
  </cols>
  <sheetData>
    <row r="1" spans="1:10" x14ac:dyDescent="0.25">
      <c r="A1" s="369" t="s">
        <v>0</v>
      </c>
      <c r="B1" s="373" t="s">
        <v>1723</v>
      </c>
      <c r="C1" s="370" t="s">
        <v>1734</v>
      </c>
      <c r="D1" s="370" t="s">
        <v>1735</v>
      </c>
      <c r="E1" s="372" t="s">
        <v>1736</v>
      </c>
      <c r="F1" s="372"/>
      <c r="G1" s="372"/>
      <c r="H1" s="372"/>
      <c r="I1" s="371" t="s">
        <v>1737</v>
      </c>
      <c r="J1" s="371"/>
    </row>
    <row r="2" spans="1:10" ht="15" customHeight="1" x14ac:dyDescent="0.25">
      <c r="A2" s="369"/>
      <c r="B2" s="373"/>
      <c r="C2" s="370"/>
      <c r="D2" s="370"/>
      <c r="E2" s="368" t="s">
        <v>1744</v>
      </c>
      <c r="F2" s="368"/>
      <c r="G2" s="368" t="s">
        <v>1744</v>
      </c>
      <c r="H2" s="366"/>
      <c r="I2" s="371"/>
      <c r="J2" s="371"/>
    </row>
    <row r="3" spans="1:10" x14ac:dyDescent="0.25">
      <c r="A3" s="369"/>
      <c r="B3" s="373"/>
      <c r="C3" s="370"/>
      <c r="D3" s="370"/>
      <c r="E3" s="365" t="s">
        <v>1742</v>
      </c>
      <c r="F3" s="366" t="s">
        <v>1745</v>
      </c>
      <c r="G3" s="365" t="s">
        <v>1743</v>
      </c>
      <c r="H3" s="366" t="s">
        <v>1745</v>
      </c>
      <c r="I3" s="365" t="s">
        <v>1742</v>
      </c>
      <c r="J3" s="365" t="s">
        <v>1743</v>
      </c>
    </row>
    <row r="4" spans="1:10" x14ac:dyDescent="0.25">
      <c r="A4" s="150" t="s">
        <v>12</v>
      </c>
      <c r="B4" s="347" t="s">
        <v>13</v>
      </c>
      <c r="C4" s="150" t="s">
        <v>1738</v>
      </c>
      <c r="D4" s="150" t="s">
        <v>1739</v>
      </c>
      <c r="E4" s="364">
        <f>IF(ISBLANK(INDEX('Wetmore 2012 Met Stab Raw Data'!$B$8:$AI$683,MATCH($B4,'Wetmore 2012 Met Stab Raw Data'!$B$8:$B$683,0),34)),"",IF(INDEX('Wetmore 2012 Met Stab Raw Data'!$B$8:$AI$683,MATCH($B4,'Wetmore 2012 Met Stab Raw Data'!$B$8:$B$683,0),34)&lt;0,0,INDEX('Wetmore 2012 Met Stab Raw Data'!$B$8:$AI$683,MATCH($B4,'Wetmore 2012 Met Stab Raw Data'!$B$8:$B$683,0),34)))</f>
        <v>136.50093649999999</v>
      </c>
      <c r="F4" s="134">
        <f>IF(ISBLANK(INDEX('Wetmore 2012 Met Stab Raw Data'!$B$8:$AI$683,MATCH($B4,'Wetmore 2012 Met Stab Raw Data'!$B$8:$B$683,0),34)),"",INDEX('Wetmore 2012 Met Stab Raw Data'!$B$8:$AI$683,MATCH($B4,'Wetmore 2012 Met Stab Raw Data'!$B$8:$B$683,0),32))</f>
        <v>3.57E-5</v>
      </c>
      <c r="G4" s="364">
        <f>IF(ISBLANK(INDEX('Wetmore 2012 Met Stab Raw Data'!$B$8:$AI$683,MATCH($B4,'Wetmore 2012 Met Stab Raw Data'!$B$8:$B$683,0)+1,34)),"",IF(INDEX('Wetmore 2012 Met Stab Raw Data'!$B$8:$AI$683,MATCH($B4,'Wetmore 2012 Met Stab Raw Data'!$B$8:$B$683,0)+1,34)&lt;0,0,INDEX('Wetmore 2012 Met Stab Raw Data'!$B$8:$AI$683,MATCH($B4,'Wetmore 2012 Met Stab Raw Data'!$B$8:$B$683,0)+1,34)))</f>
        <v>56.86222669</v>
      </c>
      <c r="H4" s="134">
        <f>IF(ISBLANK(INDEX('Wetmore 2012 Met Stab Raw Data'!$B$8:$AI$683,MATCH($B4,'Wetmore 2012 Met Stab Raw Data'!$B$8:$B$683,0)+1,34)),"",INDEX('Wetmore 2012 Met Stab Raw Data'!$B$8:$AI$683,MATCH($B4,'Wetmore 2012 Met Stab Raw Data'!$B$8:$B$683,0)+1,32))</f>
        <v>6.6699999999999999E-13</v>
      </c>
      <c r="I4" s="364" t="str">
        <f>IF(ISBLANK(INDEX('Wetmore 2012 PPB Raw Data'!$B$7:$G$246,MATCH($B4,'Wetmore 2012 PPB Raw Data'!$B$7:$B$246,0),2)),"",INDEX('Wetmore 2012 PPB Raw Data'!$B$7:$G$246,MATCH($B4,'Wetmore 2012 PPB Raw Data'!$B$7:$B$246,0),2)/100)</f>
        <v/>
      </c>
      <c r="J4" s="387">
        <f>IF(ISBLANK(INDEX('Wetmore 2012 PPB Raw Data'!$B$7:$G$246,MATCH($B4,'Wetmore 2012 PPB Raw Data'!$B$7:$B$246,0),5)),"",INDEX('Wetmore 2012 PPB Raw Data'!$B$7:$G$246,MATCH($B4,'Wetmore 2012 PPB Raw Data'!$B$7:$B$246,0),5)/100)</f>
        <v>0</v>
      </c>
    </row>
    <row r="5" spans="1:10" x14ac:dyDescent="0.25">
      <c r="A5" s="148" t="s">
        <v>397</v>
      </c>
      <c r="B5" s="348" t="s">
        <v>573</v>
      </c>
      <c r="C5" s="150" t="s">
        <v>1738</v>
      </c>
      <c r="D5" s="150" t="s">
        <v>1739</v>
      </c>
      <c r="E5" s="364">
        <f>IF(ISBLANK(INDEX('Wetmore 2012 Met Stab Raw Data'!$B$8:$AI$683,MATCH($B5,'Wetmore 2012 Met Stab Raw Data'!$B$8:$B$683,0),34)),"",IF(INDEX('Wetmore 2012 Met Stab Raw Data'!$B$8:$AI$683,MATCH($B5,'Wetmore 2012 Met Stab Raw Data'!$B$8:$B$683,0),34)&lt;0,0,INDEX('Wetmore 2012 Met Stab Raw Data'!$B$8:$AI$683,MATCH($B5,'Wetmore 2012 Met Stab Raw Data'!$B$8:$B$683,0),34)))</f>
        <v>0</v>
      </c>
      <c r="F5" s="134">
        <f>IF(ISBLANK(INDEX('Wetmore 2012 Met Stab Raw Data'!$B$8:$AI$683,MATCH($B5,'Wetmore 2012 Met Stab Raw Data'!$B$8:$B$683,0),34)),"",INDEX('Wetmore 2012 Met Stab Raw Data'!$B$8:$AI$683,MATCH($B5,'Wetmore 2012 Met Stab Raw Data'!$B$8:$B$683,0),32))</f>
        <v>0.14877610444447201</v>
      </c>
      <c r="G5" s="364">
        <f>IF(ISBLANK(INDEX('Wetmore 2012 Met Stab Raw Data'!$B$8:$AI$683,MATCH($B5,'Wetmore 2012 Met Stab Raw Data'!$B$8:$B$683,0)+1,34)),"",IF(INDEX('Wetmore 2012 Met Stab Raw Data'!$B$8:$AI$683,MATCH($B5,'Wetmore 2012 Met Stab Raw Data'!$B$8:$B$683,0)+1,34)&lt;0,0,INDEX('Wetmore 2012 Met Stab Raw Data'!$B$8:$AI$683,MATCH($B5,'Wetmore 2012 Met Stab Raw Data'!$B$8:$B$683,0)+1,34)))</f>
        <v>0</v>
      </c>
      <c r="H5" s="134">
        <f>IF(ISBLANK(INDEX('Wetmore 2012 Met Stab Raw Data'!$B$8:$AI$683,MATCH($B5,'Wetmore 2012 Met Stab Raw Data'!$B$8:$B$683,0)+1,34)),"",INDEX('Wetmore 2012 Met Stab Raw Data'!$B$8:$AI$683,MATCH($B5,'Wetmore 2012 Met Stab Raw Data'!$B$8:$B$683,0)+1,32))</f>
        <v>0.40152056481975601</v>
      </c>
      <c r="I5" s="364">
        <f>IF(ISBLANK(INDEX('Wetmore 2012 PPB Raw Data'!$B$7:$G$246,MATCH($B5,'Wetmore 2012 PPB Raw Data'!$B$7:$B$246,0),2)),"",INDEX('Wetmore 2012 PPB Raw Data'!$B$7:$G$246,MATCH($B5,'Wetmore 2012 PPB Raw Data'!$B$7:$B$246,0),2)/100)</f>
        <v>4.8197863291558389E-2</v>
      </c>
      <c r="J5" s="387">
        <f>IF(ISBLANK(INDEX('Wetmore 2012 PPB Raw Data'!$B$7:$G$246,MATCH($B5,'Wetmore 2012 PPB Raw Data'!$B$7:$B$246,0),5)),"",INDEX('Wetmore 2012 PPB Raw Data'!$B$7:$G$246,MATCH($B5,'Wetmore 2012 PPB Raw Data'!$B$7:$B$246,0),5)/100)</f>
        <v>4.0012841774995624E-2</v>
      </c>
    </row>
    <row r="6" spans="1:10" x14ac:dyDescent="0.25">
      <c r="A6" s="148" t="s">
        <v>17</v>
      </c>
      <c r="B6" s="348" t="s">
        <v>18</v>
      </c>
      <c r="C6" s="150" t="s">
        <v>1738</v>
      </c>
      <c r="D6" s="150" t="s">
        <v>1739</v>
      </c>
      <c r="E6" s="364">
        <f>IF(ISBLANK(INDEX('Wetmore 2012 Met Stab Raw Data'!$B$8:$AI$683,MATCH($B6,'Wetmore 2012 Met Stab Raw Data'!$B$8:$B$683,0),34)),"",IF(INDEX('Wetmore 2012 Met Stab Raw Data'!$B$8:$AI$683,MATCH($B6,'Wetmore 2012 Met Stab Raw Data'!$B$8:$B$683,0),34)&lt;0,0,INDEX('Wetmore 2012 Met Stab Raw Data'!$B$8:$AI$683,MATCH($B6,'Wetmore 2012 Met Stab Raw Data'!$B$8:$B$683,0),34)))</f>
        <v>0</v>
      </c>
      <c r="F6" s="134">
        <f>IF(ISBLANK(INDEX('Wetmore 2012 Met Stab Raw Data'!$B$8:$AI$683,MATCH($B6,'Wetmore 2012 Met Stab Raw Data'!$B$8:$B$683,0),34)),"",INDEX('Wetmore 2012 Met Stab Raw Data'!$B$8:$AI$683,MATCH($B6,'Wetmore 2012 Met Stab Raw Data'!$B$8:$B$683,0),32))</f>
        <v>0.103750817</v>
      </c>
      <c r="G6" s="364">
        <f>IF(ISBLANK(INDEX('Wetmore 2012 Met Stab Raw Data'!$B$8:$AI$683,MATCH($B6,'Wetmore 2012 Met Stab Raw Data'!$B$8:$B$683,0)+1,34)),"",IF(INDEX('Wetmore 2012 Met Stab Raw Data'!$B$8:$AI$683,MATCH($B6,'Wetmore 2012 Met Stab Raw Data'!$B$8:$B$683,0)+1,34)&lt;0,0,INDEX('Wetmore 2012 Met Stab Raw Data'!$B$8:$AI$683,MATCH($B6,'Wetmore 2012 Met Stab Raw Data'!$B$8:$B$683,0)+1,34)))</f>
        <v>0</v>
      </c>
      <c r="H6" s="134">
        <f>IF(ISBLANK(INDEX('Wetmore 2012 Met Stab Raw Data'!$B$8:$AI$683,MATCH($B6,'Wetmore 2012 Met Stab Raw Data'!$B$8:$B$683,0)+1,34)),"",INDEX('Wetmore 2012 Met Stab Raw Data'!$B$8:$AI$683,MATCH($B6,'Wetmore 2012 Met Stab Raw Data'!$B$8:$B$683,0)+1,32))</f>
        <v>0.109067023</v>
      </c>
      <c r="I6" s="364" t="str">
        <f>IF(ISBLANK(INDEX('Wetmore 2012 PPB Raw Data'!$B$7:$G$246,MATCH($B6,'Wetmore 2012 PPB Raw Data'!$B$7:$B$246,0),2)),"",INDEX('Wetmore 2012 PPB Raw Data'!$B$7:$G$246,MATCH($B6,'Wetmore 2012 PPB Raw Data'!$B$7:$B$246,0),2)/100)</f>
        <v/>
      </c>
      <c r="J6" s="387">
        <f>IF(ISBLANK(INDEX('Wetmore 2012 PPB Raw Data'!$B$7:$G$246,MATCH($B6,'Wetmore 2012 PPB Raw Data'!$B$7:$B$246,0),5)),"",INDEX('Wetmore 2012 PPB Raw Data'!$B$7:$G$246,MATCH($B6,'Wetmore 2012 PPB Raw Data'!$B$7:$B$246,0),5)/100)</f>
        <v>6.6233166856219808E-3</v>
      </c>
    </row>
    <row r="7" spans="1:10" x14ac:dyDescent="0.25">
      <c r="A7" s="150" t="s">
        <v>19</v>
      </c>
      <c r="B7" s="347" t="s">
        <v>20</v>
      </c>
      <c r="C7" s="150" t="s">
        <v>1738</v>
      </c>
      <c r="D7" s="150" t="s">
        <v>1739</v>
      </c>
      <c r="E7" s="364">
        <f>IF(ISBLANK(INDEX('Wetmore 2012 Met Stab Raw Data'!$B$8:$AI$683,MATCH($B7,'Wetmore 2012 Met Stab Raw Data'!$B$8:$B$683,0),34)),"",IF(INDEX('Wetmore 2012 Met Stab Raw Data'!$B$8:$AI$683,MATCH($B7,'Wetmore 2012 Met Stab Raw Data'!$B$8:$B$683,0),34)&lt;0,0,INDEX('Wetmore 2012 Met Stab Raw Data'!$B$8:$AI$683,MATCH($B7,'Wetmore 2012 Met Stab Raw Data'!$B$8:$B$683,0),34)))</f>
        <v>2.07714058</v>
      </c>
      <c r="F7" s="134">
        <f>IF(ISBLANK(INDEX('Wetmore 2012 Met Stab Raw Data'!$B$8:$AI$683,MATCH($B7,'Wetmore 2012 Met Stab Raw Data'!$B$8:$B$683,0),34)),"",INDEX('Wetmore 2012 Met Stab Raw Data'!$B$8:$AI$683,MATCH($B7,'Wetmore 2012 Met Stab Raw Data'!$B$8:$B$683,0),32))</f>
        <v>0.16352989500000001</v>
      </c>
      <c r="G7" s="364">
        <f>IF(ISBLANK(INDEX('Wetmore 2012 Met Stab Raw Data'!$B$8:$AI$683,MATCH($B7,'Wetmore 2012 Met Stab Raw Data'!$B$8:$B$683,0)+1,34)),"",IF(INDEX('Wetmore 2012 Met Stab Raw Data'!$B$8:$AI$683,MATCH($B7,'Wetmore 2012 Met Stab Raw Data'!$B$8:$B$683,0)+1,34)&lt;0,0,INDEX('Wetmore 2012 Met Stab Raw Data'!$B$8:$AI$683,MATCH($B7,'Wetmore 2012 Met Stab Raw Data'!$B$8:$B$683,0)+1,34)))</f>
        <v>9.4355862219999995</v>
      </c>
      <c r="H7" s="134">
        <f>IF(ISBLANK(INDEX('Wetmore 2012 Met Stab Raw Data'!$B$8:$AI$683,MATCH($B7,'Wetmore 2012 Met Stab Raw Data'!$B$8:$B$683,0)+1,34)),"",INDEX('Wetmore 2012 Met Stab Raw Data'!$B$8:$AI$683,MATCH($B7,'Wetmore 2012 Met Stab Raw Data'!$B$8:$B$683,0)+1,32))</f>
        <v>9.1500000000000001E-5</v>
      </c>
      <c r="I7" s="364" t="str">
        <f>IF(ISBLANK(INDEX('Wetmore 2012 PPB Raw Data'!$B$7:$G$246,MATCH($B7,'Wetmore 2012 PPB Raw Data'!$B$7:$B$246,0),2)),"",INDEX('Wetmore 2012 PPB Raw Data'!$B$7:$G$246,MATCH($B7,'Wetmore 2012 PPB Raw Data'!$B$7:$B$246,0),2)/100)</f>
        <v/>
      </c>
      <c r="J7" s="387">
        <f>IF(ISBLANK(INDEX('Wetmore 2012 PPB Raw Data'!$B$7:$G$246,MATCH($B7,'Wetmore 2012 PPB Raw Data'!$B$7:$B$246,0),5)),"",INDEX('Wetmore 2012 PPB Raw Data'!$B$7:$G$246,MATCH($B7,'Wetmore 2012 PPB Raw Data'!$B$7:$B$246,0),5)/100)</f>
        <v>4.1052282134499365E-2</v>
      </c>
    </row>
    <row r="8" spans="1:10" x14ac:dyDescent="0.25">
      <c r="A8" s="148" t="s">
        <v>664</v>
      </c>
      <c r="B8" s="347" t="s">
        <v>21</v>
      </c>
      <c r="C8" s="150" t="s">
        <v>1738</v>
      </c>
      <c r="D8" s="150" t="s">
        <v>1739</v>
      </c>
      <c r="E8" s="364">
        <f>IF(ISBLANK(INDEX('Wetmore 2012 Met Stab Raw Data'!$B$8:$AI$683,MATCH($B8,'Wetmore 2012 Met Stab Raw Data'!$B$8:$B$683,0),34)),"",IF(INDEX('Wetmore 2012 Met Stab Raw Data'!$B$8:$AI$683,MATCH($B8,'Wetmore 2012 Met Stab Raw Data'!$B$8:$B$683,0),34)&lt;0,0,INDEX('Wetmore 2012 Met Stab Raw Data'!$B$8:$AI$683,MATCH($B8,'Wetmore 2012 Met Stab Raw Data'!$B$8:$B$683,0),34)))</f>
        <v>0</v>
      </c>
      <c r="F8" s="134">
        <f>IF(ISBLANK(INDEX('Wetmore 2012 Met Stab Raw Data'!$B$8:$AI$683,MATCH($B8,'Wetmore 2012 Met Stab Raw Data'!$B$8:$B$683,0),34)),"",INDEX('Wetmore 2012 Met Stab Raw Data'!$B$8:$AI$683,MATCH($B8,'Wetmore 2012 Met Stab Raw Data'!$B$8:$B$683,0),32))</f>
        <v>0.53873282899999997</v>
      </c>
      <c r="G8" s="364">
        <f>IF(ISBLANK(INDEX('Wetmore 2012 Met Stab Raw Data'!$B$8:$AI$683,MATCH($B8,'Wetmore 2012 Met Stab Raw Data'!$B$8:$B$683,0)+1,34)),"",IF(INDEX('Wetmore 2012 Met Stab Raw Data'!$B$8:$AI$683,MATCH($B8,'Wetmore 2012 Met Stab Raw Data'!$B$8:$B$683,0)+1,34)&lt;0,0,INDEX('Wetmore 2012 Met Stab Raw Data'!$B$8:$AI$683,MATCH($B8,'Wetmore 2012 Met Stab Raw Data'!$B$8:$B$683,0)+1,34)))</f>
        <v>0</v>
      </c>
      <c r="H8" s="134">
        <f>IF(ISBLANK(INDEX('Wetmore 2012 Met Stab Raw Data'!$B$8:$AI$683,MATCH($B8,'Wetmore 2012 Met Stab Raw Data'!$B$8:$B$683,0)+1,34)),"",INDEX('Wetmore 2012 Met Stab Raw Data'!$B$8:$AI$683,MATCH($B8,'Wetmore 2012 Met Stab Raw Data'!$B$8:$B$683,0)+1,32))</f>
        <v>6.1069114000000001E-2</v>
      </c>
      <c r="I8" s="364" t="str">
        <f>IF(ISBLANK(INDEX('Wetmore 2012 PPB Raw Data'!$B$7:$G$246,MATCH($B8,'Wetmore 2012 PPB Raw Data'!$B$7:$B$246,0),2)),"",INDEX('Wetmore 2012 PPB Raw Data'!$B$7:$G$246,MATCH($B8,'Wetmore 2012 PPB Raw Data'!$B$7:$B$246,0),2)/100)</f>
        <v/>
      </c>
      <c r="J8" s="387">
        <f>IF(ISBLANK(INDEX('Wetmore 2012 PPB Raw Data'!$B$7:$G$246,MATCH($B8,'Wetmore 2012 PPB Raw Data'!$B$7:$B$246,0),5)),"",INDEX('Wetmore 2012 PPB Raw Data'!$B$7:$G$246,MATCH($B8,'Wetmore 2012 PPB Raw Data'!$B$7:$B$246,0),5)/100)</f>
        <v>0.45884445330939799</v>
      </c>
    </row>
    <row r="9" spans="1:10" x14ac:dyDescent="0.25">
      <c r="A9" s="108" t="s">
        <v>22</v>
      </c>
      <c r="B9" s="349" t="s">
        <v>23</v>
      </c>
      <c r="C9" s="150" t="s">
        <v>1738</v>
      </c>
      <c r="D9" s="150" t="s">
        <v>1739</v>
      </c>
      <c r="E9" s="364">
        <f>IF(ISBLANK(INDEX('Wetmore 2012 Met Stab Raw Data'!$B$8:$AI$683,MATCH($B9,'Wetmore 2012 Met Stab Raw Data'!$B$8:$B$683,0),34)),"",IF(INDEX('Wetmore 2012 Met Stab Raw Data'!$B$8:$AI$683,MATCH($B9,'Wetmore 2012 Met Stab Raw Data'!$B$8:$B$683,0),34)&lt;0,0,INDEX('Wetmore 2012 Met Stab Raw Data'!$B$8:$AI$683,MATCH($B9,'Wetmore 2012 Met Stab Raw Data'!$B$8:$B$683,0),34)))</f>
        <v>5.2403625119999999</v>
      </c>
      <c r="F9" s="134">
        <f>IF(ISBLANK(INDEX('Wetmore 2012 Met Stab Raw Data'!$B$8:$AI$683,MATCH($B9,'Wetmore 2012 Met Stab Raw Data'!$B$8:$B$683,0),34)),"",INDEX('Wetmore 2012 Met Stab Raw Data'!$B$8:$AI$683,MATCH($B9,'Wetmore 2012 Met Stab Raw Data'!$B$8:$B$683,0),32))</f>
        <v>9.1699999999999995E-4</v>
      </c>
      <c r="G9" s="364">
        <f>IF(ISBLANK(INDEX('Wetmore 2012 Met Stab Raw Data'!$B$8:$AI$683,MATCH($B9,'Wetmore 2012 Met Stab Raw Data'!$B$8:$B$683,0)+1,34)),"",IF(INDEX('Wetmore 2012 Met Stab Raw Data'!$B$8:$AI$683,MATCH($B9,'Wetmore 2012 Met Stab Raw Data'!$B$8:$B$683,0)+1,34)&lt;0,0,INDEX('Wetmore 2012 Met Stab Raw Data'!$B$8:$AI$683,MATCH($B9,'Wetmore 2012 Met Stab Raw Data'!$B$8:$B$683,0)+1,34)))</f>
        <v>3.6216456799999999</v>
      </c>
      <c r="H9" s="134">
        <f>IF(ISBLANK(INDEX('Wetmore 2012 Met Stab Raw Data'!$B$8:$AI$683,MATCH($B9,'Wetmore 2012 Met Stab Raw Data'!$B$8:$B$683,0)+1,34)),"",INDEX('Wetmore 2012 Met Stab Raw Data'!$B$8:$AI$683,MATCH($B9,'Wetmore 2012 Met Stab Raw Data'!$B$8:$B$683,0)+1,32))</f>
        <v>3.3399999999999999E-5</v>
      </c>
      <c r="I9" s="364" t="str">
        <f>IF(ISBLANK(INDEX('Wetmore 2012 PPB Raw Data'!$B$7:$G$246,MATCH($B9,'Wetmore 2012 PPB Raw Data'!$B$7:$B$246,0),2)),"",INDEX('Wetmore 2012 PPB Raw Data'!$B$7:$G$246,MATCH($B9,'Wetmore 2012 PPB Raw Data'!$B$7:$B$246,0),2)/100)</f>
        <v/>
      </c>
      <c r="J9" s="387">
        <f>IF(ISBLANK(INDEX('Wetmore 2012 PPB Raw Data'!$B$7:$G$246,MATCH($B9,'Wetmore 2012 PPB Raw Data'!$B$7:$B$246,0),5)),"",INDEX('Wetmore 2012 PPB Raw Data'!$B$7:$G$246,MATCH($B9,'Wetmore 2012 PPB Raw Data'!$B$7:$B$246,0),5)/100)</f>
        <v>6.6868173095345221E-2</v>
      </c>
    </row>
    <row r="10" spans="1:10" x14ac:dyDescent="0.25">
      <c r="A10" s="150" t="s">
        <v>24</v>
      </c>
      <c r="B10" s="347" t="s">
        <v>25</v>
      </c>
      <c r="C10" s="150" t="s">
        <v>1738</v>
      </c>
      <c r="D10" s="150" t="s">
        <v>1739</v>
      </c>
      <c r="E10" s="364">
        <f>IF(ISBLANK(INDEX('Wetmore 2012 Met Stab Raw Data'!$B$8:$AI$683,MATCH($B10,'Wetmore 2012 Met Stab Raw Data'!$B$8:$B$683,0),34)),"",IF(INDEX('Wetmore 2012 Met Stab Raw Data'!$B$8:$AI$683,MATCH($B10,'Wetmore 2012 Met Stab Raw Data'!$B$8:$B$683,0),34)&lt;0,0,INDEX('Wetmore 2012 Met Stab Raw Data'!$B$8:$AI$683,MATCH($B10,'Wetmore 2012 Met Stab Raw Data'!$B$8:$B$683,0),34)))</f>
        <v>0</v>
      </c>
      <c r="F10" s="134">
        <f>IF(ISBLANK(INDEX('Wetmore 2012 Met Stab Raw Data'!$B$8:$AI$683,MATCH($B10,'Wetmore 2012 Met Stab Raw Data'!$B$8:$B$683,0),34)),"",INDEX('Wetmore 2012 Met Stab Raw Data'!$B$8:$AI$683,MATCH($B10,'Wetmore 2012 Met Stab Raw Data'!$B$8:$B$683,0),32))</f>
        <v>1.4300000000000001E-4</v>
      </c>
      <c r="G10" s="364">
        <f>IF(ISBLANK(INDEX('Wetmore 2012 Met Stab Raw Data'!$B$8:$AI$683,MATCH($B10,'Wetmore 2012 Met Stab Raw Data'!$B$8:$B$683,0)+1,34)),"",IF(INDEX('Wetmore 2012 Met Stab Raw Data'!$B$8:$AI$683,MATCH($B10,'Wetmore 2012 Met Stab Raw Data'!$B$8:$B$683,0)+1,34)&lt;0,0,INDEX('Wetmore 2012 Met Stab Raw Data'!$B$8:$AI$683,MATCH($B10,'Wetmore 2012 Met Stab Raw Data'!$B$8:$B$683,0)+1,34)))</f>
        <v>0</v>
      </c>
      <c r="H10" s="134">
        <f>IF(ISBLANK(INDEX('Wetmore 2012 Met Stab Raw Data'!$B$8:$AI$683,MATCH($B10,'Wetmore 2012 Met Stab Raw Data'!$B$8:$B$683,0)+1,34)),"",INDEX('Wetmore 2012 Met Stab Raw Data'!$B$8:$AI$683,MATCH($B10,'Wetmore 2012 Met Stab Raw Data'!$B$8:$B$683,0)+1,32))</f>
        <v>3.9214979999999998E-3</v>
      </c>
      <c r="I10" s="364" t="str">
        <f>IF(ISBLANK(INDEX('Wetmore 2012 PPB Raw Data'!$B$7:$G$246,MATCH($B10,'Wetmore 2012 PPB Raw Data'!$B$7:$B$246,0),2)),"",INDEX('Wetmore 2012 PPB Raw Data'!$B$7:$G$246,MATCH($B10,'Wetmore 2012 PPB Raw Data'!$B$7:$B$246,0),2)/100)</f>
        <v/>
      </c>
      <c r="J10" s="387">
        <f>IF(ISBLANK(INDEX('Wetmore 2012 PPB Raw Data'!$B$7:$G$246,MATCH($B10,'Wetmore 2012 PPB Raw Data'!$B$7:$B$246,0),5)),"",INDEX('Wetmore 2012 PPB Raw Data'!$B$7:$G$246,MATCH($B10,'Wetmore 2012 PPB Raw Data'!$B$7:$B$246,0),5)/100)</f>
        <v>0.86837333478390222</v>
      </c>
    </row>
    <row r="11" spans="1:10" x14ac:dyDescent="0.25">
      <c r="A11" s="150" t="s">
        <v>403</v>
      </c>
      <c r="B11" s="347" t="s">
        <v>574</v>
      </c>
      <c r="C11" s="150" t="s">
        <v>1738</v>
      </c>
      <c r="D11" s="150" t="s">
        <v>1739</v>
      </c>
      <c r="E11" s="364">
        <f>IF(ISBLANK(INDEX('Wetmore 2012 Met Stab Raw Data'!$B$8:$AI$683,MATCH($B11,'Wetmore 2012 Met Stab Raw Data'!$B$8:$B$683,0),34)),"",IF(INDEX('Wetmore 2012 Met Stab Raw Data'!$B$8:$AI$683,MATCH($B11,'Wetmore 2012 Met Stab Raw Data'!$B$8:$B$683,0),34)&lt;0,0,INDEX('Wetmore 2012 Met Stab Raw Data'!$B$8:$AI$683,MATCH($B11,'Wetmore 2012 Met Stab Raw Data'!$B$8:$B$683,0),34)))</f>
        <v>0</v>
      </c>
      <c r="F11" s="134">
        <f>IF(ISBLANK(INDEX('Wetmore 2012 Met Stab Raw Data'!$B$8:$AI$683,MATCH($B11,'Wetmore 2012 Met Stab Raw Data'!$B$8:$B$683,0),34)),"",INDEX('Wetmore 2012 Met Stab Raw Data'!$B$8:$AI$683,MATCH($B11,'Wetmore 2012 Met Stab Raw Data'!$B$8:$B$683,0),32))</f>
        <v>0.99831884961862405</v>
      </c>
      <c r="G11" s="364">
        <f>IF(ISBLANK(INDEX('Wetmore 2012 Met Stab Raw Data'!$B$8:$AI$683,MATCH($B11,'Wetmore 2012 Met Stab Raw Data'!$B$8:$B$683,0)+1,34)),"",IF(INDEX('Wetmore 2012 Met Stab Raw Data'!$B$8:$AI$683,MATCH($B11,'Wetmore 2012 Met Stab Raw Data'!$B$8:$B$683,0)+1,34)&lt;0,0,INDEX('Wetmore 2012 Met Stab Raw Data'!$B$8:$AI$683,MATCH($B11,'Wetmore 2012 Met Stab Raw Data'!$B$8:$B$683,0)+1,34)))</f>
        <v>0</v>
      </c>
      <c r="H11" s="134">
        <f>IF(ISBLANK(INDEX('Wetmore 2012 Met Stab Raw Data'!$B$8:$AI$683,MATCH($B11,'Wetmore 2012 Met Stab Raw Data'!$B$8:$B$683,0)+1,34)),"",INDEX('Wetmore 2012 Met Stab Raw Data'!$B$8:$AI$683,MATCH($B11,'Wetmore 2012 Met Stab Raw Data'!$B$8:$B$683,0)+1,32))</f>
        <v>0.427631936816527</v>
      </c>
      <c r="I11" s="364">
        <f>IF(ISBLANK(INDEX('Wetmore 2012 PPB Raw Data'!$B$7:$G$246,MATCH($B11,'Wetmore 2012 PPB Raw Data'!$B$7:$B$246,0),2)),"",INDEX('Wetmore 2012 PPB Raw Data'!$B$7:$G$246,MATCH($B11,'Wetmore 2012 PPB Raw Data'!$B$7:$B$246,0),2)/100)</f>
        <v>0.57865959543811885</v>
      </c>
      <c r="J11" s="387">
        <f>IF(ISBLANK(INDEX('Wetmore 2012 PPB Raw Data'!$B$7:$G$246,MATCH($B11,'Wetmore 2012 PPB Raw Data'!$B$7:$B$246,0),5)),"",INDEX('Wetmore 2012 PPB Raw Data'!$B$7:$G$246,MATCH($B11,'Wetmore 2012 PPB Raw Data'!$B$7:$B$246,0),5)/100)</f>
        <v>0.57321869841905904</v>
      </c>
    </row>
    <row r="12" spans="1:10" x14ac:dyDescent="0.25">
      <c r="A12" s="150" t="s">
        <v>408</v>
      </c>
      <c r="B12" s="347" t="s">
        <v>575</v>
      </c>
      <c r="C12" s="150" t="s">
        <v>1738</v>
      </c>
      <c r="D12" s="150" t="s">
        <v>1739</v>
      </c>
      <c r="E12" s="364">
        <f>IF(ISBLANK(INDEX('Wetmore 2012 Met Stab Raw Data'!$B$8:$AI$683,MATCH($B12,'Wetmore 2012 Met Stab Raw Data'!$B$8:$B$683,0),34)),"",IF(INDEX('Wetmore 2012 Met Stab Raw Data'!$B$8:$AI$683,MATCH($B12,'Wetmore 2012 Met Stab Raw Data'!$B$8:$B$683,0),34)&lt;0,0,INDEX('Wetmore 2012 Met Stab Raw Data'!$B$8:$AI$683,MATCH($B12,'Wetmore 2012 Met Stab Raw Data'!$B$8:$B$683,0),34)))</f>
        <v>84.7136122263109</v>
      </c>
      <c r="F12" s="134">
        <f>IF(ISBLANK(INDEX('Wetmore 2012 Met Stab Raw Data'!$B$8:$AI$683,MATCH($B12,'Wetmore 2012 Met Stab Raw Data'!$B$8:$B$683,0),34)),"",INDEX('Wetmore 2012 Met Stab Raw Data'!$B$8:$AI$683,MATCH($B12,'Wetmore 2012 Met Stab Raw Data'!$B$8:$B$683,0),32))</f>
        <v>1.8930351126270999E-2</v>
      </c>
      <c r="G12" s="364">
        <f>IF(ISBLANK(INDEX('Wetmore 2012 Met Stab Raw Data'!$B$8:$AI$683,MATCH($B12,'Wetmore 2012 Met Stab Raw Data'!$B$8:$B$683,0)+1,34)),"",IF(INDEX('Wetmore 2012 Met Stab Raw Data'!$B$8:$AI$683,MATCH($B12,'Wetmore 2012 Met Stab Raw Data'!$B$8:$B$683,0)+1,34)&lt;0,0,INDEX('Wetmore 2012 Met Stab Raw Data'!$B$8:$AI$683,MATCH($B12,'Wetmore 2012 Met Stab Raw Data'!$B$8:$B$683,0)+1,34)))</f>
        <v>47.210378951330803</v>
      </c>
      <c r="H12" s="134">
        <f>IF(ISBLANK(INDEX('Wetmore 2012 Met Stab Raw Data'!$B$8:$AI$683,MATCH($B12,'Wetmore 2012 Met Stab Raw Data'!$B$8:$B$683,0)+1,34)),"",INDEX('Wetmore 2012 Met Stab Raw Data'!$B$8:$AI$683,MATCH($B12,'Wetmore 2012 Met Stab Raw Data'!$B$8:$B$683,0)+1,32))</f>
        <v>1.0498091093768999E-5</v>
      </c>
      <c r="I12" s="364">
        <f>IF(ISBLANK(INDEX('Wetmore 2012 PPB Raw Data'!$B$7:$G$246,MATCH($B12,'Wetmore 2012 PPB Raw Data'!$B$7:$B$246,0),2)),"",INDEX('Wetmore 2012 PPB Raw Data'!$B$7:$G$246,MATCH($B12,'Wetmore 2012 PPB Raw Data'!$B$7:$B$246,0),2)/100)</f>
        <v>0.13497271110702272</v>
      </c>
      <c r="J12" s="387">
        <f>IF(ISBLANK(INDEX('Wetmore 2012 PPB Raw Data'!$B$7:$G$246,MATCH($B12,'Wetmore 2012 PPB Raw Data'!$B$7:$B$246,0),5)),"",INDEX('Wetmore 2012 PPB Raw Data'!$B$7:$G$246,MATCH($B12,'Wetmore 2012 PPB Raw Data'!$B$7:$B$246,0),5)/100)</f>
        <v>0.15983258033413542</v>
      </c>
    </row>
    <row r="13" spans="1:10" x14ac:dyDescent="0.25">
      <c r="A13" s="150" t="s">
        <v>26</v>
      </c>
      <c r="B13" s="347" t="s">
        <v>27</v>
      </c>
      <c r="C13" s="150" t="s">
        <v>1738</v>
      </c>
      <c r="D13" s="150" t="s">
        <v>1739</v>
      </c>
      <c r="E13" s="364">
        <f>IF(ISBLANK(INDEX('Wetmore 2012 Met Stab Raw Data'!$B$8:$AI$683,MATCH($B13,'Wetmore 2012 Met Stab Raw Data'!$B$8:$B$683,0),34)),"",IF(INDEX('Wetmore 2012 Met Stab Raw Data'!$B$8:$AI$683,MATCH($B13,'Wetmore 2012 Met Stab Raw Data'!$B$8:$B$683,0),34)&lt;0,0,INDEX('Wetmore 2012 Met Stab Raw Data'!$B$8:$AI$683,MATCH($B13,'Wetmore 2012 Met Stab Raw Data'!$B$8:$B$683,0),34)))</f>
        <v>1.7678577209999999</v>
      </c>
      <c r="F13" s="134">
        <f>IF(ISBLANK(INDEX('Wetmore 2012 Met Stab Raw Data'!$B$8:$AI$683,MATCH($B13,'Wetmore 2012 Met Stab Raw Data'!$B$8:$B$683,0),34)),"",INDEX('Wetmore 2012 Met Stab Raw Data'!$B$8:$AI$683,MATCH($B13,'Wetmore 2012 Met Stab Raw Data'!$B$8:$B$683,0),32))</f>
        <v>1.7486090999999999E-2</v>
      </c>
      <c r="G13" s="364">
        <f>IF(ISBLANK(INDEX('Wetmore 2012 Met Stab Raw Data'!$B$8:$AI$683,MATCH($B13,'Wetmore 2012 Met Stab Raw Data'!$B$8:$B$683,0)+1,34)),"",IF(INDEX('Wetmore 2012 Met Stab Raw Data'!$B$8:$AI$683,MATCH($B13,'Wetmore 2012 Met Stab Raw Data'!$B$8:$B$683,0)+1,34)&lt;0,0,INDEX('Wetmore 2012 Met Stab Raw Data'!$B$8:$AI$683,MATCH($B13,'Wetmore 2012 Met Stab Raw Data'!$B$8:$B$683,0)+1,34)))</f>
        <v>0.85693591599999996</v>
      </c>
      <c r="H13" s="134">
        <f>IF(ISBLANK(INDEX('Wetmore 2012 Met Stab Raw Data'!$B$8:$AI$683,MATCH($B13,'Wetmore 2012 Met Stab Raw Data'!$B$8:$B$683,0)+1,34)),"",INDEX('Wetmore 2012 Met Stab Raw Data'!$B$8:$AI$683,MATCH($B13,'Wetmore 2012 Met Stab Raw Data'!$B$8:$B$683,0)+1,32))</f>
        <v>0.25935686000000002</v>
      </c>
      <c r="I13" s="364" t="str">
        <f>IF(ISBLANK(INDEX('Wetmore 2012 PPB Raw Data'!$B$7:$G$246,MATCH($B13,'Wetmore 2012 PPB Raw Data'!$B$7:$B$246,0),2)),"",INDEX('Wetmore 2012 PPB Raw Data'!$B$7:$G$246,MATCH($B13,'Wetmore 2012 PPB Raw Data'!$B$7:$B$246,0),2)/100)</f>
        <v/>
      </c>
      <c r="J13" s="387">
        <f>IF(ISBLANK(INDEX('Wetmore 2012 PPB Raw Data'!$B$7:$G$246,MATCH($B13,'Wetmore 2012 PPB Raw Data'!$B$7:$B$246,0),5)),"",INDEX('Wetmore 2012 PPB Raw Data'!$B$7:$G$246,MATCH($B13,'Wetmore 2012 PPB Raw Data'!$B$7:$B$246,0),5)/100)</f>
        <v>0</v>
      </c>
    </row>
    <row r="14" spans="1:10" x14ac:dyDescent="0.25">
      <c r="A14" s="150" t="s">
        <v>413</v>
      </c>
      <c r="B14" s="347" t="s">
        <v>576</v>
      </c>
      <c r="C14" s="150" t="s">
        <v>1738</v>
      </c>
      <c r="D14" s="150" t="s">
        <v>1739</v>
      </c>
      <c r="E14" s="364">
        <f>IF(ISBLANK(INDEX('Wetmore 2012 Met Stab Raw Data'!$B$8:$AI$683,MATCH($B14,'Wetmore 2012 Met Stab Raw Data'!$B$8:$B$683,0),34)),"",IF(INDEX('Wetmore 2012 Met Stab Raw Data'!$B$8:$AI$683,MATCH($B14,'Wetmore 2012 Met Stab Raw Data'!$B$8:$B$683,0),34)&lt;0,0,INDEX('Wetmore 2012 Met Stab Raw Data'!$B$8:$AI$683,MATCH($B14,'Wetmore 2012 Met Stab Raw Data'!$B$8:$B$683,0),34)))</f>
        <v>62.902321634412601</v>
      </c>
      <c r="F14" s="134">
        <f>IF(ISBLANK(INDEX('Wetmore 2012 Met Stab Raw Data'!$B$8:$AI$683,MATCH($B14,'Wetmore 2012 Met Stab Raw Data'!$B$8:$B$683,0),34)),"",INDEX('Wetmore 2012 Met Stab Raw Data'!$B$8:$AI$683,MATCH($B14,'Wetmore 2012 Met Stab Raw Data'!$B$8:$B$683,0),32))</f>
        <v>3.8823286663625101E-4</v>
      </c>
      <c r="G14" s="364">
        <f>IF(ISBLANK(INDEX('Wetmore 2012 Met Stab Raw Data'!$B$8:$AI$683,MATCH($B14,'Wetmore 2012 Met Stab Raw Data'!$B$8:$B$683,0)+1,34)),"",IF(INDEX('Wetmore 2012 Met Stab Raw Data'!$B$8:$AI$683,MATCH($B14,'Wetmore 2012 Met Stab Raw Data'!$B$8:$B$683,0)+1,34)&lt;0,0,INDEX('Wetmore 2012 Met Stab Raw Data'!$B$8:$AI$683,MATCH($B14,'Wetmore 2012 Met Stab Raw Data'!$B$8:$B$683,0)+1,34)))</f>
        <v>38.783728354182699</v>
      </c>
      <c r="H14" s="134">
        <f>IF(ISBLANK(INDEX('Wetmore 2012 Met Stab Raw Data'!$B$8:$AI$683,MATCH($B14,'Wetmore 2012 Met Stab Raw Data'!$B$8:$B$683,0)+1,34)),"",INDEX('Wetmore 2012 Met Stab Raw Data'!$B$8:$AI$683,MATCH($B14,'Wetmore 2012 Met Stab Raw Data'!$B$8:$B$683,0)+1,32))</f>
        <v>3.6191583063782601E-10</v>
      </c>
      <c r="I14" s="364">
        <f>IF(ISBLANK(INDEX('Wetmore 2012 PPB Raw Data'!$B$7:$G$246,MATCH($B14,'Wetmore 2012 PPB Raw Data'!$B$7:$B$246,0),2)),"",INDEX('Wetmore 2012 PPB Raw Data'!$B$7:$G$246,MATCH($B14,'Wetmore 2012 PPB Raw Data'!$B$7:$B$246,0),2)/100)</f>
        <v>0.14874177613194853</v>
      </c>
      <c r="J14" s="387">
        <f>IF(ISBLANK(INDEX('Wetmore 2012 PPB Raw Data'!$B$7:$G$246,MATCH($B14,'Wetmore 2012 PPB Raw Data'!$B$7:$B$246,0),5)),"",INDEX('Wetmore 2012 PPB Raw Data'!$B$7:$G$246,MATCH($B14,'Wetmore 2012 PPB Raw Data'!$B$7:$B$246,0),5)/100)</f>
        <v>0.13318405801302549</v>
      </c>
    </row>
    <row r="15" spans="1:10" x14ac:dyDescent="0.25">
      <c r="A15" s="150" t="s">
        <v>28</v>
      </c>
      <c r="B15" s="347" t="s">
        <v>29</v>
      </c>
      <c r="C15" s="150" t="s">
        <v>1738</v>
      </c>
      <c r="D15" s="150" t="s">
        <v>1739</v>
      </c>
      <c r="E15" s="364">
        <f>IF(ISBLANK(INDEX('Wetmore 2012 Met Stab Raw Data'!$B$8:$AI$683,MATCH($B15,'Wetmore 2012 Met Stab Raw Data'!$B$8:$B$683,0),34)),"",IF(INDEX('Wetmore 2012 Met Stab Raw Data'!$B$8:$AI$683,MATCH($B15,'Wetmore 2012 Met Stab Raw Data'!$B$8:$B$683,0),34)&lt;0,0,INDEX('Wetmore 2012 Met Stab Raw Data'!$B$8:$AI$683,MATCH($B15,'Wetmore 2012 Met Stab Raw Data'!$B$8:$B$683,0),34)))</f>
        <v>0.74564187199999998</v>
      </c>
      <c r="F15" s="134">
        <f>IF(ISBLANK(INDEX('Wetmore 2012 Met Stab Raw Data'!$B$8:$AI$683,MATCH($B15,'Wetmore 2012 Met Stab Raw Data'!$B$8:$B$683,0),34)),"",INDEX('Wetmore 2012 Met Stab Raw Data'!$B$8:$AI$683,MATCH($B15,'Wetmore 2012 Met Stab Raw Data'!$B$8:$B$683,0),32))</f>
        <v>0.32907315700000001</v>
      </c>
      <c r="G15" s="364">
        <f>IF(ISBLANK(INDEX('Wetmore 2012 Met Stab Raw Data'!$B$8:$AI$683,MATCH($B15,'Wetmore 2012 Met Stab Raw Data'!$B$8:$B$683,0)+1,34)),"",IF(INDEX('Wetmore 2012 Met Stab Raw Data'!$B$8:$AI$683,MATCH($B15,'Wetmore 2012 Met Stab Raw Data'!$B$8:$B$683,0)+1,34)&lt;0,0,INDEX('Wetmore 2012 Met Stab Raw Data'!$B$8:$AI$683,MATCH($B15,'Wetmore 2012 Met Stab Raw Data'!$B$8:$B$683,0)+1,34)))</f>
        <v>0.36360646400000002</v>
      </c>
      <c r="H15" s="134">
        <f>IF(ISBLANK(INDEX('Wetmore 2012 Met Stab Raw Data'!$B$8:$AI$683,MATCH($B15,'Wetmore 2012 Met Stab Raw Data'!$B$8:$B$683,0)+1,34)),"",INDEX('Wetmore 2012 Met Stab Raw Data'!$B$8:$AI$683,MATCH($B15,'Wetmore 2012 Met Stab Raw Data'!$B$8:$B$683,0)+1,32))</f>
        <v>0.50319564299999997</v>
      </c>
      <c r="I15" s="364" t="str">
        <f>IF(ISBLANK(INDEX('Wetmore 2012 PPB Raw Data'!$B$7:$G$246,MATCH($B15,'Wetmore 2012 PPB Raw Data'!$B$7:$B$246,0),2)),"",INDEX('Wetmore 2012 PPB Raw Data'!$B$7:$G$246,MATCH($B15,'Wetmore 2012 PPB Raw Data'!$B$7:$B$246,0),2)/100)</f>
        <v/>
      </c>
      <c r="J15" s="387">
        <f>IF(ISBLANK(INDEX('Wetmore 2012 PPB Raw Data'!$B$7:$G$246,MATCH($B15,'Wetmore 2012 PPB Raw Data'!$B$7:$B$246,0),5)),"",INDEX('Wetmore 2012 PPB Raw Data'!$B$7:$G$246,MATCH($B15,'Wetmore 2012 PPB Raw Data'!$B$7:$B$246,0),5)/100)</f>
        <v>0.48091746428902388</v>
      </c>
    </row>
    <row r="16" spans="1:10" x14ac:dyDescent="0.25">
      <c r="A16" s="150" t="s">
        <v>30</v>
      </c>
      <c r="B16" s="347" t="s">
        <v>31</v>
      </c>
      <c r="C16" s="150" t="s">
        <v>1738</v>
      </c>
      <c r="D16" s="150" t="s">
        <v>1739</v>
      </c>
      <c r="E16" s="364">
        <f>IF(ISBLANK(INDEX('Wetmore 2012 Met Stab Raw Data'!$B$8:$AI$683,MATCH($B16,'Wetmore 2012 Met Stab Raw Data'!$B$8:$B$683,0),34)),"",IF(INDEX('Wetmore 2012 Met Stab Raw Data'!$B$8:$AI$683,MATCH($B16,'Wetmore 2012 Met Stab Raw Data'!$B$8:$B$683,0),34)&lt;0,0,INDEX('Wetmore 2012 Met Stab Raw Data'!$B$8:$AI$683,MATCH($B16,'Wetmore 2012 Met Stab Raw Data'!$B$8:$B$683,0),34)))</f>
        <v>31.514558260000001</v>
      </c>
      <c r="F16" s="134">
        <f>IF(ISBLANK(INDEX('Wetmore 2012 Met Stab Raw Data'!$B$8:$AI$683,MATCH($B16,'Wetmore 2012 Met Stab Raw Data'!$B$8:$B$683,0),34)),"",INDEX('Wetmore 2012 Met Stab Raw Data'!$B$8:$AI$683,MATCH($B16,'Wetmore 2012 Met Stab Raw Data'!$B$8:$B$683,0),32))</f>
        <v>5.9699999999999998E-11</v>
      </c>
      <c r="G16" s="364">
        <f>IF(ISBLANK(INDEX('Wetmore 2012 Met Stab Raw Data'!$B$8:$AI$683,MATCH($B16,'Wetmore 2012 Met Stab Raw Data'!$B$8:$B$683,0)+1,34)),"",IF(INDEX('Wetmore 2012 Met Stab Raw Data'!$B$8:$AI$683,MATCH($B16,'Wetmore 2012 Met Stab Raw Data'!$B$8:$B$683,0)+1,34)&lt;0,0,INDEX('Wetmore 2012 Met Stab Raw Data'!$B$8:$AI$683,MATCH($B16,'Wetmore 2012 Met Stab Raw Data'!$B$8:$B$683,0)+1,34)))</f>
        <v>2.6938632469999999</v>
      </c>
      <c r="H16" s="134">
        <f>IF(ISBLANK(INDEX('Wetmore 2012 Met Stab Raw Data'!$B$8:$AI$683,MATCH($B16,'Wetmore 2012 Met Stab Raw Data'!$B$8:$B$683,0)+1,34)),"",INDEX('Wetmore 2012 Met Stab Raw Data'!$B$8:$AI$683,MATCH($B16,'Wetmore 2012 Met Stab Raw Data'!$B$8:$B$683,0)+1,32))</f>
        <v>1.8866471999999999E-2</v>
      </c>
      <c r="I16" s="364" t="str">
        <f>IF(ISBLANK(INDEX('Wetmore 2012 PPB Raw Data'!$B$7:$G$246,MATCH($B16,'Wetmore 2012 PPB Raw Data'!$B$7:$B$246,0),2)),"",INDEX('Wetmore 2012 PPB Raw Data'!$B$7:$G$246,MATCH($B16,'Wetmore 2012 PPB Raw Data'!$B$7:$B$246,0),2)/100)</f>
        <v/>
      </c>
      <c r="J16" s="387">
        <f>IF(ISBLANK(INDEX('Wetmore 2012 PPB Raw Data'!$B$7:$G$246,MATCH($B16,'Wetmore 2012 PPB Raw Data'!$B$7:$B$246,0),5)),"",INDEX('Wetmore 2012 PPB Raw Data'!$B$7:$G$246,MATCH($B16,'Wetmore 2012 PPB Raw Data'!$B$7:$B$246,0),5)/100)</f>
        <v>3.951703246780798E-3</v>
      </c>
    </row>
    <row r="17" spans="1:10" x14ac:dyDescent="0.25">
      <c r="A17" s="148" t="s">
        <v>572</v>
      </c>
      <c r="B17" s="348" t="s">
        <v>32</v>
      </c>
      <c r="C17" s="150" t="s">
        <v>1738</v>
      </c>
      <c r="D17" s="150" t="s">
        <v>1739</v>
      </c>
      <c r="E17" s="364">
        <f>IF(ISBLANK(INDEX('Wetmore 2012 Met Stab Raw Data'!$B$8:$AI$683,MATCH($B17,'Wetmore 2012 Met Stab Raw Data'!$B$8:$B$683,0),34)),"",IF(INDEX('Wetmore 2012 Met Stab Raw Data'!$B$8:$AI$683,MATCH($B17,'Wetmore 2012 Met Stab Raw Data'!$B$8:$B$683,0),34)&lt;0,0,INDEX('Wetmore 2012 Met Stab Raw Data'!$B$8:$AI$683,MATCH($B17,'Wetmore 2012 Met Stab Raw Data'!$B$8:$B$683,0),34)))</f>
        <v>19.301840080000002</v>
      </c>
      <c r="F17" s="134">
        <f>IF(ISBLANK(INDEX('Wetmore 2012 Met Stab Raw Data'!$B$8:$AI$683,MATCH($B17,'Wetmore 2012 Met Stab Raw Data'!$B$8:$B$683,0),34)),"",INDEX('Wetmore 2012 Met Stab Raw Data'!$B$8:$AI$683,MATCH($B17,'Wetmore 2012 Met Stab Raw Data'!$B$8:$B$683,0),32))</f>
        <v>8.5899999999999995E-4</v>
      </c>
      <c r="G17" s="364" t="str">
        <f>IF(ISBLANK(INDEX('Wetmore 2012 Met Stab Raw Data'!$B$8:$AI$683,MATCH($B17,'Wetmore 2012 Met Stab Raw Data'!$B$8:$B$683,0)+1,34)),"",IF(INDEX('Wetmore 2012 Met Stab Raw Data'!$B$8:$AI$683,MATCH($B17,'Wetmore 2012 Met Stab Raw Data'!$B$8:$B$683,0)+1,34)&lt;0,0,INDEX('Wetmore 2012 Met Stab Raw Data'!$B$8:$AI$683,MATCH($B17,'Wetmore 2012 Met Stab Raw Data'!$B$8:$B$683,0)+1,34)))</f>
        <v/>
      </c>
      <c r="H17" s="134" t="str">
        <f>IF(ISBLANK(INDEX('Wetmore 2012 Met Stab Raw Data'!$B$8:$AI$683,MATCH($B17,'Wetmore 2012 Met Stab Raw Data'!$B$8:$B$683,0)+1,34)),"",INDEX('Wetmore 2012 Met Stab Raw Data'!$B$8:$AI$683,MATCH($B17,'Wetmore 2012 Met Stab Raw Data'!$B$8:$B$683,0)+1,32))</f>
        <v/>
      </c>
      <c r="I17" s="364" t="str">
        <f>IF(ISBLANK(INDEX('Wetmore 2012 PPB Raw Data'!$B$7:$G$246,MATCH($B17,'Wetmore 2012 PPB Raw Data'!$B$7:$B$246,0),2)),"",INDEX('Wetmore 2012 PPB Raw Data'!$B$7:$G$246,MATCH($B17,'Wetmore 2012 PPB Raw Data'!$B$7:$B$246,0),2)/100)</f>
        <v/>
      </c>
      <c r="J17" s="387">
        <f>IF(ISBLANK(INDEX('Wetmore 2012 PPB Raw Data'!$B$7:$G$246,MATCH($B17,'Wetmore 2012 PPB Raw Data'!$B$7:$B$246,0),5)),"",INDEX('Wetmore 2012 PPB Raw Data'!$B$7:$G$246,MATCH($B17,'Wetmore 2012 PPB Raw Data'!$B$7:$B$246,0),5)/100)</f>
        <v>0</v>
      </c>
    </row>
    <row r="18" spans="1:10" x14ac:dyDescent="0.25">
      <c r="A18" s="148" t="s">
        <v>33</v>
      </c>
      <c r="B18" s="348" t="s">
        <v>34</v>
      </c>
      <c r="C18" s="150" t="s">
        <v>1738</v>
      </c>
      <c r="D18" s="150" t="s">
        <v>1739</v>
      </c>
      <c r="E18" s="364">
        <f>IF(ISBLANK(INDEX('Wetmore 2012 Met Stab Raw Data'!$B$8:$AI$683,MATCH($B18,'Wetmore 2012 Met Stab Raw Data'!$B$8:$B$683,0),34)),"",IF(INDEX('Wetmore 2012 Met Stab Raw Data'!$B$8:$AI$683,MATCH($B18,'Wetmore 2012 Met Stab Raw Data'!$B$8:$B$683,0),34)&lt;0,0,INDEX('Wetmore 2012 Met Stab Raw Data'!$B$8:$AI$683,MATCH($B18,'Wetmore 2012 Met Stab Raw Data'!$B$8:$B$683,0),34)))</f>
        <v>22.497082689999999</v>
      </c>
      <c r="F18" s="134">
        <f>IF(ISBLANK(INDEX('Wetmore 2012 Met Stab Raw Data'!$B$8:$AI$683,MATCH($B18,'Wetmore 2012 Met Stab Raw Data'!$B$8:$B$683,0),34)),"",INDEX('Wetmore 2012 Met Stab Raw Data'!$B$8:$AI$683,MATCH($B18,'Wetmore 2012 Met Stab Raw Data'!$B$8:$B$683,0),32))</f>
        <v>2.9499999999999998E-7</v>
      </c>
      <c r="G18" s="364">
        <f>IF(ISBLANK(INDEX('Wetmore 2012 Met Stab Raw Data'!$B$8:$AI$683,MATCH($B18,'Wetmore 2012 Met Stab Raw Data'!$B$8:$B$683,0)+1,34)),"",IF(INDEX('Wetmore 2012 Met Stab Raw Data'!$B$8:$AI$683,MATCH($B18,'Wetmore 2012 Met Stab Raw Data'!$B$8:$B$683,0)+1,34)&lt;0,0,INDEX('Wetmore 2012 Met Stab Raw Data'!$B$8:$AI$683,MATCH($B18,'Wetmore 2012 Met Stab Raw Data'!$B$8:$B$683,0)+1,34)))</f>
        <v>4.9708046699999997</v>
      </c>
      <c r="H18" s="134">
        <f>IF(ISBLANK(INDEX('Wetmore 2012 Met Stab Raw Data'!$B$8:$AI$683,MATCH($B18,'Wetmore 2012 Met Stab Raw Data'!$B$8:$B$683,0)+1,34)),"",INDEX('Wetmore 2012 Met Stab Raw Data'!$B$8:$AI$683,MATCH($B18,'Wetmore 2012 Met Stab Raw Data'!$B$8:$B$683,0)+1,32))</f>
        <v>2.8499999999999999E-4</v>
      </c>
      <c r="I18" s="364" t="str">
        <f>IF(ISBLANK(INDEX('Wetmore 2012 PPB Raw Data'!$B$7:$G$246,MATCH($B18,'Wetmore 2012 PPB Raw Data'!$B$7:$B$246,0),2)),"",INDEX('Wetmore 2012 PPB Raw Data'!$B$7:$G$246,MATCH($B18,'Wetmore 2012 PPB Raw Data'!$B$7:$B$246,0),2)/100)</f>
        <v/>
      </c>
      <c r="J18" s="387">
        <f>IF(ISBLANK(INDEX('Wetmore 2012 PPB Raw Data'!$B$7:$G$246,MATCH($B18,'Wetmore 2012 PPB Raw Data'!$B$7:$B$246,0),5)),"",INDEX('Wetmore 2012 PPB Raw Data'!$B$7:$G$246,MATCH($B18,'Wetmore 2012 PPB Raw Data'!$B$7:$B$246,0),5)/100)</f>
        <v>0</v>
      </c>
    </row>
    <row r="19" spans="1:10" x14ac:dyDescent="0.25">
      <c r="A19" s="150" t="s">
        <v>418</v>
      </c>
      <c r="B19" s="347" t="s">
        <v>577</v>
      </c>
      <c r="C19" s="150" t="s">
        <v>1738</v>
      </c>
      <c r="D19" s="150" t="s">
        <v>1739</v>
      </c>
      <c r="E19" s="364">
        <f>IF(ISBLANK(INDEX('Wetmore 2012 Met Stab Raw Data'!$B$8:$AI$683,MATCH($B19,'Wetmore 2012 Met Stab Raw Data'!$B$8:$B$683,0),34)),"",IF(INDEX('Wetmore 2012 Met Stab Raw Data'!$B$8:$AI$683,MATCH($B19,'Wetmore 2012 Met Stab Raw Data'!$B$8:$B$683,0),34)&lt;0,0,INDEX('Wetmore 2012 Met Stab Raw Data'!$B$8:$AI$683,MATCH($B19,'Wetmore 2012 Met Stab Raw Data'!$B$8:$B$683,0),34)))</f>
        <v>6.2093746485147996</v>
      </c>
      <c r="F19" s="134">
        <f>IF(ISBLANK(INDEX('Wetmore 2012 Met Stab Raw Data'!$B$8:$AI$683,MATCH($B19,'Wetmore 2012 Met Stab Raw Data'!$B$8:$B$683,0),34)),"",INDEX('Wetmore 2012 Met Stab Raw Data'!$B$8:$AI$683,MATCH($B19,'Wetmore 2012 Met Stab Raw Data'!$B$8:$B$683,0),32))</f>
        <v>5.3658380333998799E-2</v>
      </c>
      <c r="G19" s="364">
        <f>IF(ISBLANK(INDEX('Wetmore 2012 Met Stab Raw Data'!$B$8:$AI$683,MATCH($B19,'Wetmore 2012 Met Stab Raw Data'!$B$8:$B$683,0)+1,34)),"",IF(INDEX('Wetmore 2012 Met Stab Raw Data'!$B$8:$AI$683,MATCH($B19,'Wetmore 2012 Met Stab Raw Data'!$B$8:$B$683,0)+1,34)&lt;0,0,INDEX('Wetmore 2012 Met Stab Raw Data'!$B$8:$AI$683,MATCH($B19,'Wetmore 2012 Met Stab Raw Data'!$B$8:$B$683,0)+1,34)))</f>
        <v>0.47663821271711199</v>
      </c>
      <c r="H19" s="134">
        <f>IF(ISBLANK(INDEX('Wetmore 2012 Met Stab Raw Data'!$B$8:$AI$683,MATCH($B19,'Wetmore 2012 Met Stab Raw Data'!$B$8:$B$683,0)+1,34)),"",INDEX('Wetmore 2012 Met Stab Raw Data'!$B$8:$AI$683,MATCH($B19,'Wetmore 2012 Met Stab Raw Data'!$B$8:$B$683,0)+1,32))</f>
        <v>0.89396546934361598</v>
      </c>
      <c r="I19" s="364">
        <f>IF(ISBLANK(INDEX('Wetmore 2012 PPB Raw Data'!$B$7:$G$246,MATCH($B19,'Wetmore 2012 PPB Raw Data'!$B$7:$B$246,0),2)),"",INDEX('Wetmore 2012 PPB Raw Data'!$B$7:$G$246,MATCH($B19,'Wetmore 2012 PPB Raw Data'!$B$7:$B$246,0),2)/100)</f>
        <v>0.10035396844551467</v>
      </c>
      <c r="J19" s="387">
        <f>IF(ISBLANK(INDEX('Wetmore 2012 PPB Raw Data'!$B$7:$G$246,MATCH($B19,'Wetmore 2012 PPB Raw Data'!$B$7:$B$246,0),5)),"",INDEX('Wetmore 2012 PPB Raw Data'!$B$7:$G$246,MATCH($B19,'Wetmore 2012 PPB Raw Data'!$B$7:$B$246,0),5)/100)</f>
        <v>0.12370430088395425</v>
      </c>
    </row>
    <row r="20" spans="1:10" x14ac:dyDescent="0.25">
      <c r="A20" s="108" t="s">
        <v>35</v>
      </c>
      <c r="B20" s="347" t="s">
        <v>36</v>
      </c>
      <c r="C20" s="150" t="s">
        <v>1738</v>
      </c>
      <c r="D20" s="150" t="s">
        <v>1739</v>
      </c>
      <c r="E20" s="364">
        <f>IF(ISBLANK(INDEX('Wetmore 2012 Met Stab Raw Data'!$B$8:$AI$683,MATCH($B20,'Wetmore 2012 Met Stab Raw Data'!$B$8:$B$683,0),34)),"",IF(INDEX('Wetmore 2012 Met Stab Raw Data'!$B$8:$AI$683,MATCH($B20,'Wetmore 2012 Met Stab Raw Data'!$B$8:$B$683,0),34)&lt;0,0,INDEX('Wetmore 2012 Met Stab Raw Data'!$B$8:$AI$683,MATCH($B20,'Wetmore 2012 Met Stab Raw Data'!$B$8:$B$683,0),34)))</f>
        <v>32.634051370000002</v>
      </c>
      <c r="F20" s="134">
        <f>IF(ISBLANK(INDEX('Wetmore 2012 Met Stab Raw Data'!$B$8:$AI$683,MATCH($B20,'Wetmore 2012 Met Stab Raw Data'!$B$8:$B$683,0),34)),"",INDEX('Wetmore 2012 Met Stab Raw Data'!$B$8:$AI$683,MATCH($B20,'Wetmore 2012 Met Stab Raw Data'!$B$8:$B$683,0),32))</f>
        <v>1.1341594999999999E-2</v>
      </c>
      <c r="G20" s="364">
        <f>IF(ISBLANK(INDEX('Wetmore 2012 Met Stab Raw Data'!$B$8:$AI$683,MATCH($B20,'Wetmore 2012 Met Stab Raw Data'!$B$8:$B$683,0)+1,34)),"",IF(INDEX('Wetmore 2012 Met Stab Raw Data'!$B$8:$AI$683,MATCH($B20,'Wetmore 2012 Met Stab Raw Data'!$B$8:$B$683,0)+1,34)&lt;0,0,INDEX('Wetmore 2012 Met Stab Raw Data'!$B$8:$AI$683,MATCH($B20,'Wetmore 2012 Met Stab Raw Data'!$B$8:$B$683,0)+1,34)))</f>
        <v>12.29811295</v>
      </c>
      <c r="H20" s="134">
        <f>IF(ISBLANK(INDEX('Wetmore 2012 Met Stab Raw Data'!$B$8:$AI$683,MATCH($B20,'Wetmore 2012 Met Stab Raw Data'!$B$8:$B$683,0)+1,34)),"",INDEX('Wetmore 2012 Met Stab Raw Data'!$B$8:$AI$683,MATCH($B20,'Wetmore 2012 Met Stab Raw Data'!$B$8:$B$683,0)+1,32))</f>
        <v>5.0699999999999999E-5</v>
      </c>
      <c r="I20" s="364" t="str">
        <f>IF(ISBLANK(INDEX('Wetmore 2012 PPB Raw Data'!$B$7:$G$246,MATCH($B20,'Wetmore 2012 PPB Raw Data'!$B$7:$B$246,0),2)),"",INDEX('Wetmore 2012 PPB Raw Data'!$B$7:$G$246,MATCH($B20,'Wetmore 2012 PPB Raw Data'!$B$7:$B$246,0),2)/100)</f>
        <v/>
      </c>
      <c r="J20" s="387">
        <f>IF(ISBLANK(INDEX('Wetmore 2012 PPB Raw Data'!$B$7:$G$246,MATCH($B20,'Wetmore 2012 PPB Raw Data'!$B$7:$B$246,0),5)),"",INDEX('Wetmore 2012 PPB Raw Data'!$B$7:$G$246,MATCH($B20,'Wetmore 2012 PPB Raw Data'!$B$7:$B$246,0),5)/100)</f>
        <v>0.21367910810458188</v>
      </c>
    </row>
    <row r="21" spans="1:10" x14ac:dyDescent="0.25">
      <c r="A21" s="150" t="s">
        <v>37</v>
      </c>
      <c r="B21" s="347" t="s">
        <v>38</v>
      </c>
      <c r="C21" s="150" t="s">
        <v>1738</v>
      </c>
      <c r="D21" s="150" t="s">
        <v>1739</v>
      </c>
      <c r="E21" s="364">
        <f>IF(ISBLANK(INDEX('Wetmore 2012 Met Stab Raw Data'!$B$8:$AI$683,MATCH($B21,'Wetmore 2012 Met Stab Raw Data'!$B$8:$B$683,0),34)),"",IF(INDEX('Wetmore 2012 Met Stab Raw Data'!$B$8:$AI$683,MATCH($B21,'Wetmore 2012 Met Stab Raw Data'!$B$8:$B$683,0),34)&lt;0,0,INDEX('Wetmore 2012 Met Stab Raw Data'!$B$8:$AI$683,MATCH($B21,'Wetmore 2012 Met Stab Raw Data'!$B$8:$B$683,0),34)))</f>
        <v>32.393976719999998</v>
      </c>
      <c r="F21" s="134">
        <f>IF(ISBLANK(INDEX('Wetmore 2012 Met Stab Raw Data'!$B$8:$AI$683,MATCH($B21,'Wetmore 2012 Met Stab Raw Data'!$B$8:$B$683,0),34)),"",INDEX('Wetmore 2012 Met Stab Raw Data'!$B$8:$AI$683,MATCH($B21,'Wetmore 2012 Met Stab Raw Data'!$B$8:$B$683,0),32))</f>
        <v>5E-15</v>
      </c>
      <c r="G21" s="364">
        <f>IF(ISBLANK(INDEX('Wetmore 2012 Met Stab Raw Data'!$B$8:$AI$683,MATCH($B21,'Wetmore 2012 Met Stab Raw Data'!$B$8:$B$683,0)+1,34)),"",IF(INDEX('Wetmore 2012 Met Stab Raw Data'!$B$8:$AI$683,MATCH($B21,'Wetmore 2012 Met Stab Raw Data'!$B$8:$B$683,0)+1,34)&lt;0,0,INDEX('Wetmore 2012 Met Stab Raw Data'!$B$8:$AI$683,MATCH($B21,'Wetmore 2012 Met Stab Raw Data'!$B$8:$B$683,0)+1,34)))</f>
        <v>14.28761877</v>
      </c>
      <c r="H21" s="134">
        <f>IF(ISBLANK(INDEX('Wetmore 2012 Met Stab Raw Data'!$B$8:$AI$683,MATCH($B21,'Wetmore 2012 Met Stab Raw Data'!$B$8:$B$683,0)+1,34)),"",INDEX('Wetmore 2012 Met Stab Raw Data'!$B$8:$AI$683,MATCH($B21,'Wetmore 2012 Met Stab Raw Data'!$B$8:$B$683,0)+1,32))</f>
        <v>1.24E-5</v>
      </c>
      <c r="I21" s="364" t="str">
        <f>IF(ISBLANK(INDEX('Wetmore 2012 PPB Raw Data'!$B$7:$G$246,MATCH($B21,'Wetmore 2012 PPB Raw Data'!$B$7:$B$246,0),2)),"",INDEX('Wetmore 2012 PPB Raw Data'!$B$7:$G$246,MATCH($B21,'Wetmore 2012 PPB Raw Data'!$B$7:$B$246,0),2)/100)</f>
        <v/>
      </c>
      <c r="J21" s="387">
        <f>IF(ISBLANK(INDEX('Wetmore 2012 PPB Raw Data'!$B$7:$G$246,MATCH($B21,'Wetmore 2012 PPB Raw Data'!$B$7:$B$246,0),5)),"",INDEX('Wetmore 2012 PPB Raw Data'!$B$7:$G$246,MATCH($B21,'Wetmore 2012 PPB Raw Data'!$B$7:$B$246,0),5)/100)</f>
        <v>4.7634224418735258E-2</v>
      </c>
    </row>
    <row r="22" spans="1:10" x14ac:dyDescent="0.25">
      <c r="A22" s="150" t="s">
        <v>39</v>
      </c>
      <c r="B22" s="347" t="s">
        <v>40</v>
      </c>
      <c r="C22" s="150" t="s">
        <v>1738</v>
      </c>
      <c r="D22" s="150" t="s">
        <v>1739</v>
      </c>
      <c r="E22" s="364">
        <f>IF(ISBLANK(INDEX('Wetmore 2012 Met Stab Raw Data'!$B$8:$AI$683,MATCH($B22,'Wetmore 2012 Met Stab Raw Data'!$B$8:$B$683,0),34)),"",IF(INDEX('Wetmore 2012 Met Stab Raw Data'!$B$8:$AI$683,MATCH($B22,'Wetmore 2012 Met Stab Raw Data'!$B$8:$B$683,0),34)&lt;0,0,INDEX('Wetmore 2012 Met Stab Raw Data'!$B$8:$AI$683,MATCH($B22,'Wetmore 2012 Met Stab Raw Data'!$B$8:$B$683,0),34)))</f>
        <v>21.661294439999999</v>
      </c>
      <c r="F22" s="134">
        <f>IF(ISBLANK(INDEX('Wetmore 2012 Met Stab Raw Data'!$B$8:$AI$683,MATCH($B22,'Wetmore 2012 Met Stab Raw Data'!$B$8:$B$683,0),34)),"",INDEX('Wetmore 2012 Met Stab Raw Data'!$B$8:$AI$683,MATCH($B22,'Wetmore 2012 Met Stab Raw Data'!$B$8:$B$683,0),32))</f>
        <v>3.3599999999999999E-11</v>
      </c>
      <c r="G22" s="364">
        <f>IF(ISBLANK(INDEX('Wetmore 2012 Met Stab Raw Data'!$B$8:$AI$683,MATCH($B22,'Wetmore 2012 Met Stab Raw Data'!$B$8:$B$683,0)+1,34)),"",IF(INDEX('Wetmore 2012 Met Stab Raw Data'!$B$8:$AI$683,MATCH($B22,'Wetmore 2012 Met Stab Raw Data'!$B$8:$B$683,0)+1,34)&lt;0,0,INDEX('Wetmore 2012 Met Stab Raw Data'!$B$8:$AI$683,MATCH($B22,'Wetmore 2012 Met Stab Raw Data'!$B$8:$B$683,0)+1,34)))</f>
        <v>10.024431030000001</v>
      </c>
      <c r="H22" s="134">
        <f>IF(ISBLANK(INDEX('Wetmore 2012 Met Stab Raw Data'!$B$8:$AI$683,MATCH($B22,'Wetmore 2012 Met Stab Raw Data'!$B$8:$B$683,0)+1,34)),"",INDEX('Wetmore 2012 Met Stab Raw Data'!$B$8:$AI$683,MATCH($B22,'Wetmore 2012 Met Stab Raw Data'!$B$8:$B$683,0)+1,32))</f>
        <v>2.05E-5</v>
      </c>
      <c r="I22" s="364" t="str">
        <f>IF(ISBLANK(INDEX('Wetmore 2012 PPB Raw Data'!$B$7:$G$246,MATCH($B22,'Wetmore 2012 PPB Raw Data'!$B$7:$B$246,0),2)),"",INDEX('Wetmore 2012 PPB Raw Data'!$B$7:$G$246,MATCH($B22,'Wetmore 2012 PPB Raw Data'!$B$7:$B$246,0),2)/100)</f>
        <v/>
      </c>
      <c r="J22" s="387">
        <f>IF(ISBLANK(INDEX('Wetmore 2012 PPB Raw Data'!$B$7:$G$246,MATCH($B22,'Wetmore 2012 PPB Raw Data'!$B$7:$B$246,0),5)),"",INDEX('Wetmore 2012 PPB Raw Data'!$B$7:$G$246,MATCH($B22,'Wetmore 2012 PPB Raw Data'!$B$7:$B$246,0),5)/100)</f>
        <v>0.19710404825249891</v>
      </c>
    </row>
    <row r="23" spans="1:10" x14ac:dyDescent="0.25">
      <c r="A23" s="150" t="s">
        <v>41</v>
      </c>
      <c r="B23" s="347" t="s">
        <v>42</v>
      </c>
      <c r="C23" s="150" t="s">
        <v>1738</v>
      </c>
      <c r="D23" s="150" t="s">
        <v>1739</v>
      </c>
      <c r="E23" s="364">
        <f>IF(ISBLANK(INDEX('Wetmore 2012 Met Stab Raw Data'!$B$8:$AI$683,MATCH($B23,'Wetmore 2012 Met Stab Raw Data'!$B$8:$B$683,0),34)),"",IF(INDEX('Wetmore 2012 Met Stab Raw Data'!$B$8:$AI$683,MATCH($B23,'Wetmore 2012 Met Stab Raw Data'!$B$8:$B$683,0),34)&lt;0,0,INDEX('Wetmore 2012 Met Stab Raw Data'!$B$8:$AI$683,MATCH($B23,'Wetmore 2012 Met Stab Raw Data'!$B$8:$B$683,0),34)))</f>
        <v>17.33694182</v>
      </c>
      <c r="F23" s="134">
        <f>IF(ISBLANK(INDEX('Wetmore 2012 Met Stab Raw Data'!$B$8:$AI$683,MATCH($B23,'Wetmore 2012 Met Stab Raw Data'!$B$8:$B$683,0),34)),"",INDEX('Wetmore 2012 Met Stab Raw Data'!$B$8:$AI$683,MATCH($B23,'Wetmore 2012 Met Stab Raw Data'!$B$8:$B$683,0),32))</f>
        <v>6.7599999999999997E-6</v>
      </c>
      <c r="G23" s="364">
        <f>IF(ISBLANK(INDEX('Wetmore 2012 Met Stab Raw Data'!$B$8:$AI$683,MATCH($B23,'Wetmore 2012 Met Stab Raw Data'!$B$8:$B$683,0)+1,34)),"",IF(INDEX('Wetmore 2012 Met Stab Raw Data'!$B$8:$AI$683,MATCH($B23,'Wetmore 2012 Met Stab Raw Data'!$B$8:$B$683,0)+1,34)&lt;0,0,INDEX('Wetmore 2012 Met Stab Raw Data'!$B$8:$AI$683,MATCH($B23,'Wetmore 2012 Met Stab Raw Data'!$B$8:$B$683,0)+1,34)))</f>
        <v>12.638224689999999</v>
      </c>
      <c r="H23" s="134">
        <f>IF(ISBLANK(INDEX('Wetmore 2012 Met Stab Raw Data'!$B$8:$AI$683,MATCH($B23,'Wetmore 2012 Met Stab Raw Data'!$B$8:$B$683,0)+1,34)),"",INDEX('Wetmore 2012 Met Stab Raw Data'!$B$8:$AI$683,MATCH($B23,'Wetmore 2012 Met Stab Raw Data'!$B$8:$B$683,0)+1,32))</f>
        <v>4.1699999999999997E-5</v>
      </c>
      <c r="I23" s="364" t="str">
        <f>IF(ISBLANK(INDEX('Wetmore 2012 PPB Raw Data'!$B$7:$G$246,MATCH($B23,'Wetmore 2012 PPB Raw Data'!$B$7:$B$246,0),2)),"",INDEX('Wetmore 2012 PPB Raw Data'!$B$7:$G$246,MATCH($B23,'Wetmore 2012 PPB Raw Data'!$B$7:$B$246,0),2)/100)</f>
        <v/>
      </c>
      <c r="J23" s="387">
        <f>IF(ISBLANK(INDEX('Wetmore 2012 PPB Raw Data'!$B$7:$G$246,MATCH($B23,'Wetmore 2012 PPB Raw Data'!$B$7:$B$246,0),5)),"",INDEX('Wetmore 2012 PPB Raw Data'!$B$7:$G$246,MATCH($B23,'Wetmore 2012 PPB Raw Data'!$B$7:$B$246,0),5)/100)</f>
        <v>0</v>
      </c>
    </row>
    <row r="24" spans="1:10" x14ac:dyDescent="0.25">
      <c r="A24" s="150" t="s">
        <v>43</v>
      </c>
      <c r="B24" s="347" t="s">
        <v>44</v>
      </c>
      <c r="C24" s="150" t="s">
        <v>1738</v>
      </c>
      <c r="D24" s="150" t="s">
        <v>1739</v>
      </c>
      <c r="E24" s="364">
        <f>IF(ISBLANK(INDEX('Wetmore 2012 Met Stab Raw Data'!$B$8:$AI$683,MATCH($B24,'Wetmore 2012 Met Stab Raw Data'!$B$8:$B$683,0),34)),"",IF(INDEX('Wetmore 2012 Met Stab Raw Data'!$B$8:$AI$683,MATCH($B24,'Wetmore 2012 Met Stab Raw Data'!$B$8:$B$683,0),34)&lt;0,0,INDEX('Wetmore 2012 Met Stab Raw Data'!$B$8:$AI$683,MATCH($B24,'Wetmore 2012 Met Stab Raw Data'!$B$8:$B$683,0),34)))</f>
        <v>56.685877859999998</v>
      </c>
      <c r="F24" s="134">
        <f>IF(ISBLANK(INDEX('Wetmore 2012 Met Stab Raw Data'!$B$8:$AI$683,MATCH($B24,'Wetmore 2012 Met Stab Raw Data'!$B$8:$B$683,0),34)),"",INDEX('Wetmore 2012 Met Stab Raw Data'!$B$8:$AI$683,MATCH($B24,'Wetmore 2012 Met Stab Raw Data'!$B$8:$B$683,0),32))</f>
        <v>1.080491E-3</v>
      </c>
      <c r="G24" s="364">
        <f>IF(ISBLANK(INDEX('Wetmore 2012 Met Stab Raw Data'!$B$8:$AI$683,MATCH($B24,'Wetmore 2012 Met Stab Raw Data'!$B$8:$B$683,0)+1,34)),"",IF(INDEX('Wetmore 2012 Met Stab Raw Data'!$B$8:$AI$683,MATCH($B24,'Wetmore 2012 Met Stab Raw Data'!$B$8:$B$683,0)+1,34)&lt;0,0,INDEX('Wetmore 2012 Met Stab Raw Data'!$B$8:$AI$683,MATCH($B24,'Wetmore 2012 Met Stab Raw Data'!$B$8:$B$683,0)+1,34)))</f>
        <v>72.285195540000004</v>
      </c>
      <c r="H24" s="134">
        <f>IF(ISBLANK(INDEX('Wetmore 2012 Met Stab Raw Data'!$B$8:$AI$683,MATCH($B24,'Wetmore 2012 Met Stab Raw Data'!$B$8:$B$683,0)+1,34)),"",INDEX('Wetmore 2012 Met Stab Raw Data'!$B$8:$AI$683,MATCH($B24,'Wetmore 2012 Met Stab Raw Data'!$B$8:$B$683,0)+1,32))</f>
        <v>3.2700000000000001E-9</v>
      </c>
      <c r="I24" s="364" t="str">
        <f>IF(ISBLANK(INDEX('Wetmore 2012 PPB Raw Data'!$B$7:$G$246,MATCH($B24,'Wetmore 2012 PPB Raw Data'!$B$7:$B$246,0),2)),"",INDEX('Wetmore 2012 PPB Raw Data'!$B$7:$G$246,MATCH($B24,'Wetmore 2012 PPB Raw Data'!$B$7:$B$246,0),2)/100)</f>
        <v/>
      </c>
      <c r="J24" s="387">
        <f>IF(ISBLANK(INDEX('Wetmore 2012 PPB Raw Data'!$B$7:$G$246,MATCH($B24,'Wetmore 2012 PPB Raw Data'!$B$7:$B$246,0),5)),"",INDEX('Wetmore 2012 PPB Raw Data'!$B$7:$G$246,MATCH($B24,'Wetmore 2012 PPB Raw Data'!$B$7:$B$246,0),5)/100)</f>
        <v>0</v>
      </c>
    </row>
    <row r="25" spans="1:10" x14ac:dyDescent="0.25">
      <c r="A25" s="150" t="s">
        <v>45</v>
      </c>
      <c r="B25" s="347" t="s">
        <v>46</v>
      </c>
      <c r="C25" s="150" t="s">
        <v>1738</v>
      </c>
      <c r="D25" s="150" t="s">
        <v>1739</v>
      </c>
      <c r="E25" s="364">
        <f>IF(ISBLANK(INDEX('Wetmore 2012 Met Stab Raw Data'!$B$8:$AI$683,MATCH($B25,'Wetmore 2012 Met Stab Raw Data'!$B$8:$B$683,0),34)),"",IF(INDEX('Wetmore 2012 Met Stab Raw Data'!$B$8:$AI$683,MATCH($B25,'Wetmore 2012 Met Stab Raw Data'!$B$8:$B$683,0),34)&lt;0,0,INDEX('Wetmore 2012 Met Stab Raw Data'!$B$8:$AI$683,MATCH($B25,'Wetmore 2012 Met Stab Raw Data'!$B$8:$B$683,0),34)))</f>
        <v>10.255176069999999</v>
      </c>
      <c r="F25" s="134">
        <f>IF(ISBLANK(INDEX('Wetmore 2012 Met Stab Raw Data'!$B$8:$AI$683,MATCH($B25,'Wetmore 2012 Met Stab Raw Data'!$B$8:$B$683,0),34)),"",INDEX('Wetmore 2012 Met Stab Raw Data'!$B$8:$AI$683,MATCH($B25,'Wetmore 2012 Met Stab Raw Data'!$B$8:$B$683,0),32))</f>
        <v>9.4499999999999994E-10</v>
      </c>
      <c r="G25" s="364">
        <f>IF(ISBLANK(INDEX('Wetmore 2012 Met Stab Raw Data'!$B$8:$AI$683,MATCH($B25,'Wetmore 2012 Met Stab Raw Data'!$B$8:$B$683,0)+1,34)),"",IF(INDEX('Wetmore 2012 Met Stab Raw Data'!$B$8:$AI$683,MATCH($B25,'Wetmore 2012 Met Stab Raw Data'!$B$8:$B$683,0)+1,34)&lt;0,0,INDEX('Wetmore 2012 Met Stab Raw Data'!$B$8:$AI$683,MATCH($B25,'Wetmore 2012 Met Stab Raw Data'!$B$8:$B$683,0)+1,34)))</f>
        <v>7.7160780920000001</v>
      </c>
      <c r="H25" s="134">
        <f>IF(ISBLANK(INDEX('Wetmore 2012 Met Stab Raw Data'!$B$8:$AI$683,MATCH($B25,'Wetmore 2012 Met Stab Raw Data'!$B$8:$B$683,0)+1,34)),"",INDEX('Wetmore 2012 Met Stab Raw Data'!$B$8:$AI$683,MATCH($B25,'Wetmore 2012 Met Stab Raw Data'!$B$8:$B$683,0)+1,32))</f>
        <v>8.9100000000000003E-10</v>
      </c>
      <c r="I25" s="364" t="str">
        <f>IF(ISBLANK(INDEX('Wetmore 2012 PPB Raw Data'!$B$7:$G$246,MATCH($B25,'Wetmore 2012 PPB Raw Data'!$B$7:$B$246,0),2)),"",INDEX('Wetmore 2012 PPB Raw Data'!$B$7:$G$246,MATCH($B25,'Wetmore 2012 PPB Raw Data'!$B$7:$B$246,0),2)/100)</f>
        <v/>
      </c>
      <c r="J25" s="387">
        <f>IF(ISBLANK(INDEX('Wetmore 2012 PPB Raw Data'!$B$7:$G$246,MATCH($B25,'Wetmore 2012 PPB Raw Data'!$B$7:$B$246,0),5)),"",INDEX('Wetmore 2012 PPB Raw Data'!$B$7:$G$246,MATCH($B25,'Wetmore 2012 PPB Raw Data'!$B$7:$B$246,0),5)/100)</f>
        <v>0</v>
      </c>
    </row>
    <row r="26" spans="1:10" x14ac:dyDescent="0.25">
      <c r="A26" s="150" t="s">
        <v>423</v>
      </c>
      <c r="B26" s="347" t="s">
        <v>578</v>
      </c>
      <c r="C26" s="150" t="s">
        <v>1738</v>
      </c>
      <c r="D26" s="150" t="s">
        <v>1739</v>
      </c>
      <c r="E26" s="364">
        <f>IF(ISBLANK(INDEX('Wetmore 2012 Met Stab Raw Data'!$B$8:$AI$683,MATCH($B26,'Wetmore 2012 Met Stab Raw Data'!$B$8:$B$683,0),34)),"",IF(INDEX('Wetmore 2012 Met Stab Raw Data'!$B$8:$AI$683,MATCH($B26,'Wetmore 2012 Met Stab Raw Data'!$B$8:$B$683,0),34)&lt;0,0,INDEX('Wetmore 2012 Met Stab Raw Data'!$B$8:$AI$683,MATCH($B26,'Wetmore 2012 Met Stab Raw Data'!$B$8:$B$683,0),34)))</f>
        <v>250.303163676298</v>
      </c>
      <c r="F26" s="134">
        <f>IF(ISBLANK(INDEX('Wetmore 2012 Met Stab Raw Data'!$B$8:$AI$683,MATCH($B26,'Wetmore 2012 Met Stab Raw Data'!$B$8:$B$683,0),34)),"",INDEX('Wetmore 2012 Met Stab Raw Data'!$B$8:$AI$683,MATCH($B26,'Wetmore 2012 Met Stab Raw Data'!$B$8:$B$683,0),32))</f>
        <v>8.90195370759738E-4</v>
      </c>
      <c r="G26" s="364">
        <f>IF(ISBLANK(INDEX('Wetmore 2012 Met Stab Raw Data'!$B$8:$AI$683,MATCH($B26,'Wetmore 2012 Met Stab Raw Data'!$B$8:$B$683,0)+1,34)),"",IF(INDEX('Wetmore 2012 Met Stab Raw Data'!$B$8:$AI$683,MATCH($B26,'Wetmore 2012 Met Stab Raw Data'!$B$8:$B$683,0)+1,34)&lt;0,0,INDEX('Wetmore 2012 Met Stab Raw Data'!$B$8:$AI$683,MATCH($B26,'Wetmore 2012 Met Stab Raw Data'!$B$8:$B$683,0)+1,34)))</f>
        <v>87.058100546504804</v>
      </c>
      <c r="H26" s="134">
        <f>IF(ISBLANK(INDEX('Wetmore 2012 Met Stab Raw Data'!$B$8:$AI$683,MATCH($B26,'Wetmore 2012 Met Stab Raw Data'!$B$8:$B$683,0)+1,34)),"",INDEX('Wetmore 2012 Met Stab Raw Data'!$B$8:$AI$683,MATCH($B26,'Wetmore 2012 Met Stab Raw Data'!$B$8:$B$683,0)+1,32))</f>
        <v>2.93464020616474E-5</v>
      </c>
      <c r="I26" s="364">
        <f>IF(ISBLANK(INDEX('Wetmore 2012 PPB Raw Data'!$B$7:$G$246,MATCH($B26,'Wetmore 2012 PPB Raw Data'!$B$7:$B$246,0),2)),"",INDEX('Wetmore 2012 PPB Raw Data'!$B$7:$G$246,MATCH($B26,'Wetmore 2012 PPB Raw Data'!$B$7:$B$246,0),2)/100)</f>
        <v>0</v>
      </c>
      <c r="J26" s="387">
        <f>IF(ISBLANK(INDEX('Wetmore 2012 PPB Raw Data'!$B$7:$G$246,MATCH($B26,'Wetmore 2012 PPB Raw Data'!$B$7:$B$246,0),5)),"",INDEX('Wetmore 2012 PPB Raw Data'!$B$7:$G$246,MATCH($B26,'Wetmore 2012 PPB Raw Data'!$B$7:$B$246,0),5)/100)</f>
        <v>6.0783733486297238E-3</v>
      </c>
    </row>
    <row r="27" spans="1:10" x14ac:dyDescent="0.25">
      <c r="A27" s="150" t="s">
        <v>429</v>
      </c>
      <c r="B27" s="347" t="s">
        <v>579</v>
      </c>
      <c r="C27" s="150" t="s">
        <v>1738</v>
      </c>
      <c r="D27" s="150" t="s">
        <v>1739</v>
      </c>
      <c r="E27" s="364">
        <f>IF(ISBLANK(INDEX('Wetmore 2012 Met Stab Raw Data'!$B$8:$AI$683,MATCH($B27,'Wetmore 2012 Met Stab Raw Data'!$B$8:$B$683,0),34)),"",IF(INDEX('Wetmore 2012 Met Stab Raw Data'!$B$8:$AI$683,MATCH($B27,'Wetmore 2012 Met Stab Raw Data'!$B$8:$B$683,0),34)&lt;0,0,INDEX('Wetmore 2012 Met Stab Raw Data'!$B$8:$AI$683,MATCH($B27,'Wetmore 2012 Met Stab Raw Data'!$B$8:$B$683,0),34)))</f>
        <v>0</v>
      </c>
      <c r="F27" s="134">
        <f>IF(ISBLANK(INDEX('Wetmore 2012 Met Stab Raw Data'!$B$8:$AI$683,MATCH($B27,'Wetmore 2012 Met Stab Raw Data'!$B$8:$B$683,0),34)),"",INDEX('Wetmore 2012 Met Stab Raw Data'!$B$8:$AI$683,MATCH($B27,'Wetmore 2012 Met Stab Raw Data'!$B$8:$B$683,0),32))</f>
        <v>1.2145549926007099E-2</v>
      </c>
      <c r="G27" s="364">
        <f>IF(ISBLANK(INDEX('Wetmore 2012 Met Stab Raw Data'!$B$8:$AI$683,MATCH($B27,'Wetmore 2012 Met Stab Raw Data'!$B$8:$B$683,0)+1,34)),"",IF(INDEX('Wetmore 2012 Met Stab Raw Data'!$B$8:$AI$683,MATCH($B27,'Wetmore 2012 Met Stab Raw Data'!$B$8:$B$683,0)+1,34)&lt;0,0,INDEX('Wetmore 2012 Met Stab Raw Data'!$B$8:$AI$683,MATCH($B27,'Wetmore 2012 Met Stab Raw Data'!$B$8:$B$683,0)+1,34)))</f>
        <v>0</v>
      </c>
      <c r="H27" s="134">
        <f>IF(ISBLANK(INDEX('Wetmore 2012 Met Stab Raw Data'!$B$8:$AI$683,MATCH($B27,'Wetmore 2012 Met Stab Raw Data'!$B$8:$B$683,0)+1,34)),"",INDEX('Wetmore 2012 Met Stab Raw Data'!$B$8:$AI$683,MATCH($B27,'Wetmore 2012 Met Stab Raw Data'!$B$8:$B$683,0)+1,32))</f>
        <v>4.1828123557946503E-2</v>
      </c>
      <c r="I27" s="364">
        <f>IF(ISBLANK(INDEX('Wetmore 2012 PPB Raw Data'!$B$7:$G$246,MATCH($B27,'Wetmore 2012 PPB Raw Data'!$B$7:$B$246,0),2)),"",INDEX('Wetmore 2012 PPB Raw Data'!$B$7:$G$246,MATCH($B27,'Wetmore 2012 PPB Raw Data'!$B$7:$B$246,0),2)/100)</f>
        <v>1.9952504844663221E-2</v>
      </c>
      <c r="J27" s="387">
        <f>IF(ISBLANK(INDEX('Wetmore 2012 PPB Raw Data'!$B$7:$G$246,MATCH($B27,'Wetmore 2012 PPB Raw Data'!$B$7:$B$246,0),5)),"",INDEX('Wetmore 2012 PPB Raw Data'!$B$7:$G$246,MATCH($B27,'Wetmore 2012 PPB Raw Data'!$B$7:$B$246,0),5)/100)</f>
        <v>2.1471952535059333E-2</v>
      </c>
    </row>
    <row r="28" spans="1:10" x14ac:dyDescent="0.25">
      <c r="A28" s="148" t="s">
        <v>47</v>
      </c>
      <c r="B28" s="348" t="s">
        <v>48</v>
      </c>
      <c r="C28" s="150" t="s">
        <v>1738</v>
      </c>
      <c r="D28" s="150" t="s">
        <v>1739</v>
      </c>
      <c r="E28" s="364">
        <f>IF(ISBLANK(INDEX('Wetmore 2012 Met Stab Raw Data'!$B$8:$AI$683,MATCH($B28,'Wetmore 2012 Met Stab Raw Data'!$B$8:$B$683,0),34)),"",IF(INDEX('Wetmore 2012 Met Stab Raw Data'!$B$8:$AI$683,MATCH($B28,'Wetmore 2012 Met Stab Raw Data'!$B$8:$B$683,0),34)&lt;0,0,INDEX('Wetmore 2012 Met Stab Raw Data'!$B$8:$AI$683,MATCH($B28,'Wetmore 2012 Met Stab Raw Data'!$B$8:$B$683,0),34)))</f>
        <v>41.150700149999999</v>
      </c>
      <c r="F28" s="134">
        <f>IF(ISBLANK(INDEX('Wetmore 2012 Met Stab Raw Data'!$B$8:$AI$683,MATCH($B28,'Wetmore 2012 Met Stab Raw Data'!$B$8:$B$683,0),34)),"",INDEX('Wetmore 2012 Met Stab Raw Data'!$B$8:$AI$683,MATCH($B28,'Wetmore 2012 Met Stab Raw Data'!$B$8:$B$683,0),32))</f>
        <v>6.5400000000000002E-10</v>
      </c>
      <c r="G28" s="364">
        <f>IF(ISBLANK(INDEX('Wetmore 2012 Met Stab Raw Data'!$B$8:$AI$683,MATCH($B28,'Wetmore 2012 Met Stab Raw Data'!$B$8:$B$683,0)+1,34)),"",IF(INDEX('Wetmore 2012 Met Stab Raw Data'!$B$8:$AI$683,MATCH($B28,'Wetmore 2012 Met Stab Raw Data'!$B$8:$B$683,0)+1,34)&lt;0,0,INDEX('Wetmore 2012 Met Stab Raw Data'!$B$8:$AI$683,MATCH($B28,'Wetmore 2012 Met Stab Raw Data'!$B$8:$B$683,0)+1,34)))</f>
        <v>5.6355050090000001</v>
      </c>
      <c r="H28" s="134">
        <f>IF(ISBLANK(INDEX('Wetmore 2012 Met Stab Raw Data'!$B$8:$AI$683,MATCH($B28,'Wetmore 2012 Met Stab Raw Data'!$B$8:$B$683,0)+1,34)),"",INDEX('Wetmore 2012 Met Stab Raw Data'!$B$8:$AI$683,MATCH($B28,'Wetmore 2012 Met Stab Raw Data'!$B$8:$B$683,0)+1,32))</f>
        <v>2.2000000000000001E-4</v>
      </c>
      <c r="I28" s="364" t="str">
        <f>IF(ISBLANK(INDEX('Wetmore 2012 PPB Raw Data'!$B$7:$G$246,MATCH($B28,'Wetmore 2012 PPB Raw Data'!$B$7:$B$246,0),2)),"",INDEX('Wetmore 2012 PPB Raw Data'!$B$7:$G$246,MATCH($B28,'Wetmore 2012 PPB Raw Data'!$B$7:$B$246,0),2)/100)</f>
        <v/>
      </c>
      <c r="J28" s="387">
        <f>IF(ISBLANK(INDEX('Wetmore 2012 PPB Raw Data'!$B$7:$G$246,MATCH($B28,'Wetmore 2012 PPB Raw Data'!$B$7:$B$246,0),5)),"",INDEX('Wetmore 2012 PPB Raw Data'!$B$7:$G$246,MATCH($B28,'Wetmore 2012 PPB Raw Data'!$B$7:$B$246,0),5)/100)</f>
        <v>0.83602517453633907</v>
      </c>
    </row>
    <row r="29" spans="1:10" x14ac:dyDescent="0.25">
      <c r="A29" s="148" t="s">
        <v>621</v>
      </c>
      <c r="B29" s="347" t="s">
        <v>49</v>
      </c>
      <c r="C29" s="150" t="s">
        <v>1738</v>
      </c>
      <c r="D29" s="150" t="s">
        <v>1739</v>
      </c>
      <c r="E29" s="364">
        <f>IF(ISBLANK(INDEX('Wetmore 2012 Met Stab Raw Data'!$B$8:$AI$683,MATCH($B29,'Wetmore 2012 Met Stab Raw Data'!$B$8:$B$683,0),34)),"",IF(INDEX('Wetmore 2012 Met Stab Raw Data'!$B$8:$AI$683,MATCH($B29,'Wetmore 2012 Met Stab Raw Data'!$B$8:$B$683,0),34)&lt;0,0,INDEX('Wetmore 2012 Met Stab Raw Data'!$B$8:$AI$683,MATCH($B29,'Wetmore 2012 Met Stab Raw Data'!$B$8:$B$683,0),34)))</f>
        <v>6.744326203</v>
      </c>
      <c r="F29" s="134">
        <f>IF(ISBLANK(INDEX('Wetmore 2012 Met Stab Raw Data'!$B$8:$AI$683,MATCH($B29,'Wetmore 2012 Met Stab Raw Data'!$B$8:$B$683,0),34)),"",INDEX('Wetmore 2012 Met Stab Raw Data'!$B$8:$AI$683,MATCH($B29,'Wetmore 2012 Met Stab Raw Data'!$B$8:$B$683,0),32))</f>
        <v>8.2199999999999992E-6</v>
      </c>
      <c r="G29" s="364">
        <f>IF(ISBLANK(INDEX('Wetmore 2012 Met Stab Raw Data'!$B$8:$AI$683,MATCH($B29,'Wetmore 2012 Met Stab Raw Data'!$B$8:$B$683,0)+1,34)),"",IF(INDEX('Wetmore 2012 Met Stab Raw Data'!$B$8:$AI$683,MATCH($B29,'Wetmore 2012 Met Stab Raw Data'!$B$8:$B$683,0)+1,34)&lt;0,0,INDEX('Wetmore 2012 Met Stab Raw Data'!$B$8:$AI$683,MATCH($B29,'Wetmore 2012 Met Stab Raw Data'!$B$8:$B$683,0)+1,34)))</f>
        <v>4.7635088909999999</v>
      </c>
      <c r="H29" s="134">
        <f>IF(ISBLANK(INDEX('Wetmore 2012 Met Stab Raw Data'!$B$8:$AI$683,MATCH($B29,'Wetmore 2012 Met Stab Raw Data'!$B$8:$B$683,0)+1,34)),"",INDEX('Wetmore 2012 Met Stab Raw Data'!$B$8:$AI$683,MATCH($B29,'Wetmore 2012 Met Stab Raw Data'!$B$8:$B$683,0)+1,32))</f>
        <v>7.8160209999999994E-3</v>
      </c>
      <c r="I29" s="364" t="str">
        <f>IF(ISBLANK(INDEX('Wetmore 2012 PPB Raw Data'!$B$7:$G$246,MATCH($B29,'Wetmore 2012 PPB Raw Data'!$B$7:$B$246,0),2)),"",INDEX('Wetmore 2012 PPB Raw Data'!$B$7:$G$246,MATCH($B29,'Wetmore 2012 PPB Raw Data'!$B$7:$B$246,0),2)/100)</f>
        <v/>
      </c>
      <c r="J29" s="387">
        <f>IF(ISBLANK(INDEX('Wetmore 2012 PPB Raw Data'!$B$7:$G$246,MATCH($B29,'Wetmore 2012 PPB Raw Data'!$B$7:$B$246,0),5)),"",INDEX('Wetmore 2012 PPB Raw Data'!$B$7:$G$246,MATCH($B29,'Wetmore 2012 PPB Raw Data'!$B$7:$B$246,0),5)/100)</f>
        <v>0</v>
      </c>
    </row>
    <row r="30" spans="1:10" x14ac:dyDescent="0.25">
      <c r="A30" s="352" t="s">
        <v>434</v>
      </c>
      <c r="B30" s="347" t="s">
        <v>580</v>
      </c>
      <c r="C30" s="150" t="s">
        <v>1738</v>
      </c>
      <c r="D30" s="150" t="s">
        <v>1739</v>
      </c>
      <c r="E30" s="364">
        <f>IF(ISBLANK(INDEX('Wetmore 2012 Met Stab Raw Data'!$B$8:$AI$683,MATCH($B30,'Wetmore 2012 Met Stab Raw Data'!$B$8:$B$683,0),34)),"",IF(INDEX('Wetmore 2012 Met Stab Raw Data'!$B$8:$AI$683,MATCH($B30,'Wetmore 2012 Met Stab Raw Data'!$B$8:$B$683,0),34)&lt;0,0,INDEX('Wetmore 2012 Met Stab Raw Data'!$B$8:$AI$683,MATCH($B30,'Wetmore 2012 Met Stab Raw Data'!$B$8:$B$683,0),34)))</f>
        <v>19.2933367090662</v>
      </c>
      <c r="F30" s="134">
        <f>IF(ISBLANK(INDEX('Wetmore 2012 Met Stab Raw Data'!$B$8:$AI$683,MATCH($B30,'Wetmore 2012 Met Stab Raw Data'!$B$8:$B$683,0),34)),"",INDEX('Wetmore 2012 Met Stab Raw Data'!$B$8:$AI$683,MATCH($B30,'Wetmore 2012 Met Stab Raw Data'!$B$8:$B$683,0),32))</f>
        <v>2.2936991901989501E-4</v>
      </c>
      <c r="G30" s="364">
        <f>IF(ISBLANK(INDEX('Wetmore 2012 Met Stab Raw Data'!$B$8:$AI$683,MATCH($B30,'Wetmore 2012 Met Stab Raw Data'!$B$8:$B$683,0)+1,34)),"",IF(INDEX('Wetmore 2012 Met Stab Raw Data'!$B$8:$AI$683,MATCH($B30,'Wetmore 2012 Met Stab Raw Data'!$B$8:$B$683,0)+1,34)&lt;0,0,INDEX('Wetmore 2012 Met Stab Raw Data'!$B$8:$AI$683,MATCH($B30,'Wetmore 2012 Met Stab Raw Data'!$B$8:$B$683,0)+1,34)))</f>
        <v>25.037529238497999</v>
      </c>
      <c r="H30" s="134">
        <f>IF(ISBLANK(INDEX('Wetmore 2012 Met Stab Raw Data'!$B$8:$AI$683,MATCH($B30,'Wetmore 2012 Met Stab Raw Data'!$B$8:$B$683,0)+1,34)),"",INDEX('Wetmore 2012 Met Stab Raw Data'!$B$8:$AI$683,MATCH($B30,'Wetmore 2012 Met Stab Raw Data'!$B$8:$B$683,0)+1,32))</f>
        <v>7.5977110855385196E-5</v>
      </c>
      <c r="I30" s="364">
        <f>IF(ISBLANK(INDEX('Wetmore 2012 PPB Raw Data'!$B$7:$G$246,MATCH($B30,'Wetmore 2012 PPB Raw Data'!$B$7:$B$246,0),2)),"",INDEX('Wetmore 2012 PPB Raw Data'!$B$7:$G$246,MATCH($B30,'Wetmore 2012 PPB Raw Data'!$B$7:$B$246,0),2)/100)</f>
        <v>0.25708032614375614</v>
      </c>
      <c r="J30" s="387">
        <f>IF(ISBLANK(INDEX('Wetmore 2012 PPB Raw Data'!$B$7:$G$246,MATCH($B30,'Wetmore 2012 PPB Raw Data'!$B$7:$B$246,0),5)),"",INDEX('Wetmore 2012 PPB Raw Data'!$B$7:$G$246,MATCH($B30,'Wetmore 2012 PPB Raw Data'!$B$7:$B$246,0),5)/100)</f>
        <v>6.8217040043765498E-2</v>
      </c>
    </row>
    <row r="31" spans="1:10" x14ac:dyDescent="0.25">
      <c r="A31" s="150" t="s">
        <v>50</v>
      </c>
      <c r="B31" s="347" t="s">
        <v>51</v>
      </c>
      <c r="C31" s="150" t="s">
        <v>1738</v>
      </c>
      <c r="D31" s="150" t="s">
        <v>1739</v>
      </c>
      <c r="E31" s="364">
        <f>IF(ISBLANK(INDEX('Wetmore 2012 Met Stab Raw Data'!$B$8:$AI$683,MATCH($B31,'Wetmore 2012 Met Stab Raw Data'!$B$8:$B$683,0),34)),"",IF(INDEX('Wetmore 2012 Met Stab Raw Data'!$B$8:$AI$683,MATCH($B31,'Wetmore 2012 Met Stab Raw Data'!$B$8:$B$683,0),34)&lt;0,0,INDEX('Wetmore 2012 Met Stab Raw Data'!$B$8:$AI$683,MATCH($B31,'Wetmore 2012 Met Stab Raw Data'!$B$8:$B$683,0),34)))</f>
        <v>17.28202971</v>
      </c>
      <c r="F31" s="134">
        <f>IF(ISBLANK(INDEX('Wetmore 2012 Met Stab Raw Data'!$B$8:$AI$683,MATCH($B31,'Wetmore 2012 Met Stab Raw Data'!$B$8:$B$683,0),34)),"",INDEX('Wetmore 2012 Met Stab Raw Data'!$B$8:$AI$683,MATCH($B31,'Wetmore 2012 Met Stab Raw Data'!$B$8:$B$683,0),32))</f>
        <v>3.4799999999999999E-11</v>
      </c>
      <c r="G31" s="364">
        <f>IF(ISBLANK(INDEX('Wetmore 2012 Met Stab Raw Data'!$B$8:$AI$683,MATCH($B31,'Wetmore 2012 Met Stab Raw Data'!$B$8:$B$683,0)+1,34)),"",IF(INDEX('Wetmore 2012 Met Stab Raw Data'!$B$8:$AI$683,MATCH($B31,'Wetmore 2012 Met Stab Raw Data'!$B$8:$B$683,0)+1,34)&lt;0,0,INDEX('Wetmore 2012 Met Stab Raw Data'!$B$8:$AI$683,MATCH($B31,'Wetmore 2012 Met Stab Raw Data'!$B$8:$B$683,0)+1,34)))</f>
        <v>5.817328141</v>
      </c>
      <c r="H31" s="134">
        <f>IF(ISBLANK(INDEX('Wetmore 2012 Met Stab Raw Data'!$B$8:$AI$683,MATCH($B31,'Wetmore 2012 Met Stab Raw Data'!$B$8:$B$683,0)+1,34)),"",INDEX('Wetmore 2012 Met Stab Raw Data'!$B$8:$AI$683,MATCH($B31,'Wetmore 2012 Met Stab Raw Data'!$B$8:$B$683,0)+1,32))</f>
        <v>1.15E-7</v>
      </c>
      <c r="I31" s="364" t="str">
        <f>IF(ISBLANK(INDEX('Wetmore 2012 PPB Raw Data'!$B$7:$G$246,MATCH($B31,'Wetmore 2012 PPB Raw Data'!$B$7:$B$246,0),2)),"",INDEX('Wetmore 2012 PPB Raw Data'!$B$7:$G$246,MATCH($B31,'Wetmore 2012 PPB Raw Data'!$B$7:$B$246,0),2)/100)</f>
        <v/>
      </c>
      <c r="J31" s="387">
        <f>IF(ISBLANK(INDEX('Wetmore 2012 PPB Raw Data'!$B$7:$G$246,MATCH($B31,'Wetmore 2012 PPB Raw Data'!$B$7:$B$246,0),5)),"",INDEX('Wetmore 2012 PPB Raw Data'!$B$7:$G$246,MATCH($B31,'Wetmore 2012 PPB Raw Data'!$B$7:$B$246,0),5)/100)</f>
        <v>3.2014410910103965E-2</v>
      </c>
    </row>
    <row r="32" spans="1:10" x14ac:dyDescent="0.25">
      <c r="A32" s="150" t="s">
        <v>439</v>
      </c>
      <c r="B32" s="347" t="s">
        <v>581</v>
      </c>
      <c r="C32" s="150" t="s">
        <v>1738</v>
      </c>
      <c r="D32" s="150" t="s">
        <v>1739</v>
      </c>
      <c r="E32" s="364">
        <f>IF(ISBLANK(INDEX('Wetmore 2012 Met Stab Raw Data'!$B$8:$AI$683,MATCH($B32,'Wetmore 2012 Met Stab Raw Data'!$B$8:$B$683,0),34)),"",IF(INDEX('Wetmore 2012 Met Stab Raw Data'!$B$8:$AI$683,MATCH($B32,'Wetmore 2012 Met Stab Raw Data'!$B$8:$B$683,0),34)&lt;0,0,INDEX('Wetmore 2012 Met Stab Raw Data'!$B$8:$AI$683,MATCH($B32,'Wetmore 2012 Met Stab Raw Data'!$B$8:$B$683,0),34)))</f>
        <v>0</v>
      </c>
      <c r="F32" s="134">
        <f>IF(ISBLANK(INDEX('Wetmore 2012 Met Stab Raw Data'!$B$8:$AI$683,MATCH($B32,'Wetmore 2012 Met Stab Raw Data'!$B$8:$B$683,0),34)),"",INDEX('Wetmore 2012 Met Stab Raw Data'!$B$8:$AI$683,MATCH($B32,'Wetmore 2012 Met Stab Raw Data'!$B$8:$B$683,0),32))</f>
        <v>0.199194957238642</v>
      </c>
      <c r="G32" s="364">
        <f>IF(ISBLANK(INDEX('Wetmore 2012 Met Stab Raw Data'!$B$8:$AI$683,MATCH($B32,'Wetmore 2012 Met Stab Raw Data'!$B$8:$B$683,0)+1,34)),"",IF(INDEX('Wetmore 2012 Met Stab Raw Data'!$B$8:$AI$683,MATCH($B32,'Wetmore 2012 Met Stab Raw Data'!$B$8:$B$683,0)+1,34)&lt;0,0,INDEX('Wetmore 2012 Met Stab Raw Data'!$B$8:$AI$683,MATCH($B32,'Wetmore 2012 Met Stab Raw Data'!$B$8:$B$683,0)+1,34)))</f>
        <v>0</v>
      </c>
      <c r="H32" s="134">
        <f>IF(ISBLANK(INDEX('Wetmore 2012 Met Stab Raw Data'!$B$8:$AI$683,MATCH($B32,'Wetmore 2012 Met Stab Raw Data'!$B$8:$B$683,0)+1,34)),"",INDEX('Wetmore 2012 Met Stab Raw Data'!$B$8:$AI$683,MATCH($B32,'Wetmore 2012 Met Stab Raw Data'!$B$8:$B$683,0)+1,32))</f>
        <v>0.102030187858315</v>
      </c>
      <c r="I32" s="364">
        <f>IF(ISBLANK(INDEX('Wetmore 2012 PPB Raw Data'!$B$7:$G$246,MATCH($B32,'Wetmore 2012 PPB Raw Data'!$B$7:$B$246,0),2)),"",INDEX('Wetmore 2012 PPB Raw Data'!$B$7:$G$246,MATCH($B32,'Wetmore 2012 PPB Raw Data'!$B$7:$B$246,0),2)/100)</f>
        <v>0.11306780678593235</v>
      </c>
      <c r="J32" s="387">
        <f>IF(ISBLANK(INDEX('Wetmore 2012 PPB Raw Data'!$B$7:$G$246,MATCH($B32,'Wetmore 2012 PPB Raw Data'!$B$7:$B$246,0),5)),"",INDEX('Wetmore 2012 PPB Raw Data'!$B$7:$G$246,MATCH($B32,'Wetmore 2012 PPB Raw Data'!$B$7:$B$246,0),5)/100)</f>
        <v>8.5195109231596997E-2</v>
      </c>
    </row>
    <row r="33" spans="1:10" x14ac:dyDescent="0.25">
      <c r="A33" s="148" t="s">
        <v>52</v>
      </c>
      <c r="B33" s="348" t="s">
        <v>53</v>
      </c>
      <c r="C33" s="150" t="s">
        <v>1738</v>
      </c>
      <c r="D33" s="150" t="s">
        <v>1739</v>
      </c>
      <c r="E33" s="364">
        <f>IF(ISBLANK(INDEX('Wetmore 2012 Met Stab Raw Data'!$B$8:$AI$683,MATCH($B33,'Wetmore 2012 Met Stab Raw Data'!$B$8:$B$683,0),34)),"",IF(INDEX('Wetmore 2012 Met Stab Raw Data'!$B$8:$AI$683,MATCH($B33,'Wetmore 2012 Met Stab Raw Data'!$B$8:$B$683,0),34)&lt;0,0,INDEX('Wetmore 2012 Met Stab Raw Data'!$B$8:$AI$683,MATCH($B33,'Wetmore 2012 Met Stab Raw Data'!$B$8:$B$683,0),34)))</f>
        <v>7.8662779440000001</v>
      </c>
      <c r="F33" s="134">
        <f>IF(ISBLANK(INDEX('Wetmore 2012 Met Stab Raw Data'!$B$8:$AI$683,MATCH($B33,'Wetmore 2012 Met Stab Raw Data'!$B$8:$B$683,0),34)),"",INDEX('Wetmore 2012 Met Stab Raw Data'!$B$8:$AI$683,MATCH($B33,'Wetmore 2012 Met Stab Raw Data'!$B$8:$B$683,0),32))</f>
        <v>8.2900000000000002E-6</v>
      </c>
      <c r="G33" s="364">
        <f>IF(ISBLANK(INDEX('Wetmore 2012 Met Stab Raw Data'!$B$8:$AI$683,MATCH($B33,'Wetmore 2012 Met Stab Raw Data'!$B$8:$B$683,0)+1,34)),"",IF(INDEX('Wetmore 2012 Met Stab Raw Data'!$B$8:$AI$683,MATCH($B33,'Wetmore 2012 Met Stab Raw Data'!$B$8:$B$683,0)+1,34)&lt;0,0,INDEX('Wetmore 2012 Met Stab Raw Data'!$B$8:$AI$683,MATCH($B33,'Wetmore 2012 Met Stab Raw Data'!$B$8:$B$683,0)+1,34)))</f>
        <v>4.2829086160000003</v>
      </c>
      <c r="H33" s="134">
        <f>IF(ISBLANK(INDEX('Wetmore 2012 Met Stab Raw Data'!$B$8:$AI$683,MATCH($B33,'Wetmore 2012 Met Stab Raw Data'!$B$8:$B$683,0)+1,34)),"",INDEX('Wetmore 2012 Met Stab Raw Data'!$B$8:$AI$683,MATCH($B33,'Wetmore 2012 Met Stab Raw Data'!$B$8:$B$683,0)+1,32))</f>
        <v>7.4899999999999999E-4</v>
      </c>
      <c r="I33" s="364" t="str">
        <f>IF(ISBLANK(INDEX('Wetmore 2012 PPB Raw Data'!$B$7:$G$246,MATCH($B33,'Wetmore 2012 PPB Raw Data'!$B$7:$B$246,0),2)),"",INDEX('Wetmore 2012 PPB Raw Data'!$B$7:$G$246,MATCH($B33,'Wetmore 2012 PPB Raw Data'!$B$7:$B$246,0),2)/100)</f>
        <v/>
      </c>
      <c r="J33" s="387">
        <f>IF(ISBLANK(INDEX('Wetmore 2012 PPB Raw Data'!$B$7:$G$246,MATCH($B33,'Wetmore 2012 PPB Raw Data'!$B$7:$B$246,0),5)),"",INDEX('Wetmore 2012 PPB Raw Data'!$B$7:$G$246,MATCH($B33,'Wetmore 2012 PPB Raw Data'!$B$7:$B$246,0),5)/100)</f>
        <v>0.50008480202214345</v>
      </c>
    </row>
    <row r="34" spans="1:10" x14ac:dyDescent="0.25">
      <c r="A34" s="150" t="s">
        <v>444</v>
      </c>
      <c r="B34" s="347" t="s">
        <v>582</v>
      </c>
      <c r="C34" s="150" t="s">
        <v>1738</v>
      </c>
      <c r="D34" s="150" t="s">
        <v>1739</v>
      </c>
      <c r="E34" s="364">
        <f>IF(ISBLANK(INDEX('Wetmore 2012 Met Stab Raw Data'!$B$8:$AI$683,MATCH($B34,'Wetmore 2012 Met Stab Raw Data'!$B$8:$B$683,0),34)),"",IF(INDEX('Wetmore 2012 Met Stab Raw Data'!$B$8:$AI$683,MATCH($B34,'Wetmore 2012 Met Stab Raw Data'!$B$8:$B$683,0),34)&lt;0,0,INDEX('Wetmore 2012 Met Stab Raw Data'!$B$8:$AI$683,MATCH($B34,'Wetmore 2012 Met Stab Raw Data'!$B$8:$B$683,0),34)))</f>
        <v>18.469891515218801</v>
      </c>
      <c r="F34" s="134">
        <f>IF(ISBLANK(INDEX('Wetmore 2012 Met Stab Raw Data'!$B$8:$AI$683,MATCH($B34,'Wetmore 2012 Met Stab Raw Data'!$B$8:$B$683,0),34)),"",INDEX('Wetmore 2012 Met Stab Raw Data'!$B$8:$AI$683,MATCH($B34,'Wetmore 2012 Met Stab Raw Data'!$B$8:$B$683,0),32))</f>
        <v>5.0500338826526799E-3</v>
      </c>
      <c r="G34" s="364">
        <f>IF(ISBLANK(INDEX('Wetmore 2012 Met Stab Raw Data'!$B$8:$AI$683,MATCH($B34,'Wetmore 2012 Met Stab Raw Data'!$B$8:$B$683,0)+1,34)),"",IF(INDEX('Wetmore 2012 Met Stab Raw Data'!$B$8:$AI$683,MATCH($B34,'Wetmore 2012 Met Stab Raw Data'!$B$8:$B$683,0)+1,34)&lt;0,0,INDEX('Wetmore 2012 Met Stab Raw Data'!$B$8:$AI$683,MATCH($B34,'Wetmore 2012 Met Stab Raw Data'!$B$8:$B$683,0)+1,34)))</f>
        <v>11.597181933007001</v>
      </c>
      <c r="H34" s="134">
        <f>IF(ISBLANK(INDEX('Wetmore 2012 Met Stab Raw Data'!$B$8:$AI$683,MATCH($B34,'Wetmore 2012 Met Stab Raw Data'!$B$8:$B$683,0)+1,34)),"",INDEX('Wetmore 2012 Met Stab Raw Data'!$B$8:$AI$683,MATCH($B34,'Wetmore 2012 Met Stab Raw Data'!$B$8:$B$683,0)+1,32))</f>
        <v>1.05305322781842E-2</v>
      </c>
      <c r="I34" s="364">
        <f>IF(ISBLANK(INDEX('Wetmore 2012 PPB Raw Data'!$B$7:$G$246,MATCH($B34,'Wetmore 2012 PPB Raw Data'!$B$7:$B$246,0),2)),"",INDEX('Wetmore 2012 PPB Raw Data'!$B$7:$G$246,MATCH($B34,'Wetmore 2012 PPB Raw Data'!$B$7:$B$246,0),2)/100)</f>
        <v>0</v>
      </c>
      <c r="J34" s="387">
        <f>IF(ISBLANK(INDEX('Wetmore 2012 PPB Raw Data'!$B$7:$G$246,MATCH($B34,'Wetmore 2012 PPB Raw Data'!$B$7:$B$246,0),5)),"",INDEX('Wetmore 2012 PPB Raw Data'!$B$7:$G$246,MATCH($B34,'Wetmore 2012 PPB Raw Data'!$B$7:$B$246,0),5)/100)</f>
        <v>3.6048121862558422E-4</v>
      </c>
    </row>
    <row r="35" spans="1:10" x14ac:dyDescent="0.25">
      <c r="A35" s="150" t="s">
        <v>54</v>
      </c>
      <c r="B35" s="347" t="s">
        <v>55</v>
      </c>
      <c r="C35" s="150" t="s">
        <v>1738</v>
      </c>
      <c r="D35" s="150" t="s">
        <v>1739</v>
      </c>
      <c r="E35" s="364">
        <f>IF(ISBLANK(INDEX('Wetmore 2012 Met Stab Raw Data'!$B$8:$AI$683,MATCH($B35,'Wetmore 2012 Met Stab Raw Data'!$B$8:$B$683,0),34)),"",IF(INDEX('Wetmore 2012 Met Stab Raw Data'!$B$8:$AI$683,MATCH($B35,'Wetmore 2012 Met Stab Raw Data'!$B$8:$B$683,0),34)&lt;0,0,INDEX('Wetmore 2012 Met Stab Raw Data'!$B$8:$AI$683,MATCH($B35,'Wetmore 2012 Met Stab Raw Data'!$B$8:$B$683,0),34)))</f>
        <v>100.80394029999999</v>
      </c>
      <c r="F35" s="134">
        <f>IF(ISBLANK(INDEX('Wetmore 2012 Met Stab Raw Data'!$B$8:$AI$683,MATCH($B35,'Wetmore 2012 Met Stab Raw Data'!$B$8:$B$683,0),34)),"",INDEX('Wetmore 2012 Met Stab Raw Data'!$B$8:$AI$683,MATCH($B35,'Wetmore 2012 Met Stab Raw Data'!$B$8:$B$683,0),32))</f>
        <v>2.1819040000000001E-3</v>
      </c>
      <c r="G35" s="364">
        <f>IF(ISBLANK(INDEX('Wetmore 2012 Met Stab Raw Data'!$B$8:$AI$683,MATCH($B35,'Wetmore 2012 Met Stab Raw Data'!$B$8:$B$683,0)+1,34)),"",IF(INDEX('Wetmore 2012 Met Stab Raw Data'!$B$8:$AI$683,MATCH($B35,'Wetmore 2012 Met Stab Raw Data'!$B$8:$B$683,0)+1,34)&lt;0,0,INDEX('Wetmore 2012 Met Stab Raw Data'!$B$8:$AI$683,MATCH($B35,'Wetmore 2012 Met Stab Raw Data'!$B$8:$B$683,0)+1,34)))</f>
        <v>20.168538389999998</v>
      </c>
      <c r="H35" s="134">
        <f>IF(ISBLANK(INDEX('Wetmore 2012 Met Stab Raw Data'!$B$8:$AI$683,MATCH($B35,'Wetmore 2012 Met Stab Raw Data'!$B$8:$B$683,0)+1,34)),"",INDEX('Wetmore 2012 Met Stab Raw Data'!$B$8:$AI$683,MATCH($B35,'Wetmore 2012 Met Stab Raw Data'!$B$8:$B$683,0)+1,32))</f>
        <v>2.2299999999999998E-6</v>
      </c>
      <c r="I35" s="364" t="str">
        <f>IF(ISBLANK(INDEX('Wetmore 2012 PPB Raw Data'!$B$7:$G$246,MATCH($B35,'Wetmore 2012 PPB Raw Data'!$B$7:$B$246,0),2)),"",INDEX('Wetmore 2012 PPB Raw Data'!$B$7:$G$246,MATCH($B35,'Wetmore 2012 PPB Raw Data'!$B$7:$B$246,0),2)/100)</f>
        <v/>
      </c>
      <c r="J35" s="387">
        <f>IF(ISBLANK(INDEX('Wetmore 2012 PPB Raw Data'!$B$7:$G$246,MATCH($B35,'Wetmore 2012 PPB Raw Data'!$B$7:$B$246,0),5)),"",INDEX('Wetmore 2012 PPB Raw Data'!$B$7:$G$246,MATCH($B35,'Wetmore 2012 PPB Raw Data'!$B$7:$B$246,0),5)/100)</f>
        <v>0</v>
      </c>
    </row>
    <row r="36" spans="1:10" x14ac:dyDescent="0.25">
      <c r="A36" s="150" t="s">
        <v>56</v>
      </c>
      <c r="B36" s="347" t="s">
        <v>57</v>
      </c>
      <c r="C36" s="150" t="s">
        <v>1738</v>
      </c>
      <c r="D36" s="150" t="s">
        <v>1739</v>
      </c>
      <c r="E36" s="364">
        <f>IF(ISBLANK(INDEX('Wetmore 2012 Met Stab Raw Data'!$B$8:$AI$683,MATCH($B36,'Wetmore 2012 Met Stab Raw Data'!$B$8:$B$683,0),34)),"",IF(INDEX('Wetmore 2012 Met Stab Raw Data'!$B$8:$AI$683,MATCH($B36,'Wetmore 2012 Met Stab Raw Data'!$B$8:$B$683,0),34)&lt;0,0,INDEX('Wetmore 2012 Met Stab Raw Data'!$B$8:$AI$683,MATCH($B36,'Wetmore 2012 Met Stab Raw Data'!$B$8:$B$683,0),34)))</f>
        <v>31.354693730000001</v>
      </c>
      <c r="F36" s="134">
        <f>IF(ISBLANK(INDEX('Wetmore 2012 Met Stab Raw Data'!$B$8:$AI$683,MATCH($B36,'Wetmore 2012 Met Stab Raw Data'!$B$8:$B$683,0),34)),"",INDEX('Wetmore 2012 Met Stab Raw Data'!$B$8:$AI$683,MATCH($B36,'Wetmore 2012 Met Stab Raw Data'!$B$8:$B$683,0),32))</f>
        <v>1.9300000000000002E-5</v>
      </c>
      <c r="G36" s="364">
        <f>IF(ISBLANK(INDEX('Wetmore 2012 Met Stab Raw Data'!$B$8:$AI$683,MATCH($B36,'Wetmore 2012 Met Stab Raw Data'!$B$8:$B$683,0)+1,34)),"",IF(INDEX('Wetmore 2012 Met Stab Raw Data'!$B$8:$AI$683,MATCH($B36,'Wetmore 2012 Met Stab Raw Data'!$B$8:$B$683,0)+1,34)&lt;0,0,INDEX('Wetmore 2012 Met Stab Raw Data'!$B$8:$AI$683,MATCH($B36,'Wetmore 2012 Met Stab Raw Data'!$B$8:$B$683,0)+1,34)))</f>
        <v>13.79393943</v>
      </c>
      <c r="H36" s="134">
        <f>IF(ISBLANK(INDEX('Wetmore 2012 Met Stab Raw Data'!$B$8:$AI$683,MATCH($B36,'Wetmore 2012 Met Stab Raw Data'!$B$8:$B$683,0)+1,34)),"",INDEX('Wetmore 2012 Met Stab Raw Data'!$B$8:$AI$683,MATCH($B36,'Wetmore 2012 Met Stab Raw Data'!$B$8:$B$683,0)+1,32))</f>
        <v>2.83E-5</v>
      </c>
      <c r="I36" s="364" t="str">
        <f>IF(ISBLANK(INDEX('Wetmore 2012 PPB Raw Data'!$B$7:$G$246,MATCH($B36,'Wetmore 2012 PPB Raw Data'!$B$7:$B$246,0),2)),"",INDEX('Wetmore 2012 PPB Raw Data'!$B$7:$G$246,MATCH($B36,'Wetmore 2012 PPB Raw Data'!$B$7:$B$246,0),2)/100)</f>
        <v/>
      </c>
      <c r="J36" s="387">
        <f>IF(ISBLANK(INDEX('Wetmore 2012 PPB Raw Data'!$B$7:$G$246,MATCH($B36,'Wetmore 2012 PPB Raw Data'!$B$7:$B$246,0),5)),"",INDEX('Wetmore 2012 PPB Raw Data'!$B$7:$G$246,MATCH($B36,'Wetmore 2012 PPB Raw Data'!$B$7:$B$246,0),5)/100)</f>
        <v>0</v>
      </c>
    </row>
    <row r="37" spans="1:10" x14ac:dyDescent="0.25">
      <c r="A37" s="150" t="s">
        <v>58</v>
      </c>
      <c r="B37" s="347" t="s">
        <v>59</v>
      </c>
      <c r="C37" s="150" t="s">
        <v>1738</v>
      </c>
      <c r="D37" s="150" t="s">
        <v>1739</v>
      </c>
      <c r="E37" s="364">
        <f>IF(ISBLANK(INDEX('Wetmore 2012 Met Stab Raw Data'!$B$8:$AI$683,MATCH($B37,'Wetmore 2012 Met Stab Raw Data'!$B$8:$B$683,0),34)),"",IF(INDEX('Wetmore 2012 Met Stab Raw Data'!$B$8:$AI$683,MATCH($B37,'Wetmore 2012 Met Stab Raw Data'!$B$8:$B$683,0),34)&lt;0,0,INDEX('Wetmore 2012 Met Stab Raw Data'!$B$8:$AI$683,MATCH($B37,'Wetmore 2012 Met Stab Raw Data'!$B$8:$B$683,0),34)))</f>
        <v>52.509673659999997</v>
      </c>
      <c r="F37" s="134">
        <f>IF(ISBLANK(INDEX('Wetmore 2012 Met Stab Raw Data'!$B$8:$AI$683,MATCH($B37,'Wetmore 2012 Met Stab Raw Data'!$B$8:$B$683,0),34)),"",INDEX('Wetmore 2012 Met Stab Raw Data'!$B$8:$AI$683,MATCH($B37,'Wetmore 2012 Met Stab Raw Data'!$B$8:$B$683,0),32))</f>
        <v>3.9800000000000002E-4</v>
      </c>
      <c r="G37" s="364" t="str">
        <f>IF(ISBLANK(INDEX('Wetmore 2012 Met Stab Raw Data'!$B$8:$AI$683,MATCH($B37,'Wetmore 2012 Met Stab Raw Data'!$B$8:$B$683,0)+1,34)),"",IF(INDEX('Wetmore 2012 Met Stab Raw Data'!$B$8:$AI$683,MATCH($B37,'Wetmore 2012 Met Stab Raw Data'!$B$8:$B$683,0)+1,34)&lt;0,0,INDEX('Wetmore 2012 Met Stab Raw Data'!$B$8:$AI$683,MATCH($B37,'Wetmore 2012 Met Stab Raw Data'!$B$8:$B$683,0)+1,34)))</f>
        <v/>
      </c>
      <c r="H37" s="134" t="str">
        <f>IF(ISBLANK(INDEX('Wetmore 2012 Met Stab Raw Data'!$B$8:$AI$683,MATCH($B37,'Wetmore 2012 Met Stab Raw Data'!$B$8:$B$683,0)+1,34)),"",INDEX('Wetmore 2012 Met Stab Raw Data'!$B$8:$AI$683,MATCH($B37,'Wetmore 2012 Met Stab Raw Data'!$B$8:$B$683,0)+1,32))</f>
        <v/>
      </c>
      <c r="I37" s="364" t="str">
        <f>IF(ISBLANK(INDEX('Wetmore 2012 PPB Raw Data'!$B$7:$G$246,MATCH($B37,'Wetmore 2012 PPB Raw Data'!$B$7:$B$246,0),2)),"",INDEX('Wetmore 2012 PPB Raw Data'!$B$7:$G$246,MATCH($B37,'Wetmore 2012 PPB Raw Data'!$B$7:$B$246,0),2)/100)</f>
        <v/>
      </c>
      <c r="J37" s="387">
        <f>IF(ISBLANK(INDEX('Wetmore 2012 PPB Raw Data'!$B$7:$G$246,MATCH($B37,'Wetmore 2012 PPB Raw Data'!$B$7:$B$246,0),5)),"",INDEX('Wetmore 2012 PPB Raw Data'!$B$7:$G$246,MATCH($B37,'Wetmore 2012 PPB Raw Data'!$B$7:$B$246,0),5)/100)</f>
        <v>0</v>
      </c>
    </row>
    <row r="38" spans="1:10" x14ac:dyDescent="0.25">
      <c r="A38" s="150" t="s">
        <v>60</v>
      </c>
      <c r="B38" s="347" t="s">
        <v>61</v>
      </c>
      <c r="C38" s="150" t="s">
        <v>1738</v>
      </c>
      <c r="D38" s="150" t="s">
        <v>1739</v>
      </c>
      <c r="E38" s="364">
        <f>IF(ISBLANK(INDEX('Wetmore 2012 Met Stab Raw Data'!$B$8:$AI$683,MATCH($B38,'Wetmore 2012 Met Stab Raw Data'!$B$8:$B$683,0),34)),"",IF(INDEX('Wetmore 2012 Met Stab Raw Data'!$B$8:$AI$683,MATCH($B38,'Wetmore 2012 Met Stab Raw Data'!$B$8:$B$683,0),34)&lt;0,0,INDEX('Wetmore 2012 Met Stab Raw Data'!$B$8:$AI$683,MATCH($B38,'Wetmore 2012 Met Stab Raw Data'!$B$8:$B$683,0),34)))</f>
        <v>0.19757461000000001</v>
      </c>
      <c r="F38" s="134">
        <f>IF(ISBLANK(INDEX('Wetmore 2012 Met Stab Raw Data'!$B$8:$AI$683,MATCH($B38,'Wetmore 2012 Met Stab Raw Data'!$B$8:$B$683,0),34)),"",INDEX('Wetmore 2012 Met Stab Raw Data'!$B$8:$AI$683,MATCH($B38,'Wetmore 2012 Met Stab Raw Data'!$B$8:$B$683,0),32))</f>
        <v>0.88230328300000005</v>
      </c>
      <c r="G38" s="364">
        <f>IF(ISBLANK(INDEX('Wetmore 2012 Met Stab Raw Data'!$B$8:$AI$683,MATCH($B38,'Wetmore 2012 Met Stab Raw Data'!$B$8:$B$683,0)+1,34)),"",IF(INDEX('Wetmore 2012 Met Stab Raw Data'!$B$8:$AI$683,MATCH($B38,'Wetmore 2012 Met Stab Raw Data'!$B$8:$B$683,0)+1,34)&lt;0,0,INDEX('Wetmore 2012 Met Stab Raw Data'!$B$8:$AI$683,MATCH($B38,'Wetmore 2012 Met Stab Raw Data'!$B$8:$B$683,0)+1,34)))</f>
        <v>0.59969495900000003</v>
      </c>
      <c r="H38" s="134">
        <f>IF(ISBLANK(INDEX('Wetmore 2012 Met Stab Raw Data'!$B$8:$AI$683,MATCH($B38,'Wetmore 2012 Met Stab Raw Data'!$B$8:$B$683,0)+1,34)),"",INDEX('Wetmore 2012 Met Stab Raw Data'!$B$8:$AI$683,MATCH($B38,'Wetmore 2012 Met Stab Raw Data'!$B$8:$B$683,0)+1,32))</f>
        <v>0.37109617099999997</v>
      </c>
      <c r="I38" s="364" t="str">
        <f>IF(ISBLANK(INDEX('Wetmore 2012 PPB Raw Data'!$B$7:$G$246,MATCH($B38,'Wetmore 2012 PPB Raw Data'!$B$7:$B$246,0),2)),"",INDEX('Wetmore 2012 PPB Raw Data'!$B$7:$G$246,MATCH($B38,'Wetmore 2012 PPB Raw Data'!$B$7:$B$246,0),2)/100)</f>
        <v/>
      </c>
      <c r="J38" s="387">
        <f>IF(ISBLANK(INDEX('Wetmore 2012 PPB Raw Data'!$B$7:$G$246,MATCH($B38,'Wetmore 2012 PPB Raw Data'!$B$7:$B$246,0),5)),"",INDEX('Wetmore 2012 PPB Raw Data'!$B$7:$G$246,MATCH($B38,'Wetmore 2012 PPB Raw Data'!$B$7:$B$246,0),5)/100)</f>
        <v>0.90583276524283785</v>
      </c>
    </row>
    <row r="39" spans="1:10" x14ac:dyDescent="0.25">
      <c r="A39" s="148" t="s">
        <v>622</v>
      </c>
      <c r="B39" s="347" t="s">
        <v>62</v>
      </c>
      <c r="C39" s="150" t="s">
        <v>1738</v>
      </c>
      <c r="D39" s="150" t="s">
        <v>1739</v>
      </c>
      <c r="E39" s="364">
        <f>IF(ISBLANK(INDEX('Wetmore 2012 Met Stab Raw Data'!$B$8:$AI$683,MATCH($B39,'Wetmore 2012 Met Stab Raw Data'!$B$8:$B$683,0),34)),"",IF(INDEX('Wetmore 2012 Met Stab Raw Data'!$B$8:$AI$683,MATCH($B39,'Wetmore 2012 Met Stab Raw Data'!$B$8:$B$683,0),34)&lt;0,0,INDEX('Wetmore 2012 Met Stab Raw Data'!$B$8:$AI$683,MATCH($B39,'Wetmore 2012 Met Stab Raw Data'!$B$8:$B$683,0),34)))</f>
        <v>27.273619740000001</v>
      </c>
      <c r="F39" s="134">
        <f>IF(ISBLANK(INDEX('Wetmore 2012 Met Stab Raw Data'!$B$8:$AI$683,MATCH($B39,'Wetmore 2012 Met Stab Raw Data'!$B$8:$B$683,0),34)),"",INDEX('Wetmore 2012 Met Stab Raw Data'!$B$8:$AI$683,MATCH($B39,'Wetmore 2012 Met Stab Raw Data'!$B$8:$B$683,0),32))</f>
        <v>1.6700000000000001E-8</v>
      </c>
      <c r="G39" s="364">
        <f>IF(ISBLANK(INDEX('Wetmore 2012 Met Stab Raw Data'!$B$8:$AI$683,MATCH($B39,'Wetmore 2012 Met Stab Raw Data'!$B$8:$B$683,0)+1,34)),"",IF(INDEX('Wetmore 2012 Met Stab Raw Data'!$B$8:$AI$683,MATCH($B39,'Wetmore 2012 Met Stab Raw Data'!$B$8:$B$683,0)+1,34)&lt;0,0,INDEX('Wetmore 2012 Met Stab Raw Data'!$B$8:$AI$683,MATCH($B39,'Wetmore 2012 Met Stab Raw Data'!$B$8:$B$683,0)+1,34)))</f>
        <v>9.6123991639999993</v>
      </c>
      <c r="H39" s="134">
        <f>IF(ISBLANK(INDEX('Wetmore 2012 Met Stab Raw Data'!$B$8:$AI$683,MATCH($B39,'Wetmore 2012 Met Stab Raw Data'!$B$8:$B$683,0)+1,34)),"",INDEX('Wetmore 2012 Met Stab Raw Data'!$B$8:$AI$683,MATCH($B39,'Wetmore 2012 Met Stab Raw Data'!$B$8:$B$683,0)+1,32))</f>
        <v>3.18E-5</v>
      </c>
      <c r="I39" s="364" t="str">
        <f>IF(ISBLANK(INDEX('Wetmore 2012 PPB Raw Data'!$B$7:$G$246,MATCH($B39,'Wetmore 2012 PPB Raw Data'!$B$7:$B$246,0),2)),"",INDEX('Wetmore 2012 PPB Raw Data'!$B$7:$G$246,MATCH($B39,'Wetmore 2012 PPB Raw Data'!$B$7:$B$246,0),2)/100)</f>
        <v/>
      </c>
      <c r="J39" s="387">
        <f>IF(ISBLANK(INDEX('Wetmore 2012 PPB Raw Data'!$B$7:$G$246,MATCH($B39,'Wetmore 2012 PPB Raw Data'!$B$7:$B$246,0),5)),"",INDEX('Wetmore 2012 PPB Raw Data'!$B$7:$G$246,MATCH($B39,'Wetmore 2012 PPB Raw Data'!$B$7:$B$246,0),5)/100)</f>
        <v>0.69224588118897057</v>
      </c>
    </row>
    <row r="40" spans="1:10" x14ac:dyDescent="0.25">
      <c r="A40" s="150" t="s">
        <v>63</v>
      </c>
      <c r="B40" s="347" t="s">
        <v>64</v>
      </c>
      <c r="C40" s="150" t="s">
        <v>1738</v>
      </c>
      <c r="D40" s="150" t="s">
        <v>1739</v>
      </c>
      <c r="E40" s="364">
        <f>IF(ISBLANK(INDEX('Wetmore 2012 Met Stab Raw Data'!$B$8:$AI$683,MATCH($B40,'Wetmore 2012 Met Stab Raw Data'!$B$8:$B$683,0),34)),"",IF(INDEX('Wetmore 2012 Met Stab Raw Data'!$B$8:$AI$683,MATCH($B40,'Wetmore 2012 Met Stab Raw Data'!$B$8:$B$683,0),34)&lt;0,0,INDEX('Wetmore 2012 Met Stab Raw Data'!$B$8:$AI$683,MATCH($B40,'Wetmore 2012 Met Stab Raw Data'!$B$8:$B$683,0),34)))</f>
        <v>24.408832539999999</v>
      </c>
      <c r="F40" s="134">
        <f>IF(ISBLANK(INDEX('Wetmore 2012 Met Stab Raw Data'!$B$8:$AI$683,MATCH($B40,'Wetmore 2012 Met Stab Raw Data'!$B$8:$B$683,0),34)),"",INDEX('Wetmore 2012 Met Stab Raw Data'!$B$8:$AI$683,MATCH($B40,'Wetmore 2012 Met Stab Raw Data'!$B$8:$B$683,0),32))</f>
        <v>1.1533330000000001E-3</v>
      </c>
      <c r="G40" s="364">
        <f>IF(ISBLANK(INDEX('Wetmore 2012 Met Stab Raw Data'!$B$8:$AI$683,MATCH($B40,'Wetmore 2012 Met Stab Raw Data'!$B$8:$B$683,0)+1,34)),"",IF(INDEX('Wetmore 2012 Met Stab Raw Data'!$B$8:$AI$683,MATCH($B40,'Wetmore 2012 Met Stab Raw Data'!$B$8:$B$683,0)+1,34)&lt;0,0,INDEX('Wetmore 2012 Met Stab Raw Data'!$B$8:$AI$683,MATCH($B40,'Wetmore 2012 Met Stab Raw Data'!$B$8:$B$683,0)+1,34)))</f>
        <v>8.7904220229999996</v>
      </c>
      <c r="H40" s="134">
        <f>IF(ISBLANK(INDEX('Wetmore 2012 Met Stab Raw Data'!$B$8:$AI$683,MATCH($B40,'Wetmore 2012 Met Stab Raw Data'!$B$8:$B$683,0)+1,34)),"",INDEX('Wetmore 2012 Met Stab Raw Data'!$B$8:$AI$683,MATCH($B40,'Wetmore 2012 Met Stab Raw Data'!$B$8:$B$683,0)+1,32))</f>
        <v>5.94E-5</v>
      </c>
      <c r="I40" s="364" t="str">
        <f>IF(ISBLANK(INDEX('Wetmore 2012 PPB Raw Data'!$B$7:$G$246,MATCH($B40,'Wetmore 2012 PPB Raw Data'!$B$7:$B$246,0),2)),"",INDEX('Wetmore 2012 PPB Raw Data'!$B$7:$G$246,MATCH($B40,'Wetmore 2012 PPB Raw Data'!$B$7:$B$246,0),2)/100)</f>
        <v/>
      </c>
      <c r="J40" s="387">
        <f>IF(ISBLANK(INDEX('Wetmore 2012 PPB Raw Data'!$B$7:$G$246,MATCH($B40,'Wetmore 2012 PPB Raw Data'!$B$7:$B$246,0),5)),"",INDEX('Wetmore 2012 PPB Raw Data'!$B$7:$G$246,MATCH($B40,'Wetmore 2012 PPB Raw Data'!$B$7:$B$246,0),5)/100)</f>
        <v>0.17503706937964755</v>
      </c>
    </row>
    <row r="41" spans="1:10" x14ac:dyDescent="0.25">
      <c r="A41" s="150" t="s">
        <v>65</v>
      </c>
      <c r="B41" s="347" t="s">
        <v>66</v>
      </c>
      <c r="C41" s="150" t="s">
        <v>1738</v>
      </c>
      <c r="D41" s="150" t="s">
        <v>1739</v>
      </c>
      <c r="E41" s="364">
        <f>IF(ISBLANK(INDEX('Wetmore 2012 Met Stab Raw Data'!$B$8:$AI$683,MATCH($B41,'Wetmore 2012 Met Stab Raw Data'!$B$8:$B$683,0),34)),"",IF(INDEX('Wetmore 2012 Met Stab Raw Data'!$B$8:$AI$683,MATCH($B41,'Wetmore 2012 Met Stab Raw Data'!$B$8:$B$683,0),34)&lt;0,0,INDEX('Wetmore 2012 Met Stab Raw Data'!$B$8:$AI$683,MATCH($B41,'Wetmore 2012 Met Stab Raw Data'!$B$8:$B$683,0),34)))</f>
        <v>0</v>
      </c>
      <c r="F41" s="134">
        <f>IF(ISBLANK(INDEX('Wetmore 2012 Met Stab Raw Data'!$B$8:$AI$683,MATCH($B41,'Wetmore 2012 Met Stab Raw Data'!$B$8:$B$683,0),34)),"",INDEX('Wetmore 2012 Met Stab Raw Data'!$B$8:$AI$683,MATCH($B41,'Wetmore 2012 Met Stab Raw Data'!$B$8:$B$683,0),32))</f>
        <v>0.63884994699999997</v>
      </c>
      <c r="G41" s="364" t="str">
        <f>IF(ISBLANK(INDEX('Wetmore 2012 Met Stab Raw Data'!$B$8:$AI$683,MATCH($B41,'Wetmore 2012 Met Stab Raw Data'!$B$8:$B$683,0)+1,34)),"",IF(INDEX('Wetmore 2012 Met Stab Raw Data'!$B$8:$AI$683,MATCH($B41,'Wetmore 2012 Met Stab Raw Data'!$B$8:$B$683,0)+1,34)&lt;0,0,INDEX('Wetmore 2012 Met Stab Raw Data'!$B$8:$AI$683,MATCH($B41,'Wetmore 2012 Met Stab Raw Data'!$B$8:$B$683,0)+1,34)))</f>
        <v/>
      </c>
      <c r="H41" s="134" t="str">
        <f>IF(ISBLANK(INDEX('Wetmore 2012 Met Stab Raw Data'!$B$8:$AI$683,MATCH($B41,'Wetmore 2012 Met Stab Raw Data'!$B$8:$B$683,0)+1,34)),"",INDEX('Wetmore 2012 Met Stab Raw Data'!$B$8:$AI$683,MATCH($B41,'Wetmore 2012 Met Stab Raw Data'!$B$8:$B$683,0)+1,32))</f>
        <v/>
      </c>
      <c r="I41" s="364" t="str">
        <f>IF(ISBLANK(INDEX('Wetmore 2012 PPB Raw Data'!$B$7:$G$246,MATCH($B41,'Wetmore 2012 PPB Raw Data'!$B$7:$B$246,0),2)),"",INDEX('Wetmore 2012 PPB Raw Data'!$B$7:$G$246,MATCH($B41,'Wetmore 2012 PPB Raw Data'!$B$7:$B$246,0),2)/100)</f>
        <v/>
      </c>
      <c r="J41" s="387">
        <f>IF(ISBLANK(INDEX('Wetmore 2012 PPB Raw Data'!$B$7:$G$246,MATCH($B41,'Wetmore 2012 PPB Raw Data'!$B$7:$B$246,0),5)),"",INDEX('Wetmore 2012 PPB Raw Data'!$B$7:$G$246,MATCH($B41,'Wetmore 2012 PPB Raw Data'!$B$7:$B$246,0),5)/100)</f>
        <v>0</v>
      </c>
    </row>
    <row r="42" spans="1:10" x14ac:dyDescent="0.25">
      <c r="A42" s="150" t="s">
        <v>67</v>
      </c>
      <c r="B42" s="347" t="s">
        <v>68</v>
      </c>
      <c r="C42" s="150" t="s">
        <v>1738</v>
      </c>
      <c r="D42" s="150" t="s">
        <v>1739</v>
      </c>
      <c r="E42" s="364">
        <f>IF(ISBLANK(INDEX('Wetmore 2012 Met Stab Raw Data'!$B$8:$AI$683,MATCH($B42,'Wetmore 2012 Met Stab Raw Data'!$B$8:$B$683,0),34)),"",IF(INDEX('Wetmore 2012 Met Stab Raw Data'!$B$8:$AI$683,MATCH($B42,'Wetmore 2012 Met Stab Raw Data'!$B$8:$B$683,0),34)&lt;0,0,INDEX('Wetmore 2012 Met Stab Raw Data'!$B$8:$AI$683,MATCH($B42,'Wetmore 2012 Met Stab Raw Data'!$B$8:$B$683,0),34)))</f>
        <v>1.871392315</v>
      </c>
      <c r="F42" s="134">
        <f>IF(ISBLANK(INDEX('Wetmore 2012 Met Stab Raw Data'!$B$8:$AI$683,MATCH($B42,'Wetmore 2012 Met Stab Raw Data'!$B$8:$B$683,0),34)),"",INDEX('Wetmore 2012 Met Stab Raw Data'!$B$8:$AI$683,MATCH($B42,'Wetmore 2012 Met Stab Raw Data'!$B$8:$B$683,0),32))</f>
        <v>0.10437326099999999</v>
      </c>
      <c r="G42" s="364">
        <f>IF(ISBLANK(INDEX('Wetmore 2012 Met Stab Raw Data'!$B$8:$AI$683,MATCH($B42,'Wetmore 2012 Met Stab Raw Data'!$B$8:$B$683,0)+1,34)),"",IF(INDEX('Wetmore 2012 Met Stab Raw Data'!$B$8:$AI$683,MATCH($B42,'Wetmore 2012 Met Stab Raw Data'!$B$8:$B$683,0)+1,34)&lt;0,0,INDEX('Wetmore 2012 Met Stab Raw Data'!$B$8:$AI$683,MATCH($B42,'Wetmore 2012 Met Stab Raw Data'!$B$8:$B$683,0)+1,34)))</f>
        <v>3.8751852680000001</v>
      </c>
      <c r="H42" s="134">
        <f>IF(ISBLANK(INDEX('Wetmore 2012 Met Stab Raw Data'!$B$8:$AI$683,MATCH($B42,'Wetmore 2012 Met Stab Raw Data'!$B$8:$B$683,0)+1,34)),"",INDEX('Wetmore 2012 Met Stab Raw Data'!$B$8:$AI$683,MATCH($B42,'Wetmore 2012 Met Stab Raw Data'!$B$8:$B$683,0)+1,32))</f>
        <v>4.5419070000000004E-3</v>
      </c>
      <c r="I42" s="364" t="str">
        <f>IF(ISBLANK(INDEX('Wetmore 2012 PPB Raw Data'!$B$7:$G$246,MATCH($B42,'Wetmore 2012 PPB Raw Data'!$B$7:$B$246,0),2)),"",INDEX('Wetmore 2012 PPB Raw Data'!$B$7:$G$246,MATCH($B42,'Wetmore 2012 PPB Raw Data'!$B$7:$B$246,0),2)/100)</f>
        <v/>
      </c>
      <c r="J42" s="387">
        <f>IF(ISBLANK(INDEX('Wetmore 2012 PPB Raw Data'!$B$7:$G$246,MATCH($B42,'Wetmore 2012 PPB Raw Data'!$B$7:$B$246,0),5)),"",INDEX('Wetmore 2012 PPB Raw Data'!$B$7:$G$246,MATCH($B42,'Wetmore 2012 PPB Raw Data'!$B$7:$B$246,0),5)/100)</f>
        <v>0.42732559600240255</v>
      </c>
    </row>
    <row r="43" spans="1:10" x14ac:dyDescent="0.25">
      <c r="A43" s="150" t="s">
        <v>69</v>
      </c>
      <c r="B43" s="347" t="s">
        <v>70</v>
      </c>
      <c r="C43" s="150" t="s">
        <v>1738</v>
      </c>
      <c r="D43" s="150" t="s">
        <v>1739</v>
      </c>
      <c r="E43" s="364">
        <f>IF(ISBLANK(INDEX('Wetmore 2012 Met Stab Raw Data'!$B$8:$AI$683,MATCH($B43,'Wetmore 2012 Met Stab Raw Data'!$B$8:$B$683,0),34)),"",IF(INDEX('Wetmore 2012 Met Stab Raw Data'!$B$8:$AI$683,MATCH($B43,'Wetmore 2012 Met Stab Raw Data'!$B$8:$B$683,0),34)&lt;0,0,INDEX('Wetmore 2012 Met Stab Raw Data'!$B$8:$AI$683,MATCH($B43,'Wetmore 2012 Met Stab Raw Data'!$B$8:$B$683,0),34)))</f>
        <v>6.3089084089999998</v>
      </c>
      <c r="F43" s="134">
        <f>IF(ISBLANK(INDEX('Wetmore 2012 Met Stab Raw Data'!$B$8:$AI$683,MATCH($B43,'Wetmore 2012 Met Stab Raw Data'!$B$8:$B$683,0),34)),"",INDEX('Wetmore 2012 Met Stab Raw Data'!$B$8:$AI$683,MATCH($B43,'Wetmore 2012 Met Stab Raw Data'!$B$8:$B$683,0),32))</f>
        <v>9.7799999999999992E-4</v>
      </c>
      <c r="G43" s="364">
        <f>IF(ISBLANK(INDEX('Wetmore 2012 Met Stab Raw Data'!$B$8:$AI$683,MATCH($B43,'Wetmore 2012 Met Stab Raw Data'!$B$8:$B$683,0)+1,34)),"",IF(INDEX('Wetmore 2012 Met Stab Raw Data'!$B$8:$AI$683,MATCH($B43,'Wetmore 2012 Met Stab Raw Data'!$B$8:$B$683,0)+1,34)&lt;0,0,INDEX('Wetmore 2012 Met Stab Raw Data'!$B$8:$AI$683,MATCH($B43,'Wetmore 2012 Met Stab Raw Data'!$B$8:$B$683,0)+1,34)))</f>
        <v>7.7886826649999996</v>
      </c>
      <c r="H43" s="134">
        <f>IF(ISBLANK(INDEX('Wetmore 2012 Met Stab Raw Data'!$B$8:$AI$683,MATCH($B43,'Wetmore 2012 Met Stab Raw Data'!$B$8:$B$683,0)+1,34)),"",INDEX('Wetmore 2012 Met Stab Raw Data'!$B$8:$AI$683,MATCH($B43,'Wetmore 2012 Met Stab Raw Data'!$B$8:$B$683,0)+1,32))</f>
        <v>1.15E-4</v>
      </c>
      <c r="I43" s="364" t="str">
        <f>IF(ISBLANK(INDEX('Wetmore 2012 PPB Raw Data'!$B$7:$G$246,MATCH($B43,'Wetmore 2012 PPB Raw Data'!$B$7:$B$246,0),2)),"",INDEX('Wetmore 2012 PPB Raw Data'!$B$7:$G$246,MATCH($B43,'Wetmore 2012 PPB Raw Data'!$B$7:$B$246,0),2)/100)</f>
        <v/>
      </c>
      <c r="J43" s="387">
        <f>IF(ISBLANK(INDEX('Wetmore 2012 PPB Raw Data'!$B$7:$G$246,MATCH($B43,'Wetmore 2012 PPB Raw Data'!$B$7:$B$246,0),5)),"",INDEX('Wetmore 2012 PPB Raw Data'!$B$7:$G$246,MATCH($B43,'Wetmore 2012 PPB Raw Data'!$B$7:$B$246,0),5)/100)</f>
        <v>0.57738861035288291</v>
      </c>
    </row>
    <row r="44" spans="1:10" x14ac:dyDescent="0.25">
      <c r="A44" s="150" t="s">
        <v>71</v>
      </c>
      <c r="B44" s="347" t="s">
        <v>72</v>
      </c>
      <c r="C44" s="150" t="s">
        <v>1738</v>
      </c>
      <c r="D44" s="150" t="s">
        <v>1739</v>
      </c>
      <c r="E44" s="364">
        <f>IF(ISBLANK(INDEX('Wetmore 2012 Met Stab Raw Data'!$B$8:$AI$683,MATCH($B44,'Wetmore 2012 Met Stab Raw Data'!$B$8:$B$683,0),34)),"",IF(INDEX('Wetmore 2012 Met Stab Raw Data'!$B$8:$AI$683,MATCH($B44,'Wetmore 2012 Met Stab Raw Data'!$B$8:$B$683,0),34)&lt;0,0,INDEX('Wetmore 2012 Met Stab Raw Data'!$B$8:$AI$683,MATCH($B44,'Wetmore 2012 Met Stab Raw Data'!$B$8:$B$683,0),34)))</f>
        <v>43.826351289999998</v>
      </c>
      <c r="F44" s="134">
        <f>IF(ISBLANK(INDEX('Wetmore 2012 Met Stab Raw Data'!$B$8:$AI$683,MATCH($B44,'Wetmore 2012 Met Stab Raw Data'!$B$8:$B$683,0),34)),"",INDEX('Wetmore 2012 Met Stab Raw Data'!$B$8:$AI$683,MATCH($B44,'Wetmore 2012 Met Stab Raw Data'!$B$8:$B$683,0),32))</f>
        <v>0.11559225099999999</v>
      </c>
      <c r="G44" s="364">
        <f>IF(ISBLANK(INDEX('Wetmore 2012 Met Stab Raw Data'!$B$8:$AI$683,MATCH($B44,'Wetmore 2012 Met Stab Raw Data'!$B$8:$B$683,0)+1,34)),"",IF(INDEX('Wetmore 2012 Met Stab Raw Data'!$B$8:$AI$683,MATCH($B44,'Wetmore 2012 Met Stab Raw Data'!$B$8:$B$683,0)+1,34)&lt;0,0,INDEX('Wetmore 2012 Met Stab Raw Data'!$B$8:$AI$683,MATCH($B44,'Wetmore 2012 Met Stab Raw Data'!$B$8:$B$683,0)+1,34)))</f>
        <v>27.543854100000001</v>
      </c>
      <c r="H44" s="134">
        <f>IF(ISBLANK(INDEX('Wetmore 2012 Met Stab Raw Data'!$B$8:$AI$683,MATCH($B44,'Wetmore 2012 Met Stab Raw Data'!$B$8:$B$683,0)+1,34)),"",INDEX('Wetmore 2012 Met Stab Raw Data'!$B$8:$AI$683,MATCH($B44,'Wetmore 2012 Met Stab Raw Data'!$B$8:$B$683,0)+1,32))</f>
        <v>2.2200000000000001E-16</v>
      </c>
      <c r="I44" s="364" t="str">
        <f>IF(ISBLANK(INDEX('Wetmore 2012 PPB Raw Data'!$B$7:$G$246,MATCH($B44,'Wetmore 2012 PPB Raw Data'!$B$7:$B$246,0),2)),"",INDEX('Wetmore 2012 PPB Raw Data'!$B$7:$G$246,MATCH($B44,'Wetmore 2012 PPB Raw Data'!$B$7:$B$246,0),2)/100)</f>
        <v/>
      </c>
      <c r="J44" s="387">
        <f>IF(ISBLANK(INDEX('Wetmore 2012 PPB Raw Data'!$B$7:$G$246,MATCH($B44,'Wetmore 2012 PPB Raw Data'!$B$7:$B$246,0),5)),"",INDEX('Wetmore 2012 PPB Raw Data'!$B$7:$G$246,MATCH($B44,'Wetmore 2012 PPB Raw Data'!$B$7:$B$246,0),5)/100)</f>
        <v>0</v>
      </c>
    </row>
    <row r="45" spans="1:10" x14ac:dyDescent="0.25">
      <c r="A45" s="148" t="s">
        <v>623</v>
      </c>
      <c r="B45" s="348" t="s">
        <v>73</v>
      </c>
      <c r="C45" s="150" t="s">
        <v>1738</v>
      </c>
      <c r="D45" s="150" t="s">
        <v>1739</v>
      </c>
      <c r="E45" s="364">
        <f>IF(ISBLANK(INDEX('Wetmore 2012 Met Stab Raw Data'!$B$8:$AI$683,MATCH($B45,'Wetmore 2012 Met Stab Raw Data'!$B$8:$B$683,0),34)),"",IF(INDEX('Wetmore 2012 Met Stab Raw Data'!$B$8:$AI$683,MATCH($B45,'Wetmore 2012 Met Stab Raw Data'!$B$8:$B$683,0),34)&lt;0,0,INDEX('Wetmore 2012 Met Stab Raw Data'!$B$8:$AI$683,MATCH($B45,'Wetmore 2012 Met Stab Raw Data'!$B$8:$B$683,0),34)))</f>
        <v>12.81981648</v>
      </c>
      <c r="F45" s="134">
        <f>IF(ISBLANK(INDEX('Wetmore 2012 Met Stab Raw Data'!$B$8:$AI$683,MATCH($B45,'Wetmore 2012 Met Stab Raw Data'!$B$8:$B$683,0),34)),"",INDEX('Wetmore 2012 Met Stab Raw Data'!$B$8:$AI$683,MATCH($B45,'Wetmore 2012 Met Stab Raw Data'!$B$8:$B$683,0),32))</f>
        <v>7.3399999999999995E-5</v>
      </c>
      <c r="G45" s="364">
        <f>IF(ISBLANK(INDEX('Wetmore 2012 Met Stab Raw Data'!$B$8:$AI$683,MATCH($B45,'Wetmore 2012 Met Stab Raw Data'!$B$8:$B$683,0)+1,34)),"",IF(INDEX('Wetmore 2012 Met Stab Raw Data'!$B$8:$AI$683,MATCH($B45,'Wetmore 2012 Met Stab Raw Data'!$B$8:$B$683,0)+1,34)&lt;0,0,INDEX('Wetmore 2012 Met Stab Raw Data'!$B$8:$AI$683,MATCH($B45,'Wetmore 2012 Met Stab Raw Data'!$B$8:$B$683,0)+1,34)))</f>
        <v>2.1109067979999998</v>
      </c>
      <c r="H45" s="134">
        <f>IF(ISBLANK(INDEX('Wetmore 2012 Met Stab Raw Data'!$B$8:$AI$683,MATCH($B45,'Wetmore 2012 Met Stab Raw Data'!$B$8:$B$683,0)+1,34)),"",INDEX('Wetmore 2012 Met Stab Raw Data'!$B$8:$AI$683,MATCH($B45,'Wetmore 2012 Met Stab Raw Data'!$B$8:$B$683,0)+1,32))</f>
        <v>0.25345525299999999</v>
      </c>
      <c r="I45" s="364" t="str">
        <f>IF(ISBLANK(INDEX('Wetmore 2012 PPB Raw Data'!$B$7:$G$246,MATCH($B45,'Wetmore 2012 PPB Raw Data'!$B$7:$B$246,0),2)),"",INDEX('Wetmore 2012 PPB Raw Data'!$B$7:$G$246,MATCH($B45,'Wetmore 2012 PPB Raw Data'!$B$7:$B$246,0),2)/100)</f>
        <v/>
      </c>
      <c r="J45" s="387">
        <f>IF(ISBLANK(INDEX('Wetmore 2012 PPB Raw Data'!$B$7:$G$246,MATCH($B45,'Wetmore 2012 PPB Raw Data'!$B$7:$B$246,0),5)),"",INDEX('Wetmore 2012 PPB Raw Data'!$B$7:$G$246,MATCH($B45,'Wetmore 2012 PPB Raw Data'!$B$7:$B$246,0),5)/100)</f>
        <v>0</v>
      </c>
    </row>
    <row r="46" spans="1:10" x14ac:dyDescent="0.25">
      <c r="A46" s="150" t="s">
        <v>74</v>
      </c>
      <c r="B46" s="347" t="s">
        <v>75</v>
      </c>
      <c r="C46" s="150" t="s">
        <v>1738</v>
      </c>
      <c r="D46" s="150" t="s">
        <v>1739</v>
      </c>
      <c r="E46" s="364">
        <f>IF(ISBLANK(INDEX('Wetmore 2012 Met Stab Raw Data'!$B$8:$AI$683,MATCH($B46,'Wetmore 2012 Met Stab Raw Data'!$B$8:$B$683,0),34)),"",IF(INDEX('Wetmore 2012 Met Stab Raw Data'!$B$8:$AI$683,MATCH($B46,'Wetmore 2012 Met Stab Raw Data'!$B$8:$B$683,0),34)&lt;0,0,INDEX('Wetmore 2012 Met Stab Raw Data'!$B$8:$AI$683,MATCH($B46,'Wetmore 2012 Met Stab Raw Data'!$B$8:$B$683,0),34)))</f>
        <v>28.169860719999999</v>
      </c>
      <c r="F46" s="134">
        <f>IF(ISBLANK(INDEX('Wetmore 2012 Met Stab Raw Data'!$B$8:$AI$683,MATCH($B46,'Wetmore 2012 Met Stab Raw Data'!$B$8:$B$683,0),34)),"",INDEX('Wetmore 2012 Met Stab Raw Data'!$B$8:$AI$683,MATCH($B46,'Wetmore 2012 Met Stab Raw Data'!$B$8:$B$683,0),32))</f>
        <v>1.27E-5</v>
      </c>
      <c r="G46" s="364">
        <f>IF(ISBLANK(INDEX('Wetmore 2012 Met Stab Raw Data'!$B$8:$AI$683,MATCH($B46,'Wetmore 2012 Met Stab Raw Data'!$B$8:$B$683,0)+1,34)),"",IF(INDEX('Wetmore 2012 Met Stab Raw Data'!$B$8:$AI$683,MATCH($B46,'Wetmore 2012 Met Stab Raw Data'!$B$8:$B$683,0)+1,34)&lt;0,0,INDEX('Wetmore 2012 Met Stab Raw Data'!$B$8:$AI$683,MATCH($B46,'Wetmore 2012 Met Stab Raw Data'!$B$8:$B$683,0)+1,34)))</f>
        <v>25.706225289999999</v>
      </c>
      <c r="H46" s="134">
        <f>IF(ISBLANK(INDEX('Wetmore 2012 Met Stab Raw Data'!$B$8:$AI$683,MATCH($B46,'Wetmore 2012 Met Stab Raw Data'!$B$8:$B$683,0)+1,34)),"",INDEX('Wetmore 2012 Met Stab Raw Data'!$B$8:$AI$683,MATCH($B46,'Wetmore 2012 Met Stab Raw Data'!$B$8:$B$683,0)+1,32))</f>
        <v>4.5199999999999999E-6</v>
      </c>
      <c r="I46" s="364" t="str">
        <f>IF(ISBLANK(INDEX('Wetmore 2012 PPB Raw Data'!$B$7:$G$246,MATCH($B46,'Wetmore 2012 PPB Raw Data'!$B$7:$B$246,0),2)),"",INDEX('Wetmore 2012 PPB Raw Data'!$B$7:$G$246,MATCH($B46,'Wetmore 2012 PPB Raw Data'!$B$7:$B$246,0),2)/100)</f>
        <v/>
      </c>
      <c r="J46" s="387">
        <f>IF(ISBLANK(INDEX('Wetmore 2012 PPB Raw Data'!$B$7:$G$246,MATCH($B46,'Wetmore 2012 PPB Raw Data'!$B$7:$B$246,0),5)),"",INDEX('Wetmore 2012 PPB Raw Data'!$B$7:$G$246,MATCH($B46,'Wetmore 2012 PPB Raw Data'!$B$7:$B$246,0),5)/100)</f>
        <v>0</v>
      </c>
    </row>
    <row r="47" spans="1:10" x14ac:dyDescent="0.25">
      <c r="A47" s="150" t="s">
        <v>76</v>
      </c>
      <c r="B47" s="347" t="s">
        <v>77</v>
      </c>
      <c r="C47" s="150" t="s">
        <v>1738</v>
      </c>
      <c r="D47" s="150" t="s">
        <v>1739</v>
      </c>
      <c r="E47" s="364">
        <f>IF(ISBLANK(INDEX('Wetmore 2012 Met Stab Raw Data'!$B$8:$AI$683,MATCH($B47,'Wetmore 2012 Met Stab Raw Data'!$B$8:$B$683,0),34)),"",IF(INDEX('Wetmore 2012 Met Stab Raw Data'!$B$8:$AI$683,MATCH($B47,'Wetmore 2012 Met Stab Raw Data'!$B$8:$B$683,0),34)&lt;0,0,INDEX('Wetmore 2012 Met Stab Raw Data'!$B$8:$AI$683,MATCH($B47,'Wetmore 2012 Met Stab Raw Data'!$B$8:$B$683,0),34)))</f>
        <v>5.433659338</v>
      </c>
      <c r="F47" s="134">
        <f>IF(ISBLANK(INDEX('Wetmore 2012 Met Stab Raw Data'!$B$8:$AI$683,MATCH($B47,'Wetmore 2012 Met Stab Raw Data'!$B$8:$B$683,0),34)),"",INDEX('Wetmore 2012 Met Stab Raw Data'!$B$8:$AI$683,MATCH($B47,'Wetmore 2012 Met Stab Raw Data'!$B$8:$B$683,0),32))</f>
        <v>2.48E-6</v>
      </c>
      <c r="G47" s="364">
        <f>IF(ISBLANK(INDEX('Wetmore 2012 Met Stab Raw Data'!$B$8:$AI$683,MATCH($B47,'Wetmore 2012 Met Stab Raw Data'!$B$8:$B$683,0)+1,34)),"",IF(INDEX('Wetmore 2012 Met Stab Raw Data'!$B$8:$AI$683,MATCH($B47,'Wetmore 2012 Met Stab Raw Data'!$B$8:$B$683,0)+1,34)&lt;0,0,INDEX('Wetmore 2012 Met Stab Raw Data'!$B$8:$AI$683,MATCH($B47,'Wetmore 2012 Met Stab Raw Data'!$B$8:$B$683,0)+1,34)))</f>
        <v>7.0896940959999997</v>
      </c>
      <c r="H47" s="134">
        <f>IF(ISBLANK(INDEX('Wetmore 2012 Met Stab Raw Data'!$B$8:$AI$683,MATCH($B47,'Wetmore 2012 Met Stab Raw Data'!$B$8:$B$683,0)+1,34)),"",INDEX('Wetmore 2012 Met Stab Raw Data'!$B$8:$AI$683,MATCH($B47,'Wetmore 2012 Met Stab Raw Data'!$B$8:$B$683,0)+1,32))</f>
        <v>4.4000000000000002E-6</v>
      </c>
      <c r="I47" s="364" t="str">
        <f>IF(ISBLANK(INDEX('Wetmore 2012 PPB Raw Data'!$B$7:$G$246,MATCH($B47,'Wetmore 2012 PPB Raw Data'!$B$7:$B$246,0),2)),"",INDEX('Wetmore 2012 PPB Raw Data'!$B$7:$G$246,MATCH($B47,'Wetmore 2012 PPB Raw Data'!$B$7:$B$246,0),2)/100)</f>
        <v/>
      </c>
      <c r="J47" s="387">
        <f>IF(ISBLANK(INDEX('Wetmore 2012 PPB Raw Data'!$B$7:$G$246,MATCH($B47,'Wetmore 2012 PPB Raw Data'!$B$7:$B$246,0),5)),"",INDEX('Wetmore 2012 PPB Raw Data'!$B$7:$G$246,MATCH($B47,'Wetmore 2012 PPB Raw Data'!$B$7:$B$246,0),5)/100)</f>
        <v>0</v>
      </c>
    </row>
    <row r="48" spans="1:10" x14ac:dyDescent="0.25">
      <c r="A48" s="148" t="s">
        <v>78</v>
      </c>
      <c r="B48" s="348" t="s">
        <v>79</v>
      </c>
      <c r="C48" s="150" t="s">
        <v>1738</v>
      </c>
      <c r="D48" s="150" t="s">
        <v>1739</v>
      </c>
      <c r="E48" s="364">
        <f>IF(ISBLANK(INDEX('Wetmore 2012 Met Stab Raw Data'!$B$8:$AI$683,MATCH($B48,'Wetmore 2012 Met Stab Raw Data'!$B$8:$B$683,0),34)),"",IF(INDEX('Wetmore 2012 Met Stab Raw Data'!$B$8:$AI$683,MATCH($B48,'Wetmore 2012 Met Stab Raw Data'!$B$8:$B$683,0),34)&lt;0,0,INDEX('Wetmore 2012 Met Stab Raw Data'!$B$8:$AI$683,MATCH($B48,'Wetmore 2012 Met Stab Raw Data'!$B$8:$B$683,0),34)))</f>
        <v>3.0379610929999998</v>
      </c>
      <c r="F48" s="134">
        <f>IF(ISBLANK(INDEX('Wetmore 2012 Met Stab Raw Data'!$B$8:$AI$683,MATCH($B48,'Wetmore 2012 Met Stab Raw Data'!$B$8:$B$683,0),34)),"",INDEX('Wetmore 2012 Met Stab Raw Data'!$B$8:$AI$683,MATCH($B48,'Wetmore 2012 Met Stab Raw Data'!$B$8:$B$683,0),32))</f>
        <v>5.3000000000000001E-6</v>
      </c>
      <c r="G48" s="364">
        <f>IF(ISBLANK(INDEX('Wetmore 2012 Met Stab Raw Data'!$B$8:$AI$683,MATCH($B48,'Wetmore 2012 Met Stab Raw Data'!$B$8:$B$683,0)+1,34)),"",IF(INDEX('Wetmore 2012 Met Stab Raw Data'!$B$8:$AI$683,MATCH($B48,'Wetmore 2012 Met Stab Raw Data'!$B$8:$B$683,0)+1,34)&lt;0,0,INDEX('Wetmore 2012 Met Stab Raw Data'!$B$8:$AI$683,MATCH($B48,'Wetmore 2012 Met Stab Raw Data'!$B$8:$B$683,0)+1,34)))</f>
        <v>2.6119578309999998</v>
      </c>
      <c r="H48" s="134">
        <f>IF(ISBLANK(INDEX('Wetmore 2012 Met Stab Raw Data'!$B$8:$AI$683,MATCH($B48,'Wetmore 2012 Met Stab Raw Data'!$B$8:$B$683,0)+1,34)),"",INDEX('Wetmore 2012 Met Stab Raw Data'!$B$8:$AI$683,MATCH($B48,'Wetmore 2012 Met Stab Raw Data'!$B$8:$B$683,0)+1,32))</f>
        <v>2.48E-7</v>
      </c>
      <c r="I48" s="364" t="str">
        <f>IF(ISBLANK(INDEX('Wetmore 2012 PPB Raw Data'!$B$7:$G$246,MATCH($B48,'Wetmore 2012 PPB Raw Data'!$B$7:$B$246,0),2)),"",INDEX('Wetmore 2012 PPB Raw Data'!$B$7:$G$246,MATCH($B48,'Wetmore 2012 PPB Raw Data'!$B$7:$B$246,0),2)/100)</f>
        <v/>
      </c>
      <c r="J48" s="387">
        <f>IF(ISBLANK(INDEX('Wetmore 2012 PPB Raw Data'!$B$7:$G$246,MATCH($B48,'Wetmore 2012 PPB Raw Data'!$B$7:$B$246,0),5)),"",INDEX('Wetmore 2012 PPB Raw Data'!$B$7:$G$246,MATCH($B48,'Wetmore 2012 PPB Raw Data'!$B$7:$B$246,0),5)/100)</f>
        <v>0.17335905776612948</v>
      </c>
    </row>
    <row r="49" spans="1:10" x14ac:dyDescent="0.25">
      <c r="A49" s="150" t="s">
        <v>80</v>
      </c>
      <c r="B49" s="347" t="s">
        <v>81</v>
      </c>
      <c r="C49" s="150" t="s">
        <v>1738</v>
      </c>
      <c r="D49" s="150" t="s">
        <v>1739</v>
      </c>
      <c r="E49" s="364">
        <f>IF(ISBLANK(INDEX('Wetmore 2012 Met Stab Raw Data'!$B$8:$AI$683,MATCH($B49,'Wetmore 2012 Met Stab Raw Data'!$B$8:$B$683,0),34)),"",IF(INDEX('Wetmore 2012 Met Stab Raw Data'!$B$8:$AI$683,MATCH($B49,'Wetmore 2012 Met Stab Raw Data'!$B$8:$B$683,0),34)&lt;0,0,INDEX('Wetmore 2012 Met Stab Raw Data'!$B$8:$AI$683,MATCH($B49,'Wetmore 2012 Met Stab Raw Data'!$B$8:$B$683,0),34)))</f>
        <v>0</v>
      </c>
      <c r="F49" s="134">
        <f>IF(ISBLANK(INDEX('Wetmore 2012 Met Stab Raw Data'!$B$8:$AI$683,MATCH($B49,'Wetmore 2012 Met Stab Raw Data'!$B$8:$B$683,0),34)),"",INDEX('Wetmore 2012 Met Stab Raw Data'!$B$8:$AI$683,MATCH($B49,'Wetmore 2012 Met Stab Raw Data'!$B$8:$B$683,0),32))</f>
        <v>0.54402971</v>
      </c>
      <c r="G49" s="364">
        <f>IF(ISBLANK(INDEX('Wetmore 2012 Met Stab Raw Data'!$B$8:$AI$683,MATCH($B49,'Wetmore 2012 Met Stab Raw Data'!$B$8:$B$683,0)+1,34)),"",IF(INDEX('Wetmore 2012 Met Stab Raw Data'!$B$8:$AI$683,MATCH($B49,'Wetmore 2012 Met Stab Raw Data'!$B$8:$B$683,0)+1,34)&lt;0,0,INDEX('Wetmore 2012 Met Stab Raw Data'!$B$8:$AI$683,MATCH($B49,'Wetmore 2012 Met Stab Raw Data'!$B$8:$B$683,0)+1,34)))</f>
        <v>0</v>
      </c>
      <c r="H49" s="134">
        <f>IF(ISBLANK(INDEX('Wetmore 2012 Met Stab Raw Data'!$B$8:$AI$683,MATCH($B49,'Wetmore 2012 Met Stab Raw Data'!$B$8:$B$683,0)+1,34)),"",INDEX('Wetmore 2012 Met Stab Raw Data'!$B$8:$AI$683,MATCH($B49,'Wetmore 2012 Met Stab Raw Data'!$B$8:$B$683,0)+1,32))</f>
        <v>7.3399999999999995E-4</v>
      </c>
      <c r="I49" s="364" t="str">
        <f>IF(ISBLANK(INDEX('Wetmore 2012 PPB Raw Data'!$B$7:$G$246,MATCH($B49,'Wetmore 2012 PPB Raw Data'!$B$7:$B$246,0),2)),"",INDEX('Wetmore 2012 PPB Raw Data'!$B$7:$G$246,MATCH($B49,'Wetmore 2012 PPB Raw Data'!$B$7:$B$246,0),2)/100)</f>
        <v/>
      </c>
      <c r="J49" s="387">
        <f>IF(ISBLANK(INDEX('Wetmore 2012 PPB Raw Data'!$B$7:$G$246,MATCH($B49,'Wetmore 2012 PPB Raw Data'!$B$7:$B$246,0),5)),"",INDEX('Wetmore 2012 PPB Raw Data'!$B$7:$G$246,MATCH($B49,'Wetmore 2012 PPB Raw Data'!$B$7:$B$246,0),5)/100)</f>
        <v>2.2385302124550938E-2</v>
      </c>
    </row>
    <row r="50" spans="1:10" x14ac:dyDescent="0.25">
      <c r="A50" s="150" t="s">
        <v>82</v>
      </c>
      <c r="B50" s="347" t="s">
        <v>83</v>
      </c>
      <c r="C50" s="150" t="s">
        <v>1738</v>
      </c>
      <c r="D50" s="150" t="s">
        <v>1739</v>
      </c>
      <c r="E50" s="364">
        <f>IF(ISBLANK(INDEX('Wetmore 2012 Met Stab Raw Data'!$B$8:$AI$683,MATCH($B50,'Wetmore 2012 Met Stab Raw Data'!$B$8:$B$683,0),34)),"",IF(INDEX('Wetmore 2012 Met Stab Raw Data'!$B$8:$AI$683,MATCH($B50,'Wetmore 2012 Met Stab Raw Data'!$B$8:$B$683,0),34)&lt;0,0,INDEX('Wetmore 2012 Met Stab Raw Data'!$B$8:$AI$683,MATCH($B50,'Wetmore 2012 Met Stab Raw Data'!$B$8:$B$683,0),34)))</f>
        <v>5.0010291679999996</v>
      </c>
      <c r="F50" s="134">
        <f>IF(ISBLANK(INDEX('Wetmore 2012 Met Stab Raw Data'!$B$8:$AI$683,MATCH($B50,'Wetmore 2012 Met Stab Raw Data'!$B$8:$B$683,0),34)),"",INDEX('Wetmore 2012 Met Stab Raw Data'!$B$8:$AI$683,MATCH($B50,'Wetmore 2012 Met Stab Raw Data'!$B$8:$B$683,0),32))</f>
        <v>1.5583204999999999E-2</v>
      </c>
      <c r="G50" s="364">
        <f>IF(ISBLANK(INDEX('Wetmore 2012 Met Stab Raw Data'!$B$8:$AI$683,MATCH($B50,'Wetmore 2012 Met Stab Raw Data'!$B$8:$B$683,0)+1,34)),"",IF(INDEX('Wetmore 2012 Met Stab Raw Data'!$B$8:$AI$683,MATCH($B50,'Wetmore 2012 Met Stab Raw Data'!$B$8:$B$683,0)+1,34)&lt;0,0,INDEX('Wetmore 2012 Met Stab Raw Data'!$B$8:$AI$683,MATCH($B50,'Wetmore 2012 Met Stab Raw Data'!$B$8:$B$683,0)+1,34)))</f>
        <v>12.93873731</v>
      </c>
      <c r="H50" s="134">
        <f>IF(ISBLANK(INDEX('Wetmore 2012 Met Stab Raw Data'!$B$8:$AI$683,MATCH($B50,'Wetmore 2012 Met Stab Raw Data'!$B$8:$B$683,0)+1,34)),"",INDEX('Wetmore 2012 Met Stab Raw Data'!$B$8:$AI$683,MATCH($B50,'Wetmore 2012 Met Stab Raw Data'!$B$8:$B$683,0)+1,32))</f>
        <v>5.75E-7</v>
      </c>
      <c r="I50" s="364" t="str">
        <f>IF(ISBLANK(INDEX('Wetmore 2012 PPB Raw Data'!$B$7:$G$246,MATCH($B50,'Wetmore 2012 PPB Raw Data'!$B$7:$B$246,0),2)),"",INDEX('Wetmore 2012 PPB Raw Data'!$B$7:$G$246,MATCH($B50,'Wetmore 2012 PPB Raw Data'!$B$7:$B$246,0),2)/100)</f>
        <v/>
      </c>
      <c r="J50" s="387">
        <f>IF(ISBLANK(INDEX('Wetmore 2012 PPB Raw Data'!$B$7:$G$246,MATCH($B50,'Wetmore 2012 PPB Raw Data'!$B$7:$B$246,0),5)),"",INDEX('Wetmore 2012 PPB Raw Data'!$B$7:$G$246,MATCH($B50,'Wetmore 2012 PPB Raw Data'!$B$7:$B$246,0),5)/100)</f>
        <v>0</v>
      </c>
    </row>
    <row r="51" spans="1:10" x14ac:dyDescent="0.25">
      <c r="A51" s="148" t="s">
        <v>449</v>
      </c>
      <c r="B51" s="348" t="s">
        <v>583</v>
      </c>
      <c r="C51" s="150" t="s">
        <v>1738</v>
      </c>
      <c r="D51" s="150" t="s">
        <v>1739</v>
      </c>
      <c r="E51" s="364">
        <f>IF(ISBLANK(INDEX('Wetmore 2012 Met Stab Raw Data'!$B$8:$AI$683,MATCH($B51,'Wetmore 2012 Met Stab Raw Data'!$B$8:$B$683,0),34)),"",IF(INDEX('Wetmore 2012 Met Stab Raw Data'!$B$8:$AI$683,MATCH($B51,'Wetmore 2012 Met Stab Raw Data'!$B$8:$B$683,0),34)&lt;0,0,INDEX('Wetmore 2012 Met Stab Raw Data'!$B$8:$AI$683,MATCH($B51,'Wetmore 2012 Met Stab Raw Data'!$B$8:$B$683,0),34)))</f>
        <v>10.727084469201399</v>
      </c>
      <c r="F51" s="134">
        <f>IF(ISBLANK(INDEX('Wetmore 2012 Met Stab Raw Data'!$B$8:$AI$683,MATCH($B51,'Wetmore 2012 Met Stab Raw Data'!$B$8:$B$683,0),34)),"",INDEX('Wetmore 2012 Met Stab Raw Data'!$B$8:$AI$683,MATCH($B51,'Wetmore 2012 Met Stab Raw Data'!$B$8:$B$683,0),32))</f>
        <v>1.0166307192304399E-2</v>
      </c>
      <c r="G51" s="364">
        <f>IF(ISBLANK(INDEX('Wetmore 2012 Met Stab Raw Data'!$B$8:$AI$683,MATCH($B51,'Wetmore 2012 Met Stab Raw Data'!$B$8:$B$683,0)+1,34)),"",IF(INDEX('Wetmore 2012 Met Stab Raw Data'!$B$8:$AI$683,MATCH($B51,'Wetmore 2012 Met Stab Raw Data'!$B$8:$B$683,0)+1,34)&lt;0,0,INDEX('Wetmore 2012 Met Stab Raw Data'!$B$8:$AI$683,MATCH($B51,'Wetmore 2012 Met Stab Raw Data'!$B$8:$B$683,0)+1,34)))</f>
        <v>10.2262953878939</v>
      </c>
      <c r="H51" s="134">
        <f>IF(ISBLANK(INDEX('Wetmore 2012 Met Stab Raw Data'!$B$8:$AI$683,MATCH($B51,'Wetmore 2012 Met Stab Raw Data'!$B$8:$B$683,0)+1,34)),"",INDEX('Wetmore 2012 Met Stab Raw Data'!$B$8:$AI$683,MATCH($B51,'Wetmore 2012 Met Stab Raw Data'!$B$8:$B$683,0)+1,32))</f>
        <v>0.34200283541841597</v>
      </c>
      <c r="I51" s="364">
        <f>IF(ISBLANK(INDEX('Wetmore 2012 PPB Raw Data'!$B$7:$G$246,MATCH($B51,'Wetmore 2012 PPB Raw Data'!$B$7:$B$246,0),2)),"",INDEX('Wetmore 2012 PPB Raw Data'!$B$7:$G$246,MATCH($B51,'Wetmore 2012 PPB Raw Data'!$B$7:$B$246,0),2)/100)</f>
        <v>0.52851388252849107</v>
      </c>
      <c r="J51" s="387">
        <f>IF(ISBLANK(INDEX('Wetmore 2012 PPB Raw Data'!$B$7:$G$246,MATCH($B51,'Wetmore 2012 PPB Raw Data'!$B$7:$B$246,0),5)),"",INDEX('Wetmore 2012 PPB Raw Data'!$B$7:$G$246,MATCH($B51,'Wetmore 2012 PPB Raw Data'!$B$7:$B$246,0),5)/100)</f>
        <v>0.50585405256151883</v>
      </c>
    </row>
    <row r="52" spans="1:10" x14ac:dyDescent="0.25">
      <c r="A52" s="150" t="s">
        <v>84</v>
      </c>
      <c r="B52" s="347" t="s">
        <v>85</v>
      </c>
      <c r="C52" s="150" t="s">
        <v>1738</v>
      </c>
      <c r="D52" s="150" t="s">
        <v>1739</v>
      </c>
      <c r="E52" s="364">
        <f>IF(ISBLANK(INDEX('Wetmore 2012 Met Stab Raw Data'!$B$8:$AI$683,MATCH($B52,'Wetmore 2012 Met Stab Raw Data'!$B$8:$B$683,0),34)),"",IF(INDEX('Wetmore 2012 Met Stab Raw Data'!$B$8:$AI$683,MATCH($B52,'Wetmore 2012 Met Stab Raw Data'!$B$8:$B$683,0),34)&lt;0,0,INDEX('Wetmore 2012 Met Stab Raw Data'!$B$8:$AI$683,MATCH($B52,'Wetmore 2012 Met Stab Raw Data'!$B$8:$B$683,0),34)))</f>
        <v>27.883650849999999</v>
      </c>
      <c r="F52" s="134">
        <f>IF(ISBLANK(INDEX('Wetmore 2012 Met Stab Raw Data'!$B$8:$AI$683,MATCH($B52,'Wetmore 2012 Met Stab Raw Data'!$B$8:$B$683,0),34)),"",INDEX('Wetmore 2012 Met Stab Raw Data'!$B$8:$AI$683,MATCH($B52,'Wetmore 2012 Met Stab Raw Data'!$B$8:$B$683,0),32))</f>
        <v>1.098033E-3</v>
      </c>
      <c r="G52" s="364">
        <f>IF(ISBLANK(INDEX('Wetmore 2012 Met Stab Raw Data'!$B$8:$AI$683,MATCH($B52,'Wetmore 2012 Met Stab Raw Data'!$B$8:$B$683,0)+1,34)),"",IF(INDEX('Wetmore 2012 Met Stab Raw Data'!$B$8:$AI$683,MATCH($B52,'Wetmore 2012 Met Stab Raw Data'!$B$8:$B$683,0)+1,34)&lt;0,0,INDEX('Wetmore 2012 Met Stab Raw Data'!$B$8:$AI$683,MATCH($B52,'Wetmore 2012 Met Stab Raw Data'!$B$8:$B$683,0)+1,34)))</f>
        <v>16.22306519</v>
      </c>
      <c r="H52" s="134">
        <f>IF(ISBLANK(INDEX('Wetmore 2012 Met Stab Raw Data'!$B$8:$AI$683,MATCH($B52,'Wetmore 2012 Met Stab Raw Data'!$B$8:$B$683,0)+1,34)),"",INDEX('Wetmore 2012 Met Stab Raw Data'!$B$8:$AI$683,MATCH($B52,'Wetmore 2012 Met Stab Raw Data'!$B$8:$B$683,0)+1,32))</f>
        <v>6.7499999999999997E-6</v>
      </c>
      <c r="I52" s="364" t="str">
        <f>IF(ISBLANK(INDEX('Wetmore 2012 PPB Raw Data'!$B$7:$G$246,MATCH($B52,'Wetmore 2012 PPB Raw Data'!$B$7:$B$246,0),2)),"",INDEX('Wetmore 2012 PPB Raw Data'!$B$7:$G$246,MATCH($B52,'Wetmore 2012 PPB Raw Data'!$B$7:$B$246,0),2)/100)</f>
        <v/>
      </c>
      <c r="J52" s="387">
        <f>IF(ISBLANK(INDEX('Wetmore 2012 PPB Raw Data'!$B$7:$G$246,MATCH($B52,'Wetmore 2012 PPB Raw Data'!$B$7:$B$246,0),5)),"",INDEX('Wetmore 2012 PPB Raw Data'!$B$7:$G$246,MATCH($B52,'Wetmore 2012 PPB Raw Data'!$B$7:$B$246,0),5)/100)</f>
        <v>0</v>
      </c>
    </row>
    <row r="53" spans="1:10" x14ac:dyDescent="0.25">
      <c r="A53" s="150" t="s">
        <v>86</v>
      </c>
      <c r="B53" s="347" t="s">
        <v>87</v>
      </c>
      <c r="C53" s="150" t="s">
        <v>1738</v>
      </c>
      <c r="D53" s="150" t="s">
        <v>1739</v>
      </c>
      <c r="E53" s="364">
        <f>IF(ISBLANK(INDEX('Wetmore 2012 Met Stab Raw Data'!$B$8:$AI$683,MATCH($B53,'Wetmore 2012 Met Stab Raw Data'!$B$8:$B$683,0),34)),"",IF(INDEX('Wetmore 2012 Met Stab Raw Data'!$B$8:$AI$683,MATCH($B53,'Wetmore 2012 Met Stab Raw Data'!$B$8:$B$683,0),34)&lt;0,0,INDEX('Wetmore 2012 Met Stab Raw Data'!$B$8:$AI$683,MATCH($B53,'Wetmore 2012 Met Stab Raw Data'!$B$8:$B$683,0),34)))</f>
        <v>3.1579906790000001</v>
      </c>
      <c r="F53" s="134">
        <f>IF(ISBLANK(INDEX('Wetmore 2012 Met Stab Raw Data'!$B$8:$AI$683,MATCH($B53,'Wetmore 2012 Met Stab Raw Data'!$B$8:$B$683,0),34)),"",INDEX('Wetmore 2012 Met Stab Raw Data'!$B$8:$AI$683,MATCH($B53,'Wetmore 2012 Met Stab Raw Data'!$B$8:$B$683,0),32))</f>
        <v>5.3282437000000002E-2</v>
      </c>
      <c r="G53" s="364">
        <f>IF(ISBLANK(INDEX('Wetmore 2012 Met Stab Raw Data'!$B$8:$AI$683,MATCH($B53,'Wetmore 2012 Met Stab Raw Data'!$B$8:$B$683,0)+1,34)),"",IF(INDEX('Wetmore 2012 Met Stab Raw Data'!$B$8:$AI$683,MATCH($B53,'Wetmore 2012 Met Stab Raw Data'!$B$8:$B$683,0)+1,34)&lt;0,0,INDEX('Wetmore 2012 Met Stab Raw Data'!$B$8:$AI$683,MATCH($B53,'Wetmore 2012 Met Stab Raw Data'!$B$8:$B$683,0)+1,34)))</f>
        <v>6.3777443509999996</v>
      </c>
      <c r="H53" s="134">
        <f>IF(ISBLANK(INDEX('Wetmore 2012 Met Stab Raw Data'!$B$8:$AI$683,MATCH($B53,'Wetmore 2012 Met Stab Raw Data'!$B$8:$B$683,0)+1,34)),"",INDEX('Wetmore 2012 Met Stab Raw Data'!$B$8:$AI$683,MATCH($B53,'Wetmore 2012 Met Stab Raw Data'!$B$8:$B$683,0)+1,32))</f>
        <v>1.242955E-3</v>
      </c>
      <c r="I53" s="364" t="str">
        <f>IF(ISBLANK(INDEX('Wetmore 2012 PPB Raw Data'!$B$7:$G$246,MATCH($B53,'Wetmore 2012 PPB Raw Data'!$B$7:$B$246,0),2)),"",INDEX('Wetmore 2012 PPB Raw Data'!$B$7:$G$246,MATCH($B53,'Wetmore 2012 PPB Raw Data'!$B$7:$B$246,0),2)/100)</f>
        <v/>
      </c>
      <c r="J53" s="387">
        <f>IF(ISBLANK(INDEX('Wetmore 2012 PPB Raw Data'!$B$7:$G$246,MATCH($B53,'Wetmore 2012 PPB Raw Data'!$B$7:$B$246,0),5)),"",INDEX('Wetmore 2012 PPB Raw Data'!$B$7:$G$246,MATCH($B53,'Wetmore 2012 PPB Raw Data'!$B$7:$B$246,0),5)/100)</f>
        <v>0.31552185261305354</v>
      </c>
    </row>
    <row r="54" spans="1:10" x14ac:dyDescent="0.25">
      <c r="A54" s="148" t="s">
        <v>88</v>
      </c>
      <c r="B54" s="348" t="s">
        <v>89</v>
      </c>
      <c r="C54" s="150" t="s">
        <v>1738</v>
      </c>
      <c r="D54" s="150" t="s">
        <v>1739</v>
      </c>
      <c r="E54" s="364">
        <f>IF(ISBLANK(INDEX('Wetmore 2012 Met Stab Raw Data'!$B$8:$AI$683,MATCH($B54,'Wetmore 2012 Met Stab Raw Data'!$B$8:$B$683,0),34)),"",IF(INDEX('Wetmore 2012 Met Stab Raw Data'!$B$8:$AI$683,MATCH($B54,'Wetmore 2012 Met Stab Raw Data'!$B$8:$B$683,0),34)&lt;0,0,INDEX('Wetmore 2012 Met Stab Raw Data'!$B$8:$AI$683,MATCH($B54,'Wetmore 2012 Met Stab Raw Data'!$B$8:$B$683,0),34)))</f>
        <v>0.33639623699999999</v>
      </c>
      <c r="F54" s="134">
        <f>IF(ISBLANK(INDEX('Wetmore 2012 Met Stab Raw Data'!$B$8:$AI$683,MATCH($B54,'Wetmore 2012 Met Stab Raw Data'!$B$8:$B$683,0),34)),"",INDEX('Wetmore 2012 Met Stab Raw Data'!$B$8:$AI$683,MATCH($B54,'Wetmore 2012 Met Stab Raw Data'!$B$8:$B$683,0),32))</f>
        <v>0.52196851499999997</v>
      </c>
      <c r="G54" s="364">
        <f>IF(ISBLANK(INDEX('Wetmore 2012 Met Stab Raw Data'!$B$8:$AI$683,MATCH($B54,'Wetmore 2012 Met Stab Raw Data'!$B$8:$B$683,0)+1,34)),"",IF(INDEX('Wetmore 2012 Met Stab Raw Data'!$B$8:$AI$683,MATCH($B54,'Wetmore 2012 Met Stab Raw Data'!$B$8:$B$683,0)+1,34)&lt;0,0,INDEX('Wetmore 2012 Met Stab Raw Data'!$B$8:$AI$683,MATCH($B54,'Wetmore 2012 Met Stab Raw Data'!$B$8:$B$683,0)+1,34)))</f>
        <v>0.53360363</v>
      </c>
      <c r="H54" s="134">
        <f>IF(ISBLANK(INDEX('Wetmore 2012 Met Stab Raw Data'!$B$8:$AI$683,MATCH($B54,'Wetmore 2012 Met Stab Raw Data'!$B$8:$B$683,0)+1,34)),"",INDEX('Wetmore 2012 Met Stab Raw Data'!$B$8:$AI$683,MATCH($B54,'Wetmore 2012 Met Stab Raw Data'!$B$8:$B$683,0)+1,32))</f>
        <v>4.2114454000000003E-2</v>
      </c>
      <c r="I54" s="364" t="str">
        <f>IF(ISBLANK(INDEX('Wetmore 2012 PPB Raw Data'!$B$7:$G$246,MATCH($B54,'Wetmore 2012 PPB Raw Data'!$B$7:$B$246,0),2)),"",INDEX('Wetmore 2012 PPB Raw Data'!$B$7:$G$246,MATCH($B54,'Wetmore 2012 PPB Raw Data'!$B$7:$B$246,0),2)/100)</f>
        <v/>
      </c>
      <c r="J54" s="387">
        <f>IF(ISBLANK(INDEX('Wetmore 2012 PPB Raw Data'!$B$7:$G$246,MATCH($B54,'Wetmore 2012 PPB Raw Data'!$B$7:$B$246,0),5)),"",INDEX('Wetmore 2012 PPB Raw Data'!$B$7:$G$246,MATCH($B54,'Wetmore 2012 PPB Raw Data'!$B$7:$B$246,0),5)/100)</f>
        <v>0.98401454544239486</v>
      </c>
    </row>
    <row r="55" spans="1:10" x14ac:dyDescent="0.25">
      <c r="A55" s="150" t="s">
        <v>90</v>
      </c>
      <c r="B55" s="347" t="s">
        <v>91</v>
      </c>
      <c r="C55" s="150" t="s">
        <v>1738</v>
      </c>
      <c r="D55" s="150" t="s">
        <v>1739</v>
      </c>
      <c r="E55" s="364">
        <f>IF(ISBLANK(INDEX('Wetmore 2012 Met Stab Raw Data'!$B$8:$AI$683,MATCH($B55,'Wetmore 2012 Met Stab Raw Data'!$B$8:$B$683,0),34)),"",IF(INDEX('Wetmore 2012 Met Stab Raw Data'!$B$8:$AI$683,MATCH($B55,'Wetmore 2012 Met Stab Raw Data'!$B$8:$B$683,0),34)&lt;0,0,INDEX('Wetmore 2012 Met Stab Raw Data'!$B$8:$AI$683,MATCH($B55,'Wetmore 2012 Met Stab Raw Data'!$B$8:$B$683,0),34)))</f>
        <v>34.482053739999998</v>
      </c>
      <c r="F55" s="134">
        <f>IF(ISBLANK(INDEX('Wetmore 2012 Met Stab Raw Data'!$B$8:$AI$683,MATCH($B55,'Wetmore 2012 Met Stab Raw Data'!$B$8:$B$683,0),34)),"",INDEX('Wetmore 2012 Met Stab Raw Data'!$B$8:$AI$683,MATCH($B55,'Wetmore 2012 Met Stab Raw Data'!$B$8:$B$683,0),32))</f>
        <v>4.3600000000000003E-5</v>
      </c>
      <c r="G55" s="364" t="str">
        <f>IF(ISBLANK(INDEX('Wetmore 2012 Met Stab Raw Data'!$B$8:$AI$683,MATCH($B55,'Wetmore 2012 Met Stab Raw Data'!$B$8:$B$683,0)+1,34)),"",IF(INDEX('Wetmore 2012 Met Stab Raw Data'!$B$8:$AI$683,MATCH($B55,'Wetmore 2012 Met Stab Raw Data'!$B$8:$B$683,0)+1,34)&lt;0,0,INDEX('Wetmore 2012 Met Stab Raw Data'!$B$8:$AI$683,MATCH($B55,'Wetmore 2012 Met Stab Raw Data'!$B$8:$B$683,0)+1,34)))</f>
        <v/>
      </c>
      <c r="H55" s="134" t="str">
        <f>IF(ISBLANK(INDEX('Wetmore 2012 Met Stab Raw Data'!$B$8:$AI$683,MATCH($B55,'Wetmore 2012 Met Stab Raw Data'!$B$8:$B$683,0)+1,34)),"",INDEX('Wetmore 2012 Met Stab Raw Data'!$B$8:$AI$683,MATCH($B55,'Wetmore 2012 Met Stab Raw Data'!$B$8:$B$683,0)+1,32))</f>
        <v/>
      </c>
      <c r="I55" s="364" t="str">
        <f>IF(ISBLANK(INDEX('Wetmore 2012 PPB Raw Data'!$B$7:$G$246,MATCH($B55,'Wetmore 2012 PPB Raw Data'!$B$7:$B$246,0),2)),"",INDEX('Wetmore 2012 PPB Raw Data'!$B$7:$G$246,MATCH($B55,'Wetmore 2012 PPB Raw Data'!$B$7:$B$246,0),2)/100)</f>
        <v/>
      </c>
      <c r="J55" s="387">
        <f>IF(ISBLANK(INDEX('Wetmore 2012 PPB Raw Data'!$B$7:$G$246,MATCH($B55,'Wetmore 2012 PPB Raw Data'!$B$7:$B$246,0),5)),"",INDEX('Wetmore 2012 PPB Raw Data'!$B$7:$G$246,MATCH($B55,'Wetmore 2012 PPB Raw Data'!$B$7:$B$246,0),5)/100)</f>
        <v>0</v>
      </c>
    </row>
    <row r="56" spans="1:10" x14ac:dyDescent="0.25">
      <c r="A56" s="150" t="s">
        <v>92</v>
      </c>
      <c r="B56" s="347" t="s">
        <v>93</v>
      </c>
      <c r="C56" s="150" t="s">
        <v>1738</v>
      </c>
      <c r="D56" s="150" t="s">
        <v>1739</v>
      </c>
      <c r="E56" s="364">
        <f>IF(ISBLANK(INDEX('Wetmore 2012 Met Stab Raw Data'!$B$8:$AI$683,MATCH($B56,'Wetmore 2012 Met Stab Raw Data'!$B$8:$B$683,0),34)),"",IF(INDEX('Wetmore 2012 Met Stab Raw Data'!$B$8:$AI$683,MATCH($B56,'Wetmore 2012 Met Stab Raw Data'!$B$8:$B$683,0),34)&lt;0,0,INDEX('Wetmore 2012 Met Stab Raw Data'!$B$8:$AI$683,MATCH($B56,'Wetmore 2012 Met Stab Raw Data'!$B$8:$B$683,0),34)))</f>
        <v>1.5379804269999999</v>
      </c>
      <c r="F56" s="134">
        <f>IF(ISBLANK(INDEX('Wetmore 2012 Met Stab Raw Data'!$B$8:$AI$683,MATCH($B56,'Wetmore 2012 Met Stab Raw Data'!$B$8:$B$683,0),34)),"",INDEX('Wetmore 2012 Met Stab Raw Data'!$B$8:$AI$683,MATCH($B56,'Wetmore 2012 Met Stab Raw Data'!$B$8:$B$683,0),32))</f>
        <v>2.2865652E-2</v>
      </c>
      <c r="G56" s="364">
        <f>IF(ISBLANK(INDEX('Wetmore 2012 Met Stab Raw Data'!$B$8:$AI$683,MATCH($B56,'Wetmore 2012 Met Stab Raw Data'!$B$8:$B$683,0)+1,34)),"",IF(INDEX('Wetmore 2012 Met Stab Raw Data'!$B$8:$AI$683,MATCH($B56,'Wetmore 2012 Met Stab Raw Data'!$B$8:$B$683,0)+1,34)&lt;0,0,INDEX('Wetmore 2012 Met Stab Raw Data'!$B$8:$AI$683,MATCH($B56,'Wetmore 2012 Met Stab Raw Data'!$B$8:$B$683,0)+1,34)))</f>
        <v>1.587520464</v>
      </c>
      <c r="H56" s="134">
        <f>IF(ISBLANK(INDEX('Wetmore 2012 Met Stab Raw Data'!$B$8:$AI$683,MATCH($B56,'Wetmore 2012 Met Stab Raw Data'!$B$8:$B$683,0)+1,34)),"",INDEX('Wetmore 2012 Met Stab Raw Data'!$B$8:$AI$683,MATCH($B56,'Wetmore 2012 Met Stab Raw Data'!$B$8:$B$683,0)+1,32))</f>
        <v>9.697565E-3</v>
      </c>
      <c r="I56" s="364" t="str">
        <f>IF(ISBLANK(INDEX('Wetmore 2012 PPB Raw Data'!$B$7:$G$246,MATCH($B56,'Wetmore 2012 PPB Raw Data'!$B$7:$B$246,0),2)),"",INDEX('Wetmore 2012 PPB Raw Data'!$B$7:$G$246,MATCH($B56,'Wetmore 2012 PPB Raw Data'!$B$7:$B$246,0),2)/100)</f>
        <v/>
      </c>
      <c r="J56" s="387">
        <f>IF(ISBLANK(INDEX('Wetmore 2012 PPB Raw Data'!$B$7:$G$246,MATCH($B56,'Wetmore 2012 PPB Raw Data'!$B$7:$B$246,0),5)),"",INDEX('Wetmore 2012 PPB Raw Data'!$B$7:$G$246,MATCH($B56,'Wetmore 2012 PPB Raw Data'!$B$7:$B$246,0),5)/100)</f>
        <v>0.10855608884174629</v>
      </c>
    </row>
    <row r="57" spans="1:10" x14ac:dyDescent="0.25">
      <c r="A57" s="150" t="s">
        <v>454</v>
      </c>
      <c r="B57" s="347" t="s">
        <v>584</v>
      </c>
      <c r="C57" s="150" t="s">
        <v>1738</v>
      </c>
      <c r="D57" s="150" t="s">
        <v>1739</v>
      </c>
      <c r="E57" s="364">
        <f>IF(ISBLANK(INDEX('Wetmore 2012 Met Stab Raw Data'!$B$8:$AI$683,MATCH($B57,'Wetmore 2012 Met Stab Raw Data'!$B$8:$B$683,0),34)),"",IF(INDEX('Wetmore 2012 Met Stab Raw Data'!$B$8:$AI$683,MATCH($B57,'Wetmore 2012 Met Stab Raw Data'!$B$8:$B$683,0),34)&lt;0,0,INDEX('Wetmore 2012 Met Stab Raw Data'!$B$8:$AI$683,MATCH($B57,'Wetmore 2012 Met Stab Raw Data'!$B$8:$B$683,0),34)))</f>
        <v>37.7738452680981</v>
      </c>
      <c r="F57" s="134">
        <f>IF(ISBLANK(INDEX('Wetmore 2012 Met Stab Raw Data'!$B$8:$AI$683,MATCH($B57,'Wetmore 2012 Met Stab Raw Data'!$B$8:$B$683,0),34)),"",INDEX('Wetmore 2012 Met Stab Raw Data'!$B$8:$AI$683,MATCH($B57,'Wetmore 2012 Met Stab Raw Data'!$B$8:$B$683,0),32))</f>
        <v>4.78644859813748E-4</v>
      </c>
      <c r="G57" s="364">
        <f>IF(ISBLANK(INDEX('Wetmore 2012 Met Stab Raw Data'!$B$8:$AI$683,MATCH($B57,'Wetmore 2012 Met Stab Raw Data'!$B$8:$B$683,0)+1,34)),"",IF(INDEX('Wetmore 2012 Met Stab Raw Data'!$B$8:$AI$683,MATCH($B57,'Wetmore 2012 Met Stab Raw Data'!$B$8:$B$683,0)+1,34)&lt;0,0,INDEX('Wetmore 2012 Met Stab Raw Data'!$B$8:$AI$683,MATCH($B57,'Wetmore 2012 Met Stab Raw Data'!$B$8:$B$683,0)+1,34)))</f>
        <v>0.83887867629897195</v>
      </c>
      <c r="H57" s="134">
        <f>IF(ISBLANK(INDEX('Wetmore 2012 Met Stab Raw Data'!$B$8:$AI$683,MATCH($B57,'Wetmore 2012 Met Stab Raw Data'!$B$8:$B$683,0)+1,34)),"",INDEX('Wetmore 2012 Met Stab Raw Data'!$B$8:$AI$683,MATCH($B57,'Wetmore 2012 Met Stab Raw Data'!$B$8:$B$683,0)+1,32))</f>
        <v>0.86912156702677101</v>
      </c>
      <c r="I57" s="364">
        <f>IF(ISBLANK(INDEX('Wetmore 2012 PPB Raw Data'!$B$7:$G$246,MATCH($B57,'Wetmore 2012 PPB Raw Data'!$B$7:$B$246,0),2)),"",INDEX('Wetmore 2012 PPB Raw Data'!$B$7:$G$246,MATCH($B57,'Wetmore 2012 PPB Raw Data'!$B$7:$B$246,0),2)/100)</f>
        <v>0</v>
      </c>
      <c r="J57" s="387">
        <f>IF(ISBLANK(INDEX('Wetmore 2012 PPB Raw Data'!$B$7:$G$246,MATCH($B57,'Wetmore 2012 PPB Raw Data'!$B$7:$B$246,0),5)),"",INDEX('Wetmore 2012 PPB Raw Data'!$B$7:$G$246,MATCH($B57,'Wetmore 2012 PPB Raw Data'!$B$7:$B$246,0),5)/100)</f>
        <v>2.1409380341641227E-3</v>
      </c>
    </row>
    <row r="58" spans="1:10" x14ac:dyDescent="0.25">
      <c r="A58" s="150" t="s">
        <v>94</v>
      </c>
      <c r="B58" s="347" t="s">
        <v>95</v>
      </c>
      <c r="C58" s="150" t="s">
        <v>1738</v>
      </c>
      <c r="D58" s="150" t="s">
        <v>1739</v>
      </c>
      <c r="E58" s="364">
        <f>IF(ISBLANK(INDEX('Wetmore 2012 Met Stab Raw Data'!$B$8:$AI$683,MATCH($B58,'Wetmore 2012 Met Stab Raw Data'!$B$8:$B$683,0),34)),"",IF(INDEX('Wetmore 2012 Met Stab Raw Data'!$B$8:$AI$683,MATCH($B58,'Wetmore 2012 Met Stab Raw Data'!$B$8:$B$683,0),34)&lt;0,0,INDEX('Wetmore 2012 Met Stab Raw Data'!$B$8:$AI$683,MATCH($B58,'Wetmore 2012 Met Stab Raw Data'!$B$8:$B$683,0),34)))</f>
        <v>0</v>
      </c>
      <c r="F58" s="134">
        <f>IF(ISBLANK(INDEX('Wetmore 2012 Met Stab Raw Data'!$B$8:$AI$683,MATCH($B58,'Wetmore 2012 Met Stab Raw Data'!$B$8:$B$683,0),34)),"",INDEX('Wetmore 2012 Met Stab Raw Data'!$B$8:$AI$683,MATCH($B58,'Wetmore 2012 Met Stab Raw Data'!$B$8:$B$683,0),32))</f>
        <v>0.47775182700000002</v>
      </c>
      <c r="G58" s="364">
        <f>IF(ISBLANK(INDEX('Wetmore 2012 Met Stab Raw Data'!$B$8:$AI$683,MATCH($B58,'Wetmore 2012 Met Stab Raw Data'!$B$8:$B$683,0)+1,34)),"",IF(INDEX('Wetmore 2012 Met Stab Raw Data'!$B$8:$AI$683,MATCH($B58,'Wetmore 2012 Met Stab Raw Data'!$B$8:$B$683,0)+1,34)&lt;0,0,INDEX('Wetmore 2012 Met Stab Raw Data'!$B$8:$AI$683,MATCH($B58,'Wetmore 2012 Met Stab Raw Data'!$B$8:$B$683,0)+1,34)))</f>
        <v>1.5048168040000001</v>
      </c>
      <c r="H58" s="134">
        <f>IF(ISBLANK(INDEX('Wetmore 2012 Met Stab Raw Data'!$B$8:$AI$683,MATCH($B58,'Wetmore 2012 Met Stab Raw Data'!$B$8:$B$683,0)+1,34)),"",INDEX('Wetmore 2012 Met Stab Raw Data'!$B$8:$AI$683,MATCH($B58,'Wetmore 2012 Met Stab Raw Data'!$B$8:$B$683,0)+1,32))</f>
        <v>0.20338039499999999</v>
      </c>
      <c r="I58" s="364" t="str">
        <f>IF(ISBLANK(INDEX('Wetmore 2012 PPB Raw Data'!$B$7:$G$246,MATCH($B58,'Wetmore 2012 PPB Raw Data'!$B$7:$B$246,0),2)),"",INDEX('Wetmore 2012 PPB Raw Data'!$B$7:$G$246,MATCH($B58,'Wetmore 2012 PPB Raw Data'!$B$7:$B$246,0),2)/100)</f>
        <v/>
      </c>
      <c r="J58" s="387">
        <f>IF(ISBLANK(INDEX('Wetmore 2012 PPB Raw Data'!$B$7:$G$246,MATCH($B58,'Wetmore 2012 PPB Raw Data'!$B$7:$B$246,0),5)),"",INDEX('Wetmore 2012 PPB Raw Data'!$B$7:$G$246,MATCH($B58,'Wetmore 2012 PPB Raw Data'!$B$7:$B$246,0),5)/100)</f>
        <v>0.93523448420645605</v>
      </c>
    </row>
    <row r="59" spans="1:10" x14ac:dyDescent="0.25">
      <c r="A59" s="150" t="s">
        <v>97</v>
      </c>
      <c r="B59" s="347" t="s">
        <v>98</v>
      </c>
      <c r="C59" s="150" t="s">
        <v>1738</v>
      </c>
      <c r="D59" s="150" t="s">
        <v>1739</v>
      </c>
      <c r="E59" s="364">
        <f>IF(ISBLANK(INDEX('Wetmore 2012 Met Stab Raw Data'!$B$8:$AI$683,MATCH($B59,'Wetmore 2012 Met Stab Raw Data'!$B$8:$B$683,0),34)),"",IF(INDEX('Wetmore 2012 Met Stab Raw Data'!$B$8:$AI$683,MATCH($B59,'Wetmore 2012 Met Stab Raw Data'!$B$8:$B$683,0),34)&lt;0,0,INDEX('Wetmore 2012 Met Stab Raw Data'!$B$8:$AI$683,MATCH($B59,'Wetmore 2012 Met Stab Raw Data'!$B$8:$B$683,0),34)))</f>
        <v>2.588031242</v>
      </c>
      <c r="F59" s="134">
        <f>IF(ISBLANK(INDEX('Wetmore 2012 Met Stab Raw Data'!$B$8:$AI$683,MATCH($B59,'Wetmore 2012 Met Stab Raw Data'!$B$8:$B$683,0),34)),"",INDEX('Wetmore 2012 Met Stab Raw Data'!$B$8:$AI$683,MATCH($B59,'Wetmore 2012 Met Stab Raw Data'!$B$8:$B$683,0),32))</f>
        <v>0.20365778900000001</v>
      </c>
      <c r="G59" s="364">
        <f>IF(ISBLANK(INDEX('Wetmore 2012 Met Stab Raw Data'!$B$8:$AI$683,MATCH($B59,'Wetmore 2012 Met Stab Raw Data'!$B$8:$B$683,0)+1,34)),"",IF(INDEX('Wetmore 2012 Met Stab Raw Data'!$B$8:$AI$683,MATCH($B59,'Wetmore 2012 Met Stab Raw Data'!$B$8:$B$683,0)+1,34)&lt;0,0,INDEX('Wetmore 2012 Met Stab Raw Data'!$B$8:$AI$683,MATCH($B59,'Wetmore 2012 Met Stab Raw Data'!$B$8:$B$683,0)+1,34)))</f>
        <v>17.69994406</v>
      </c>
      <c r="H59" s="134">
        <f>IF(ISBLANK(INDEX('Wetmore 2012 Met Stab Raw Data'!$B$8:$AI$683,MATCH($B59,'Wetmore 2012 Met Stab Raw Data'!$B$8:$B$683,0)+1,34)),"",INDEX('Wetmore 2012 Met Stab Raw Data'!$B$8:$AI$683,MATCH($B59,'Wetmore 2012 Met Stab Raw Data'!$B$8:$B$683,0)+1,32))</f>
        <v>2.6699999999999998E-6</v>
      </c>
      <c r="I59" s="364" t="str">
        <f>IF(ISBLANK(INDEX('Wetmore 2012 PPB Raw Data'!$B$7:$G$246,MATCH($B59,'Wetmore 2012 PPB Raw Data'!$B$7:$B$246,0),2)),"",INDEX('Wetmore 2012 PPB Raw Data'!$B$7:$G$246,MATCH($B59,'Wetmore 2012 PPB Raw Data'!$B$7:$B$246,0),2)/100)</f>
        <v/>
      </c>
      <c r="J59" s="387">
        <f>IF(ISBLANK(INDEX('Wetmore 2012 PPB Raw Data'!$B$7:$G$246,MATCH($B59,'Wetmore 2012 PPB Raw Data'!$B$7:$B$246,0),5)),"",INDEX('Wetmore 2012 PPB Raw Data'!$B$7:$G$246,MATCH($B59,'Wetmore 2012 PPB Raw Data'!$B$7:$B$246,0),5)/100)</f>
        <v>0.29018092183697258</v>
      </c>
    </row>
    <row r="60" spans="1:10" x14ac:dyDescent="0.25">
      <c r="A60" s="148" t="s">
        <v>624</v>
      </c>
      <c r="B60" s="348" t="s">
        <v>96</v>
      </c>
      <c r="C60" s="150" t="s">
        <v>1738</v>
      </c>
      <c r="D60" s="150" t="s">
        <v>1739</v>
      </c>
      <c r="E60" s="364">
        <f>IF(ISBLANK(INDEX('Wetmore 2012 Met Stab Raw Data'!$B$8:$AI$683,MATCH($B60,'Wetmore 2012 Met Stab Raw Data'!$B$8:$B$683,0),34)),"",IF(INDEX('Wetmore 2012 Met Stab Raw Data'!$B$8:$AI$683,MATCH($B60,'Wetmore 2012 Met Stab Raw Data'!$B$8:$B$683,0),34)&lt;0,0,INDEX('Wetmore 2012 Met Stab Raw Data'!$B$8:$AI$683,MATCH($B60,'Wetmore 2012 Met Stab Raw Data'!$B$8:$B$683,0),34)))</f>
        <v>12.418441140000001</v>
      </c>
      <c r="F60" s="134">
        <f>IF(ISBLANK(INDEX('Wetmore 2012 Met Stab Raw Data'!$B$8:$AI$683,MATCH($B60,'Wetmore 2012 Met Stab Raw Data'!$B$8:$B$683,0),34)),"",INDEX('Wetmore 2012 Met Stab Raw Data'!$B$8:$AI$683,MATCH($B60,'Wetmore 2012 Met Stab Raw Data'!$B$8:$B$683,0),32))</f>
        <v>3.0190865000000001E-2</v>
      </c>
      <c r="G60" s="364" t="str">
        <f>IF(ISBLANK(INDEX('Wetmore 2012 Met Stab Raw Data'!$B$8:$AI$683,MATCH($B60,'Wetmore 2012 Met Stab Raw Data'!$B$8:$B$683,0)+1,34)),"",IF(INDEX('Wetmore 2012 Met Stab Raw Data'!$B$8:$AI$683,MATCH($B60,'Wetmore 2012 Met Stab Raw Data'!$B$8:$B$683,0)+1,34)&lt;0,0,INDEX('Wetmore 2012 Met Stab Raw Data'!$B$8:$AI$683,MATCH($B60,'Wetmore 2012 Met Stab Raw Data'!$B$8:$B$683,0)+1,34)))</f>
        <v/>
      </c>
      <c r="H60" s="134" t="str">
        <f>IF(ISBLANK(INDEX('Wetmore 2012 Met Stab Raw Data'!$B$8:$AI$683,MATCH($B60,'Wetmore 2012 Met Stab Raw Data'!$B$8:$B$683,0)+1,34)),"",INDEX('Wetmore 2012 Met Stab Raw Data'!$B$8:$AI$683,MATCH($B60,'Wetmore 2012 Met Stab Raw Data'!$B$8:$B$683,0)+1,32))</f>
        <v/>
      </c>
      <c r="I60" s="364" t="str">
        <f>IF(ISBLANK(INDEX('Wetmore 2012 PPB Raw Data'!$B$7:$G$246,MATCH($B60,'Wetmore 2012 PPB Raw Data'!$B$7:$B$246,0),2)),"",INDEX('Wetmore 2012 PPB Raw Data'!$B$7:$G$246,MATCH($B60,'Wetmore 2012 PPB Raw Data'!$B$7:$B$246,0),2)/100)</f>
        <v/>
      </c>
      <c r="J60" s="387">
        <f>IF(ISBLANK(INDEX('Wetmore 2012 PPB Raw Data'!$B$7:$G$246,MATCH($B60,'Wetmore 2012 PPB Raw Data'!$B$7:$B$246,0),5)),"",INDEX('Wetmore 2012 PPB Raw Data'!$B$7:$G$246,MATCH($B60,'Wetmore 2012 PPB Raw Data'!$B$7:$B$246,0),5)/100)</f>
        <v>0.89142727309671121</v>
      </c>
    </row>
    <row r="61" spans="1:10" x14ac:dyDescent="0.25">
      <c r="A61" s="148" t="s">
        <v>99</v>
      </c>
      <c r="B61" s="348" t="s">
        <v>100</v>
      </c>
      <c r="C61" s="150" t="s">
        <v>1738</v>
      </c>
      <c r="D61" s="150" t="s">
        <v>1739</v>
      </c>
      <c r="E61" s="364">
        <f>IF(ISBLANK(INDEX('Wetmore 2012 Met Stab Raw Data'!$B$8:$AI$683,MATCH($B61,'Wetmore 2012 Met Stab Raw Data'!$B$8:$B$683,0),34)),"",IF(INDEX('Wetmore 2012 Met Stab Raw Data'!$B$8:$AI$683,MATCH($B61,'Wetmore 2012 Met Stab Raw Data'!$B$8:$B$683,0),34)&lt;0,0,INDEX('Wetmore 2012 Met Stab Raw Data'!$B$8:$AI$683,MATCH($B61,'Wetmore 2012 Met Stab Raw Data'!$B$8:$B$683,0),34)))</f>
        <v>52.305916070000002</v>
      </c>
      <c r="F61" s="134">
        <f>IF(ISBLANK(INDEX('Wetmore 2012 Met Stab Raw Data'!$B$8:$AI$683,MATCH($B61,'Wetmore 2012 Met Stab Raw Data'!$B$8:$B$683,0),34)),"",INDEX('Wetmore 2012 Met Stab Raw Data'!$B$8:$AI$683,MATCH($B61,'Wetmore 2012 Met Stab Raw Data'!$B$8:$B$683,0),32))</f>
        <v>3.9000000000000001E-11</v>
      </c>
      <c r="G61" s="364">
        <f>IF(ISBLANK(INDEX('Wetmore 2012 Met Stab Raw Data'!$B$8:$AI$683,MATCH($B61,'Wetmore 2012 Met Stab Raw Data'!$B$8:$B$683,0)+1,34)),"",IF(INDEX('Wetmore 2012 Met Stab Raw Data'!$B$8:$AI$683,MATCH($B61,'Wetmore 2012 Met Stab Raw Data'!$B$8:$B$683,0)+1,34)&lt;0,0,INDEX('Wetmore 2012 Met Stab Raw Data'!$B$8:$AI$683,MATCH($B61,'Wetmore 2012 Met Stab Raw Data'!$B$8:$B$683,0)+1,34)))</f>
        <v>19.504152609999998</v>
      </c>
      <c r="H61" s="134">
        <f>IF(ISBLANK(INDEX('Wetmore 2012 Met Stab Raw Data'!$B$8:$AI$683,MATCH($B61,'Wetmore 2012 Met Stab Raw Data'!$B$8:$B$683,0)+1,34)),"",INDEX('Wetmore 2012 Met Stab Raw Data'!$B$8:$AI$683,MATCH($B61,'Wetmore 2012 Met Stab Raw Data'!$B$8:$B$683,0)+1,32))</f>
        <v>3.2599999999999998E-12</v>
      </c>
      <c r="I61" s="364" t="str">
        <f>IF(ISBLANK(INDEX('Wetmore 2012 PPB Raw Data'!$B$7:$G$246,MATCH($B61,'Wetmore 2012 PPB Raw Data'!$B$7:$B$246,0),2)),"",INDEX('Wetmore 2012 PPB Raw Data'!$B$7:$G$246,MATCH($B61,'Wetmore 2012 PPB Raw Data'!$B$7:$B$246,0),2)/100)</f>
        <v/>
      </c>
      <c r="J61" s="387">
        <f>IF(ISBLANK(INDEX('Wetmore 2012 PPB Raw Data'!$B$7:$G$246,MATCH($B61,'Wetmore 2012 PPB Raw Data'!$B$7:$B$246,0),5)),"",INDEX('Wetmore 2012 PPB Raw Data'!$B$7:$G$246,MATCH($B61,'Wetmore 2012 PPB Raw Data'!$B$7:$B$246,0),5)/100)</f>
        <v>0</v>
      </c>
    </row>
    <row r="62" spans="1:10" x14ac:dyDescent="0.25">
      <c r="A62" s="150" t="s">
        <v>459</v>
      </c>
      <c r="B62" s="347" t="s">
        <v>585</v>
      </c>
      <c r="C62" s="150" t="s">
        <v>1738</v>
      </c>
      <c r="D62" s="150" t="s">
        <v>1739</v>
      </c>
      <c r="E62" s="364">
        <f>IF(ISBLANK(INDEX('Wetmore 2012 Met Stab Raw Data'!$B$8:$AI$683,MATCH($B62,'Wetmore 2012 Met Stab Raw Data'!$B$8:$B$683,0),34)),"",IF(INDEX('Wetmore 2012 Met Stab Raw Data'!$B$8:$AI$683,MATCH($B62,'Wetmore 2012 Met Stab Raw Data'!$B$8:$B$683,0),34)&lt;0,0,INDEX('Wetmore 2012 Met Stab Raw Data'!$B$8:$AI$683,MATCH($B62,'Wetmore 2012 Met Stab Raw Data'!$B$8:$B$683,0),34)))</f>
        <v>34.622633056252702</v>
      </c>
      <c r="F62" s="134">
        <f>IF(ISBLANK(INDEX('Wetmore 2012 Met Stab Raw Data'!$B$8:$AI$683,MATCH($B62,'Wetmore 2012 Met Stab Raw Data'!$B$8:$B$683,0),34)),"",INDEX('Wetmore 2012 Met Stab Raw Data'!$B$8:$AI$683,MATCH($B62,'Wetmore 2012 Met Stab Raw Data'!$B$8:$B$683,0),32))</f>
        <v>5.0817757790341204E-3</v>
      </c>
      <c r="G62" s="364">
        <f>IF(ISBLANK(INDEX('Wetmore 2012 Met Stab Raw Data'!$B$8:$AI$683,MATCH($B62,'Wetmore 2012 Met Stab Raw Data'!$B$8:$B$683,0)+1,34)),"",IF(INDEX('Wetmore 2012 Met Stab Raw Data'!$B$8:$AI$683,MATCH($B62,'Wetmore 2012 Met Stab Raw Data'!$B$8:$B$683,0)+1,34)&lt;0,0,INDEX('Wetmore 2012 Met Stab Raw Data'!$B$8:$AI$683,MATCH($B62,'Wetmore 2012 Met Stab Raw Data'!$B$8:$B$683,0)+1,34)))</f>
        <v>80.021779393019301</v>
      </c>
      <c r="H62" s="134">
        <f>IF(ISBLANK(INDEX('Wetmore 2012 Met Stab Raw Data'!$B$8:$AI$683,MATCH($B62,'Wetmore 2012 Met Stab Raw Data'!$B$8:$B$683,0)+1,34)),"",INDEX('Wetmore 2012 Met Stab Raw Data'!$B$8:$AI$683,MATCH($B62,'Wetmore 2012 Met Stab Raw Data'!$B$8:$B$683,0)+1,32))</f>
        <v>3.4799055859124899E-8</v>
      </c>
      <c r="I62" s="364">
        <f>IF(ISBLANK(INDEX('Wetmore 2012 PPB Raw Data'!$B$7:$G$246,MATCH($B62,'Wetmore 2012 PPB Raw Data'!$B$7:$B$246,0),2)),"",INDEX('Wetmore 2012 PPB Raw Data'!$B$7:$G$246,MATCH($B62,'Wetmore 2012 PPB Raw Data'!$B$7:$B$246,0),2)/100)</f>
        <v>0.29430272780711292</v>
      </c>
      <c r="J62" s="387">
        <f>IF(ISBLANK(INDEX('Wetmore 2012 PPB Raw Data'!$B$7:$G$246,MATCH($B62,'Wetmore 2012 PPB Raw Data'!$B$7:$B$246,0),5)),"",INDEX('Wetmore 2012 PPB Raw Data'!$B$7:$G$246,MATCH($B62,'Wetmore 2012 PPB Raw Data'!$B$7:$B$246,0),5)/100)</f>
        <v>0.32693913012264342</v>
      </c>
    </row>
    <row r="63" spans="1:10" x14ac:dyDescent="0.25">
      <c r="A63" s="148" t="s">
        <v>101</v>
      </c>
      <c r="B63" s="348" t="s">
        <v>102</v>
      </c>
      <c r="C63" s="150" t="s">
        <v>1738</v>
      </c>
      <c r="D63" s="150" t="s">
        <v>1739</v>
      </c>
      <c r="E63" s="364">
        <f>IF(ISBLANK(INDEX('Wetmore 2012 Met Stab Raw Data'!$B$8:$AI$683,MATCH($B63,'Wetmore 2012 Met Stab Raw Data'!$B$8:$B$683,0),34)),"",IF(INDEX('Wetmore 2012 Met Stab Raw Data'!$B$8:$AI$683,MATCH($B63,'Wetmore 2012 Met Stab Raw Data'!$B$8:$B$683,0),34)&lt;0,0,INDEX('Wetmore 2012 Met Stab Raw Data'!$B$8:$AI$683,MATCH($B63,'Wetmore 2012 Met Stab Raw Data'!$B$8:$B$683,0),34)))</f>
        <v>0.648308675</v>
      </c>
      <c r="F63" s="134">
        <f>IF(ISBLANK(INDEX('Wetmore 2012 Met Stab Raw Data'!$B$8:$AI$683,MATCH($B63,'Wetmore 2012 Met Stab Raw Data'!$B$8:$B$683,0),34)),"",INDEX('Wetmore 2012 Met Stab Raw Data'!$B$8:$AI$683,MATCH($B63,'Wetmore 2012 Met Stab Raw Data'!$B$8:$B$683,0),32))</f>
        <v>0.18720619399999999</v>
      </c>
      <c r="G63" s="364">
        <f>IF(ISBLANK(INDEX('Wetmore 2012 Met Stab Raw Data'!$B$8:$AI$683,MATCH($B63,'Wetmore 2012 Met Stab Raw Data'!$B$8:$B$683,0)+1,34)),"",IF(INDEX('Wetmore 2012 Met Stab Raw Data'!$B$8:$AI$683,MATCH($B63,'Wetmore 2012 Met Stab Raw Data'!$B$8:$B$683,0)+1,34)&lt;0,0,INDEX('Wetmore 2012 Met Stab Raw Data'!$B$8:$AI$683,MATCH($B63,'Wetmore 2012 Met Stab Raw Data'!$B$8:$B$683,0)+1,34)))</f>
        <v>2.2073956319999999</v>
      </c>
      <c r="H63" s="134">
        <f>IF(ISBLANK(INDEX('Wetmore 2012 Met Stab Raw Data'!$B$8:$AI$683,MATCH($B63,'Wetmore 2012 Met Stab Raw Data'!$B$8:$B$683,0)+1,34)),"",INDEX('Wetmore 2012 Met Stab Raw Data'!$B$8:$AI$683,MATCH($B63,'Wetmore 2012 Met Stab Raw Data'!$B$8:$B$683,0)+1,32))</f>
        <v>3.0587919999999998E-3</v>
      </c>
      <c r="I63" s="364" t="str">
        <f>IF(ISBLANK(INDEX('Wetmore 2012 PPB Raw Data'!$B$7:$G$246,MATCH($B63,'Wetmore 2012 PPB Raw Data'!$B$7:$B$246,0),2)),"",INDEX('Wetmore 2012 PPB Raw Data'!$B$7:$G$246,MATCH($B63,'Wetmore 2012 PPB Raw Data'!$B$7:$B$246,0),2)/100)</f>
        <v/>
      </c>
      <c r="J63" s="387">
        <f>IF(ISBLANK(INDEX('Wetmore 2012 PPB Raw Data'!$B$7:$G$246,MATCH($B63,'Wetmore 2012 PPB Raw Data'!$B$7:$B$246,0),5)),"",INDEX('Wetmore 2012 PPB Raw Data'!$B$7:$G$246,MATCH($B63,'Wetmore 2012 PPB Raw Data'!$B$7:$B$246,0),5)/100)</f>
        <v>0.18018361190630094</v>
      </c>
    </row>
    <row r="64" spans="1:10" x14ac:dyDescent="0.25">
      <c r="A64" s="150" t="s">
        <v>103</v>
      </c>
      <c r="B64" s="347" t="s">
        <v>104</v>
      </c>
      <c r="C64" s="150" t="s">
        <v>1738</v>
      </c>
      <c r="D64" s="150" t="s">
        <v>1739</v>
      </c>
      <c r="E64" s="364">
        <f>IF(ISBLANK(INDEX('Wetmore 2012 Met Stab Raw Data'!$B$8:$AI$683,MATCH($B64,'Wetmore 2012 Met Stab Raw Data'!$B$8:$B$683,0),34)),"",IF(INDEX('Wetmore 2012 Met Stab Raw Data'!$B$8:$AI$683,MATCH($B64,'Wetmore 2012 Met Stab Raw Data'!$B$8:$B$683,0),34)&lt;0,0,INDEX('Wetmore 2012 Met Stab Raw Data'!$B$8:$AI$683,MATCH($B64,'Wetmore 2012 Met Stab Raw Data'!$B$8:$B$683,0),34)))</f>
        <v>7.0361292579999999</v>
      </c>
      <c r="F64" s="134">
        <f>IF(ISBLANK(INDEX('Wetmore 2012 Met Stab Raw Data'!$B$8:$AI$683,MATCH($B64,'Wetmore 2012 Met Stab Raw Data'!$B$8:$B$683,0),34)),"",INDEX('Wetmore 2012 Met Stab Raw Data'!$B$8:$AI$683,MATCH($B64,'Wetmore 2012 Met Stab Raw Data'!$B$8:$B$683,0),32))</f>
        <v>0.166215954</v>
      </c>
      <c r="G64" s="364">
        <f>IF(ISBLANK(INDEX('Wetmore 2012 Met Stab Raw Data'!$B$8:$AI$683,MATCH($B64,'Wetmore 2012 Met Stab Raw Data'!$B$8:$B$683,0)+1,34)),"",IF(INDEX('Wetmore 2012 Met Stab Raw Data'!$B$8:$AI$683,MATCH($B64,'Wetmore 2012 Met Stab Raw Data'!$B$8:$B$683,0)+1,34)&lt;0,0,INDEX('Wetmore 2012 Met Stab Raw Data'!$B$8:$AI$683,MATCH($B64,'Wetmore 2012 Met Stab Raw Data'!$B$8:$B$683,0)+1,34)))</f>
        <v>18.717878420000002</v>
      </c>
      <c r="H64" s="134">
        <f>IF(ISBLANK(INDEX('Wetmore 2012 Met Stab Raw Data'!$B$8:$AI$683,MATCH($B64,'Wetmore 2012 Met Stab Raw Data'!$B$8:$B$683,0)+1,34)),"",INDEX('Wetmore 2012 Met Stab Raw Data'!$B$8:$AI$683,MATCH($B64,'Wetmore 2012 Met Stab Raw Data'!$B$8:$B$683,0)+1,32))</f>
        <v>4.323594E-3</v>
      </c>
      <c r="I64" s="364" t="str">
        <f>IF(ISBLANK(INDEX('Wetmore 2012 PPB Raw Data'!$B$7:$G$246,MATCH($B64,'Wetmore 2012 PPB Raw Data'!$B$7:$B$246,0),2)),"",INDEX('Wetmore 2012 PPB Raw Data'!$B$7:$G$246,MATCH($B64,'Wetmore 2012 PPB Raw Data'!$B$7:$B$246,0),2)/100)</f>
        <v/>
      </c>
      <c r="J64" s="387">
        <f>IF(ISBLANK(INDEX('Wetmore 2012 PPB Raw Data'!$B$7:$G$246,MATCH($B64,'Wetmore 2012 PPB Raw Data'!$B$7:$B$246,0),5)),"",INDEX('Wetmore 2012 PPB Raw Data'!$B$7:$G$246,MATCH($B64,'Wetmore 2012 PPB Raw Data'!$B$7:$B$246,0),5)/100)</f>
        <v>6.2219835492206076E-2</v>
      </c>
    </row>
    <row r="65" spans="1:11" x14ac:dyDescent="0.25">
      <c r="A65" s="150" t="s">
        <v>625</v>
      </c>
      <c r="B65" s="347" t="s">
        <v>105</v>
      </c>
      <c r="C65" s="150" t="s">
        <v>1738</v>
      </c>
      <c r="D65" s="150" t="s">
        <v>1739</v>
      </c>
      <c r="E65" s="364">
        <f>IF(ISBLANK(INDEX('Wetmore 2012 Met Stab Raw Data'!$B$8:$AI$683,MATCH($B65,'Wetmore 2012 Met Stab Raw Data'!$B$8:$B$683,0),34)),"",IF(INDEX('Wetmore 2012 Met Stab Raw Data'!$B$8:$AI$683,MATCH($B65,'Wetmore 2012 Met Stab Raw Data'!$B$8:$B$683,0),34)&lt;0,0,INDEX('Wetmore 2012 Met Stab Raw Data'!$B$8:$AI$683,MATCH($B65,'Wetmore 2012 Met Stab Raw Data'!$B$8:$B$683,0),34)))</f>
        <v>4.4340283820000002</v>
      </c>
      <c r="F65" s="134">
        <f>IF(ISBLANK(INDEX('Wetmore 2012 Met Stab Raw Data'!$B$8:$AI$683,MATCH($B65,'Wetmore 2012 Met Stab Raw Data'!$B$8:$B$683,0),34)),"",INDEX('Wetmore 2012 Met Stab Raw Data'!$B$8:$AI$683,MATCH($B65,'Wetmore 2012 Met Stab Raw Data'!$B$8:$B$683,0),32))</f>
        <v>0.15061690899999999</v>
      </c>
      <c r="G65" s="364">
        <f>IF(ISBLANK(INDEX('Wetmore 2012 Met Stab Raw Data'!$B$8:$AI$683,MATCH($B65,'Wetmore 2012 Met Stab Raw Data'!$B$8:$B$683,0)+1,34)),"",IF(INDEX('Wetmore 2012 Met Stab Raw Data'!$B$8:$AI$683,MATCH($B65,'Wetmore 2012 Met Stab Raw Data'!$B$8:$B$683,0)+1,34)&lt;0,0,INDEX('Wetmore 2012 Met Stab Raw Data'!$B$8:$AI$683,MATCH($B65,'Wetmore 2012 Met Stab Raw Data'!$B$8:$B$683,0)+1,34)))</f>
        <v>3.3129469280000001</v>
      </c>
      <c r="H65" s="134">
        <f>IF(ISBLANK(INDEX('Wetmore 2012 Met Stab Raw Data'!$B$8:$AI$683,MATCH($B65,'Wetmore 2012 Met Stab Raw Data'!$B$8:$B$683,0)+1,34)),"",INDEX('Wetmore 2012 Met Stab Raw Data'!$B$8:$AI$683,MATCH($B65,'Wetmore 2012 Met Stab Raw Data'!$B$8:$B$683,0)+1,32))</f>
        <v>8.9093720000000005E-3</v>
      </c>
      <c r="I65" s="364" t="str">
        <f>IF(ISBLANK(INDEX('Wetmore 2012 PPB Raw Data'!$B$7:$G$246,MATCH($B65,'Wetmore 2012 PPB Raw Data'!$B$7:$B$246,0),2)),"",INDEX('Wetmore 2012 PPB Raw Data'!$B$7:$G$246,MATCH($B65,'Wetmore 2012 PPB Raw Data'!$B$7:$B$246,0),2)/100)</f>
        <v/>
      </c>
      <c r="J65" s="387">
        <f>IF(ISBLANK(INDEX('Wetmore 2012 PPB Raw Data'!$B$7:$G$246,MATCH($B65,'Wetmore 2012 PPB Raw Data'!$B$7:$B$246,0),5)),"",INDEX('Wetmore 2012 PPB Raw Data'!$B$7:$G$246,MATCH($B65,'Wetmore 2012 PPB Raw Data'!$B$7:$B$246,0),5)/100)</f>
        <v>0</v>
      </c>
    </row>
    <row r="66" spans="1:11" x14ac:dyDescent="0.25">
      <c r="A66" s="150" t="s">
        <v>106</v>
      </c>
      <c r="B66" s="347" t="s">
        <v>107</v>
      </c>
      <c r="C66" s="150" t="s">
        <v>1738</v>
      </c>
      <c r="D66" s="150" t="s">
        <v>1739</v>
      </c>
      <c r="E66" s="364">
        <f>IF(ISBLANK(INDEX('Wetmore 2012 Met Stab Raw Data'!$B$8:$AI$683,MATCH($B66,'Wetmore 2012 Met Stab Raw Data'!$B$8:$B$683,0),34)),"",IF(INDEX('Wetmore 2012 Met Stab Raw Data'!$B$8:$AI$683,MATCH($B66,'Wetmore 2012 Met Stab Raw Data'!$B$8:$B$683,0),34)&lt;0,0,INDEX('Wetmore 2012 Met Stab Raw Data'!$B$8:$AI$683,MATCH($B66,'Wetmore 2012 Met Stab Raw Data'!$B$8:$B$683,0),34)))</f>
        <v>2.230007869</v>
      </c>
      <c r="F66" s="134">
        <f>IF(ISBLANK(INDEX('Wetmore 2012 Met Stab Raw Data'!$B$8:$AI$683,MATCH($B66,'Wetmore 2012 Met Stab Raw Data'!$B$8:$B$683,0),34)),"",INDEX('Wetmore 2012 Met Stab Raw Data'!$B$8:$AI$683,MATCH($B66,'Wetmore 2012 Met Stab Raw Data'!$B$8:$B$683,0),32))</f>
        <v>8.2237696999999998E-2</v>
      </c>
      <c r="G66" s="364">
        <f>IF(ISBLANK(INDEX('Wetmore 2012 Met Stab Raw Data'!$B$8:$AI$683,MATCH($B66,'Wetmore 2012 Met Stab Raw Data'!$B$8:$B$683,0)+1,34)),"",IF(INDEX('Wetmore 2012 Met Stab Raw Data'!$B$8:$AI$683,MATCH($B66,'Wetmore 2012 Met Stab Raw Data'!$B$8:$B$683,0)+1,34)&lt;0,0,INDEX('Wetmore 2012 Met Stab Raw Data'!$B$8:$AI$683,MATCH($B66,'Wetmore 2012 Met Stab Raw Data'!$B$8:$B$683,0)+1,34)))</f>
        <v>0</v>
      </c>
      <c r="H66" s="134">
        <f>IF(ISBLANK(INDEX('Wetmore 2012 Met Stab Raw Data'!$B$8:$AI$683,MATCH($B66,'Wetmore 2012 Met Stab Raw Data'!$B$8:$B$683,0)+1,34)),"",INDEX('Wetmore 2012 Met Stab Raw Data'!$B$8:$AI$683,MATCH($B66,'Wetmore 2012 Met Stab Raw Data'!$B$8:$B$683,0)+1,32))</f>
        <v>0.98556878299999995</v>
      </c>
      <c r="I66" s="364" t="str">
        <f>IF(ISBLANK(INDEX('Wetmore 2012 PPB Raw Data'!$B$7:$G$246,MATCH($B66,'Wetmore 2012 PPB Raw Data'!$B$7:$B$246,0),2)),"",INDEX('Wetmore 2012 PPB Raw Data'!$B$7:$G$246,MATCH($B66,'Wetmore 2012 PPB Raw Data'!$B$7:$B$246,0),2)/100)</f>
        <v/>
      </c>
      <c r="J66" s="387">
        <f>IF(ISBLANK(INDEX('Wetmore 2012 PPB Raw Data'!$B$7:$G$246,MATCH($B66,'Wetmore 2012 PPB Raw Data'!$B$7:$B$246,0),5)),"",INDEX('Wetmore 2012 PPB Raw Data'!$B$7:$G$246,MATCH($B66,'Wetmore 2012 PPB Raw Data'!$B$7:$B$246,0),5)/100)</f>
        <v>8.5294276164316202E-3</v>
      </c>
    </row>
    <row r="67" spans="1:11" x14ac:dyDescent="0.25">
      <c r="A67" s="148" t="s">
        <v>108</v>
      </c>
      <c r="B67" s="347" t="s">
        <v>109</v>
      </c>
      <c r="C67" s="150" t="s">
        <v>1738</v>
      </c>
      <c r="D67" s="150" t="s">
        <v>1739</v>
      </c>
      <c r="E67" s="364">
        <f>IF(ISBLANK(INDEX('Wetmore 2012 Met Stab Raw Data'!$B$8:$AI$683,MATCH($B67,'Wetmore 2012 Met Stab Raw Data'!$B$8:$B$683,0),34)),"",IF(INDEX('Wetmore 2012 Met Stab Raw Data'!$B$8:$AI$683,MATCH($B67,'Wetmore 2012 Met Stab Raw Data'!$B$8:$B$683,0),34)&lt;0,0,INDEX('Wetmore 2012 Met Stab Raw Data'!$B$8:$AI$683,MATCH($B67,'Wetmore 2012 Met Stab Raw Data'!$B$8:$B$683,0),34)))</f>
        <v>6.4485475079999999</v>
      </c>
      <c r="F67" s="134">
        <f>IF(ISBLANK(INDEX('Wetmore 2012 Met Stab Raw Data'!$B$8:$AI$683,MATCH($B67,'Wetmore 2012 Met Stab Raw Data'!$B$8:$B$683,0),34)),"",INDEX('Wetmore 2012 Met Stab Raw Data'!$B$8:$AI$683,MATCH($B67,'Wetmore 2012 Met Stab Raw Data'!$B$8:$B$683,0),32))</f>
        <v>0.410891065</v>
      </c>
      <c r="G67" s="364">
        <f>IF(ISBLANK(INDEX('Wetmore 2012 Met Stab Raw Data'!$B$8:$AI$683,MATCH($B67,'Wetmore 2012 Met Stab Raw Data'!$B$8:$B$683,0)+1,34)),"",IF(INDEX('Wetmore 2012 Met Stab Raw Data'!$B$8:$AI$683,MATCH($B67,'Wetmore 2012 Met Stab Raw Data'!$B$8:$B$683,0)+1,34)&lt;0,0,INDEX('Wetmore 2012 Met Stab Raw Data'!$B$8:$AI$683,MATCH($B67,'Wetmore 2012 Met Stab Raw Data'!$B$8:$B$683,0)+1,34)))</f>
        <v>5.7398252860000003</v>
      </c>
      <c r="H67" s="134">
        <f>IF(ISBLANK(INDEX('Wetmore 2012 Met Stab Raw Data'!$B$8:$AI$683,MATCH($B67,'Wetmore 2012 Met Stab Raw Data'!$B$8:$B$683,0)+1,34)),"",INDEX('Wetmore 2012 Met Stab Raw Data'!$B$8:$AI$683,MATCH($B67,'Wetmore 2012 Met Stab Raw Data'!$B$8:$B$683,0)+1,32))</f>
        <v>0.29350702099999998</v>
      </c>
      <c r="I67" s="364" t="str">
        <f>IF(ISBLANK(INDEX('Wetmore 2012 PPB Raw Data'!$B$7:$G$246,MATCH($B67,'Wetmore 2012 PPB Raw Data'!$B$7:$B$246,0),2)),"",INDEX('Wetmore 2012 PPB Raw Data'!$B$7:$G$246,MATCH($B67,'Wetmore 2012 PPB Raw Data'!$B$7:$B$246,0),2)/100)</f>
        <v/>
      </c>
      <c r="J67" s="387">
        <f>IF(ISBLANK(INDEX('Wetmore 2012 PPB Raw Data'!$B$7:$G$246,MATCH($B67,'Wetmore 2012 PPB Raw Data'!$B$7:$B$246,0),5)),"",INDEX('Wetmore 2012 PPB Raw Data'!$B$7:$G$246,MATCH($B67,'Wetmore 2012 PPB Raw Data'!$B$7:$B$246,0),5)/100)</f>
        <v>0</v>
      </c>
    </row>
    <row r="68" spans="1:11" x14ac:dyDescent="0.25">
      <c r="A68" s="148" t="s">
        <v>110</v>
      </c>
      <c r="B68" s="348" t="s">
        <v>111</v>
      </c>
      <c r="C68" s="150" t="s">
        <v>1738</v>
      </c>
      <c r="D68" s="150" t="s">
        <v>1739</v>
      </c>
      <c r="E68" s="364">
        <f>IF(ISBLANK(INDEX('Wetmore 2012 Met Stab Raw Data'!$B$8:$AI$683,MATCH($B68,'Wetmore 2012 Met Stab Raw Data'!$B$8:$B$683,0),34)),"",IF(INDEX('Wetmore 2012 Met Stab Raw Data'!$B$8:$AI$683,MATCH($B68,'Wetmore 2012 Met Stab Raw Data'!$B$8:$B$683,0),34)&lt;0,0,INDEX('Wetmore 2012 Met Stab Raw Data'!$B$8:$AI$683,MATCH($B68,'Wetmore 2012 Met Stab Raw Data'!$B$8:$B$683,0),34)))</f>
        <v>3.4422438149999999</v>
      </c>
      <c r="F68" s="134">
        <f>IF(ISBLANK(INDEX('Wetmore 2012 Met Stab Raw Data'!$B$8:$AI$683,MATCH($B68,'Wetmore 2012 Met Stab Raw Data'!$B$8:$B$683,0),34)),"",INDEX('Wetmore 2012 Met Stab Raw Data'!$B$8:$AI$683,MATCH($B68,'Wetmore 2012 Met Stab Raw Data'!$B$8:$B$683,0),32))</f>
        <v>5.66E-6</v>
      </c>
      <c r="G68" s="364">
        <f>IF(ISBLANK(INDEX('Wetmore 2012 Met Stab Raw Data'!$B$8:$AI$683,MATCH($B68,'Wetmore 2012 Met Stab Raw Data'!$B$8:$B$683,0)+1,34)),"",IF(INDEX('Wetmore 2012 Met Stab Raw Data'!$B$8:$AI$683,MATCH($B68,'Wetmore 2012 Met Stab Raw Data'!$B$8:$B$683,0)+1,34)&lt;0,0,INDEX('Wetmore 2012 Met Stab Raw Data'!$B$8:$AI$683,MATCH($B68,'Wetmore 2012 Met Stab Raw Data'!$B$8:$B$683,0)+1,34)))</f>
        <v>1.4181178160000001</v>
      </c>
      <c r="H68" s="134">
        <f>IF(ISBLANK(INDEX('Wetmore 2012 Met Stab Raw Data'!$B$8:$AI$683,MATCH($B68,'Wetmore 2012 Met Stab Raw Data'!$B$8:$B$683,0)+1,34)),"",INDEX('Wetmore 2012 Met Stab Raw Data'!$B$8:$AI$683,MATCH($B68,'Wetmore 2012 Met Stab Raw Data'!$B$8:$B$683,0)+1,32))</f>
        <v>7.3895920000000004E-3</v>
      </c>
      <c r="I68" s="364" t="str">
        <f>IF(ISBLANK(INDEX('Wetmore 2012 PPB Raw Data'!$B$7:$G$246,MATCH($B68,'Wetmore 2012 PPB Raw Data'!$B$7:$B$246,0),2)),"",INDEX('Wetmore 2012 PPB Raw Data'!$B$7:$G$246,MATCH($B68,'Wetmore 2012 PPB Raw Data'!$B$7:$B$246,0),2)/100)</f>
        <v/>
      </c>
      <c r="J68" s="387">
        <f>IF(ISBLANK(INDEX('Wetmore 2012 PPB Raw Data'!$B$7:$G$246,MATCH($B68,'Wetmore 2012 PPB Raw Data'!$B$7:$B$246,0),5)),"",INDEX('Wetmore 2012 PPB Raw Data'!$B$7:$G$246,MATCH($B68,'Wetmore 2012 PPB Raw Data'!$B$7:$B$246,0),5)/100)</f>
        <v>6.4796980180951372E-3</v>
      </c>
    </row>
    <row r="69" spans="1:11" x14ac:dyDescent="0.25">
      <c r="A69" s="150" t="s">
        <v>112</v>
      </c>
      <c r="B69" s="347" t="s">
        <v>113</v>
      </c>
      <c r="C69" s="150" t="s">
        <v>1738</v>
      </c>
      <c r="D69" s="150" t="s">
        <v>1739</v>
      </c>
      <c r="E69" s="364">
        <f>IF(ISBLANK(INDEX('Wetmore 2012 Met Stab Raw Data'!$B$8:$AI$683,MATCH($B69,'Wetmore 2012 Met Stab Raw Data'!$B$8:$B$683,0),34)),"",IF(INDEX('Wetmore 2012 Met Stab Raw Data'!$B$8:$AI$683,MATCH($B69,'Wetmore 2012 Met Stab Raw Data'!$B$8:$B$683,0),34)&lt;0,0,INDEX('Wetmore 2012 Met Stab Raw Data'!$B$8:$AI$683,MATCH($B69,'Wetmore 2012 Met Stab Raw Data'!$B$8:$B$683,0),34)))</f>
        <v>4.9206306030000002</v>
      </c>
      <c r="F69" s="134">
        <f>IF(ISBLANK(INDEX('Wetmore 2012 Met Stab Raw Data'!$B$8:$AI$683,MATCH($B69,'Wetmore 2012 Met Stab Raw Data'!$B$8:$B$683,0),34)),"",INDEX('Wetmore 2012 Met Stab Raw Data'!$B$8:$AI$683,MATCH($B69,'Wetmore 2012 Met Stab Raw Data'!$B$8:$B$683,0),32))</f>
        <v>7.1199999999999996E-4</v>
      </c>
      <c r="G69" s="364">
        <f>IF(ISBLANK(INDEX('Wetmore 2012 Met Stab Raw Data'!$B$8:$AI$683,MATCH($B69,'Wetmore 2012 Met Stab Raw Data'!$B$8:$B$683,0)+1,34)),"",IF(INDEX('Wetmore 2012 Met Stab Raw Data'!$B$8:$AI$683,MATCH($B69,'Wetmore 2012 Met Stab Raw Data'!$B$8:$B$683,0)+1,34)&lt;0,0,INDEX('Wetmore 2012 Met Stab Raw Data'!$B$8:$AI$683,MATCH($B69,'Wetmore 2012 Met Stab Raw Data'!$B$8:$B$683,0)+1,34)))</f>
        <v>2.9511510730000001</v>
      </c>
      <c r="H69" s="134">
        <f>IF(ISBLANK(INDEX('Wetmore 2012 Met Stab Raw Data'!$B$8:$AI$683,MATCH($B69,'Wetmore 2012 Met Stab Raw Data'!$B$8:$B$683,0)+1,34)),"",INDEX('Wetmore 2012 Met Stab Raw Data'!$B$8:$AI$683,MATCH($B69,'Wetmore 2012 Met Stab Raw Data'!$B$8:$B$683,0)+1,32))</f>
        <v>4.6778722000000002E-2</v>
      </c>
      <c r="I69" s="364" t="str">
        <f>IF(ISBLANK(INDEX('Wetmore 2012 PPB Raw Data'!$B$7:$G$246,MATCH($B69,'Wetmore 2012 PPB Raw Data'!$B$7:$B$246,0),2)),"",INDEX('Wetmore 2012 PPB Raw Data'!$B$7:$G$246,MATCH($B69,'Wetmore 2012 PPB Raw Data'!$B$7:$B$246,0),2)/100)</f>
        <v/>
      </c>
      <c r="J69" s="387">
        <f>IF(ISBLANK(INDEX('Wetmore 2012 PPB Raw Data'!$B$7:$G$246,MATCH($B69,'Wetmore 2012 PPB Raw Data'!$B$7:$B$246,0),5)),"",INDEX('Wetmore 2012 PPB Raw Data'!$B$7:$G$246,MATCH($B69,'Wetmore 2012 PPB Raw Data'!$B$7:$B$246,0),5)/100)</f>
        <v>0</v>
      </c>
    </row>
    <row r="70" spans="1:11" x14ac:dyDescent="0.25">
      <c r="A70" s="150" t="s">
        <v>464</v>
      </c>
      <c r="B70" s="347" t="s">
        <v>586</v>
      </c>
      <c r="C70" s="150" t="s">
        <v>1738</v>
      </c>
      <c r="D70" s="150" t="s">
        <v>1739</v>
      </c>
      <c r="E70" s="364">
        <f>IF(ISBLANK(INDEX('Wetmore 2012 Met Stab Raw Data'!$B$8:$AI$683,MATCH($B70,'Wetmore 2012 Met Stab Raw Data'!$B$8:$B$683,0),34)),"",IF(INDEX('Wetmore 2012 Met Stab Raw Data'!$B$8:$AI$683,MATCH($B70,'Wetmore 2012 Met Stab Raw Data'!$B$8:$B$683,0),34)&lt;0,0,INDEX('Wetmore 2012 Met Stab Raw Data'!$B$8:$AI$683,MATCH($B70,'Wetmore 2012 Met Stab Raw Data'!$B$8:$B$683,0),34)))</f>
        <v>1.8867987209502</v>
      </c>
      <c r="F70" s="134">
        <f>IF(ISBLANK(INDEX('Wetmore 2012 Met Stab Raw Data'!$B$8:$AI$683,MATCH($B70,'Wetmore 2012 Met Stab Raw Data'!$B$8:$B$683,0),34)),"",INDEX('Wetmore 2012 Met Stab Raw Data'!$B$8:$AI$683,MATCH($B70,'Wetmore 2012 Met Stab Raw Data'!$B$8:$B$683,0),32))</f>
        <v>9.1937370132069193E-2</v>
      </c>
      <c r="G70" s="364">
        <f>IF(ISBLANK(INDEX('Wetmore 2012 Met Stab Raw Data'!$B$8:$AI$683,MATCH($B70,'Wetmore 2012 Met Stab Raw Data'!$B$8:$B$683,0)+1,34)),"",IF(INDEX('Wetmore 2012 Met Stab Raw Data'!$B$8:$AI$683,MATCH($B70,'Wetmore 2012 Met Stab Raw Data'!$B$8:$B$683,0)+1,34)&lt;0,0,INDEX('Wetmore 2012 Met Stab Raw Data'!$B$8:$AI$683,MATCH($B70,'Wetmore 2012 Met Stab Raw Data'!$B$8:$B$683,0)+1,34)))</f>
        <v>0</v>
      </c>
      <c r="H70" s="134">
        <f>IF(ISBLANK(INDEX('Wetmore 2012 Met Stab Raw Data'!$B$8:$AI$683,MATCH($B70,'Wetmore 2012 Met Stab Raw Data'!$B$8:$B$683,0)+1,34)),"",INDEX('Wetmore 2012 Met Stab Raw Data'!$B$8:$AI$683,MATCH($B70,'Wetmore 2012 Met Stab Raw Data'!$B$8:$B$683,0)+1,32))</f>
        <v>0.124335276108358</v>
      </c>
      <c r="I70" s="364">
        <f>IF(ISBLANK(INDEX('Wetmore 2012 PPB Raw Data'!$B$7:$G$246,MATCH($B70,'Wetmore 2012 PPB Raw Data'!$B$7:$B$246,0),2)),"",INDEX('Wetmore 2012 PPB Raw Data'!$B$7:$G$246,MATCH($B70,'Wetmore 2012 PPB Raw Data'!$B$7:$B$246,0),2)/100)</f>
        <v>0.80104135341023819</v>
      </c>
      <c r="J70" s="387">
        <f>IF(ISBLANK(INDEX('Wetmore 2012 PPB Raw Data'!$B$7:$G$246,MATCH($B70,'Wetmore 2012 PPB Raw Data'!$B$7:$B$246,0),5)),"",INDEX('Wetmore 2012 PPB Raw Data'!$B$7:$G$246,MATCH($B70,'Wetmore 2012 PPB Raw Data'!$B$7:$B$246,0),5)/100)</f>
        <v>0.84573063172728302</v>
      </c>
    </row>
    <row r="71" spans="1:11" x14ac:dyDescent="0.25">
      <c r="A71" s="150" t="s">
        <v>114</v>
      </c>
      <c r="B71" s="347" t="s">
        <v>115</v>
      </c>
      <c r="C71" s="150" t="s">
        <v>1738</v>
      </c>
      <c r="D71" s="150" t="s">
        <v>1739</v>
      </c>
      <c r="E71" s="364">
        <f>IF(ISBLANK(INDEX('Wetmore 2012 Met Stab Raw Data'!$B$8:$AI$683,MATCH($B71,'Wetmore 2012 Met Stab Raw Data'!$B$8:$B$683,0),34)),"",IF(INDEX('Wetmore 2012 Met Stab Raw Data'!$B$8:$AI$683,MATCH($B71,'Wetmore 2012 Met Stab Raw Data'!$B$8:$B$683,0),34)&lt;0,0,INDEX('Wetmore 2012 Met Stab Raw Data'!$B$8:$AI$683,MATCH($B71,'Wetmore 2012 Met Stab Raw Data'!$B$8:$B$683,0),34)))</f>
        <v>2.6458316119999998</v>
      </c>
      <c r="F71" s="134">
        <f>IF(ISBLANK(INDEX('Wetmore 2012 Met Stab Raw Data'!$B$8:$AI$683,MATCH($B71,'Wetmore 2012 Met Stab Raw Data'!$B$8:$B$683,0),34)),"",INDEX('Wetmore 2012 Met Stab Raw Data'!$B$8:$AI$683,MATCH($B71,'Wetmore 2012 Met Stab Raw Data'!$B$8:$B$683,0),32))</f>
        <v>0.19372500400000001</v>
      </c>
      <c r="G71" s="364">
        <f>IF(ISBLANK(INDEX('Wetmore 2012 Met Stab Raw Data'!$B$8:$AI$683,MATCH($B71,'Wetmore 2012 Met Stab Raw Data'!$B$8:$B$683,0)+1,34)),"",IF(INDEX('Wetmore 2012 Met Stab Raw Data'!$B$8:$AI$683,MATCH($B71,'Wetmore 2012 Met Stab Raw Data'!$B$8:$B$683,0)+1,34)&lt;0,0,INDEX('Wetmore 2012 Met Stab Raw Data'!$B$8:$AI$683,MATCH($B71,'Wetmore 2012 Met Stab Raw Data'!$B$8:$B$683,0)+1,34)))</f>
        <v>2.575037697</v>
      </c>
      <c r="H71" s="134">
        <f>IF(ISBLANK(INDEX('Wetmore 2012 Met Stab Raw Data'!$B$8:$AI$683,MATCH($B71,'Wetmore 2012 Met Stab Raw Data'!$B$8:$B$683,0)+1,34)),"",INDEX('Wetmore 2012 Met Stab Raw Data'!$B$8:$AI$683,MATCH($B71,'Wetmore 2012 Met Stab Raw Data'!$B$8:$B$683,0)+1,32))</f>
        <v>0.35614653499999999</v>
      </c>
      <c r="I71" s="364" t="str">
        <f>IF(ISBLANK(INDEX('Wetmore 2012 PPB Raw Data'!$B$7:$G$246,MATCH($B71,'Wetmore 2012 PPB Raw Data'!$B$7:$B$246,0),2)),"",INDEX('Wetmore 2012 PPB Raw Data'!$B$7:$G$246,MATCH($B71,'Wetmore 2012 PPB Raw Data'!$B$7:$B$246,0),2)/100)</f>
        <v/>
      </c>
      <c r="J71" s="387" t="str">
        <f>IF(ISBLANK(INDEX('Wetmore 2012 PPB Raw Data'!$B$7:$G$246,MATCH($B71,'Wetmore 2012 PPB Raw Data'!$B$7:$B$246,0),5)),"",INDEX('Wetmore 2012 PPB Raw Data'!$B$7:$G$246,MATCH($B71,'Wetmore 2012 PPB Raw Data'!$B$7:$B$246,0),5)/100)</f>
        <v/>
      </c>
      <c r="K71" s="364">
        <f>INDEX('Wetmore 2012 PPB Raw Data'!$B$7:$G$246,MATCH($B71,'Wetmore 2012 PPB Raw Data'!$B$7:$B$246,0),2)</f>
        <v>0</v>
      </c>
    </row>
    <row r="72" spans="1:11" x14ac:dyDescent="0.25">
      <c r="A72" s="150" t="s">
        <v>116</v>
      </c>
      <c r="B72" s="347" t="s">
        <v>117</v>
      </c>
      <c r="C72" s="150" t="s">
        <v>1738</v>
      </c>
      <c r="D72" s="150" t="s">
        <v>1739</v>
      </c>
      <c r="E72" s="364">
        <f>IF(ISBLANK(INDEX('Wetmore 2012 Met Stab Raw Data'!$B$8:$AI$683,MATCH($B72,'Wetmore 2012 Met Stab Raw Data'!$B$8:$B$683,0),34)),"",IF(INDEX('Wetmore 2012 Met Stab Raw Data'!$B$8:$AI$683,MATCH($B72,'Wetmore 2012 Met Stab Raw Data'!$B$8:$B$683,0),34)&lt;0,0,INDEX('Wetmore 2012 Met Stab Raw Data'!$B$8:$AI$683,MATCH($B72,'Wetmore 2012 Met Stab Raw Data'!$B$8:$B$683,0),34)))</f>
        <v>3.7967468499999999</v>
      </c>
      <c r="F72" s="134">
        <f>IF(ISBLANK(INDEX('Wetmore 2012 Met Stab Raw Data'!$B$8:$AI$683,MATCH($B72,'Wetmore 2012 Met Stab Raw Data'!$B$8:$B$683,0),34)),"",INDEX('Wetmore 2012 Met Stab Raw Data'!$B$8:$AI$683,MATCH($B72,'Wetmore 2012 Met Stab Raw Data'!$B$8:$B$683,0),32))</f>
        <v>5.4700000000000001E-5</v>
      </c>
      <c r="G72" s="364">
        <f>IF(ISBLANK(INDEX('Wetmore 2012 Met Stab Raw Data'!$B$8:$AI$683,MATCH($B72,'Wetmore 2012 Met Stab Raw Data'!$B$8:$B$683,0)+1,34)),"",IF(INDEX('Wetmore 2012 Met Stab Raw Data'!$B$8:$AI$683,MATCH($B72,'Wetmore 2012 Met Stab Raw Data'!$B$8:$B$683,0)+1,34)&lt;0,0,INDEX('Wetmore 2012 Met Stab Raw Data'!$B$8:$AI$683,MATCH($B72,'Wetmore 2012 Met Stab Raw Data'!$B$8:$B$683,0)+1,34)))</f>
        <v>4.2438841070000004</v>
      </c>
      <c r="H72" s="134">
        <f>IF(ISBLANK(INDEX('Wetmore 2012 Met Stab Raw Data'!$B$8:$AI$683,MATCH($B72,'Wetmore 2012 Met Stab Raw Data'!$B$8:$B$683,0)+1,34)),"",INDEX('Wetmore 2012 Met Stab Raw Data'!$B$8:$AI$683,MATCH($B72,'Wetmore 2012 Met Stab Raw Data'!$B$8:$B$683,0)+1,32))</f>
        <v>1.7E-5</v>
      </c>
      <c r="I72" s="364" t="str">
        <f>IF(ISBLANK(INDEX('Wetmore 2012 PPB Raw Data'!$B$7:$G$246,MATCH($B72,'Wetmore 2012 PPB Raw Data'!$B$7:$B$246,0),2)),"",INDEX('Wetmore 2012 PPB Raw Data'!$B$7:$G$246,MATCH($B72,'Wetmore 2012 PPB Raw Data'!$B$7:$B$246,0),2)/100)</f>
        <v/>
      </c>
      <c r="J72" s="387">
        <f>IF(ISBLANK(INDEX('Wetmore 2012 PPB Raw Data'!$B$7:$G$246,MATCH($B72,'Wetmore 2012 PPB Raw Data'!$B$7:$B$246,0),5)),"",INDEX('Wetmore 2012 PPB Raw Data'!$B$7:$G$246,MATCH($B72,'Wetmore 2012 PPB Raw Data'!$B$7:$B$246,0),5)/100)</f>
        <v>0.35588575426626229</v>
      </c>
    </row>
    <row r="73" spans="1:11" x14ac:dyDescent="0.25">
      <c r="A73" s="150" t="s">
        <v>118</v>
      </c>
      <c r="B73" s="347" t="s">
        <v>119</v>
      </c>
      <c r="C73" s="150" t="s">
        <v>1738</v>
      </c>
      <c r="D73" s="150" t="s">
        <v>1739</v>
      </c>
      <c r="E73" s="364">
        <f>IF(ISBLANK(INDEX('Wetmore 2012 Met Stab Raw Data'!$B$8:$AI$683,MATCH($B73,'Wetmore 2012 Met Stab Raw Data'!$B$8:$B$683,0),34)),"",IF(INDEX('Wetmore 2012 Met Stab Raw Data'!$B$8:$AI$683,MATCH($B73,'Wetmore 2012 Met Stab Raw Data'!$B$8:$B$683,0),34)&lt;0,0,INDEX('Wetmore 2012 Met Stab Raw Data'!$B$8:$AI$683,MATCH($B73,'Wetmore 2012 Met Stab Raw Data'!$B$8:$B$683,0),34)))</f>
        <v>24.210383790000002</v>
      </c>
      <c r="F73" s="134">
        <f>IF(ISBLANK(INDEX('Wetmore 2012 Met Stab Raw Data'!$B$8:$AI$683,MATCH($B73,'Wetmore 2012 Met Stab Raw Data'!$B$8:$B$683,0),34)),"",INDEX('Wetmore 2012 Met Stab Raw Data'!$B$8:$AI$683,MATCH($B73,'Wetmore 2012 Met Stab Raw Data'!$B$8:$B$683,0),32))</f>
        <v>3.1599999999999999E-10</v>
      </c>
      <c r="G73" s="364">
        <f>IF(ISBLANK(INDEX('Wetmore 2012 Met Stab Raw Data'!$B$8:$AI$683,MATCH($B73,'Wetmore 2012 Met Stab Raw Data'!$B$8:$B$683,0)+1,34)),"",IF(INDEX('Wetmore 2012 Met Stab Raw Data'!$B$8:$AI$683,MATCH($B73,'Wetmore 2012 Met Stab Raw Data'!$B$8:$B$683,0)+1,34)&lt;0,0,INDEX('Wetmore 2012 Met Stab Raw Data'!$B$8:$AI$683,MATCH($B73,'Wetmore 2012 Met Stab Raw Data'!$B$8:$B$683,0)+1,34)))</f>
        <v>9.6725294549999994</v>
      </c>
      <c r="H73" s="134">
        <f>IF(ISBLANK(INDEX('Wetmore 2012 Met Stab Raw Data'!$B$8:$AI$683,MATCH($B73,'Wetmore 2012 Met Stab Raw Data'!$B$8:$B$683,0)+1,34)),"",INDEX('Wetmore 2012 Met Stab Raw Data'!$B$8:$AI$683,MATCH($B73,'Wetmore 2012 Met Stab Raw Data'!$B$8:$B$683,0)+1,32))</f>
        <v>4.4900000000000001E-7</v>
      </c>
      <c r="I73" s="364" t="str">
        <f>IF(ISBLANK(INDEX('Wetmore 2012 PPB Raw Data'!$B$7:$G$246,MATCH($B73,'Wetmore 2012 PPB Raw Data'!$B$7:$B$246,0),2)),"",INDEX('Wetmore 2012 PPB Raw Data'!$B$7:$G$246,MATCH($B73,'Wetmore 2012 PPB Raw Data'!$B$7:$B$246,0),2)/100)</f>
        <v/>
      </c>
      <c r="J73" s="387">
        <f>IF(ISBLANK(INDEX('Wetmore 2012 PPB Raw Data'!$B$7:$G$246,MATCH($B73,'Wetmore 2012 PPB Raw Data'!$B$7:$B$246,0),5)),"",INDEX('Wetmore 2012 PPB Raw Data'!$B$7:$G$246,MATCH($B73,'Wetmore 2012 PPB Raw Data'!$B$7:$B$246,0),5)/100)</f>
        <v>4.2551085319624026E-3</v>
      </c>
    </row>
    <row r="74" spans="1:11" x14ac:dyDescent="0.25">
      <c r="A74" s="150" t="s">
        <v>120</v>
      </c>
      <c r="B74" s="347" t="s">
        <v>121</v>
      </c>
      <c r="C74" s="150" t="s">
        <v>1738</v>
      </c>
      <c r="D74" s="150" t="s">
        <v>1739</v>
      </c>
      <c r="E74" s="364">
        <f>IF(ISBLANK(INDEX('Wetmore 2012 Met Stab Raw Data'!$B$8:$AI$683,MATCH($B74,'Wetmore 2012 Met Stab Raw Data'!$B$8:$B$683,0),34)),"",IF(INDEX('Wetmore 2012 Met Stab Raw Data'!$B$8:$AI$683,MATCH($B74,'Wetmore 2012 Met Stab Raw Data'!$B$8:$B$683,0),34)&lt;0,0,INDEX('Wetmore 2012 Met Stab Raw Data'!$B$8:$AI$683,MATCH($B74,'Wetmore 2012 Met Stab Raw Data'!$B$8:$B$683,0),34)))</f>
        <v>0</v>
      </c>
      <c r="F74" s="134">
        <f>IF(ISBLANK(INDEX('Wetmore 2012 Met Stab Raw Data'!$B$8:$AI$683,MATCH($B74,'Wetmore 2012 Met Stab Raw Data'!$B$8:$B$683,0),34)),"",INDEX('Wetmore 2012 Met Stab Raw Data'!$B$8:$AI$683,MATCH($B74,'Wetmore 2012 Met Stab Raw Data'!$B$8:$B$683,0),32))</f>
        <v>0.64086094100000002</v>
      </c>
      <c r="G74" s="364">
        <f>IF(ISBLANK(INDEX('Wetmore 2012 Met Stab Raw Data'!$B$8:$AI$683,MATCH($B74,'Wetmore 2012 Met Stab Raw Data'!$B$8:$B$683,0)+1,34)),"",IF(INDEX('Wetmore 2012 Met Stab Raw Data'!$B$8:$AI$683,MATCH($B74,'Wetmore 2012 Met Stab Raw Data'!$B$8:$B$683,0)+1,34)&lt;0,0,INDEX('Wetmore 2012 Met Stab Raw Data'!$B$8:$AI$683,MATCH($B74,'Wetmore 2012 Met Stab Raw Data'!$B$8:$B$683,0)+1,34)))</f>
        <v>0</v>
      </c>
      <c r="H74" s="134">
        <f>IF(ISBLANK(INDEX('Wetmore 2012 Met Stab Raw Data'!$B$8:$AI$683,MATCH($B74,'Wetmore 2012 Met Stab Raw Data'!$B$8:$B$683,0)+1,34)),"",INDEX('Wetmore 2012 Met Stab Raw Data'!$B$8:$AI$683,MATCH($B74,'Wetmore 2012 Met Stab Raw Data'!$B$8:$B$683,0)+1,32))</f>
        <v>2.5124865999999999E-2</v>
      </c>
      <c r="I74" s="364" t="str">
        <f>IF(ISBLANK(INDEX('Wetmore 2012 PPB Raw Data'!$B$7:$G$246,MATCH($B74,'Wetmore 2012 PPB Raw Data'!$B$7:$B$246,0),2)),"",INDEX('Wetmore 2012 PPB Raw Data'!$B$7:$G$246,MATCH($B74,'Wetmore 2012 PPB Raw Data'!$B$7:$B$246,0),2)/100)</f>
        <v/>
      </c>
      <c r="J74" s="387">
        <f>IF(ISBLANK(INDEX('Wetmore 2012 PPB Raw Data'!$B$7:$G$246,MATCH($B74,'Wetmore 2012 PPB Raw Data'!$B$7:$B$246,0),5)),"",INDEX('Wetmore 2012 PPB Raw Data'!$B$7:$G$246,MATCH($B74,'Wetmore 2012 PPB Raw Data'!$B$7:$B$246,0),5)/100)</f>
        <v>0.85127883395330173</v>
      </c>
    </row>
    <row r="75" spans="1:11" x14ac:dyDescent="0.25">
      <c r="A75" s="148" t="s">
        <v>122</v>
      </c>
      <c r="B75" s="348" t="s">
        <v>123</v>
      </c>
      <c r="C75" s="150" t="s">
        <v>1738</v>
      </c>
      <c r="D75" s="150" t="s">
        <v>1739</v>
      </c>
      <c r="E75" s="364">
        <f>IF(ISBLANK(INDEX('Wetmore 2012 Met Stab Raw Data'!$B$8:$AI$683,MATCH($B75,'Wetmore 2012 Met Stab Raw Data'!$B$8:$B$683,0),34)),"",IF(INDEX('Wetmore 2012 Met Stab Raw Data'!$B$8:$AI$683,MATCH($B75,'Wetmore 2012 Met Stab Raw Data'!$B$8:$B$683,0),34)&lt;0,0,INDEX('Wetmore 2012 Met Stab Raw Data'!$B$8:$AI$683,MATCH($B75,'Wetmore 2012 Met Stab Raw Data'!$B$8:$B$683,0),34)))</f>
        <v>19.92098361</v>
      </c>
      <c r="F75" s="134">
        <f>IF(ISBLANK(INDEX('Wetmore 2012 Met Stab Raw Data'!$B$8:$AI$683,MATCH($B75,'Wetmore 2012 Met Stab Raw Data'!$B$8:$B$683,0),34)),"",INDEX('Wetmore 2012 Met Stab Raw Data'!$B$8:$AI$683,MATCH($B75,'Wetmore 2012 Met Stab Raw Data'!$B$8:$B$683,0),32))</f>
        <v>9.7600000000000004E-12</v>
      </c>
      <c r="G75" s="364">
        <f>IF(ISBLANK(INDEX('Wetmore 2012 Met Stab Raw Data'!$B$8:$AI$683,MATCH($B75,'Wetmore 2012 Met Stab Raw Data'!$B$8:$B$683,0)+1,34)),"",IF(INDEX('Wetmore 2012 Met Stab Raw Data'!$B$8:$AI$683,MATCH($B75,'Wetmore 2012 Met Stab Raw Data'!$B$8:$B$683,0)+1,34)&lt;0,0,INDEX('Wetmore 2012 Met Stab Raw Data'!$B$8:$AI$683,MATCH($B75,'Wetmore 2012 Met Stab Raw Data'!$B$8:$B$683,0)+1,34)))</f>
        <v>14.338383240000001</v>
      </c>
      <c r="H75" s="134">
        <f>IF(ISBLANK(INDEX('Wetmore 2012 Met Stab Raw Data'!$B$8:$AI$683,MATCH($B75,'Wetmore 2012 Met Stab Raw Data'!$B$8:$B$683,0)+1,34)),"",INDEX('Wetmore 2012 Met Stab Raw Data'!$B$8:$AI$683,MATCH($B75,'Wetmore 2012 Met Stab Raw Data'!$B$8:$B$683,0)+1,32))</f>
        <v>3.2199999999999998E-14</v>
      </c>
      <c r="I75" s="364" t="str">
        <f>IF(ISBLANK(INDEX('Wetmore 2012 PPB Raw Data'!$B$7:$G$246,MATCH($B75,'Wetmore 2012 PPB Raw Data'!$B$7:$B$246,0),2)),"",INDEX('Wetmore 2012 PPB Raw Data'!$B$7:$G$246,MATCH($B75,'Wetmore 2012 PPB Raw Data'!$B$7:$B$246,0),2)/100)</f>
        <v/>
      </c>
      <c r="J75" s="387">
        <f>IF(ISBLANK(INDEX('Wetmore 2012 PPB Raw Data'!$B$7:$G$246,MATCH($B75,'Wetmore 2012 PPB Raw Data'!$B$7:$B$246,0),5)),"",INDEX('Wetmore 2012 PPB Raw Data'!$B$7:$G$246,MATCH($B75,'Wetmore 2012 PPB Raw Data'!$B$7:$B$246,0),5)/100)</f>
        <v>0.23177312907346181</v>
      </c>
    </row>
    <row r="76" spans="1:11" x14ac:dyDescent="0.25">
      <c r="A76" s="148" t="s">
        <v>124</v>
      </c>
      <c r="B76" s="348" t="s">
        <v>125</v>
      </c>
      <c r="C76" s="150" t="s">
        <v>1738</v>
      </c>
      <c r="D76" s="150" t="s">
        <v>1739</v>
      </c>
      <c r="E76" s="364">
        <f>IF(ISBLANK(INDEX('Wetmore 2012 Met Stab Raw Data'!$B$8:$AI$683,MATCH($B76,'Wetmore 2012 Met Stab Raw Data'!$B$8:$B$683,0),34)),"",IF(INDEX('Wetmore 2012 Met Stab Raw Data'!$B$8:$AI$683,MATCH($B76,'Wetmore 2012 Met Stab Raw Data'!$B$8:$B$683,0),34)&lt;0,0,INDEX('Wetmore 2012 Met Stab Raw Data'!$B$8:$AI$683,MATCH($B76,'Wetmore 2012 Met Stab Raw Data'!$B$8:$B$683,0),34)))</f>
        <v>3.6819023409999998</v>
      </c>
      <c r="F76" s="134">
        <f>IF(ISBLANK(INDEX('Wetmore 2012 Met Stab Raw Data'!$B$8:$AI$683,MATCH($B76,'Wetmore 2012 Met Stab Raw Data'!$B$8:$B$683,0),34)),"",INDEX('Wetmore 2012 Met Stab Raw Data'!$B$8:$AI$683,MATCH($B76,'Wetmore 2012 Met Stab Raw Data'!$B$8:$B$683,0),32))</f>
        <v>2.4277529999999999E-3</v>
      </c>
      <c r="G76" s="364">
        <f>IF(ISBLANK(INDEX('Wetmore 2012 Met Stab Raw Data'!$B$8:$AI$683,MATCH($B76,'Wetmore 2012 Met Stab Raw Data'!$B$8:$B$683,0)+1,34)),"",IF(INDEX('Wetmore 2012 Met Stab Raw Data'!$B$8:$AI$683,MATCH($B76,'Wetmore 2012 Met Stab Raw Data'!$B$8:$B$683,0)+1,34)&lt;0,0,INDEX('Wetmore 2012 Met Stab Raw Data'!$B$8:$AI$683,MATCH($B76,'Wetmore 2012 Met Stab Raw Data'!$B$8:$B$683,0)+1,34)))</f>
        <v>0.41011392899999999</v>
      </c>
      <c r="H76" s="134">
        <f>IF(ISBLANK(INDEX('Wetmore 2012 Met Stab Raw Data'!$B$8:$AI$683,MATCH($B76,'Wetmore 2012 Met Stab Raw Data'!$B$8:$B$683,0)+1,34)),"",INDEX('Wetmore 2012 Met Stab Raw Data'!$B$8:$AI$683,MATCH($B76,'Wetmore 2012 Met Stab Raw Data'!$B$8:$B$683,0)+1,32))</f>
        <v>0.73381605900000002</v>
      </c>
      <c r="I76" s="364" t="str">
        <f>IF(ISBLANK(INDEX('Wetmore 2012 PPB Raw Data'!$B$7:$G$246,MATCH($B76,'Wetmore 2012 PPB Raw Data'!$B$7:$B$246,0),2)),"",INDEX('Wetmore 2012 PPB Raw Data'!$B$7:$G$246,MATCH($B76,'Wetmore 2012 PPB Raw Data'!$B$7:$B$246,0),2)/100)</f>
        <v/>
      </c>
      <c r="J76" s="387">
        <f>IF(ISBLANK(INDEX('Wetmore 2012 PPB Raw Data'!$B$7:$G$246,MATCH($B76,'Wetmore 2012 PPB Raw Data'!$B$7:$B$246,0),5)),"",INDEX('Wetmore 2012 PPB Raw Data'!$B$7:$G$246,MATCH($B76,'Wetmore 2012 PPB Raw Data'!$B$7:$B$246,0),5)/100)</f>
        <v>0.96491771139658478</v>
      </c>
    </row>
    <row r="77" spans="1:11" x14ac:dyDescent="0.25">
      <c r="A77" s="150" t="s">
        <v>126</v>
      </c>
      <c r="B77" s="347" t="s">
        <v>127</v>
      </c>
      <c r="C77" s="150" t="s">
        <v>1738</v>
      </c>
      <c r="D77" s="150" t="s">
        <v>1739</v>
      </c>
      <c r="E77" s="364">
        <f>IF(ISBLANK(INDEX('Wetmore 2012 Met Stab Raw Data'!$B$8:$AI$683,MATCH($B77,'Wetmore 2012 Met Stab Raw Data'!$B$8:$B$683,0),34)),"",IF(INDEX('Wetmore 2012 Met Stab Raw Data'!$B$8:$AI$683,MATCH($B77,'Wetmore 2012 Met Stab Raw Data'!$B$8:$B$683,0),34)&lt;0,0,INDEX('Wetmore 2012 Met Stab Raw Data'!$B$8:$AI$683,MATCH($B77,'Wetmore 2012 Met Stab Raw Data'!$B$8:$B$683,0),34)))</f>
        <v>20.302506701647992</v>
      </c>
      <c r="F77" s="134">
        <f>IF(ISBLANK(INDEX('Wetmore 2012 Met Stab Raw Data'!$B$8:$AI$683,MATCH($B77,'Wetmore 2012 Met Stab Raw Data'!$B$8:$B$683,0),34)),"",INDEX('Wetmore 2012 Met Stab Raw Data'!$B$8:$AI$683,MATCH($B77,'Wetmore 2012 Met Stab Raw Data'!$B$8:$B$683,0),32))</f>
        <v>2.9999999999999997E-8</v>
      </c>
      <c r="G77" s="364">
        <f>IF(ISBLANK(INDEX('Wetmore 2012 Met Stab Raw Data'!$B$8:$AI$683,MATCH($B77,'Wetmore 2012 Met Stab Raw Data'!$B$8:$B$683,0)+1,34)),"",IF(INDEX('Wetmore 2012 Met Stab Raw Data'!$B$8:$AI$683,MATCH($B77,'Wetmore 2012 Met Stab Raw Data'!$B$8:$B$683,0)+1,34)&lt;0,0,INDEX('Wetmore 2012 Met Stab Raw Data'!$B$8:$AI$683,MATCH($B77,'Wetmore 2012 Met Stab Raw Data'!$B$8:$B$683,0)+1,34)))</f>
        <v>5.9699824460000004</v>
      </c>
      <c r="H77" s="134">
        <f>IF(ISBLANK(INDEX('Wetmore 2012 Met Stab Raw Data'!$B$8:$AI$683,MATCH($B77,'Wetmore 2012 Met Stab Raw Data'!$B$8:$B$683,0)+1,34)),"",INDEX('Wetmore 2012 Met Stab Raw Data'!$B$8:$AI$683,MATCH($B77,'Wetmore 2012 Met Stab Raw Data'!$B$8:$B$683,0)+1,32))</f>
        <v>5.784661E-3</v>
      </c>
      <c r="I77" s="364" t="str">
        <f>IF(ISBLANK(INDEX('Wetmore 2012 PPB Raw Data'!$B$7:$G$246,MATCH($B77,'Wetmore 2012 PPB Raw Data'!$B$7:$B$246,0),2)),"",INDEX('Wetmore 2012 PPB Raw Data'!$B$7:$G$246,MATCH($B77,'Wetmore 2012 PPB Raw Data'!$B$7:$B$246,0),2)/100)</f>
        <v/>
      </c>
      <c r="J77" s="387">
        <f>IF(ISBLANK(INDEX('Wetmore 2012 PPB Raw Data'!$B$7:$G$246,MATCH($B77,'Wetmore 2012 PPB Raw Data'!$B$7:$B$246,0),5)),"",INDEX('Wetmore 2012 PPB Raw Data'!$B$7:$G$246,MATCH($B77,'Wetmore 2012 PPB Raw Data'!$B$7:$B$246,0),5)/100)</f>
        <v>9.427615366661192E-2</v>
      </c>
    </row>
    <row r="78" spans="1:11" x14ac:dyDescent="0.25">
      <c r="A78" s="150" t="s">
        <v>627</v>
      </c>
      <c r="B78" s="347" t="s">
        <v>128</v>
      </c>
      <c r="C78" s="150" t="s">
        <v>1738</v>
      </c>
      <c r="D78" s="150" t="s">
        <v>1739</v>
      </c>
      <c r="E78" s="364">
        <f>IF(ISBLANK(INDEX('Wetmore 2012 Met Stab Raw Data'!$B$8:$AI$683,MATCH($B78,'Wetmore 2012 Met Stab Raw Data'!$B$8:$B$683,0),34)),"",IF(INDEX('Wetmore 2012 Met Stab Raw Data'!$B$8:$AI$683,MATCH($B78,'Wetmore 2012 Met Stab Raw Data'!$B$8:$B$683,0),34)&lt;0,0,INDEX('Wetmore 2012 Met Stab Raw Data'!$B$8:$AI$683,MATCH($B78,'Wetmore 2012 Met Stab Raw Data'!$B$8:$B$683,0),34)))</f>
        <v>22.259299209999998</v>
      </c>
      <c r="F78" s="134">
        <f>IF(ISBLANK(INDEX('Wetmore 2012 Met Stab Raw Data'!$B$8:$AI$683,MATCH($B78,'Wetmore 2012 Met Stab Raw Data'!$B$8:$B$683,0),34)),"",INDEX('Wetmore 2012 Met Stab Raw Data'!$B$8:$AI$683,MATCH($B78,'Wetmore 2012 Met Stab Raw Data'!$B$8:$B$683,0),32))</f>
        <v>0.20393641700000001</v>
      </c>
      <c r="G78" s="364">
        <f>IF(ISBLANK(INDEX('Wetmore 2012 Met Stab Raw Data'!$B$8:$AI$683,MATCH($B78,'Wetmore 2012 Met Stab Raw Data'!$B$8:$B$683,0)+1,34)),"",IF(INDEX('Wetmore 2012 Met Stab Raw Data'!$B$8:$AI$683,MATCH($B78,'Wetmore 2012 Met Stab Raw Data'!$B$8:$B$683,0)+1,34)&lt;0,0,INDEX('Wetmore 2012 Met Stab Raw Data'!$B$8:$AI$683,MATCH($B78,'Wetmore 2012 Met Stab Raw Data'!$B$8:$B$683,0)+1,34)))</f>
        <v>45.865974559999998</v>
      </c>
      <c r="H78" s="134">
        <f>IF(ISBLANK(INDEX('Wetmore 2012 Met Stab Raw Data'!$B$8:$AI$683,MATCH($B78,'Wetmore 2012 Met Stab Raw Data'!$B$8:$B$683,0)+1,34)),"",INDEX('Wetmore 2012 Met Stab Raw Data'!$B$8:$AI$683,MATCH($B78,'Wetmore 2012 Met Stab Raw Data'!$B$8:$B$683,0)+1,32))</f>
        <v>1.5899855000000001E-2</v>
      </c>
      <c r="I78" s="364" t="str">
        <f>IF(ISBLANK(INDEX('Wetmore 2012 PPB Raw Data'!$B$7:$G$246,MATCH($B78,'Wetmore 2012 PPB Raw Data'!$B$7:$B$246,0),2)),"",INDEX('Wetmore 2012 PPB Raw Data'!$B$7:$G$246,MATCH($B78,'Wetmore 2012 PPB Raw Data'!$B$7:$B$246,0),2)/100)</f>
        <v/>
      </c>
      <c r="J78" s="387">
        <f>IF(ISBLANK(INDEX('Wetmore 2012 PPB Raw Data'!$B$7:$G$246,MATCH($B78,'Wetmore 2012 PPB Raw Data'!$B$7:$B$246,0),5)),"",INDEX('Wetmore 2012 PPB Raw Data'!$B$7:$G$246,MATCH($B78,'Wetmore 2012 PPB Raw Data'!$B$7:$B$246,0),5)/100)</f>
        <v>0.65603143212216208</v>
      </c>
    </row>
    <row r="79" spans="1:11" x14ac:dyDescent="0.25">
      <c r="A79" s="150" t="s">
        <v>129</v>
      </c>
      <c r="B79" s="347" t="s">
        <v>130</v>
      </c>
      <c r="C79" s="150" t="s">
        <v>1738</v>
      </c>
      <c r="D79" s="150" t="s">
        <v>1739</v>
      </c>
      <c r="E79" s="364">
        <f>IF(ISBLANK(INDEX('Wetmore 2012 Met Stab Raw Data'!$B$8:$AI$683,MATCH($B79,'Wetmore 2012 Met Stab Raw Data'!$B$8:$B$683,0),34)),"",IF(INDEX('Wetmore 2012 Met Stab Raw Data'!$B$8:$AI$683,MATCH($B79,'Wetmore 2012 Met Stab Raw Data'!$B$8:$B$683,0),34)&lt;0,0,INDEX('Wetmore 2012 Met Stab Raw Data'!$B$8:$AI$683,MATCH($B79,'Wetmore 2012 Met Stab Raw Data'!$B$8:$B$683,0),34)))</f>
        <v>2.5869686829999998</v>
      </c>
      <c r="F79" s="134">
        <f>IF(ISBLANK(INDEX('Wetmore 2012 Met Stab Raw Data'!$B$8:$AI$683,MATCH($B79,'Wetmore 2012 Met Stab Raw Data'!$B$8:$B$683,0),34)),"",INDEX('Wetmore 2012 Met Stab Raw Data'!$B$8:$AI$683,MATCH($B79,'Wetmore 2012 Met Stab Raw Data'!$B$8:$B$683,0),32))</f>
        <v>9.2967725000000001E-2</v>
      </c>
      <c r="G79" s="364">
        <f>IF(ISBLANK(INDEX('Wetmore 2012 Met Stab Raw Data'!$B$8:$AI$683,MATCH($B79,'Wetmore 2012 Met Stab Raw Data'!$B$8:$B$683,0)+1,34)),"",IF(INDEX('Wetmore 2012 Met Stab Raw Data'!$B$8:$AI$683,MATCH($B79,'Wetmore 2012 Met Stab Raw Data'!$B$8:$B$683,0)+1,34)&lt;0,0,INDEX('Wetmore 2012 Met Stab Raw Data'!$B$8:$AI$683,MATCH($B79,'Wetmore 2012 Met Stab Raw Data'!$B$8:$B$683,0)+1,34)))</f>
        <v>0</v>
      </c>
      <c r="H79" s="134">
        <f>IF(ISBLANK(INDEX('Wetmore 2012 Met Stab Raw Data'!$B$8:$AI$683,MATCH($B79,'Wetmore 2012 Met Stab Raw Data'!$B$8:$B$683,0)+1,34)),"",INDEX('Wetmore 2012 Met Stab Raw Data'!$B$8:$AI$683,MATCH($B79,'Wetmore 2012 Met Stab Raw Data'!$B$8:$B$683,0)+1,32))</f>
        <v>0.37970874399999999</v>
      </c>
      <c r="I79" s="364" t="str">
        <f>IF(ISBLANK(INDEX('Wetmore 2012 PPB Raw Data'!$B$7:$G$246,MATCH($B79,'Wetmore 2012 PPB Raw Data'!$B$7:$B$246,0),2)),"",INDEX('Wetmore 2012 PPB Raw Data'!$B$7:$G$246,MATCH($B79,'Wetmore 2012 PPB Raw Data'!$B$7:$B$246,0),2)/100)</f>
        <v/>
      </c>
      <c r="J79" s="387">
        <f>IF(ISBLANK(INDEX('Wetmore 2012 PPB Raw Data'!$B$7:$G$246,MATCH($B79,'Wetmore 2012 PPB Raw Data'!$B$7:$B$246,0),5)),"",INDEX('Wetmore 2012 PPB Raw Data'!$B$7:$G$246,MATCH($B79,'Wetmore 2012 PPB Raw Data'!$B$7:$B$246,0),5)/100)</f>
        <v>1.9467922849278781E-2</v>
      </c>
    </row>
    <row r="80" spans="1:11" x14ac:dyDescent="0.25">
      <c r="A80" s="150" t="s">
        <v>628</v>
      </c>
      <c r="B80" s="347" t="s">
        <v>131</v>
      </c>
      <c r="C80" s="150" t="s">
        <v>1738</v>
      </c>
      <c r="D80" s="150" t="s">
        <v>1739</v>
      </c>
      <c r="E80" s="364">
        <f>IF(ISBLANK(INDEX('Wetmore 2012 Met Stab Raw Data'!$B$8:$AI$683,MATCH($B80,'Wetmore 2012 Met Stab Raw Data'!$B$8:$B$683,0),34)),"",IF(INDEX('Wetmore 2012 Met Stab Raw Data'!$B$8:$AI$683,MATCH($B80,'Wetmore 2012 Met Stab Raw Data'!$B$8:$B$683,0),34)&lt;0,0,INDEX('Wetmore 2012 Met Stab Raw Data'!$B$8:$AI$683,MATCH($B80,'Wetmore 2012 Met Stab Raw Data'!$B$8:$B$683,0),34)))</f>
        <v>64.574162670000007</v>
      </c>
      <c r="F80" s="134">
        <f>IF(ISBLANK(INDEX('Wetmore 2012 Met Stab Raw Data'!$B$8:$AI$683,MATCH($B80,'Wetmore 2012 Met Stab Raw Data'!$B$8:$B$683,0),34)),"",INDEX('Wetmore 2012 Met Stab Raw Data'!$B$8:$AI$683,MATCH($B80,'Wetmore 2012 Met Stab Raw Data'!$B$8:$B$683,0),32))</f>
        <v>2.6461736E-2</v>
      </c>
      <c r="G80" s="364">
        <f>IF(ISBLANK(INDEX('Wetmore 2012 Met Stab Raw Data'!$B$8:$AI$683,MATCH($B80,'Wetmore 2012 Met Stab Raw Data'!$B$8:$B$683,0)+1,34)),"",IF(INDEX('Wetmore 2012 Met Stab Raw Data'!$B$8:$AI$683,MATCH($B80,'Wetmore 2012 Met Stab Raw Data'!$B$8:$B$683,0)+1,34)&lt;0,0,INDEX('Wetmore 2012 Met Stab Raw Data'!$B$8:$AI$683,MATCH($B80,'Wetmore 2012 Met Stab Raw Data'!$B$8:$B$683,0)+1,34)))</f>
        <v>21.497596919999999</v>
      </c>
      <c r="H80" s="134">
        <f>IF(ISBLANK(INDEX('Wetmore 2012 Met Stab Raw Data'!$B$8:$AI$683,MATCH($B80,'Wetmore 2012 Met Stab Raw Data'!$B$8:$B$683,0)+1,34)),"",INDEX('Wetmore 2012 Met Stab Raw Data'!$B$8:$AI$683,MATCH($B80,'Wetmore 2012 Met Stab Raw Data'!$B$8:$B$683,0)+1,32))</f>
        <v>7.34E-6</v>
      </c>
      <c r="I80" s="364" t="str">
        <f>IF(ISBLANK(INDEX('Wetmore 2012 PPB Raw Data'!$B$7:$G$246,MATCH($B80,'Wetmore 2012 PPB Raw Data'!$B$7:$B$246,0),2)),"",INDEX('Wetmore 2012 PPB Raw Data'!$B$7:$G$246,MATCH($B80,'Wetmore 2012 PPB Raw Data'!$B$7:$B$246,0),2)/100)</f>
        <v/>
      </c>
      <c r="J80" s="387">
        <f>IF(ISBLANK(INDEX('Wetmore 2012 PPB Raw Data'!$B$7:$G$246,MATCH($B80,'Wetmore 2012 PPB Raw Data'!$B$7:$B$246,0),5)),"",INDEX('Wetmore 2012 PPB Raw Data'!$B$7:$G$246,MATCH($B80,'Wetmore 2012 PPB Raw Data'!$B$7:$B$246,0),5)/100)</f>
        <v>3.8750374967583849E-3</v>
      </c>
    </row>
    <row r="81" spans="1:10" x14ac:dyDescent="0.25">
      <c r="A81" s="150" t="s">
        <v>132</v>
      </c>
      <c r="B81" s="347" t="s">
        <v>133</v>
      </c>
      <c r="C81" s="150" t="s">
        <v>1738</v>
      </c>
      <c r="D81" s="150" t="s">
        <v>1739</v>
      </c>
      <c r="E81" s="364">
        <f>IF(ISBLANK(INDEX('Wetmore 2012 Met Stab Raw Data'!$B$8:$AI$683,MATCH($B81,'Wetmore 2012 Met Stab Raw Data'!$B$8:$B$683,0),34)),"",IF(INDEX('Wetmore 2012 Met Stab Raw Data'!$B$8:$AI$683,MATCH($B81,'Wetmore 2012 Met Stab Raw Data'!$B$8:$B$683,0),34)&lt;0,0,INDEX('Wetmore 2012 Met Stab Raw Data'!$B$8:$AI$683,MATCH($B81,'Wetmore 2012 Met Stab Raw Data'!$B$8:$B$683,0),34)))</f>
        <v>58.016304499999997</v>
      </c>
      <c r="F81" s="134">
        <f>IF(ISBLANK(INDEX('Wetmore 2012 Met Stab Raw Data'!$B$8:$AI$683,MATCH($B81,'Wetmore 2012 Met Stab Raw Data'!$B$8:$B$683,0),34)),"",INDEX('Wetmore 2012 Met Stab Raw Data'!$B$8:$AI$683,MATCH($B81,'Wetmore 2012 Met Stab Raw Data'!$B$8:$B$683,0),32))</f>
        <v>3.3199999999999999E-4</v>
      </c>
      <c r="G81" s="364" t="str">
        <f>IF(ISBLANK(INDEX('Wetmore 2012 Met Stab Raw Data'!$B$8:$AI$683,MATCH($B81,'Wetmore 2012 Met Stab Raw Data'!$B$8:$B$683,0)+1,34)),"",IF(INDEX('Wetmore 2012 Met Stab Raw Data'!$B$8:$AI$683,MATCH($B81,'Wetmore 2012 Met Stab Raw Data'!$B$8:$B$683,0)+1,34)&lt;0,0,INDEX('Wetmore 2012 Met Stab Raw Data'!$B$8:$AI$683,MATCH($B81,'Wetmore 2012 Met Stab Raw Data'!$B$8:$B$683,0)+1,34)))</f>
        <v/>
      </c>
      <c r="H81" s="134" t="str">
        <f>IF(ISBLANK(INDEX('Wetmore 2012 Met Stab Raw Data'!$B$8:$AI$683,MATCH($B81,'Wetmore 2012 Met Stab Raw Data'!$B$8:$B$683,0)+1,34)),"",INDEX('Wetmore 2012 Met Stab Raw Data'!$B$8:$AI$683,MATCH($B81,'Wetmore 2012 Met Stab Raw Data'!$B$8:$B$683,0)+1,32))</f>
        <v/>
      </c>
      <c r="I81" s="364" t="str">
        <f>IF(ISBLANK(INDEX('Wetmore 2012 PPB Raw Data'!$B$7:$G$246,MATCH($B81,'Wetmore 2012 PPB Raw Data'!$B$7:$B$246,0),2)),"",INDEX('Wetmore 2012 PPB Raw Data'!$B$7:$G$246,MATCH($B81,'Wetmore 2012 PPB Raw Data'!$B$7:$B$246,0),2)/100)</f>
        <v/>
      </c>
      <c r="J81" s="387">
        <f>IF(ISBLANK(INDEX('Wetmore 2012 PPB Raw Data'!$B$7:$G$246,MATCH($B81,'Wetmore 2012 PPB Raw Data'!$B$7:$B$246,0),5)),"",INDEX('Wetmore 2012 PPB Raw Data'!$B$7:$G$246,MATCH($B81,'Wetmore 2012 PPB Raw Data'!$B$7:$B$246,0),5)/100)</f>
        <v>0</v>
      </c>
    </row>
    <row r="82" spans="1:10" x14ac:dyDescent="0.25">
      <c r="A82" s="148" t="s">
        <v>134</v>
      </c>
      <c r="B82" s="348" t="s">
        <v>135</v>
      </c>
      <c r="C82" s="150" t="s">
        <v>1738</v>
      </c>
      <c r="D82" s="150" t="s">
        <v>1739</v>
      </c>
      <c r="E82" s="364">
        <f>IF(ISBLANK(INDEX('Wetmore 2012 Met Stab Raw Data'!$B$8:$AI$683,MATCH($B82,'Wetmore 2012 Met Stab Raw Data'!$B$8:$B$683,0),34)),"",IF(INDEX('Wetmore 2012 Met Stab Raw Data'!$B$8:$AI$683,MATCH($B82,'Wetmore 2012 Met Stab Raw Data'!$B$8:$B$683,0),34)&lt;0,0,INDEX('Wetmore 2012 Met Stab Raw Data'!$B$8:$AI$683,MATCH($B82,'Wetmore 2012 Met Stab Raw Data'!$B$8:$B$683,0),34)))</f>
        <v>13.24894754</v>
      </c>
      <c r="F82" s="134">
        <f>IF(ISBLANK(INDEX('Wetmore 2012 Met Stab Raw Data'!$B$8:$AI$683,MATCH($B82,'Wetmore 2012 Met Stab Raw Data'!$B$8:$B$683,0),34)),"",INDEX('Wetmore 2012 Met Stab Raw Data'!$B$8:$AI$683,MATCH($B82,'Wetmore 2012 Met Stab Raw Data'!$B$8:$B$683,0),32))</f>
        <v>4.2400000000000001E-5</v>
      </c>
      <c r="G82" s="364">
        <f>IF(ISBLANK(INDEX('Wetmore 2012 Met Stab Raw Data'!$B$8:$AI$683,MATCH($B82,'Wetmore 2012 Met Stab Raw Data'!$B$8:$B$683,0)+1,34)),"",IF(INDEX('Wetmore 2012 Met Stab Raw Data'!$B$8:$AI$683,MATCH($B82,'Wetmore 2012 Met Stab Raw Data'!$B$8:$B$683,0)+1,34)&lt;0,0,INDEX('Wetmore 2012 Met Stab Raw Data'!$B$8:$AI$683,MATCH($B82,'Wetmore 2012 Met Stab Raw Data'!$B$8:$B$683,0)+1,34)))</f>
        <v>10.66281727</v>
      </c>
      <c r="H82" s="134">
        <f>IF(ISBLANK(INDEX('Wetmore 2012 Met Stab Raw Data'!$B$8:$AI$683,MATCH($B82,'Wetmore 2012 Met Stab Raw Data'!$B$8:$B$683,0)+1,34)),"",INDEX('Wetmore 2012 Met Stab Raw Data'!$B$8:$AI$683,MATCH($B82,'Wetmore 2012 Met Stab Raw Data'!$B$8:$B$683,0)+1,32))</f>
        <v>3.3399999999999999E-4</v>
      </c>
      <c r="I82" s="364" t="str">
        <f>IF(ISBLANK(INDEX('Wetmore 2012 PPB Raw Data'!$B$7:$G$246,MATCH($B82,'Wetmore 2012 PPB Raw Data'!$B$7:$B$246,0),2)),"",INDEX('Wetmore 2012 PPB Raw Data'!$B$7:$G$246,MATCH($B82,'Wetmore 2012 PPB Raw Data'!$B$7:$B$246,0),2)/100)</f>
        <v/>
      </c>
      <c r="J82" s="387">
        <f>IF(ISBLANK(INDEX('Wetmore 2012 PPB Raw Data'!$B$7:$G$246,MATCH($B82,'Wetmore 2012 PPB Raw Data'!$B$7:$B$246,0),5)),"",INDEX('Wetmore 2012 PPB Raw Data'!$B$7:$G$246,MATCH($B82,'Wetmore 2012 PPB Raw Data'!$B$7:$B$246,0),5)/100)</f>
        <v>0</v>
      </c>
    </row>
    <row r="83" spans="1:10" x14ac:dyDescent="0.25">
      <c r="A83" s="150" t="s">
        <v>469</v>
      </c>
      <c r="B83" s="347" t="s">
        <v>587</v>
      </c>
      <c r="C83" s="150" t="s">
        <v>1738</v>
      </c>
      <c r="D83" s="150" t="s">
        <v>1739</v>
      </c>
      <c r="E83" s="364">
        <f>IF(ISBLANK(INDEX('Wetmore 2012 Met Stab Raw Data'!$B$8:$AI$683,MATCH($B83,'Wetmore 2012 Met Stab Raw Data'!$B$8:$B$683,0),34)),"",IF(INDEX('Wetmore 2012 Met Stab Raw Data'!$B$8:$AI$683,MATCH($B83,'Wetmore 2012 Met Stab Raw Data'!$B$8:$B$683,0),34)&lt;0,0,INDEX('Wetmore 2012 Met Stab Raw Data'!$B$8:$AI$683,MATCH($B83,'Wetmore 2012 Met Stab Raw Data'!$B$8:$B$683,0),34)))</f>
        <v>12.152813062057399</v>
      </c>
      <c r="F83" s="134">
        <f>IF(ISBLANK(INDEX('Wetmore 2012 Met Stab Raw Data'!$B$8:$AI$683,MATCH($B83,'Wetmore 2012 Met Stab Raw Data'!$B$8:$B$683,0),34)),"",INDEX('Wetmore 2012 Met Stab Raw Data'!$B$8:$AI$683,MATCH($B83,'Wetmore 2012 Met Stab Raw Data'!$B$8:$B$683,0),32))</f>
        <v>2.3104470334817098E-3</v>
      </c>
      <c r="G83" s="364">
        <f>IF(ISBLANK(INDEX('Wetmore 2012 Met Stab Raw Data'!$B$8:$AI$683,MATCH($B83,'Wetmore 2012 Met Stab Raw Data'!$B$8:$B$683,0)+1,34)),"",IF(INDEX('Wetmore 2012 Met Stab Raw Data'!$B$8:$AI$683,MATCH($B83,'Wetmore 2012 Met Stab Raw Data'!$B$8:$B$683,0)+1,34)&lt;0,0,INDEX('Wetmore 2012 Met Stab Raw Data'!$B$8:$AI$683,MATCH($B83,'Wetmore 2012 Met Stab Raw Data'!$B$8:$B$683,0)+1,34)))</f>
        <v>0</v>
      </c>
      <c r="H83" s="134">
        <f>IF(ISBLANK(INDEX('Wetmore 2012 Met Stab Raw Data'!$B$8:$AI$683,MATCH($B83,'Wetmore 2012 Met Stab Raw Data'!$B$8:$B$683,0)+1,34)),"",INDEX('Wetmore 2012 Met Stab Raw Data'!$B$8:$AI$683,MATCH($B83,'Wetmore 2012 Met Stab Raw Data'!$B$8:$B$683,0)+1,32))</f>
        <v>0.54505327074871901</v>
      </c>
      <c r="I83" s="364">
        <f>IF(ISBLANK(INDEX('Wetmore 2012 PPB Raw Data'!$B$7:$G$246,MATCH($B83,'Wetmore 2012 PPB Raw Data'!$B$7:$B$246,0),2)),"",INDEX('Wetmore 2012 PPB Raw Data'!$B$7:$G$246,MATCH($B83,'Wetmore 2012 PPB Raw Data'!$B$7:$B$246,0),2)/100)</f>
        <v>0.20982838556088212</v>
      </c>
      <c r="J83" s="387">
        <f>IF(ISBLANK(INDEX('Wetmore 2012 PPB Raw Data'!$B$7:$G$246,MATCH($B83,'Wetmore 2012 PPB Raw Data'!$B$7:$B$246,0),5)),"",INDEX('Wetmore 2012 PPB Raw Data'!$B$7:$G$246,MATCH($B83,'Wetmore 2012 PPB Raw Data'!$B$7:$B$246,0),5)/100)</f>
        <v>0.16145965353970074</v>
      </c>
    </row>
    <row r="84" spans="1:10" x14ac:dyDescent="0.25">
      <c r="A84" s="148" t="s">
        <v>474</v>
      </c>
      <c r="B84" s="347" t="s">
        <v>588</v>
      </c>
      <c r="C84" s="150" t="s">
        <v>1738</v>
      </c>
      <c r="D84" s="150" t="s">
        <v>1739</v>
      </c>
      <c r="E84" s="364">
        <f>IF(ISBLANK(INDEX('Wetmore 2012 Met Stab Raw Data'!$B$8:$AI$683,MATCH($B84,'Wetmore 2012 Met Stab Raw Data'!$B$8:$B$683,0),34)),"",IF(INDEX('Wetmore 2012 Met Stab Raw Data'!$B$8:$AI$683,MATCH($B84,'Wetmore 2012 Met Stab Raw Data'!$B$8:$B$683,0),34)&lt;0,0,INDEX('Wetmore 2012 Met Stab Raw Data'!$B$8:$AI$683,MATCH($B84,'Wetmore 2012 Met Stab Raw Data'!$B$8:$B$683,0),34)))</f>
        <v>0</v>
      </c>
      <c r="F84" s="134">
        <f>IF(ISBLANK(INDEX('Wetmore 2012 Met Stab Raw Data'!$B$8:$AI$683,MATCH($B84,'Wetmore 2012 Met Stab Raw Data'!$B$8:$B$683,0),34)),"",INDEX('Wetmore 2012 Met Stab Raw Data'!$B$8:$AI$683,MATCH($B84,'Wetmore 2012 Met Stab Raw Data'!$B$8:$B$683,0),32))</f>
        <v>0.197829093029286</v>
      </c>
      <c r="G84" s="364">
        <f>IF(ISBLANK(INDEX('Wetmore 2012 Met Stab Raw Data'!$B$8:$AI$683,MATCH($B84,'Wetmore 2012 Met Stab Raw Data'!$B$8:$B$683,0)+1,34)),"",IF(INDEX('Wetmore 2012 Met Stab Raw Data'!$B$8:$AI$683,MATCH($B84,'Wetmore 2012 Met Stab Raw Data'!$B$8:$B$683,0)+1,34)&lt;0,0,INDEX('Wetmore 2012 Met Stab Raw Data'!$B$8:$AI$683,MATCH($B84,'Wetmore 2012 Met Stab Raw Data'!$B$8:$B$683,0)+1,34)))</f>
        <v>0</v>
      </c>
      <c r="H84" s="134">
        <f>IF(ISBLANK(INDEX('Wetmore 2012 Met Stab Raw Data'!$B$8:$AI$683,MATCH($B84,'Wetmore 2012 Met Stab Raw Data'!$B$8:$B$683,0)+1,34)),"",INDEX('Wetmore 2012 Met Stab Raw Data'!$B$8:$AI$683,MATCH($B84,'Wetmore 2012 Met Stab Raw Data'!$B$8:$B$683,0)+1,32))</f>
        <v>0.19981789553816701</v>
      </c>
      <c r="I84" s="364">
        <f>IF(ISBLANK(INDEX('Wetmore 2012 PPB Raw Data'!$B$7:$G$246,MATCH($B84,'Wetmore 2012 PPB Raw Data'!$B$7:$B$246,0),2)),"",INDEX('Wetmore 2012 PPB Raw Data'!$B$7:$G$246,MATCH($B84,'Wetmore 2012 PPB Raw Data'!$B$7:$B$246,0),2)/100)</f>
        <v>0</v>
      </c>
      <c r="J84" s="387">
        <f>IF(ISBLANK(INDEX('Wetmore 2012 PPB Raw Data'!$B$7:$G$246,MATCH($B84,'Wetmore 2012 PPB Raw Data'!$B$7:$B$246,0),5)),"",INDEX('Wetmore 2012 PPB Raw Data'!$B$7:$G$246,MATCH($B84,'Wetmore 2012 PPB Raw Data'!$B$7:$B$246,0),5)/100)</f>
        <v>1.3786114175674757E-3</v>
      </c>
    </row>
    <row r="85" spans="1:10" x14ac:dyDescent="0.25">
      <c r="A85" s="150" t="s">
        <v>136</v>
      </c>
      <c r="B85" s="347" t="s">
        <v>137</v>
      </c>
      <c r="C85" s="150" t="s">
        <v>1738</v>
      </c>
      <c r="D85" s="150" t="s">
        <v>1739</v>
      </c>
      <c r="E85" s="364">
        <f>IF(ISBLANK(INDEX('Wetmore 2012 Met Stab Raw Data'!$B$8:$AI$683,MATCH($B85,'Wetmore 2012 Met Stab Raw Data'!$B$8:$B$683,0),34)),"",IF(INDEX('Wetmore 2012 Met Stab Raw Data'!$B$8:$AI$683,MATCH($B85,'Wetmore 2012 Met Stab Raw Data'!$B$8:$B$683,0),34)&lt;0,0,INDEX('Wetmore 2012 Met Stab Raw Data'!$B$8:$AI$683,MATCH($B85,'Wetmore 2012 Met Stab Raw Data'!$B$8:$B$683,0),34)))</f>
        <v>4.9838629259999996</v>
      </c>
      <c r="F85" s="134">
        <f>IF(ISBLANK(INDEX('Wetmore 2012 Met Stab Raw Data'!$B$8:$AI$683,MATCH($B85,'Wetmore 2012 Met Stab Raw Data'!$B$8:$B$683,0),34)),"",INDEX('Wetmore 2012 Met Stab Raw Data'!$B$8:$AI$683,MATCH($B85,'Wetmore 2012 Met Stab Raw Data'!$B$8:$B$683,0),32))</f>
        <v>0.114163157</v>
      </c>
      <c r="G85" s="364">
        <f>IF(ISBLANK(INDEX('Wetmore 2012 Met Stab Raw Data'!$B$8:$AI$683,MATCH($B85,'Wetmore 2012 Met Stab Raw Data'!$B$8:$B$683,0)+1,34)),"",IF(INDEX('Wetmore 2012 Met Stab Raw Data'!$B$8:$AI$683,MATCH($B85,'Wetmore 2012 Met Stab Raw Data'!$B$8:$B$683,0)+1,34)&lt;0,0,INDEX('Wetmore 2012 Met Stab Raw Data'!$B$8:$AI$683,MATCH($B85,'Wetmore 2012 Met Stab Raw Data'!$B$8:$B$683,0)+1,34)))</f>
        <v>0</v>
      </c>
      <c r="H85" s="134">
        <f>IF(ISBLANK(INDEX('Wetmore 2012 Met Stab Raw Data'!$B$8:$AI$683,MATCH($B85,'Wetmore 2012 Met Stab Raw Data'!$B$8:$B$683,0)+1,34)),"",INDEX('Wetmore 2012 Met Stab Raw Data'!$B$8:$AI$683,MATCH($B85,'Wetmore 2012 Met Stab Raw Data'!$B$8:$B$683,0)+1,32))</f>
        <v>0.31125242199999997</v>
      </c>
      <c r="I85" s="364" t="str">
        <f>IF(ISBLANK(INDEX('Wetmore 2012 PPB Raw Data'!$B$7:$G$246,MATCH($B85,'Wetmore 2012 PPB Raw Data'!$B$7:$B$246,0),2)),"",INDEX('Wetmore 2012 PPB Raw Data'!$B$7:$G$246,MATCH($B85,'Wetmore 2012 PPB Raw Data'!$B$7:$B$246,0),2)/100)</f>
        <v/>
      </c>
      <c r="J85" s="387">
        <f>IF(ISBLANK(INDEX('Wetmore 2012 PPB Raw Data'!$B$7:$G$246,MATCH($B85,'Wetmore 2012 PPB Raw Data'!$B$7:$B$246,0),5)),"",INDEX('Wetmore 2012 PPB Raw Data'!$B$7:$G$246,MATCH($B85,'Wetmore 2012 PPB Raw Data'!$B$7:$B$246,0),5)/100)</f>
        <v>0</v>
      </c>
    </row>
    <row r="86" spans="1:10" x14ac:dyDescent="0.25">
      <c r="A86" s="150" t="s">
        <v>629</v>
      </c>
      <c r="B86" s="347" t="s">
        <v>138</v>
      </c>
      <c r="C86" s="150" t="s">
        <v>1738</v>
      </c>
      <c r="D86" s="150" t="s">
        <v>1739</v>
      </c>
      <c r="E86" s="364">
        <f>IF(ISBLANK(INDEX('Wetmore 2012 Met Stab Raw Data'!$B$8:$AI$683,MATCH($B86,'Wetmore 2012 Met Stab Raw Data'!$B$8:$B$683,0),34)),"",IF(INDEX('Wetmore 2012 Met Stab Raw Data'!$B$8:$AI$683,MATCH($B86,'Wetmore 2012 Met Stab Raw Data'!$B$8:$B$683,0),34)&lt;0,0,INDEX('Wetmore 2012 Met Stab Raw Data'!$B$8:$AI$683,MATCH($B86,'Wetmore 2012 Met Stab Raw Data'!$B$8:$B$683,0),34)))</f>
        <v>80.359461240000002</v>
      </c>
      <c r="F86" s="134">
        <f>IF(ISBLANK(INDEX('Wetmore 2012 Met Stab Raw Data'!$B$8:$AI$683,MATCH($B86,'Wetmore 2012 Met Stab Raw Data'!$B$8:$B$683,0),34)),"",INDEX('Wetmore 2012 Met Stab Raw Data'!$B$8:$AI$683,MATCH($B86,'Wetmore 2012 Met Stab Raw Data'!$B$8:$B$683,0),32))</f>
        <v>1.46E-6</v>
      </c>
      <c r="G86" s="364" t="str">
        <f>IF(ISBLANK(INDEX('Wetmore 2012 Met Stab Raw Data'!$B$8:$AI$683,MATCH($B86,'Wetmore 2012 Met Stab Raw Data'!$B$8:$B$683,0)+1,34)),"",IF(INDEX('Wetmore 2012 Met Stab Raw Data'!$B$8:$AI$683,MATCH($B86,'Wetmore 2012 Met Stab Raw Data'!$B$8:$B$683,0)+1,34)&lt;0,0,INDEX('Wetmore 2012 Met Stab Raw Data'!$B$8:$AI$683,MATCH($B86,'Wetmore 2012 Met Stab Raw Data'!$B$8:$B$683,0)+1,34)))</f>
        <v/>
      </c>
      <c r="H86" s="134" t="str">
        <f>IF(ISBLANK(INDEX('Wetmore 2012 Met Stab Raw Data'!$B$8:$AI$683,MATCH($B86,'Wetmore 2012 Met Stab Raw Data'!$B$8:$B$683,0)+1,34)),"",INDEX('Wetmore 2012 Met Stab Raw Data'!$B$8:$AI$683,MATCH($B86,'Wetmore 2012 Met Stab Raw Data'!$B$8:$B$683,0)+1,32))</f>
        <v/>
      </c>
      <c r="I86" s="364" t="str">
        <f>IF(ISBLANK(INDEX('Wetmore 2012 PPB Raw Data'!$B$7:$G$246,MATCH($B86,'Wetmore 2012 PPB Raw Data'!$B$7:$B$246,0),2)),"",INDEX('Wetmore 2012 PPB Raw Data'!$B$7:$G$246,MATCH($B86,'Wetmore 2012 PPB Raw Data'!$B$7:$B$246,0),2)/100)</f>
        <v/>
      </c>
      <c r="J86" s="387">
        <f>IF(ISBLANK(INDEX('Wetmore 2012 PPB Raw Data'!$B$7:$G$246,MATCH($B86,'Wetmore 2012 PPB Raw Data'!$B$7:$B$246,0),5)),"",INDEX('Wetmore 2012 PPB Raw Data'!$B$7:$G$246,MATCH($B86,'Wetmore 2012 PPB Raw Data'!$B$7:$B$246,0),5)/100)</f>
        <v>0</v>
      </c>
    </row>
    <row r="87" spans="1:10" x14ac:dyDescent="0.25">
      <c r="A87" s="150" t="s">
        <v>139</v>
      </c>
      <c r="B87" s="347" t="s">
        <v>140</v>
      </c>
      <c r="C87" s="150" t="s">
        <v>1738</v>
      </c>
      <c r="D87" s="150" t="s">
        <v>1739</v>
      </c>
      <c r="E87" s="364">
        <f>IF(ISBLANK(INDEX('Wetmore 2012 Met Stab Raw Data'!$B$8:$AI$683,MATCH($B87,'Wetmore 2012 Met Stab Raw Data'!$B$8:$B$683,0),34)),"",IF(INDEX('Wetmore 2012 Met Stab Raw Data'!$B$8:$AI$683,MATCH($B87,'Wetmore 2012 Met Stab Raw Data'!$B$8:$B$683,0),34)&lt;0,0,INDEX('Wetmore 2012 Met Stab Raw Data'!$B$8:$AI$683,MATCH($B87,'Wetmore 2012 Met Stab Raw Data'!$B$8:$B$683,0),34)))</f>
        <v>4.9839068879999999</v>
      </c>
      <c r="F87" s="134">
        <f>IF(ISBLANK(INDEX('Wetmore 2012 Met Stab Raw Data'!$B$8:$AI$683,MATCH($B87,'Wetmore 2012 Met Stab Raw Data'!$B$8:$B$683,0),34)),"",INDEX('Wetmore 2012 Met Stab Raw Data'!$B$8:$AI$683,MATCH($B87,'Wetmore 2012 Met Stab Raw Data'!$B$8:$B$683,0),32))</f>
        <v>0.32273245099999998</v>
      </c>
      <c r="G87" s="364">
        <f>IF(ISBLANK(INDEX('Wetmore 2012 Met Stab Raw Data'!$B$8:$AI$683,MATCH($B87,'Wetmore 2012 Met Stab Raw Data'!$B$8:$B$683,0)+1,34)),"",IF(INDEX('Wetmore 2012 Met Stab Raw Data'!$B$8:$AI$683,MATCH($B87,'Wetmore 2012 Met Stab Raw Data'!$B$8:$B$683,0)+1,34)&lt;0,0,INDEX('Wetmore 2012 Met Stab Raw Data'!$B$8:$AI$683,MATCH($B87,'Wetmore 2012 Met Stab Raw Data'!$B$8:$B$683,0)+1,34)))</f>
        <v>3.0220256029999999</v>
      </c>
      <c r="H87" s="134">
        <f>IF(ISBLANK(INDEX('Wetmore 2012 Met Stab Raw Data'!$B$8:$AI$683,MATCH($B87,'Wetmore 2012 Met Stab Raw Data'!$B$8:$B$683,0)+1,34)),"",INDEX('Wetmore 2012 Met Stab Raw Data'!$B$8:$AI$683,MATCH($B87,'Wetmore 2012 Met Stab Raw Data'!$B$8:$B$683,0)+1,32))</f>
        <v>1.08E-4</v>
      </c>
      <c r="I87" s="364" t="str">
        <f>IF(ISBLANK(INDEX('Wetmore 2012 PPB Raw Data'!$B$7:$G$246,MATCH($B87,'Wetmore 2012 PPB Raw Data'!$B$7:$B$246,0),2)),"",INDEX('Wetmore 2012 PPB Raw Data'!$B$7:$G$246,MATCH($B87,'Wetmore 2012 PPB Raw Data'!$B$7:$B$246,0),2)/100)</f>
        <v/>
      </c>
      <c r="J87" s="387">
        <f>IF(ISBLANK(INDEX('Wetmore 2012 PPB Raw Data'!$B$7:$G$246,MATCH($B87,'Wetmore 2012 PPB Raw Data'!$B$7:$B$246,0),5)),"",INDEX('Wetmore 2012 PPB Raw Data'!$B$7:$G$246,MATCH($B87,'Wetmore 2012 PPB Raw Data'!$B$7:$B$246,0),5)/100)</f>
        <v>0</v>
      </c>
    </row>
    <row r="88" spans="1:10" x14ac:dyDescent="0.25">
      <c r="A88" s="150" t="s">
        <v>141</v>
      </c>
      <c r="B88" s="347" t="s">
        <v>142</v>
      </c>
      <c r="C88" s="150" t="s">
        <v>1738</v>
      </c>
      <c r="D88" s="150" t="s">
        <v>1739</v>
      </c>
      <c r="E88" s="364">
        <f>IF(ISBLANK(INDEX('Wetmore 2012 Met Stab Raw Data'!$B$8:$AI$683,MATCH($B88,'Wetmore 2012 Met Stab Raw Data'!$B$8:$B$683,0),34)),"",IF(INDEX('Wetmore 2012 Met Stab Raw Data'!$B$8:$AI$683,MATCH($B88,'Wetmore 2012 Met Stab Raw Data'!$B$8:$B$683,0),34)&lt;0,0,INDEX('Wetmore 2012 Met Stab Raw Data'!$B$8:$AI$683,MATCH($B88,'Wetmore 2012 Met Stab Raw Data'!$B$8:$B$683,0),34)))</f>
        <v>3.0257701699999999</v>
      </c>
      <c r="F88" s="134">
        <f>IF(ISBLANK(INDEX('Wetmore 2012 Met Stab Raw Data'!$B$8:$AI$683,MATCH($B88,'Wetmore 2012 Met Stab Raw Data'!$B$8:$B$683,0),34)),"",INDEX('Wetmore 2012 Met Stab Raw Data'!$B$8:$AI$683,MATCH($B88,'Wetmore 2012 Met Stab Raw Data'!$B$8:$B$683,0),32))</f>
        <v>0.50519064400000002</v>
      </c>
      <c r="G88" s="364">
        <f>IF(ISBLANK(INDEX('Wetmore 2012 Met Stab Raw Data'!$B$8:$AI$683,MATCH($B88,'Wetmore 2012 Met Stab Raw Data'!$B$8:$B$683,0)+1,34)),"",IF(INDEX('Wetmore 2012 Met Stab Raw Data'!$B$8:$AI$683,MATCH($B88,'Wetmore 2012 Met Stab Raw Data'!$B$8:$B$683,0)+1,34)&lt;0,0,INDEX('Wetmore 2012 Met Stab Raw Data'!$B$8:$AI$683,MATCH($B88,'Wetmore 2012 Met Stab Raw Data'!$B$8:$B$683,0)+1,34)))</f>
        <v>4.1871217229999997</v>
      </c>
      <c r="H88" s="134">
        <f>IF(ISBLANK(INDEX('Wetmore 2012 Met Stab Raw Data'!$B$8:$AI$683,MATCH($B88,'Wetmore 2012 Met Stab Raw Data'!$B$8:$B$683,0)+1,34)),"",INDEX('Wetmore 2012 Met Stab Raw Data'!$B$8:$AI$683,MATCH($B88,'Wetmore 2012 Met Stab Raw Data'!$B$8:$B$683,0)+1,32))</f>
        <v>0.36907852200000002</v>
      </c>
      <c r="I88" s="364" t="str">
        <f>IF(ISBLANK(INDEX('Wetmore 2012 PPB Raw Data'!$B$7:$G$246,MATCH($B88,'Wetmore 2012 PPB Raw Data'!$B$7:$B$246,0),2)),"",INDEX('Wetmore 2012 PPB Raw Data'!$B$7:$G$246,MATCH($B88,'Wetmore 2012 PPB Raw Data'!$B$7:$B$246,0),2)/100)</f>
        <v/>
      </c>
      <c r="J88" s="387">
        <f>IF(ISBLANK(INDEX('Wetmore 2012 PPB Raw Data'!$B$7:$G$246,MATCH($B88,'Wetmore 2012 PPB Raw Data'!$B$7:$B$246,0),5)),"",INDEX('Wetmore 2012 PPB Raw Data'!$B$7:$G$246,MATCH($B88,'Wetmore 2012 PPB Raw Data'!$B$7:$B$246,0),5)/100)</f>
        <v>0</v>
      </c>
    </row>
    <row r="89" spans="1:10" x14ac:dyDescent="0.25">
      <c r="A89" s="148" t="s">
        <v>630</v>
      </c>
      <c r="B89" s="347" t="s">
        <v>143</v>
      </c>
      <c r="C89" s="150" t="s">
        <v>1738</v>
      </c>
      <c r="D89" s="150" t="s">
        <v>1739</v>
      </c>
      <c r="E89" s="364">
        <f>IF(ISBLANK(INDEX('Wetmore 2012 Met Stab Raw Data'!$B$8:$AI$683,MATCH($B89,'Wetmore 2012 Met Stab Raw Data'!$B$8:$B$683,0),34)),"",IF(INDEX('Wetmore 2012 Met Stab Raw Data'!$B$8:$AI$683,MATCH($B89,'Wetmore 2012 Met Stab Raw Data'!$B$8:$B$683,0),34)&lt;0,0,INDEX('Wetmore 2012 Met Stab Raw Data'!$B$8:$AI$683,MATCH($B89,'Wetmore 2012 Met Stab Raw Data'!$B$8:$B$683,0),34)))</f>
        <v>1.0786202650000001</v>
      </c>
      <c r="F89" s="134">
        <f>IF(ISBLANK(INDEX('Wetmore 2012 Met Stab Raw Data'!$B$8:$AI$683,MATCH($B89,'Wetmore 2012 Met Stab Raw Data'!$B$8:$B$683,0),34)),"",INDEX('Wetmore 2012 Met Stab Raw Data'!$B$8:$AI$683,MATCH($B89,'Wetmore 2012 Met Stab Raw Data'!$B$8:$B$683,0),32))</f>
        <v>0.25789534400000003</v>
      </c>
      <c r="G89" s="364">
        <f>IF(ISBLANK(INDEX('Wetmore 2012 Met Stab Raw Data'!$B$8:$AI$683,MATCH($B89,'Wetmore 2012 Met Stab Raw Data'!$B$8:$B$683,0)+1,34)),"",IF(INDEX('Wetmore 2012 Met Stab Raw Data'!$B$8:$AI$683,MATCH($B89,'Wetmore 2012 Met Stab Raw Data'!$B$8:$B$683,0)+1,34)&lt;0,0,INDEX('Wetmore 2012 Met Stab Raw Data'!$B$8:$AI$683,MATCH($B89,'Wetmore 2012 Met Stab Raw Data'!$B$8:$B$683,0)+1,34)))</f>
        <v>0</v>
      </c>
      <c r="H89" s="134">
        <f>IF(ISBLANK(INDEX('Wetmore 2012 Met Stab Raw Data'!$B$8:$AI$683,MATCH($B89,'Wetmore 2012 Met Stab Raw Data'!$B$8:$B$683,0)+1,34)),"",INDEX('Wetmore 2012 Met Stab Raw Data'!$B$8:$AI$683,MATCH($B89,'Wetmore 2012 Met Stab Raw Data'!$B$8:$B$683,0)+1,32))</f>
        <v>6.4899999999999995E-4</v>
      </c>
      <c r="I89" s="364" t="str">
        <f>IF(ISBLANK(INDEX('Wetmore 2012 PPB Raw Data'!$B$7:$G$246,MATCH($B89,'Wetmore 2012 PPB Raw Data'!$B$7:$B$246,0),2)),"",INDEX('Wetmore 2012 PPB Raw Data'!$B$7:$G$246,MATCH($B89,'Wetmore 2012 PPB Raw Data'!$B$7:$B$246,0),2)/100)</f>
        <v/>
      </c>
      <c r="J89" s="387">
        <f>IF(ISBLANK(INDEX('Wetmore 2012 PPB Raw Data'!$B$7:$G$246,MATCH($B89,'Wetmore 2012 PPB Raw Data'!$B$7:$B$246,0),5)),"",INDEX('Wetmore 2012 PPB Raw Data'!$B$7:$G$246,MATCH($B89,'Wetmore 2012 PPB Raw Data'!$B$7:$B$246,0),5)/100)</f>
        <v>1.5662280871655377E-2</v>
      </c>
    </row>
    <row r="90" spans="1:10" x14ac:dyDescent="0.25">
      <c r="A90" s="148" t="s">
        <v>631</v>
      </c>
      <c r="B90" s="347" t="s">
        <v>144</v>
      </c>
      <c r="C90" s="150" t="s">
        <v>1738</v>
      </c>
      <c r="D90" s="150" t="s">
        <v>1739</v>
      </c>
      <c r="E90" s="364">
        <f>IF(ISBLANK(INDEX('Wetmore 2012 Met Stab Raw Data'!$B$8:$AI$683,MATCH($B90,'Wetmore 2012 Met Stab Raw Data'!$B$8:$B$683,0),34)),"",IF(INDEX('Wetmore 2012 Met Stab Raw Data'!$B$8:$AI$683,MATCH($B90,'Wetmore 2012 Met Stab Raw Data'!$B$8:$B$683,0),34)&lt;0,0,INDEX('Wetmore 2012 Met Stab Raw Data'!$B$8:$AI$683,MATCH($B90,'Wetmore 2012 Met Stab Raw Data'!$B$8:$B$683,0),34)))</f>
        <v>17.643419999999999</v>
      </c>
      <c r="F90" s="134">
        <f>IF(ISBLANK(INDEX('Wetmore 2012 Met Stab Raw Data'!$B$8:$AI$683,MATCH($B90,'Wetmore 2012 Met Stab Raw Data'!$B$8:$B$683,0),34)),"",INDEX('Wetmore 2012 Met Stab Raw Data'!$B$8:$AI$683,MATCH($B90,'Wetmore 2012 Met Stab Raw Data'!$B$8:$B$683,0),32))</f>
        <v>6.1299999999999999E-5</v>
      </c>
      <c r="G90" s="364">
        <f>IF(ISBLANK(INDEX('Wetmore 2012 Met Stab Raw Data'!$B$8:$AI$683,MATCH($B90,'Wetmore 2012 Met Stab Raw Data'!$B$8:$B$683,0)+1,34)),"",IF(INDEX('Wetmore 2012 Met Stab Raw Data'!$B$8:$AI$683,MATCH($B90,'Wetmore 2012 Met Stab Raw Data'!$B$8:$B$683,0)+1,34)&lt;0,0,INDEX('Wetmore 2012 Met Stab Raw Data'!$B$8:$AI$683,MATCH($B90,'Wetmore 2012 Met Stab Raw Data'!$B$8:$B$683,0)+1,34)))</f>
        <v>15.402082549999999</v>
      </c>
      <c r="H90" s="134">
        <f>IF(ISBLANK(INDEX('Wetmore 2012 Met Stab Raw Data'!$B$8:$AI$683,MATCH($B90,'Wetmore 2012 Met Stab Raw Data'!$B$8:$B$683,0)+1,34)),"",INDEX('Wetmore 2012 Met Stab Raw Data'!$B$8:$AI$683,MATCH($B90,'Wetmore 2012 Met Stab Raw Data'!$B$8:$B$683,0)+1,32))</f>
        <v>1.2600000000000001E-12</v>
      </c>
      <c r="I90" s="364" t="str">
        <f>IF(ISBLANK(INDEX('Wetmore 2012 PPB Raw Data'!$B$7:$G$246,MATCH($B90,'Wetmore 2012 PPB Raw Data'!$B$7:$B$246,0),2)),"",INDEX('Wetmore 2012 PPB Raw Data'!$B$7:$G$246,MATCH($B90,'Wetmore 2012 PPB Raw Data'!$B$7:$B$246,0),2)/100)</f>
        <v/>
      </c>
      <c r="J90" s="387">
        <f>IF(ISBLANK(INDEX('Wetmore 2012 PPB Raw Data'!$B$7:$G$246,MATCH($B90,'Wetmore 2012 PPB Raw Data'!$B$7:$B$246,0),5)),"",INDEX('Wetmore 2012 PPB Raw Data'!$B$7:$G$246,MATCH($B90,'Wetmore 2012 PPB Raw Data'!$B$7:$B$246,0),5)/100)</f>
        <v>0.13127031477128429</v>
      </c>
    </row>
    <row r="91" spans="1:10" x14ac:dyDescent="0.25">
      <c r="A91" s="150" t="s">
        <v>145</v>
      </c>
      <c r="B91" s="347" t="s">
        <v>146</v>
      </c>
      <c r="C91" s="150" t="s">
        <v>1738</v>
      </c>
      <c r="D91" s="150" t="s">
        <v>1739</v>
      </c>
      <c r="E91" s="364">
        <f>IF(ISBLANK(INDEX('Wetmore 2012 Met Stab Raw Data'!$B$8:$AI$683,MATCH($B91,'Wetmore 2012 Met Stab Raw Data'!$B$8:$B$683,0),34)),"",IF(INDEX('Wetmore 2012 Met Stab Raw Data'!$B$8:$AI$683,MATCH($B91,'Wetmore 2012 Met Stab Raw Data'!$B$8:$B$683,0),34)&lt;0,0,INDEX('Wetmore 2012 Met Stab Raw Data'!$B$8:$AI$683,MATCH($B91,'Wetmore 2012 Met Stab Raw Data'!$B$8:$B$683,0),34)))</f>
        <v>20.948330309999999</v>
      </c>
      <c r="F91" s="134">
        <f>IF(ISBLANK(INDEX('Wetmore 2012 Met Stab Raw Data'!$B$8:$AI$683,MATCH($B91,'Wetmore 2012 Met Stab Raw Data'!$B$8:$B$683,0),34)),"",INDEX('Wetmore 2012 Met Stab Raw Data'!$B$8:$AI$683,MATCH($B91,'Wetmore 2012 Met Stab Raw Data'!$B$8:$B$683,0),32))</f>
        <v>1.8699999999999999E-7</v>
      </c>
      <c r="G91" s="364">
        <f>IF(ISBLANK(INDEX('Wetmore 2012 Met Stab Raw Data'!$B$8:$AI$683,MATCH($B91,'Wetmore 2012 Met Stab Raw Data'!$B$8:$B$683,0)+1,34)),"",IF(INDEX('Wetmore 2012 Met Stab Raw Data'!$B$8:$AI$683,MATCH($B91,'Wetmore 2012 Met Stab Raw Data'!$B$8:$B$683,0)+1,34)&lt;0,0,INDEX('Wetmore 2012 Met Stab Raw Data'!$B$8:$AI$683,MATCH($B91,'Wetmore 2012 Met Stab Raw Data'!$B$8:$B$683,0)+1,34)))</f>
        <v>16.635364589999998</v>
      </c>
      <c r="H91" s="134">
        <f>IF(ISBLANK(INDEX('Wetmore 2012 Met Stab Raw Data'!$B$8:$AI$683,MATCH($B91,'Wetmore 2012 Met Stab Raw Data'!$B$8:$B$683,0)+1,34)),"",INDEX('Wetmore 2012 Met Stab Raw Data'!$B$8:$AI$683,MATCH($B91,'Wetmore 2012 Met Stab Raw Data'!$B$8:$B$683,0)+1,32))</f>
        <v>3.5199999999999998E-8</v>
      </c>
      <c r="I91" s="364" t="str">
        <f>IF(ISBLANK(INDEX('Wetmore 2012 PPB Raw Data'!$B$7:$G$246,MATCH($B91,'Wetmore 2012 PPB Raw Data'!$B$7:$B$246,0),2)),"",INDEX('Wetmore 2012 PPB Raw Data'!$B$7:$G$246,MATCH($B91,'Wetmore 2012 PPB Raw Data'!$B$7:$B$246,0),2)/100)</f>
        <v/>
      </c>
      <c r="J91" s="387">
        <f>IF(ISBLANK(INDEX('Wetmore 2012 PPB Raw Data'!$B$7:$G$246,MATCH($B91,'Wetmore 2012 PPB Raw Data'!$B$7:$B$246,0),5)),"",INDEX('Wetmore 2012 PPB Raw Data'!$B$7:$G$246,MATCH($B91,'Wetmore 2012 PPB Raw Data'!$B$7:$B$246,0),5)/100)</f>
        <v>9.3458646616541352E-2</v>
      </c>
    </row>
    <row r="92" spans="1:10" x14ac:dyDescent="0.25">
      <c r="A92" s="150" t="s">
        <v>479</v>
      </c>
      <c r="B92" s="347" t="s">
        <v>589</v>
      </c>
      <c r="C92" s="150" t="s">
        <v>1738</v>
      </c>
      <c r="D92" s="150" t="s">
        <v>1739</v>
      </c>
      <c r="E92" s="364">
        <f>IF(ISBLANK(INDEX('Wetmore 2012 Met Stab Raw Data'!$B$8:$AI$683,MATCH($B92,'Wetmore 2012 Met Stab Raw Data'!$B$8:$B$683,0),34)),"",IF(INDEX('Wetmore 2012 Met Stab Raw Data'!$B$8:$AI$683,MATCH($B92,'Wetmore 2012 Met Stab Raw Data'!$B$8:$B$683,0),34)&lt;0,0,INDEX('Wetmore 2012 Met Stab Raw Data'!$B$8:$AI$683,MATCH($B92,'Wetmore 2012 Met Stab Raw Data'!$B$8:$B$683,0),34)))</f>
        <v>18.4829971501735</v>
      </c>
      <c r="F92" s="134">
        <f>IF(ISBLANK(INDEX('Wetmore 2012 Met Stab Raw Data'!$B$8:$AI$683,MATCH($B92,'Wetmore 2012 Met Stab Raw Data'!$B$8:$B$683,0),34)),"",INDEX('Wetmore 2012 Met Stab Raw Data'!$B$8:$AI$683,MATCH($B92,'Wetmore 2012 Met Stab Raw Data'!$B$8:$B$683,0),32))</f>
        <v>1.6344886490882199E-2</v>
      </c>
      <c r="G92" s="364">
        <f>IF(ISBLANK(INDEX('Wetmore 2012 Met Stab Raw Data'!$B$8:$AI$683,MATCH($B92,'Wetmore 2012 Met Stab Raw Data'!$B$8:$B$683,0)+1,34)),"",IF(INDEX('Wetmore 2012 Met Stab Raw Data'!$B$8:$AI$683,MATCH($B92,'Wetmore 2012 Met Stab Raw Data'!$B$8:$B$683,0)+1,34)&lt;0,0,INDEX('Wetmore 2012 Met Stab Raw Data'!$B$8:$AI$683,MATCH($B92,'Wetmore 2012 Met Stab Raw Data'!$B$8:$B$683,0)+1,34)))</f>
        <v>15.4261322524893</v>
      </c>
      <c r="H92" s="134">
        <f>IF(ISBLANK(INDEX('Wetmore 2012 Met Stab Raw Data'!$B$8:$AI$683,MATCH($B92,'Wetmore 2012 Met Stab Raw Data'!$B$8:$B$683,0)+1,34)),"",INDEX('Wetmore 2012 Met Stab Raw Data'!$B$8:$AI$683,MATCH($B92,'Wetmore 2012 Met Stab Raw Data'!$B$8:$B$683,0)+1,32))</f>
        <v>0.50189093473799695</v>
      </c>
      <c r="I92" s="364">
        <f>IF(ISBLANK(INDEX('Wetmore 2012 PPB Raw Data'!$B$7:$G$246,MATCH($B92,'Wetmore 2012 PPB Raw Data'!$B$7:$B$246,0),2)),"",INDEX('Wetmore 2012 PPB Raw Data'!$B$7:$G$246,MATCH($B92,'Wetmore 2012 PPB Raw Data'!$B$7:$B$246,0),2)/100)</f>
        <v>0</v>
      </c>
      <c r="J92" s="387">
        <f>IF(ISBLANK(INDEX('Wetmore 2012 PPB Raw Data'!$B$7:$G$246,MATCH($B92,'Wetmore 2012 PPB Raw Data'!$B$7:$B$246,0),5)),"",INDEX('Wetmore 2012 PPB Raw Data'!$B$7:$G$246,MATCH($B92,'Wetmore 2012 PPB Raw Data'!$B$7:$B$246,0),5)/100)</f>
        <v>0</v>
      </c>
    </row>
    <row r="93" spans="1:10" x14ac:dyDescent="0.25">
      <c r="A93" s="150" t="s">
        <v>147</v>
      </c>
      <c r="B93" s="347" t="s">
        <v>148</v>
      </c>
      <c r="C93" s="150" t="s">
        <v>1738</v>
      </c>
      <c r="D93" s="150" t="s">
        <v>1739</v>
      </c>
      <c r="E93" s="364">
        <f>IF(ISBLANK(INDEX('Wetmore 2012 Met Stab Raw Data'!$B$8:$AI$683,MATCH($B93,'Wetmore 2012 Met Stab Raw Data'!$B$8:$B$683,0),34)),"",IF(INDEX('Wetmore 2012 Met Stab Raw Data'!$B$8:$AI$683,MATCH($B93,'Wetmore 2012 Met Stab Raw Data'!$B$8:$B$683,0),34)&lt;0,0,INDEX('Wetmore 2012 Met Stab Raw Data'!$B$8:$AI$683,MATCH($B93,'Wetmore 2012 Met Stab Raw Data'!$B$8:$B$683,0),34)))</f>
        <v>126.9944957</v>
      </c>
      <c r="F93" s="134">
        <f>IF(ISBLANK(INDEX('Wetmore 2012 Met Stab Raw Data'!$B$8:$AI$683,MATCH($B93,'Wetmore 2012 Met Stab Raw Data'!$B$8:$B$683,0),34)),"",INDEX('Wetmore 2012 Met Stab Raw Data'!$B$8:$AI$683,MATCH($B93,'Wetmore 2012 Met Stab Raw Data'!$B$8:$B$683,0),32))</f>
        <v>2.8575689999999999E-3</v>
      </c>
      <c r="G93" s="364">
        <f>IF(ISBLANK(INDEX('Wetmore 2012 Met Stab Raw Data'!$B$8:$AI$683,MATCH($B93,'Wetmore 2012 Met Stab Raw Data'!$B$8:$B$683,0)+1,34)),"",IF(INDEX('Wetmore 2012 Met Stab Raw Data'!$B$8:$AI$683,MATCH($B93,'Wetmore 2012 Met Stab Raw Data'!$B$8:$B$683,0)+1,34)&lt;0,0,INDEX('Wetmore 2012 Met Stab Raw Data'!$B$8:$AI$683,MATCH($B93,'Wetmore 2012 Met Stab Raw Data'!$B$8:$B$683,0)+1,34)))</f>
        <v>129.63531090000001</v>
      </c>
      <c r="H93" s="134">
        <f>IF(ISBLANK(INDEX('Wetmore 2012 Met Stab Raw Data'!$B$8:$AI$683,MATCH($B93,'Wetmore 2012 Met Stab Raw Data'!$B$8:$B$683,0)+1,34)),"",INDEX('Wetmore 2012 Met Stab Raw Data'!$B$8:$AI$683,MATCH($B93,'Wetmore 2012 Met Stab Raw Data'!$B$8:$B$683,0)+1,32))</f>
        <v>2.1982970000000001E-3</v>
      </c>
      <c r="I93" s="364" t="str">
        <f>IF(ISBLANK(INDEX('Wetmore 2012 PPB Raw Data'!$B$7:$G$246,MATCH($B93,'Wetmore 2012 PPB Raw Data'!$B$7:$B$246,0),2)),"",INDEX('Wetmore 2012 PPB Raw Data'!$B$7:$G$246,MATCH($B93,'Wetmore 2012 PPB Raw Data'!$B$7:$B$246,0),2)/100)</f>
        <v/>
      </c>
      <c r="J93" s="387">
        <f>IF(ISBLANK(INDEX('Wetmore 2012 PPB Raw Data'!$B$7:$G$246,MATCH($B93,'Wetmore 2012 PPB Raw Data'!$B$7:$B$246,0),5)),"",INDEX('Wetmore 2012 PPB Raw Data'!$B$7:$G$246,MATCH($B93,'Wetmore 2012 PPB Raw Data'!$B$7:$B$246,0),5)/100)</f>
        <v>0</v>
      </c>
    </row>
    <row r="94" spans="1:10" x14ac:dyDescent="0.25">
      <c r="A94" s="150" t="s">
        <v>149</v>
      </c>
      <c r="B94" s="347" t="s">
        <v>150</v>
      </c>
      <c r="C94" s="150" t="s">
        <v>1738</v>
      </c>
      <c r="D94" s="150" t="s">
        <v>1739</v>
      </c>
      <c r="E94" s="364">
        <f>IF(ISBLANK(INDEX('Wetmore 2012 Met Stab Raw Data'!$B$8:$AI$683,MATCH($B94,'Wetmore 2012 Met Stab Raw Data'!$B$8:$B$683,0),34)),"",IF(INDEX('Wetmore 2012 Met Stab Raw Data'!$B$8:$AI$683,MATCH($B94,'Wetmore 2012 Met Stab Raw Data'!$B$8:$B$683,0),34)&lt;0,0,INDEX('Wetmore 2012 Met Stab Raw Data'!$B$8:$AI$683,MATCH($B94,'Wetmore 2012 Met Stab Raw Data'!$B$8:$B$683,0),34)))</f>
        <v>17.73649782</v>
      </c>
      <c r="F94" s="134">
        <f>IF(ISBLANK(INDEX('Wetmore 2012 Met Stab Raw Data'!$B$8:$AI$683,MATCH($B94,'Wetmore 2012 Met Stab Raw Data'!$B$8:$B$683,0),34)),"",INDEX('Wetmore 2012 Met Stab Raw Data'!$B$8:$AI$683,MATCH($B94,'Wetmore 2012 Met Stab Raw Data'!$B$8:$B$683,0),32))</f>
        <v>9.2099999999999997E-11</v>
      </c>
      <c r="G94" s="364">
        <f>IF(ISBLANK(INDEX('Wetmore 2012 Met Stab Raw Data'!$B$8:$AI$683,MATCH($B94,'Wetmore 2012 Met Stab Raw Data'!$B$8:$B$683,0)+1,34)),"",IF(INDEX('Wetmore 2012 Met Stab Raw Data'!$B$8:$AI$683,MATCH($B94,'Wetmore 2012 Met Stab Raw Data'!$B$8:$B$683,0)+1,34)&lt;0,0,INDEX('Wetmore 2012 Met Stab Raw Data'!$B$8:$AI$683,MATCH($B94,'Wetmore 2012 Met Stab Raw Data'!$B$8:$B$683,0)+1,34)))</f>
        <v>10.044878020000001</v>
      </c>
      <c r="H94" s="134">
        <f>IF(ISBLANK(INDEX('Wetmore 2012 Met Stab Raw Data'!$B$8:$AI$683,MATCH($B94,'Wetmore 2012 Met Stab Raw Data'!$B$8:$B$683,0)+1,34)),"",INDEX('Wetmore 2012 Met Stab Raw Data'!$B$8:$AI$683,MATCH($B94,'Wetmore 2012 Met Stab Raw Data'!$B$8:$B$683,0)+1,32))</f>
        <v>6.6700000000000003E-9</v>
      </c>
      <c r="I94" s="364" t="str">
        <f>IF(ISBLANK(INDEX('Wetmore 2012 PPB Raw Data'!$B$7:$G$246,MATCH($B94,'Wetmore 2012 PPB Raw Data'!$B$7:$B$246,0),2)),"",INDEX('Wetmore 2012 PPB Raw Data'!$B$7:$G$246,MATCH($B94,'Wetmore 2012 PPB Raw Data'!$B$7:$B$246,0),2)/100)</f>
        <v/>
      </c>
      <c r="J94" s="387">
        <f>IF(ISBLANK(INDEX('Wetmore 2012 PPB Raw Data'!$B$7:$G$246,MATCH($B94,'Wetmore 2012 PPB Raw Data'!$B$7:$B$246,0),5)),"",INDEX('Wetmore 2012 PPB Raw Data'!$B$7:$G$246,MATCH($B94,'Wetmore 2012 PPB Raw Data'!$B$7:$B$246,0),5)/100)</f>
        <v>2.4362046888916158E-2</v>
      </c>
    </row>
    <row r="95" spans="1:10" x14ac:dyDescent="0.25">
      <c r="A95" s="150" t="s">
        <v>484</v>
      </c>
      <c r="B95" s="347" t="s">
        <v>590</v>
      </c>
      <c r="C95" s="150" t="s">
        <v>1738</v>
      </c>
      <c r="D95" s="150" t="s">
        <v>1739</v>
      </c>
      <c r="E95" s="364">
        <f>IF(ISBLANK(INDEX('Wetmore 2012 Met Stab Raw Data'!$B$8:$AI$683,MATCH($B95,'Wetmore 2012 Met Stab Raw Data'!$B$8:$B$683,0),34)),"",IF(INDEX('Wetmore 2012 Met Stab Raw Data'!$B$8:$AI$683,MATCH($B95,'Wetmore 2012 Met Stab Raw Data'!$B$8:$B$683,0),34)&lt;0,0,INDEX('Wetmore 2012 Met Stab Raw Data'!$B$8:$AI$683,MATCH($B95,'Wetmore 2012 Met Stab Raw Data'!$B$8:$B$683,0),34)))</f>
        <v>62.111251715384903</v>
      </c>
      <c r="F95" s="134">
        <f>IF(ISBLANK(INDEX('Wetmore 2012 Met Stab Raw Data'!$B$8:$AI$683,MATCH($B95,'Wetmore 2012 Met Stab Raw Data'!$B$8:$B$683,0),34)),"",INDEX('Wetmore 2012 Met Stab Raw Data'!$B$8:$AI$683,MATCH($B95,'Wetmore 2012 Met Stab Raw Data'!$B$8:$B$683,0),32))</f>
        <v>7.6268718360686903E-3</v>
      </c>
      <c r="G95" s="364">
        <f>IF(ISBLANK(INDEX('Wetmore 2012 Met Stab Raw Data'!$B$8:$AI$683,MATCH($B95,'Wetmore 2012 Met Stab Raw Data'!$B$8:$B$683,0)+1,34)),"",IF(INDEX('Wetmore 2012 Met Stab Raw Data'!$B$8:$AI$683,MATCH($B95,'Wetmore 2012 Met Stab Raw Data'!$B$8:$B$683,0)+1,34)&lt;0,0,INDEX('Wetmore 2012 Met Stab Raw Data'!$B$8:$AI$683,MATCH($B95,'Wetmore 2012 Met Stab Raw Data'!$B$8:$B$683,0)+1,34)))</f>
        <v>30.2582369929032</v>
      </c>
      <c r="H95" s="134">
        <f>IF(ISBLANK(INDEX('Wetmore 2012 Met Stab Raw Data'!$B$8:$AI$683,MATCH($B95,'Wetmore 2012 Met Stab Raw Data'!$B$8:$B$683,0)+1,34)),"",INDEX('Wetmore 2012 Met Stab Raw Data'!$B$8:$AI$683,MATCH($B95,'Wetmore 2012 Met Stab Raw Data'!$B$8:$B$683,0)+1,32))</f>
        <v>3.7270448433268601E-5</v>
      </c>
      <c r="I95" s="364">
        <f>IF(ISBLANK(INDEX('Wetmore 2012 PPB Raw Data'!$B$7:$G$246,MATCH($B95,'Wetmore 2012 PPB Raw Data'!$B$7:$B$246,0),2)),"",INDEX('Wetmore 2012 PPB Raw Data'!$B$7:$G$246,MATCH($B95,'Wetmore 2012 PPB Raw Data'!$B$7:$B$246,0),2)/100)</f>
        <v>3.0020790200138023E-2</v>
      </c>
      <c r="J95" s="387">
        <f>IF(ISBLANK(INDEX('Wetmore 2012 PPB Raw Data'!$B$7:$G$246,MATCH($B95,'Wetmore 2012 PPB Raw Data'!$B$7:$B$246,0),5)),"",INDEX('Wetmore 2012 PPB Raw Data'!$B$7:$G$246,MATCH($B95,'Wetmore 2012 PPB Raw Data'!$B$7:$B$246,0),5)/100)</f>
        <v>4.138251452930352E-2</v>
      </c>
    </row>
    <row r="96" spans="1:10" x14ac:dyDescent="0.25">
      <c r="A96" s="150" t="s">
        <v>151</v>
      </c>
      <c r="B96" s="347" t="s">
        <v>152</v>
      </c>
      <c r="C96" s="150" t="s">
        <v>1738</v>
      </c>
      <c r="D96" s="150" t="s">
        <v>1739</v>
      </c>
      <c r="E96" s="364">
        <f>IF(ISBLANK(INDEX('Wetmore 2012 Met Stab Raw Data'!$B$8:$AI$683,MATCH($B96,'Wetmore 2012 Met Stab Raw Data'!$B$8:$B$683,0),34)),"",IF(INDEX('Wetmore 2012 Met Stab Raw Data'!$B$8:$AI$683,MATCH($B96,'Wetmore 2012 Met Stab Raw Data'!$B$8:$B$683,0),34)&lt;0,0,INDEX('Wetmore 2012 Met Stab Raw Data'!$B$8:$AI$683,MATCH($B96,'Wetmore 2012 Met Stab Raw Data'!$B$8:$B$683,0),34)))</f>
        <v>3.7880501240000002</v>
      </c>
      <c r="F96" s="134">
        <f>IF(ISBLANK(INDEX('Wetmore 2012 Met Stab Raw Data'!$B$8:$AI$683,MATCH($B96,'Wetmore 2012 Met Stab Raw Data'!$B$8:$B$683,0),34)),"",INDEX('Wetmore 2012 Met Stab Raw Data'!$B$8:$AI$683,MATCH($B96,'Wetmore 2012 Met Stab Raw Data'!$B$8:$B$683,0),32))</f>
        <v>7.8041109999999999E-3</v>
      </c>
      <c r="G96" s="364">
        <f>IF(ISBLANK(INDEX('Wetmore 2012 Met Stab Raw Data'!$B$8:$AI$683,MATCH($B96,'Wetmore 2012 Met Stab Raw Data'!$B$8:$B$683,0)+1,34)),"",IF(INDEX('Wetmore 2012 Met Stab Raw Data'!$B$8:$AI$683,MATCH($B96,'Wetmore 2012 Met Stab Raw Data'!$B$8:$B$683,0)+1,34)&lt;0,0,INDEX('Wetmore 2012 Met Stab Raw Data'!$B$8:$AI$683,MATCH($B96,'Wetmore 2012 Met Stab Raw Data'!$B$8:$B$683,0)+1,34)))</f>
        <v>2.8824033999999998E-2</v>
      </c>
      <c r="H96" s="134">
        <f>IF(ISBLANK(INDEX('Wetmore 2012 Met Stab Raw Data'!$B$8:$AI$683,MATCH($B96,'Wetmore 2012 Met Stab Raw Data'!$B$8:$B$683,0)+1,34)),"",INDEX('Wetmore 2012 Met Stab Raw Data'!$B$8:$AI$683,MATCH($B96,'Wetmore 2012 Met Stab Raw Data'!$B$8:$B$683,0)+1,32))</f>
        <v>0.988163809</v>
      </c>
      <c r="I96" s="364" t="str">
        <f>IF(ISBLANK(INDEX('Wetmore 2012 PPB Raw Data'!$B$7:$G$246,MATCH($B96,'Wetmore 2012 PPB Raw Data'!$B$7:$B$246,0),2)),"",INDEX('Wetmore 2012 PPB Raw Data'!$B$7:$G$246,MATCH($B96,'Wetmore 2012 PPB Raw Data'!$B$7:$B$246,0),2)/100)</f>
        <v/>
      </c>
      <c r="J96" s="387">
        <f>IF(ISBLANK(INDEX('Wetmore 2012 PPB Raw Data'!$B$7:$G$246,MATCH($B96,'Wetmore 2012 PPB Raw Data'!$B$7:$B$246,0),5)),"",INDEX('Wetmore 2012 PPB Raw Data'!$B$7:$G$246,MATCH($B96,'Wetmore 2012 PPB Raw Data'!$B$7:$B$246,0),5)/100)</f>
        <v>3.6710468248188334E-2</v>
      </c>
    </row>
    <row r="97" spans="1:10" x14ac:dyDescent="0.25">
      <c r="A97" s="150" t="s">
        <v>153</v>
      </c>
      <c r="B97" s="347" t="s">
        <v>154</v>
      </c>
      <c r="C97" s="150" t="s">
        <v>1738</v>
      </c>
      <c r="D97" s="150" t="s">
        <v>1739</v>
      </c>
      <c r="E97" s="364">
        <f>IF(ISBLANK(INDEX('Wetmore 2012 Met Stab Raw Data'!$B$8:$AI$683,MATCH($B97,'Wetmore 2012 Met Stab Raw Data'!$B$8:$B$683,0),34)),"",IF(INDEX('Wetmore 2012 Met Stab Raw Data'!$B$8:$AI$683,MATCH($B97,'Wetmore 2012 Met Stab Raw Data'!$B$8:$B$683,0),34)&lt;0,0,INDEX('Wetmore 2012 Met Stab Raw Data'!$B$8:$AI$683,MATCH($B97,'Wetmore 2012 Met Stab Raw Data'!$B$8:$B$683,0),34)))</f>
        <v>11.19187277</v>
      </c>
      <c r="F97" s="134">
        <f>IF(ISBLANK(INDEX('Wetmore 2012 Met Stab Raw Data'!$B$8:$AI$683,MATCH($B97,'Wetmore 2012 Met Stab Raw Data'!$B$8:$B$683,0),34)),"",INDEX('Wetmore 2012 Met Stab Raw Data'!$B$8:$AI$683,MATCH($B97,'Wetmore 2012 Met Stab Raw Data'!$B$8:$B$683,0),32))</f>
        <v>1.05E-7</v>
      </c>
      <c r="G97" s="364">
        <f>IF(ISBLANK(INDEX('Wetmore 2012 Met Stab Raw Data'!$B$8:$AI$683,MATCH($B97,'Wetmore 2012 Met Stab Raw Data'!$B$8:$B$683,0)+1,34)),"",IF(INDEX('Wetmore 2012 Met Stab Raw Data'!$B$8:$AI$683,MATCH($B97,'Wetmore 2012 Met Stab Raw Data'!$B$8:$B$683,0)+1,34)&lt;0,0,INDEX('Wetmore 2012 Met Stab Raw Data'!$B$8:$AI$683,MATCH($B97,'Wetmore 2012 Met Stab Raw Data'!$B$8:$B$683,0)+1,34)))</f>
        <v>2.452664693</v>
      </c>
      <c r="H97" s="134">
        <f>IF(ISBLANK(INDEX('Wetmore 2012 Met Stab Raw Data'!$B$8:$AI$683,MATCH($B97,'Wetmore 2012 Met Stab Raw Data'!$B$8:$B$683,0)+1,34)),"",INDEX('Wetmore 2012 Met Stab Raw Data'!$B$8:$AI$683,MATCH($B97,'Wetmore 2012 Met Stab Raw Data'!$B$8:$B$683,0)+1,32))</f>
        <v>1.444933E-2</v>
      </c>
      <c r="I97" s="364" t="str">
        <f>IF(ISBLANK(INDEX('Wetmore 2012 PPB Raw Data'!$B$7:$G$246,MATCH($B97,'Wetmore 2012 PPB Raw Data'!$B$7:$B$246,0),2)),"",INDEX('Wetmore 2012 PPB Raw Data'!$B$7:$G$246,MATCH($B97,'Wetmore 2012 PPB Raw Data'!$B$7:$B$246,0),2)/100)</f>
        <v/>
      </c>
      <c r="J97" s="387">
        <f>IF(ISBLANK(INDEX('Wetmore 2012 PPB Raw Data'!$B$7:$G$246,MATCH($B97,'Wetmore 2012 PPB Raw Data'!$B$7:$B$246,0),5)),"",INDEX('Wetmore 2012 PPB Raw Data'!$B$7:$G$246,MATCH($B97,'Wetmore 2012 PPB Raw Data'!$B$7:$B$246,0),5)/100)</f>
        <v>0</v>
      </c>
    </row>
    <row r="98" spans="1:10" x14ac:dyDescent="0.25">
      <c r="A98" s="150" t="s">
        <v>155</v>
      </c>
      <c r="B98" s="347" t="s">
        <v>156</v>
      </c>
      <c r="C98" s="150" t="s">
        <v>1738</v>
      </c>
      <c r="D98" s="150" t="s">
        <v>1739</v>
      </c>
      <c r="E98" s="364">
        <f>IF(ISBLANK(INDEX('Wetmore 2012 Met Stab Raw Data'!$B$8:$AI$683,MATCH($B98,'Wetmore 2012 Met Stab Raw Data'!$B$8:$B$683,0),34)),"",IF(INDEX('Wetmore 2012 Met Stab Raw Data'!$B$8:$AI$683,MATCH($B98,'Wetmore 2012 Met Stab Raw Data'!$B$8:$B$683,0),34)&lt;0,0,INDEX('Wetmore 2012 Met Stab Raw Data'!$B$8:$AI$683,MATCH($B98,'Wetmore 2012 Met Stab Raw Data'!$B$8:$B$683,0),34)))</f>
        <v>35.266755410000002</v>
      </c>
      <c r="F98" s="134">
        <f>IF(ISBLANK(INDEX('Wetmore 2012 Met Stab Raw Data'!$B$8:$AI$683,MATCH($B98,'Wetmore 2012 Met Stab Raw Data'!$B$8:$B$683,0),34)),"",INDEX('Wetmore 2012 Met Stab Raw Data'!$B$8:$AI$683,MATCH($B98,'Wetmore 2012 Met Stab Raw Data'!$B$8:$B$683,0),32))</f>
        <v>9.3799999999999992E-12</v>
      </c>
      <c r="G98" s="364">
        <f>IF(ISBLANK(INDEX('Wetmore 2012 Met Stab Raw Data'!$B$8:$AI$683,MATCH($B98,'Wetmore 2012 Met Stab Raw Data'!$B$8:$B$683,0)+1,34)),"",IF(INDEX('Wetmore 2012 Met Stab Raw Data'!$B$8:$AI$683,MATCH($B98,'Wetmore 2012 Met Stab Raw Data'!$B$8:$B$683,0)+1,34)&lt;0,0,INDEX('Wetmore 2012 Met Stab Raw Data'!$B$8:$AI$683,MATCH($B98,'Wetmore 2012 Met Stab Raw Data'!$B$8:$B$683,0)+1,34)))</f>
        <v>37.164315219999999</v>
      </c>
      <c r="H98" s="134">
        <f>IF(ISBLANK(INDEX('Wetmore 2012 Met Stab Raw Data'!$B$8:$AI$683,MATCH($B98,'Wetmore 2012 Met Stab Raw Data'!$B$8:$B$683,0)+1,34)),"",INDEX('Wetmore 2012 Met Stab Raw Data'!$B$8:$AI$683,MATCH($B98,'Wetmore 2012 Met Stab Raw Data'!$B$8:$B$683,0)+1,32))</f>
        <v>7.2199999999999998E-8</v>
      </c>
      <c r="I98" s="364" t="str">
        <f>IF(ISBLANK(INDEX('Wetmore 2012 PPB Raw Data'!$B$7:$G$246,MATCH($B98,'Wetmore 2012 PPB Raw Data'!$B$7:$B$246,0),2)),"",INDEX('Wetmore 2012 PPB Raw Data'!$B$7:$G$246,MATCH($B98,'Wetmore 2012 PPB Raw Data'!$B$7:$B$246,0),2)/100)</f>
        <v/>
      </c>
      <c r="J98" s="387">
        <f>IF(ISBLANK(INDEX('Wetmore 2012 PPB Raw Data'!$B$7:$G$246,MATCH($B98,'Wetmore 2012 PPB Raw Data'!$B$7:$B$246,0),5)),"",INDEX('Wetmore 2012 PPB Raw Data'!$B$7:$G$246,MATCH($B98,'Wetmore 2012 PPB Raw Data'!$B$7:$B$246,0),5)/100)</f>
        <v>5.719383574302131E-2</v>
      </c>
    </row>
    <row r="99" spans="1:10" x14ac:dyDescent="0.25">
      <c r="A99" s="150" t="s">
        <v>157</v>
      </c>
      <c r="B99" s="347" t="s">
        <v>158</v>
      </c>
      <c r="C99" s="150" t="s">
        <v>1738</v>
      </c>
      <c r="D99" s="150" t="s">
        <v>1739</v>
      </c>
      <c r="E99" s="364">
        <f>IF(ISBLANK(INDEX('Wetmore 2012 Met Stab Raw Data'!$B$8:$AI$683,MATCH($B99,'Wetmore 2012 Met Stab Raw Data'!$B$8:$B$683,0),34)),"",IF(INDEX('Wetmore 2012 Met Stab Raw Data'!$B$8:$AI$683,MATCH($B99,'Wetmore 2012 Met Stab Raw Data'!$B$8:$B$683,0),34)&lt;0,0,INDEX('Wetmore 2012 Met Stab Raw Data'!$B$8:$AI$683,MATCH($B99,'Wetmore 2012 Met Stab Raw Data'!$B$8:$B$683,0),34)))</f>
        <v>10.02248404</v>
      </c>
      <c r="F99" s="134">
        <f>IF(ISBLANK(INDEX('Wetmore 2012 Met Stab Raw Data'!$B$8:$AI$683,MATCH($B99,'Wetmore 2012 Met Stab Raw Data'!$B$8:$B$683,0),34)),"",INDEX('Wetmore 2012 Met Stab Raw Data'!$B$8:$AI$683,MATCH($B99,'Wetmore 2012 Met Stab Raw Data'!$B$8:$B$683,0),32))</f>
        <v>1.36E-5</v>
      </c>
      <c r="G99" s="364">
        <f>IF(ISBLANK(INDEX('Wetmore 2012 Met Stab Raw Data'!$B$8:$AI$683,MATCH($B99,'Wetmore 2012 Met Stab Raw Data'!$B$8:$B$683,0)+1,34)),"",IF(INDEX('Wetmore 2012 Met Stab Raw Data'!$B$8:$AI$683,MATCH($B99,'Wetmore 2012 Met Stab Raw Data'!$B$8:$B$683,0)+1,34)&lt;0,0,INDEX('Wetmore 2012 Met Stab Raw Data'!$B$8:$AI$683,MATCH($B99,'Wetmore 2012 Met Stab Raw Data'!$B$8:$B$683,0)+1,34)))</f>
        <v>10.57927271</v>
      </c>
      <c r="H99" s="134">
        <f>IF(ISBLANK(INDEX('Wetmore 2012 Met Stab Raw Data'!$B$8:$AI$683,MATCH($B99,'Wetmore 2012 Met Stab Raw Data'!$B$8:$B$683,0)+1,34)),"",INDEX('Wetmore 2012 Met Stab Raw Data'!$B$8:$AI$683,MATCH($B99,'Wetmore 2012 Met Stab Raw Data'!$B$8:$B$683,0)+1,32))</f>
        <v>9.4699999999999994E-10</v>
      </c>
      <c r="I99" s="364" t="str">
        <f>IF(ISBLANK(INDEX('Wetmore 2012 PPB Raw Data'!$B$7:$G$246,MATCH($B99,'Wetmore 2012 PPB Raw Data'!$B$7:$B$246,0),2)),"",INDEX('Wetmore 2012 PPB Raw Data'!$B$7:$G$246,MATCH($B99,'Wetmore 2012 PPB Raw Data'!$B$7:$B$246,0),2)/100)</f>
        <v/>
      </c>
      <c r="J99" s="387">
        <f>IF(ISBLANK(INDEX('Wetmore 2012 PPB Raw Data'!$B$7:$G$246,MATCH($B99,'Wetmore 2012 PPB Raw Data'!$B$7:$B$246,0),5)),"",INDEX('Wetmore 2012 PPB Raw Data'!$B$7:$G$246,MATCH($B99,'Wetmore 2012 PPB Raw Data'!$B$7:$B$246,0),5)/100)</f>
        <v>0</v>
      </c>
    </row>
    <row r="100" spans="1:10" x14ac:dyDescent="0.25">
      <c r="A100" s="150" t="s">
        <v>159</v>
      </c>
      <c r="B100" s="347" t="s">
        <v>160</v>
      </c>
      <c r="C100" s="150" t="s">
        <v>1738</v>
      </c>
      <c r="D100" s="150" t="s">
        <v>1739</v>
      </c>
      <c r="E100" s="364">
        <f>IF(ISBLANK(INDEX('Wetmore 2012 Met Stab Raw Data'!$B$8:$AI$683,MATCH($B100,'Wetmore 2012 Met Stab Raw Data'!$B$8:$B$683,0),34)),"",IF(INDEX('Wetmore 2012 Met Stab Raw Data'!$B$8:$AI$683,MATCH($B100,'Wetmore 2012 Met Stab Raw Data'!$B$8:$B$683,0),34)&lt;0,0,INDEX('Wetmore 2012 Met Stab Raw Data'!$B$8:$AI$683,MATCH($B100,'Wetmore 2012 Met Stab Raw Data'!$B$8:$B$683,0),34)))</f>
        <v>54.92852208</v>
      </c>
      <c r="F100" s="134">
        <f>IF(ISBLANK(INDEX('Wetmore 2012 Met Stab Raw Data'!$B$8:$AI$683,MATCH($B100,'Wetmore 2012 Met Stab Raw Data'!$B$8:$B$683,0),34)),"",INDEX('Wetmore 2012 Met Stab Raw Data'!$B$8:$AI$683,MATCH($B100,'Wetmore 2012 Met Stab Raw Data'!$B$8:$B$683,0),32))</f>
        <v>0.241947211</v>
      </c>
      <c r="G100" s="364">
        <f>IF(ISBLANK(INDEX('Wetmore 2012 Met Stab Raw Data'!$B$8:$AI$683,MATCH($B100,'Wetmore 2012 Met Stab Raw Data'!$B$8:$B$683,0)+1,34)),"",IF(INDEX('Wetmore 2012 Met Stab Raw Data'!$B$8:$AI$683,MATCH($B100,'Wetmore 2012 Met Stab Raw Data'!$B$8:$B$683,0)+1,34)&lt;0,0,INDEX('Wetmore 2012 Met Stab Raw Data'!$B$8:$AI$683,MATCH($B100,'Wetmore 2012 Met Stab Raw Data'!$B$8:$B$683,0)+1,34)))</f>
        <v>54.283541839999998</v>
      </c>
      <c r="H100" s="134">
        <f>IF(ISBLANK(INDEX('Wetmore 2012 Met Stab Raw Data'!$B$8:$AI$683,MATCH($B100,'Wetmore 2012 Met Stab Raw Data'!$B$8:$B$683,0)+1,34)),"",INDEX('Wetmore 2012 Met Stab Raw Data'!$B$8:$AI$683,MATCH($B100,'Wetmore 2012 Met Stab Raw Data'!$B$8:$B$683,0)+1,32))</f>
        <v>1.6799999999999999E-4</v>
      </c>
      <c r="I100" s="364" t="str">
        <f>IF(ISBLANK(INDEX('Wetmore 2012 PPB Raw Data'!$B$7:$G$246,MATCH($B100,'Wetmore 2012 PPB Raw Data'!$B$7:$B$246,0),2)),"",INDEX('Wetmore 2012 PPB Raw Data'!$B$7:$G$246,MATCH($B100,'Wetmore 2012 PPB Raw Data'!$B$7:$B$246,0),2)/100)</f>
        <v/>
      </c>
      <c r="J100" s="387">
        <f>IF(ISBLANK(INDEX('Wetmore 2012 PPB Raw Data'!$B$7:$G$246,MATCH($B100,'Wetmore 2012 PPB Raw Data'!$B$7:$B$246,0),5)),"",INDEX('Wetmore 2012 PPB Raw Data'!$B$7:$G$246,MATCH($B100,'Wetmore 2012 PPB Raw Data'!$B$7:$B$246,0),5)/100)</f>
        <v>0</v>
      </c>
    </row>
    <row r="101" spans="1:10" x14ac:dyDescent="0.25">
      <c r="A101" s="150" t="s">
        <v>489</v>
      </c>
      <c r="B101" s="347" t="s">
        <v>591</v>
      </c>
      <c r="C101" s="150" t="s">
        <v>1738</v>
      </c>
      <c r="D101" s="150" t="s">
        <v>1739</v>
      </c>
      <c r="E101" s="364">
        <f>IF(ISBLANK(INDEX('Wetmore 2012 Met Stab Raw Data'!$B$8:$AI$683,MATCH($B101,'Wetmore 2012 Met Stab Raw Data'!$B$8:$B$683,0),34)),"",IF(INDEX('Wetmore 2012 Met Stab Raw Data'!$B$8:$AI$683,MATCH($B101,'Wetmore 2012 Met Stab Raw Data'!$B$8:$B$683,0),34)&lt;0,0,INDEX('Wetmore 2012 Met Stab Raw Data'!$B$8:$AI$683,MATCH($B101,'Wetmore 2012 Met Stab Raw Data'!$B$8:$B$683,0),34)))</f>
        <v>23.097411146062601</v>
      </c>
      <c r="F101" s="134">
        <f>IF(ISBLANK(INDEX('Wetmore 2012 Met Stab Raw Data'!$B$8:$AI$683,MATCH($B101,'Wetmore 2012 Met Stab Raw Data'!$B$8:$B$683,0),34)),"",INDEX('Wetmore 2012 Met Stab Raw Data'!$B$8:$AI$683,MATCH($B101,'Wetmore 2012 Met Stab Raw Data'!$B$8:$B$683,0),32))</f>
        <v>6.9329956552491804E-3</v>
      </c>
      <c r="G101" s="364">
        <f>IF(ISBLANK(INDEX('Wetmore 2012 Met Stab Raw Data'!$B$8:$AI$683,MATCH($B101,'Wetmore 2012 Met Stab Raw Data'!$B$8:$B$683,0)+1,34)),"",IF(INDEX('Wetmore 2012 Met Stab Raw Data'!$B$8:$AI$683,MATCH($B101,'Wetmore 2012 Met Stab Raw Data'!$B$8:$B$683,0)+1,34)&lt;0,0,INDEX('Wetmore 2012 Met Stab Raw Data'!$B$8:$AI$683,MATCH($B101,'Wetmore 2012 Met Stab Raw Data'!$B$8:$B$683,0)+1,34)))</f>
        <v>4.4240731257909403</v>
      </c>
      <c r="H101" s="134">
        <f>IF(ISBLANK(INDEX('Wetmore 2012 Met Stab Raw Data'!$B$8:$AI$683,MATCH($B101,'Wetmore 2012 Met Stab Raw Data'!$B$8:$B$683,0)+1,34)),"",INDEX('Wetmore 2012 Met Stab Raw Data'!$B$8:$AI$683,MATCH($B101,'Wetmore 2012 Met Stab Raw Data'!$B$8:$B$683,0)+1,32))</f>
        <v>0.12738523159023801</v>
      </c>
      <c r="I101" s="364">
        <f>IF(ISBLANK(INDEX('Wetmore 2012 PPB Raw Data'!$B$7:$G$246,MATCH($B101,'Wetmore 2012 PPB Raw Data'!$B$7:$B$246,0),2)),"",INDEX('Wetmore 2012 PPB Raw Data'!$B$7:$G$246,MATCH($B101,'Wetmore 2012 PPB Raw Data'!$B$7:$B$246,0),2)/100)</f>
        <v>5.1322728281135597E-3</v>
      </c>
      <c r="J101" s="387">
        <f>IF(ISBLANK(INDEX('Wetmore 2012 PPB Raw Data'!$B$7:$G$246,MATCH($B101,'Wetmore 2012 PPB Raw Data'!$B$7:$B$246,0),5)),"",INDEX('Wetmore 2012 PPB Raw Data'!$B$7:$G$246,MATCH($B101,'Wetmore 2012 PPB Raw Data'!$B$7:$B$246,0),5)/100)</f>
        <v>3.269964953694172E-3</v>
      </c>
    </row>
    <row r="102" spans="1:10" x14ac:dyDescent="0.25">
      <c r="A102" s="148" t="s">
        <v>161</v>
      </c>
      <c r="B102" s="348" t="s">
        <v>162</v>
      </c>
      <c r="C102" s="150" t="s">
        <v>1738</v>
      </c>
      <c r="D102" s="150" t="s">
        <v>1739</v>
      </c>
      <c r="E102" s="364">
        <f>IF(ISBLANK(INDEX('Wetmore 2012 Met Stab Raw Data'!$B$8:$AI$683,MATCH($B102,'Wetmore 2012 Met Stab Raw Data'!$B$8:$B$683,0),34)),"",IF(INDEX('Wetmore 2012 Met Stab Raw Data'!$B$8:$AI$683,MATCH($B102,'Wetmore 2012 Met Stab Raw Data'!$B$8:$B$683,0),34)&lt;0,0,INDEX('Wetmore 2012 Met Stab Raw Data'!$B$8:$AI$683,MATCH($B102,'Wetmore 2012 Met Stab Raw Data'!$B$8:$B$683,0),34)))</f>
        <v>87.199416909999997</v>
      </c>
      <c r="F102" s="134">
        <f>IF(ISBLANK(INDEX('Wetmore 2012 Met Stab Raw Data'!$B$8:$AI$683,MATCH($B102,'Wetmore 2012 Met Stab Raw Data'!$B$8:$B$683,0),34)),"",INDEX('Wetmore 2012 Met Stab Raw Data'!$B$8:$AI$683,MATCH($B102,'Wetmore 2012 Met Stab Raw Data'!$B$8:$B$683,0),32))</f>
        <v>3.7099999999999997E-7</v>
      </c>
      <c r="G102" s="364">
        <f>IF(ISBLANK(INDEX('Wetmore 2012 Met Stab Raw Data'!$B$8:$AI$683,MATCH($B102,'Wetmore 2012 Met Stab Raw Data'!$B$8:$B$683,0)+1,34)),"",IF(INDEX('Wetmore 2012 Met Stab Raw Data'!$B$8:$AI$683,MATCH($B102,'Wetmore 2012 Met Stab Raw Data'!$B$8:$B$683,0)+1,34)&lt;0,0,INDEX('Wetmore 2012 Met Stab Raw Data'!$B$8:$AI$683,MATCH($B102,'Wetmore 2012 Met Stab Raw Data'!$B$8:$B$683,0)+1,34)))</f>
        <v>21.615185929999999</v>
      </c>
      <c r="H102" s="134">
        <f>IF(ISBLANK(INDEX('Wetmore 2012 Met Stab Raw Data'!$B$8:$AI$683,MATCH($B102,'Wetmore 2012 Met Stab Raw Data'!$B$8:$B$683,0)+1,34)),"",INDEX('Wetmore 2012 Met Stab Raw Data'!$B$8:$AI$683,MATCH($B102,'Wetmore 2012 Met Stab Raw Data'!$B$8:$B$683,0)+1,32))</f>
        <v>1.3000000000000001E-9</v>
      </c>
      <c r="I102" s="364" t="str">
        <f>IF(ISBLANK(INDEX('Wetmore 2012 PPB Raw Data'!$B$7:$G$246,MATCH($B102,'Wetmore 2012 PPB Raw Data'!$B$7:$B$246,0),2)),"",INDEX('Wetmore 2012 PPB Raw Data'!$B$7:$G$246,MATCH($B102,'Wetmore 2012 PPB Raw Data'!$B$7:$B$246,0),2)/100)</f>
        <v/>
      </c>
      <c r="J102" s="387">
        <f>IF(ISBLANK(INDEX('Wetmore 2012 PPB Raw Data'!$B$7:$G$246,MATCH($B102,'Wetmore 2012 PPB Raw Data'!$B$7:$B$246,0),5)),"",INDEX('Wetmore 2012 PPB Raw Data'!$B$7:$G$246,MATCH($B102,'Wetmore 2012 PPB Raw Data'!$B$7:$B$246,0),5)/100)</f>
        <v>0</v>
      </c>
    </row>
    <row r="103" spans="1:10" x14ac:dyDescent="0.25">
      <c r="A103" s="148" t="s">
        <v>163</v>
      </c>
      <c r="B103" s="348" t="s">
        <v>164</v>
      </c>
      <c r="C103" s="150" t="s">
        <v>1738</v>
      </c>
      <c r="D103" s="150" t="s">
        <v>1739</v>
      </c>
      <c r="E103" s="364">
        <f>IF(ISBLANK(INDEX('Wetmore 2012 Met Stab Raw Data'!$B$8:$AI$683,MATCH($B103,'Wetmore 2012 Met Stab Raw Data'!$B$8:$B$683,0),34)),"",IF(INDEX('Wetmore 2012 Met Stab Raw Data'!$B$8:$AI$683,MATCH($B103,'Wetmore 2012 Met Stab Raw Data'!$B$8:$B$683,0),34)&lt;0,0,INDEX('Wetmore 2012 Met Stab Raw Data'!$B$8:$AI$683,MATCH($B103,'Wetmore 2012 Met Stab Raw Data'!$B$8:$B$683,0),34)))</f>
        <v>7.7486149900000001</v>
      </c>
      <c r="F103" s="134">
        <f>IF(ISBLANK(INDEX('Wetmore 2012 Met Stab Raw Data'!$B$8:$AI$683,MATCH($B103,'Wetmore 2012 Met Stab Raw Data'!$B$8:$B$683,0),34)),"",INDEX('Wetmore 2012 Met Stab Raw Data'!$B$8:$AI$683,MATCH($B103,'Wetmore 2012 Met Stab Raw Data'!$B$8:$B$683,0),32))</f>
        <v>0.129825313</v>
      </c>
      <c r="G103" s="364">
        <f>IF(ISBLANK(INDEX('Wetmore 2012 Met Stab Raw Data'!$B$8:$AI$683,MATCH($B103,'Wetmore 2012 Met Stab Raw Data'!$B$8:$B$683,0)+1,34)),"",IF(INDEX('Wetmore 2012 Met Stab Raw Data'!$B$8:$AI$683,MATCH($B103,'Wetmore 2012 Met Stab Raw Data'!$B$8:$B$683,0)+1,34)&lt;0,0,INDEX('Wetmore 2012 Met Stab Raw Data'!$B$8:$AI$683,MATCH($B103,'Wetmore 2012 Met Stab Raw Data'!$B$8:$B$683,0)+1,34)))</f>
        <v>5.3251331610000001</v>
      </c>
      <c r="H103" s="134">
        <f>IF(ISBLANK(INDEX('Wetmore 2012 Met Stab Raw Data'!$B$8:$AI$683,MATCH($B103,'Wetmore 2012 Met Stab Raw Data'!$B$8:$B$683,0)+1,34)),"",INDEX('Wetmore 2012 Met Stab Raw Data'!$B$8:$AI$683,MATCH($B103,'Wetmore 2012 Met Stab Raw Data'!$B$8:$B$683,0)+1,32))</f>
        <v>0.20051856000000001</v>
      </c>
      <c r="I103" s="364" t="str">
        <f>IF(ISBLANK(INDEX('Wetmore 2012 PPB Raw Data'!$B$7:$G$246,MATCH($B103,'Wetmore 2012 PPB Raw Data'!$B$7:$B$246,0),2)),"",INDEX('Wetmore 2012 PPB Raw Data'!$B$7:$G$246,MATCH($B103,'Wetmore 2012 PPB Raw Data'!$B$7:$B$246,0),2)/100)</f>
        <v/>
      </c>
      <c r="J103" s="387">
        <f>IF(ISBLANK(INDEX('Wetmore 2012 PPB Raw Data'!$B$7:$G$246,MATCH($B103,'Wetmore 2012 PPB Raw Data'!$B$7:$B$246,0),5)),"",INDEX('Wetmore 2012 PPB Raw Data'!$B$7:$G$246,MATCH($B103,'Wetmore 2012 PPB Raw Data'!$B$7:$B$246,0),5)/100)</f>
        <v>0</v>
      </c>
    </row>
    <row r="104" spans="1:10" x14ac:dyDescent="0.25">
      <c r="A104" s="150" t="s">
        <v>632</v>
      </c>
      <c r="B104" s="347" t="s">
        <v>165</v>
      </c>
      <c r="C104" s="150" t="s">
        <v>1738</v>
      </c>
      <c r="D104" s="150" t="s">
        <v>1739</v>
      </c>
      <c r="E104" s="364">
        <f>IF(ISBLANK(INDEX('Wetmore 2012 Met Stab Raw Data'!$B$8:$AI$683,MATCH($B104,'Wetmore 2012 Met Stab Raw Data'!$B$8:$B$683,0),34)),"",IF(INDEX('Wetmore 2012 Met Stab Raw Data'!$B$8:$AI$683,MATCH($B104,'Wetmore 2012 Met Stab Raw Data'!$B$8:$B$683,0),34)&lt;0,0,INDEX('Wetmore 2012 Met Stab Raw Data'!$B$8:$AI$683,MATCH($B104,'Wetmore 2012 Met Stab Raw Data'!$B$8:$B$683,0),34)))</f>
        <v>1.367387599</v>
      </c>
      <c r="F104" s="134">
        <f>IF(ISBLANK(INDEX('Wetmore 2012 Met Stab Raw Data'!$B$8:$AI$683,MATCH($B104,'Wetmore 2012 Met Stab Raw Data'!$B$8:$B$683,0),34)),"",INDEX('Wetmore 2012 Met Stab Raw Data'!$B$8:$AI$683,MATCH($B104,'Wetmore 2012 Met Stab Raw Data'!$B$8:$B$683,0),32))</f>
        <v>0.27788270399999998</v>
      </c>
      <c r="G104" s="364">
        <f>IF(ISBLANK(INDEX('Wetmore 2012 Met Stab Raw Data'!$B$8:$AI$683,MATCH($B104,'Wetmore 2012 Met Stab Raw Data'!$B$8:$B$683,0)+1,34)),"",IF(INDEX('Wetmore 2012 Met Stab Raw Data'!$B$8:$AI$683,MATCH($B104,'Wetmore 2012 Met Stab Raw Data'!$B$8:$B$683,0)+1,34)&lt;0,0,INDEX('Wetmore 2012 Met Stab Raw Data'!$B$8:$AI$683,MATCH($B104,'Wetmore 2012 Met Stab Raw Data'!$B$8:$B$683,0)+1,34)))</f>
        <v>2.8934083350000002</v>
      </c>
      <c r="H104" s="134">
        <f>IF(ISBLANK(INDEX('Wetmore 2012 Met Stab Raw Data'!$B$8:$AI$683,MATCH($B104,'Wetmore 2012 Met Stab Raw Data'!$B$8:$B$683,0)+1,34)),"",INDEX('Wetmore 2012 Met Stab Raw Data'!$B$8:$AI$683,MATCH($B104,'Wetmore 2012 Met Stab Raw Data'!$B$8:$B$683,0)+1,32))</f>
        <v>1.5543620000000001E-3</v>
      </c>
      <c r="I104" s="364" t="str">
        <f>IF(ISBLANK(INDEX('Wetmore 2012 PPB Raw Data'!$B$7:$G$246,MATCH($B104,'Wetmore 2012 PPB Raw Data'!$B$7:$B$246,0),2)),"",INDEX('Wetmore 2012 PPB Raw Data'!$B$7:$G$246,MATCH($B104,'Wetmore 2012 PPB Raw Data'!$B$7:$B$246,0),2)/100)</f>
        <v/>
      </c>
      <c r="J104" s="387">
        <f>IF(ISBLANK(INDEX('Wetmore 2012 PPB Raw Data'!$B$7:$G$246,MATCH($B104,'Wetmore 2012 PPB Raw Data'!$B$7:$B$246,0),5)),"",INDEX('Wetmore 2012 PPB Raw Data'!$B$7:$G$246,MATCH($B104,'Wetmore 2012 PPB Raw Data'!$B$7:$B$246,0),5)/100)</f>
        <v>0</v>
      </c>
    </row>
    <row r="105" spans="1:10" x14ac:dyDescent="0.25">
      <c r="A105" s="148" t="s">
        <v>633</v>
      </c>
      <c r="B105" s="348" t="s">
        <v>166</v>
      </c>
      <c r="C105" s="150" t="s">
        <v>1738</v>
      </c>
      <c r="D105" s="150" t="s">
        <v>1739</v>
      </c>
      <c r="E105" s="364">
        <f>IF(ISBLANK(INDEX('Wetmore 2012 Met Stab Raw Data'!$B$8:$AI$683,MATCH($B105,'Wetmore 2012 Met Stab Raw Data'!$B$8:$B$683,0),34)),"",IF(INDEX('Wetmore 2012 Met Stab Raw Data'!$B$8:$AI$683,MATCH($B105,'Wetmore 2012 Met Stab Raw Data'!$B$8:$B$683,0),34)&lt;0,0,INDEX('Wetmore 2012 Met Stab Raw Data'!$B$8:$AI$683,MATCH($B105,'Wetmore 2012 Met Stab Raw Data'!$B$8:$B$683,0),34)))</f>
        <v>234.42122549999999</v>
      </c>
      <c r="F105" s="134">
        <f>IF(ISBLANK(INDEX('Wetmore 2012 Met Stab Raw Data'!$B$8:$AI$683,MATCH($B105,'Wetmore 2012 Met Stab Raw Data'!$B$8:$B$683,0),34)),"",INDEX('Wetmore 2012 Met Stab Raw Data'!$B$8:$AI$683,MATCH($B105,'Wetmore 2012 Met Stab Raw Data'!$B$8:$B$683,0),32))</f>
        <v>7.4601010000000002E-3</v>
      </c>
      <c r="G105" s="364" t="str">
        <f>IF(ISBLANK(INDEX('Wetmore 2012 Met Stab Raw Data'!$B$8:$AI$683,MATCH($B105,'Wetmore 2012 Met Stab Raw Data'!$B$8:$B$683,0)+1,34)),"",IF(INDEX('Wetmore 2012 Met Stab Raw Data'!$B$8:$AI$683,MATCH($B105,'Wetmore 2012 Met Stab Raw Data'!$B$8:$B$683,0)+1,34)&lt;0,0,INDEX('Wetmore 2012 Met Stab Raw Data'!$B$8:$AI$683,MATCH($B105,'Wetmore 2012 Met Stab Raw Data'!$B$8:$B$683,0)+1,34)))</f>
        <v/>
      </c>
      <c r="H105" s="134" t="str">
        <f>IF(ISBLANK(INDEX('Wetmore 2012 Met Stab Raw Data'!$B$8:$AI$683,MATCH($B105,'Wetmore 2012 Met Stab Raw Data'!$B$8:$B$683,0)+1,34)),"",INDEX('Wetmore 2012 Met Stab Raw Data'!$B$8:$AI$683,MATCH($B105,'Wetmore 2012 Met Stab Raw Data'!$B$8:$B$683,0)+1,32))</f>
        <v/>
      </c>
      <c r="I105" s="364" t="str">
        <f>IF(ISBLANK(INDEX('Wetmore 2012 PPB Raw Data'!$B$7:$G$246,MATCH($B105,'Wetmore 2012 PPB Raw Data'!$B$7:$B$246,0),2)),"",INDEX('Wetmore 2012 PPB Raw Data'!$B$7:$G$246,MATCH($B105,'Wetmore 2012 PPB Raw Data'!$B$7:$B$246,0),2)/100)</f>
        <v/>
      </c>
      <c r="J105" s="387">
        <f>IF(ISBLANK(INDEX('Wetmore 2012 PPB Raw Data'!$B$7:$G$246,MATCH($B105,'Wetmore 2012 PPB Raw Data'!$B$7:$B$246,0),5)),"",INDEX('Wetmore 2012 PPB Raw Data'!$B$7:$G$246,MATCH($B105,'Wetmore 2012 PPB Raw Data'!$B$7:$B$246,0),5)/100)</f>
        <v>0</v>
      </c>
    </row>
    <row r="106" spans="1:10" x14ac:dyDescent="0.25">
      <c r="A106" s="148" t="s">
        <v>167</v>
      </c>
      <c r="B106" s="348" t="s">
        <v>168</v>
      </c>
      <c r="C106" s="150" t="s">
        <v>1738</v>
      </c>
      <c r="D106" s="150" t="s">
        <v>1739</v>
      </c>
      <c r="E106" s="364">
        <f>IF(ISBLANK(INDEX('Wetmore 2012 Met Stab Raw Data'!$B$8:$AI$683,MATCH($B106,'Wetmore 2012 Met Stab Raw Data'!$B$8:$B$683,0),34)),"",IF(INDEX('Wetmore 2012 Met Stab Raw Data'!$B$8:$AI$683,MATCH($B106,'Wetmore 2012 Met Stab Raw Data'!$B$8:$B$683,0),34)&lt;0,0,INDEX('Wetmore 2012 Met Stab Raw Data'!$B$8:$AI$683,MATCH($B106,'Wetmore 2012 Met Stab Raw Data'!$B$8:$B$683,0),34)))</f>
        <v>24.760086640000001</v>
      </c>
      <c r="F106" s="134">
        <f>IF(ISBLANK(INDEX('Wetmore 2012 Met Stab Raw Data'!$B$8:$AI$683,MATCH($B106,'Wetmore 2012 Met Stab Raw Data'!$B$8:$B$683,0),34)),"",INDEX('Wetmore 2012 Met Stab Raw Data'!$B$8:$AI$683,MATCH($B106,'Wetmore 2012 Met Stab Raw Data'!$B$8:$B$683,0),32))</f>
        <v>4.15E-7</v>
      </c>
      <c r="G106" s="364">
        <f>IF(ISBLANK(INDEX('Wetmore 2012 Met Stab Raw Data'!$B$8:$AI$683,MATCH($B106,'Wetmore 2012 Met Stab Raw Data'!$B$8:$B$683,0)+1,34)),"",IF(INDEX('Wetmore 2012 Met Stab Raw Data'!$B$8:$AI$683,MATCH($B106,'Wetmore 2012 Met Stab Raw Data'!$B$8:$B$683,0)+1,34)&lt;0,0,INDEX('Wetmore 2012 Met Stab Raw Data'!$B$8:$AI$683,MATCH($B106,'Wetmore 2012 Met Stab Raw Data'!$B$8:$B$683,0)+1,34)))</f>
        <v>21.834078779999999</v>
      </c>
      <c r="H106" s="134">
        <f>IF(ISBLANK(INDEX('Wetmore 2012 Met Stab Raw Data'!$B$8:$AI$683,MATCH($B106,'Wetmore 2012 Met Stab Raw Data'!$B$8:$B$683,0)+1,34)),"",INDEX('Wetmore 2012 Met Stab Raw Data'!$B$8:$AI$683,MATCH($B106,'Wetmore 2012 Met Stab Raw Data'!$B$8:$B$683,0)+1,32))</f>
        <v>2.2999999999999999E-9</v>
      </c>
      <c r="I106" s="364" t="str">
        <f>IF(ISBLANK(INDEX('Wetmore 2012 PPB Raw Data'!$B$7:$G$246,MATCH($B106,'Wetmore 2012 PPB Raw Data'!$B$7:$B$246,0),2)),"",INDEX('Wetmore 2012 PPB Raw Data'!$B$7:$G$246,MATCH($B106,'Wetmore 2012 PPB Raw Data'!$B$7:$B$246,0),2)/100)</f>
        <v/>
      </c>
      <c r="J106" s="387">
        <f>IF(ISBLANK(INDEX('Wetmore 2012 PPB Raw Data'!$B$7:$G$246,MATCH($B106,'Wetmore 2012 PPB Raw Data'!$B$7:$B$246,0),5)),"",INDEX('Wetmore 2012 PPB Raw Data'!$B$7:$G$246,MATCH($B106,'Wetmore 2012 PPB Raw Data'!$B$7:$B$246,0),5)/100)</f>
        <v>4.3566348526119974E-3</v>
      </c>
    </row>
    <row r="107" spans="1:10" x14ac:dyDescent="0.25">
      <c r="A107" s="150" t="s">
        <v>169</v>
      </c>
      <c r="B107" s="347" t="s">
        <v>170</v>
      </c>
      <c r="C107" s="150" t="s">
        <v>1738</v>
      </c>
      <c r="D107" s="150" t="s">
        <v>1739</v>
      </c>
      <c r="E107" s="364">
        <f>IF(ISBLANK(INDEX('Wetmore 2012 Met Stab Raw Data'!$B$8:$AI$683,MATCH($B107,'Wetmore 2012 Met Stab Raw Data'!$B$8:$B$683,0),34)),"",IF(INDEX('Wetmore 2012 Met Stab Raw Data'!$B$8:$AI$683,MATCH($B107,'Wetmore 2012 Met Stab Raw Data'!$B$8:$B$683,0),34)&lt;0,0,INDEX('Wetmore 2012 Met Stab Raw Data'!$B$8:$AI$683,MATCH($B107,'Wetmore 2012 Met Stab Raw Data'!$B$8:$B$683,0),34)))</f>
        <v>37.047165040000003</v>
      </c>
      <c r="F107" s="134">
        <f>IF(ISBLANK(INDEX('Wetmore 2012 Met Stab Raw Data'!$B$8:$AI$683,MATCH($B107,'Wetmore 2012 Met Stab Raw Data'!$B$8:$B$683,0),34)),"",INDEX('Wetmore 2012 Met Stab Raw Data'!$B$8:$AI$683,MATCH($B107,'Wetmore 2012 Met Stab Raw Data'!$B$8:$B$683,0),32))</f>
        <v>7.4399999999999994E-15</v>
      </c>
      <c r="G107" s="364">
        <f>IF(ISBLANK(INDEX('Wetmore 2012 Met Stab Raw Data'!$B$8:$AI$683,MATCH($B107,'Wetmore 2012 Met Stab Raw Data'!$B$8:$B$683,0)+1,34)),"",IF(INDEX('Wetmore 2012 Met Stab Raw Data'!$B$8:$AI$683,MATCH($B107,'Wetmore 2012 Met Stab Raw Data'!$B$8:$B$683,0)+1,34)&lt;0,0,INDEX('Wetmore 2012 Met Stab Raw Data'!$B$8:$AI$683,MATCH($B107,'Wetmore 2012 Met Stab Raw Data'!$B$8:$B$683,0)+1,34)))</f>
        <v>4.736121153</v>
      </c>
      <c r="H107" s="134">
        <f>IF(ISBLANK(INDEX('Wetmore 2012 Met Stab Raw Data'!$B$8:$AI$683,MATCH($B107,'Wetmore 2012 Met Stab Raw Data'!$B$8:$B$683,0)+1,34)),"",INDEX('Wetmore 2012 Met Stab Raw Data'!$B$8:$AI$683,MATCH($B107,'Wetmore 2012 Met Stab Raw Data'!$B$8:$B$683,0)+1,32))</f>
        <v>3.6199999999999999E-7</v>
      </c>
      <c r="I107" s="364" t="str">
        <f>IF(ISBLANK(INDEX('Wetmore 2012 PPB Raw Data'!$B$7:$G$246,MATCH($B107,'Wetmore 2012 PPB Raw Data'!$B$7:$B$246,0),2)),"",INDEX('Wetmore 2012 PPB Raw Data'!$B$7:$G$246,MATCH($B107,'Wetmore 2012 PPB Raw Data'!$B$7:$B$246,0),2)/100)</f>
        <v/>
      </c>
      <c r="J107" s="387">
        <f>IF(ISBLANK(INDEX('Wetmore 2012 PPB Raw Data'!$B$7:$G$246,MATCH($B107,'Wetmore 2012 PPB Raw Data'!$B$7:$B$246,0),5)),"",INDEX('Wetmore 2012 PPB Raw Data'!$B$7:$G$246,MATCH($B107,'Wetmore 2012 PPB Raw Data'!$B$7:$B$246,0),5)/100)</f>
        <v>3.5828823771444792E-3</v>
      </c>
    </row>
    <row r="108" spans="1:10" x14ac:dyDescent="0.25">
      <c r="A108" s="148" t="s">
        <v>634</v>
      </c>
      <c r="B108" s="347" t="s">
        <v>171</v>
      </c>
      <c r="C108" s="150" t="s">
        <v>1738</v>
      </c>
      <c r="D108" s="150" t="s">
        <v>1739</v>
      </c>
      <c r="E108" s="364">
        <f>IF(ISBLANK(INDEX('Wetmore 2012 Met Stab Raw Data'!$B$8:$AI$683,MATCH($B108,'Wetmore 2012 Met Stab Raw Data'!$B$8:$B$683,0),34)),"",IF(INDEX('Wetmore 2012 Met Stab Raw Data'!$B$8:$AI$683,MATCH($B108,'Wetmore 2012 Met Stab Raw Data'!$B$8:$B$683,0),34)&lt;0,0,INDEX('Wetmore 2012 Met Stab Raw Data'!$B$8:$AI$683,MATCH($B108,'Wetmore 2012 Met Stab Raw Data'!$B$8:$B$683,0),34)))</f>
        <v>28.99575961</v>
      </c>
      <c r="F108" s="134">
        <f>IF(ISBLANK(INDEX('Wetmore 2012 Met Stab Raw Data'!$B$8:$AI$683,MATCH($B108,'Wetmore 2012 Met Stab Raw Data'!$B$8:$B$683,0),34)),"",INDEX('Wetmore 2012 Met Stab Raw Data'!$B$8:$AI$683,MATCH($B108,'Wetmore 2012 Met Stab Raw Data'!$B$8:$B$683,0),32))</f>
        <v>9.3999999999999999E-11</v>
      </c>
      <c r="G108" s="364">
        <f>IF(ISBLANK(INDEX('Wetmore 2012 Met Stab Raw Data'!$B$8:$AI$683,MATCH($B108,'Wetmore 2012 Met Stab Raw Data'!$B$8:$B$683,0)+1,34)),"",IF(INDEX('Wetmore 2012 Met Stab Raw Data'!$B$8:$AI$683,MATCH($B108,'Wetmore 2012 Met Stab Raw Data'!$B$8:$B$683,0)+1,34)&lt;0,0,INDEX('Wetmore 2012 Met Stab Raw Data'!$B$8:$AI$683,MATCH($B108,'Wetmore 2012 Met Stab Raw Data'!$B$8:$B$683,0)+1,34)))</f>
        <v>12.36325274</v>
      </c>
      <c r="H108" s="134">
        <f>IF(ISBLANK(INDEX('Wetmore 2012 Met Stab Raw Data'!$B$8:$AI$683,MATCH($B108,'Wetmore 2012 Met Stab Raw Data'!$B$8:$B$683,0)+1,34)),"",INDEX('Wetmore 2012 Met Stab Raw Data'!$B$8:$AI$683,MATCH($B108,'Wetmore 2012 Met Stab Raw Data'!$B$8:$B$683,0)+1,32))</f>
        <v>1.66E-4</v>
      </c>
      <c r="I108" s="364" t="str">
        <f>IF(ISBLANK(INDEX('Wetmore 2012 PPB Raw Data'!$B$7:$G$246,MATCH($B108,'Wetmore 2012 PPB Raw Data'!$B$7:$B$246,0),2)),"",INDEX('Wetmore 2012 PPB Raw Data'!$B$7:$G$246,MATCH($B108,'Wetmore 2012 PPB Raw Data'!$B$7:$B$246,0),2)/100)</f>
        <v/>
      </c>
      <c r="J108" s="387">
        <f>IF(ISBLANK(INDEX('Wetmore 2012 PPB Raw Data'!$B$7:$G$246,MATCH($B108,'Wetmore 2012 PPB Raw Data'!$B$7:$B$246,0),5)),"",INDEX('Wetmore 2012 PPB Raw Data'!$B$7:$G$246,MATCH($B108,'Wetmore 2012 PPB Raw Data'!$B$7:$B$246,0),5)/100)</f>
        <v>0.13747262124875551</v>
      </c>
    </row>
    <row r="109" spans="1:10" x14ac:dyDescent="0.25">
      <c r="A109" s="148" t="s">
        <v>172</v>
      </c>
      <c r="B109" s="347" t="s">
        <v>173</v>
      </c>
      <c r="C109" s="150" t="s">
        <v>1738</v>
      </c>
      <c r="D109" s="150" t="s">
        <v>1739</v>
      </c>
      <c r="E109" s="364">
        <f>IF(ISBLANK(INDEX('Wetmore 2012 Met Stab Raw Data'!$B$8:$AI$683,MATCH($B109,'Wetmore 2012 Met Stab Raw Data'!$B$8:$B$683,0),34)),"",IF(INDEX('Wetmore 2012 Met Stab Raw Data'!$B$8:$AI$683,MATCH($B109,'Wetmore 2012 Met Stab Raw Data'!$B$8:$B$683,0),34)&lt;0,0,INDEX('Wetmore 2012 Met Stab Raw Data'!$B$8:$AI$683,MATCH($B109,'Wetmore 2012 Met Stab Raw Data'!$B$8:$B$683,0),34)))</f>
        <v>0</v>
      </c>
      <c r="F109" s="134">
        <f>IF(ISBLANK(INDEX('Wetmore 2012 Met Stab Raw Data'!$B$8:$AI$683,MATCH($B109,'Wetmore 2012 Met Stab Raw Data'!$B$8:$B$683,0),34)),"",INDEX('Wetmore 2012 Met Stab Raw Data'!$B$8:$AI$683,MATCH($B109,'Wetmore 2012 Met Stab Raw Data'!$B$8:$B$683,0),32))</f>
        <v>0.43772018000000001</v>
      </c>
      <c r="G109" s="364">
        <f>IF(ISBLANK(INDEX('Wetmore 2012 Met Stab Raw Data'!$B$8:$AI$683,MATCH($B109,'Wetmore 2012 Met Stab Raw Data'!$B$8:$B$683,0)+1,34)),"",IF(INDEX('Wetmore 2012 Met Stab Raw Data'!$B$8:$AI$683,MATCH($B109,'Wetmore 2012 Met Stab Raw Data'!$B$8:$B$683,0)+1,34)&lt;0,0,INDEX('Wetmore 2012 Met Stab Raw Data'!$B$8:$AI$683,MATCH($B109,'Wetmore 2012 Met Stab Raw Data'!$B$8:$B$683,0)+1,34)))</f>
        <v>12.20103477</v>
      </c>
      <c r="H109" s="134">
        <f>IF(ISBLANK(INDEX('Wetmore 2012 Met Stab Raw Data'!$B$8:$AI$683,MATCH($B109,'Wetmore 2012 Met Stab Raw Data'!$B$8:$B$683,0)+1,34)),"",INDEX('Wetmore 2012 Met Stab Raw Data'!$B$8:$AI$683,MATCH($B109,'Wetmore 2012 Met Stab Raw Data'!$B$8:$B$683,0)+1,32))</f>
        <v>2.4255077999999999E-2</v>
      </c>
      <c r="I109" s="364" t="str">
        <f>IF(ISBLANK(INDEX('Wetmore 2012 PPB Raw Data'!$B$7:$G$246,MATCH($B109,'Wetmore 2012 PPB Raw Data'!$B$7:$B$246,0),2)),"",INDEX('Wetmore 2012 PPB Raw Data'!$B$7:$G$246,MATCH($B109,'Wetmore 2012 PPB Raw Data'!$B$7:$B$246,0),2)/100)</f>
        <v/>
      </c>
      <c r="J109" s="387">
        <f>IF(ISBLANK(INDEX('Wetmore 2012 PPB Raw Data'!$B$7:$G$246,MATCH($B109,'Wetmore 2012 PPB Raw Data'!$B$7:$B$246,0),5)),"",INDEX('Wetmore 2012 PPB Raw Data'!$B$7:$G$246,MATCH($B109,'Wetmore 2012 PPB Raw Data'!$B$7:$B$246,0),5)/100)</f>
        <v>0</v>
      </c>
    </row>
    <row r="110" spans="1:10" x14ac:dyDescent="0.25">
      <c r="A110" s="150" t="s">
        <v>174</v>
      </c>
      <c r="B110" s="347" t="s">
        <v>175</v>
      </c>
      <c r="C110" s="150" t="s">
        <v>1738</v>
      </c>
      <c r="D110" s="150" t="s">
        <v>1739</v>
      </c>
      <c r="E110" s="364">
        <f>IF(ISBLANK(INDEX('Wetmore 2012 Met Stab Raw Data'!$B$8:$AI$683,MATCH($B110,'Wetmore 2012 Met Stab Raw Data'!$B$8:$B$683,0),34)),"",IF(INDEX('Wetmore 2012 Met Stab Raw Data'!$B$8:$AI$683,MATCH($B110,'Wetmore 2012 Met Stab Raw Data'!$B$8:$B$683,0),34)&lt;0,0,INDEX('Wetmore 2012 Met Stab Raw Data'!$B$8:$AI$683,MATCH($B110,'Wetmore 2012 Met Stab Raw Data'!$B$8:$B$683,0),34)))</f>
        <v>7.5206967359999997</v>
      </c>
      <c r="F110" s="134">
        <f>IF(ISBLANK(INDEX('Wetmore 2012 Met Stab Raw Data'!$B$8:$AI$683,MATCH($B110,'Wetmore 2012 Met Stab Raw Data'!$B$8:$B$683,0),34)),"",INDEX('Wetmore 2012 Met Stab Raw Data'!$B$8:$AI$683,MATCH($B110,'Wetmore 2012 Met Stab Raw Data'!$B$8:$B$683,0),32))</f>
        <v>2.17E-7</v>
      </c>
      <c r="G110" s="364">
        <f>IF(ISBLANK(INDEX('Wetmore 2012 Met Stab Raw Data'!$B$8:$AI$683,MATCH($B110,'Wetmore 2012 Met Stab Raw Data'!$B$8:$B$683,0)+1,34)),"",IF(INDEX('Wetmore 2012 Met Stab Raw Data'!$B$8:$AI$683,MATCH($B110,'Wetmore 2012 Met Stab Raw Data'!$B$8:$B$683,0)+1,34)&lt;0,0,INDEX('Wetmore 2012 Met Stab Raw Data'!$B$8:$AI$683,MATCH($B110,'Wetmore 2012 Met Stab Raw Data'!$B$8:$B$683,0)+1,34)))</f>
        <v>3.904671784</v>
      </c>
      <c r="H110" s="134">
        <f>IF(ISBLANK(INDEX('Wetmore 2012 Met Stab Raw Data'!$B$8:$AI$683,MATCH($B110,'Wetmore 2012 Met Stab Raw Data'!$B$8:$B$683,0)+1,34)),"",INDEX('Wetmore 2012 Met Stab Raw Data'!$B$8:$AI$683,MATCH($B110,'Wetmore 2012 Met Stab Raw Data'!$B$8:$B$683,0)+1,32))</f>
        <v>5.06E-7</v>
      </c>
      <c r="I110" s="364" t="str">
        <f>IF(ISBLANK(INDEX('Wetmore 2012 PPB Raw Data'!$B$7:$G$246,MATCH($B110,'Wetmore 2012 PPB Raw Data'!$B$7:$B$246,0),2)),"",INDEX('Wetmore 2012 PPB Raw Data'!$B$7:$G$246,MATCH($B110,'Wetmore 2012 PPB Raw Data'!$B$7:$B$246,0),2)/100)</f>
        <v/>
      </c>
      <c r="J110" s="387">
        <f>IF(ISBLANK(INDEX('Wetmore 2012 PPB Raw Data'!$B$7:$G$246,MATCH($B110,'Wetmore 2012 PPB Raw Data'!$B$7:$B$246,0),5)),"",INDEX('Wetmore 2012 PPB Raw Data'!$B$7:$G$246,MATCH($B110,'Wetmore 2012 PPB Raw Data'!$B$7:$B$246,0),5)/100)</f>
        <v>1.7266782258755029E-2</v>
      </c>
    </row>
    <row r="111" spans="1:10" x14ac:dyDescent="0.25">
      <c r="A111" s="150" t="s">
        <v>176</v>
      </c>
      <c r="B111" s="347" t="s">
        <v>177</v>
      </c>
      <c r="C111" s="150" t="s">
        <v>1738</v>
      </c>
      <c r="D111" s="150" t="s">
        <v>1739</v>
      </c>
      <c r="E111" s="364">
        <f>IF(ISBLANK(INDEX('Wetmore 2012 Met Stab Raw Data'!$B$8:$AI$683,MATCH($B111,'Wetmore 2012 Met Stab Raw Data'!$B$8:$B$683,0),34)),"",IF(INDEX('Wetmore 2012 Met Stab Raw Data'!$B$8:$AI$683,MATCH($B111,'Wetmore 2012 Met Stab Raw Data'!$B$8:$B$683,0),34)&lt;0,0,INDEX('Wetmore 2012 Met Stab Raw Data'!$B$8:$AI$683,MATCH($B111,'Wetmore 2012 Met Stab Raw Data'!$B$8:$B$683,0),34)))</f>
        <v>8.3361759150000001</v>
      </c>
      <c r="F111" s="134">
        <f>IF(ISBLANK(INDEX('Wetmore 2012 Met Stab Raw Data'!$B$8:$AI$683,MATCH($B111,'Wetmore 2012 Met Stab Raw Data'!$B$8:$B$683,0),34)),"",INDEX('Wetmore 2012 Met Stab Raw Data'!$B$8:$AI$683,MATCH($B111,'Wetmore 2012 Met Stab Raw Data'!$B$8:$B$683,0),32))</f>
        <v>3.4899999999999999E-12</v>
      </c>
      <c r="G111" s="364">
        <f>IF(ISBLANK(INDEX('Wetmore 2012 Met Stab Raw Data'!$B$8:$AI$683,MATCH($B111,'Wetmore 2012 Met Stab Raw Data'!$B$8:$B$683,0)+1,34)),"",IF(INDEX('Wetmore 2012 Met Stab Raw Data'!$B$8:$AI$683,MATCH($B111,'Wetmore 2012 Met Stab Raw Data'!$B$8:$B$683,0)+1,34)&lt;0,0,INDEX('Wetmore 2012 Met Stab Raw Data'!$B$8:$AI$683,MATCH($B111,'Wetmore 2012 Met Stab Raw Data'!$B$8:$B$683,0)+1,34)))</f>
        <v>8.1337591259999993</v>
      </c>
      <c r="H111" s="134">
        <f>IF(ISBLANK(INDEX('Wetmore 2012 Met Stab Raw Data'!$B$8:$AI$683,MATCH($B111,'Wetmore 2012 Met Stab Raw Data'!$B$8:$B$683,0)+1,34)),"",INDEX('Wetmore 2012 Met Stab Raw Data'!$B$8:$AI$683,MATCH($B111,'Wetmore 2012 Met Stab Raw Data'!$B$8:$B$683,0)+1,32))</f>
        <v>5.8400000000000002E-12</v>
      </c>
      <c r="I111" s="364" t="str">
        <f>IF(ISBLANK(INDEX('Wetmore 2012 PPB Raw Data'!$B$7:$G$246,MATCH($B111,'Wetmore 2012 PPB Raw Data'!$B$7:$B$246,0),2)),"",INDEX('Wetmore 2012 PPB Raw Data'!$B$7:$G$246,MATCH($B111,'Wetmore 2012 PPB Raw Data'!$B$7:$B$246,0),2)/100)</f>
        <v/>
      </c>
      <c r="J111" s="387">
        <f>IF(ISBLANK(INDEX('Wetmore 2012 PPB Raw Data'!$B$7:$G$246,MATCH($B111,'Wetmore 2012 PPB Raw Data'!$B$7:$B$246,0),5)),"",INDEX('Wetmore 2012 PPB Raw Data'!$B$7:$G$246,MATCH($B111,'Wetmore 2012 PPB Raw Data'!$B$7:$B$246,0),5)/100)</f>
        <v>2.8071681892388685E-2</v>
      </c>
    </row>
    <row r="112" spans="1:10" x14ac:dyDescent="0.25">
      <c r="A112" s="150" t="s">
        <v>178</v>
      </c>
      <c r="B112" s="347" t="s">
        <v>179</v>
      </c>
      <c r="C112" s="150" t="s">
        <v>1738</v>
      </c>
      <c r="D112" s="150" t="s">
        <v>1739</v>
      </c>
      <c r="E112" s="364">
        <f>IF(ISBLANK(INDEX('Wetmore 2012 Met Stab Raw Data'!$B$8:$AI$683,MATCH($B112,'Wetmore 2012 Met Stab Raw Data'!$B$8:$B$683,0),34)),"",IF(INDEX('Wetmore 2012 Met Stab Raw Data'!$B$8:$AI$683,MATCH($B112,'Wetmore 2012 Met Stab Raw Data'!$B$8:$B$683,0),34)&lt;0,0,INDEX('Wetmore 2012 Met Stab Raw Data'!$B$8:$AI$683,MATCH($B112,'Wetmore 2012 Met Stab Raw Data'!$B$8:$B$683,0),34)))</f>
        <v>10.05792332</v>
      </c>
      <c r="F112" s="134">
        <f>IF(ISBLANK(INDEX('Wetmore 2012 Met Stab Raw Data'!$B$8:$AI$683,MATCH($B112,'Wetmore 2012 Met Stab Raw Data'!$B$8:$B$683,0),34)),"",INDEX('Wetmore 2012 Met Stab Raw Data'!$B$8:$AI$683,MATCH($B112,'Wetmore 2012 Met Stab Raw Data'!$B$8:$B$683,0),32))</f>
        <v>7.7700000000000002E-4</v>
      </c>
      <c r="G112" s="364">
        <f>IF(ISBLANK(INDEX('Wetmore 2012 Met Stab Raw Data'!$B$8:$AI$683,MATCH($B112,'Wetmore 2012 Met Stab Raw Data'!$B$8:$B$683,0)+1,34)),"",IF(INDEX('Wetmore 2012 Met Stab Raw Data'!$B$8:$AI$683,MATCH($B112,'Wetmore 2012 Met Stab Raw Data'!$B$8:$B$683,0)+1,34)&lt;0,0,INDEX('Wetmore 2012 Met Stab Raw Data'!$B$8:$AI$683,MATCH($B112,'Wetmore 2012 Met Stab Raw Data'!$B$8:$B$683,0)+1,34)))</f>
        <v>2.182184463</v>
      </c>
      <c r="H112" s="134">
        <f>IF(ISBLANK(INDEX('Wetmore 2012 Met Stab Raw Data'!$B$8:$AI$683,MATCH($B112,'Wetmore 2012 Met Stab Raw Data'!$B$8:$B$683,0)+1,34)),"",INDEX('Wetmore 2012 Met Stab Raw Data'!$B$8:$AI$683,MATCH($B112,'Wetmore 2012 Met Stab Raw Data'!$B$8:$B$683,0)+1,32))</f>
        <v>0.25722140199999999</v>
      </c>
      <c r="I112" s="364" t="str">
        <f>IF(ISBLANK(INDEX('Wetmore 2012 PPB Raw Data'!$B$7:$G$246,MATCH($B112,'Wetmore 2012 PPB Raw Data'!$B$7:$B$246,0),2)),"",INDEX('Wetmore 2012 PPB Raw Data'!$B$7:$G$246,MATCH($B112,'Wetmore 2012 PPB Raw Data'!$B$7:$B$246,0),2)/100)</f>
        <v/>
      </c>
      <c r="J112" s="387">
        <f>IF(ISBLANK(INDEX('Wetmore 2012 PPB Raw Data'!$B$7:$G$246,MATCH($B112,'Wetmore 2012 PPB Raw Data'!$B$7:$B$246,0),5)),"",INDEX('Wetmore 2012 PPB Raw Data'!$B$7:$G$246,MATCH($B112,'Wetmore 2012 PPB Raw Data'!$B$7:$B$246,0),5)/100)</f>
        <v>0.25891559363710398</v>
      </c>
    </row>
    <row r="113" spans="1:10" x14ac:dyDescent="0.25">
      <c r="A113" s="150" t="s">
        <v>180</v>
      </c>
      <c r="B113" s="347" t="s">
        <v>181</v>
      </c>
      <c r="C113" s="150" t="s">
        <v>1738</v>
      </c>
      <c r="D113" s="150" t="s">
        <v>1739</v>
      </c>
      <c r="E113" s="364">
        <f>IF(ISBLANK(INDEX('Wetmore 2012 Met Stab Raw Data'!$B$8:$AI$683,MATCH($B113,'Wetmore 2012 Met Stab Raw Data'!$B$8:$B$683,0),34)),"",IF(INDEX('Wetmore 2012 Met Stab Raw Data'!$B$8:$AI$683,MATCH($B113,'Wetmore 2012 Met Stab Raw Data'!$B$8:$B$683,0),34)&lt;0,0,INDEX('Wetmore 2012 Met Stab Raw Data'!$B$8:$AI$683,MATCH($B113,'Wetmore 2012 Met Stab Raw Data'!$B$8:$B$683,0),34)))</f>
        <v>16.346354439999999</v>
      </c>
      <c r="F113" s="134">
        <f>IF(ISBLANK(INDEX('Wetmore 2012 Met Stab Raw Data'!$B$8:$AI$683,MATCH($B113,'Wetmore 2012 Met Stab Raw Data'!$B$8:$B$683,0),34)),"",INDEX('Wetmore 2012 Met Stab Raw Data'!$B$8:$AI$683,MATCH($B113,'Wetmore 2012 Met Stab Raw Data'!$B$8:$B$683,0),32))</f>
        <v>7.9800000000000004E-10</v>
      </c>
      <c r="G113" s="364">
        <f>IF(ISBLANK(INDEX('Wetmore 2012 Met Stab Raw Data'!$B$8:$AI$683,MATCH($B113,'Wetmore 2012 Met Stab Raw Data'!$B$8:$B$683,0)+1,34)),"",IF(INDEX('Wetmore 2012 Met Stab Raw Data'!$B$8:$AI$683,MATCH($B113,'Wetmore 2012 Met Stab Raw Data'!$B$8:$B$683,0)+1,34)&lt;0,0,INDEX('Wetmore 2012 Met Stab Raw Data'!$B$8:$AI$683,MATCH($B113,'Wetmore 2012 Met Stab Raw Data'!$B$8:$B$683,0)+1,34)))</f>
        <v>0</v>
      </c>
      <c r="H113" s="134">
        <f>IF(ISBLANK(INDEX('Wetmore 2012 Met Stab Raw Data'!$B$8:$AI$683,MATCH($B113,'Wetmore 2012 Met Stab Raw Data'!$B$8:$B$683,0)+1,34)),"",INDEX('Wetmore 2012 Met Stab Raw Data'!$B$8:$AI$683,MATCH($B113,'Wetmore 2012 Met Stab Raw Data'!$B$8:$B$683,0)+1,32))</f>
        <v>7.4800000000000002E-5</v>
      </c>
      <c r="I113" s="364" t="str">
        <f>IF(ISBLANK(INDEX('Wetmore 2012 PPB Raw Data'!$B$7:$G$246,MATCH($B113,'Wetmore 2012 PPB Raw Data'!$B$7:$B$246,0),2)),"",INDEX('Wetmore 2012 PPB Raw Data'!$B$7:$G$246,MATCH($B113,'Wetmore 2012 PPB Raw Data'!$B$7:$B$246,0),2)/100)</f>
        <v/>
      </c>
      <c r="J113" s="387">
        <f>IF(ISBLANK(INDEX('Wetmore 2012 PPB Raw Data'!$B$7:$G$246,MATCH($B113,'Wetmore 2012 PPB Raw Data'!$B$7:$B$246,0),5)),"",INDEX('Wetmore 2012 PPB Raw Data'!$B$7:$G$246,MATCH($B113,'Wetmore 2012 PPB Raw Data'!$B$7:$B$246,0),5)/100)</f>
        <v>3.6201291815560081E-2</v>
      </c>
    </row>
    <row r="114" spans="1:10" x14ac:dyDescent="0.25">
      <c r="A114" s="150" t="s">
        <v>182</v>
      </c>
      <c r="B114" s="347" t="s">
        <v>183</v>
      </c>
      <c r="C114" s="150" t="s">
        <v>1738</v>
      </c>
      <c r="D114" s="150" t="s">
        <v>1739</v>
      </c>
      <c r="E114" s="364">
        <f>IF(ISBLANK(INDEX('Wetmore 2012 Met Stab Raw Data'!$B$8:$AI$683,MATCH($B114,'Wetmore 2012 Met Stab Raw Data'!$B$8:$B$683,0),34)),"",IF(INDEX('Wetmore 2012 Met Stab Raw Data'!$B$8:$AI$683,MATCH($B114,'Wetmore 2012 Met Stab Raw Data'!$B$8:$B$683,0),34)&lt;0,0,INDEX('Wetmore 2012 Met Stab Raw Data'!$B$8:$AI$683,MATCH($B114,'Wetmore 2012 Met Stab Raw Data'!$B$8:$B$683,0),34)))</f>
        <v>1.791417569</v>
      </c>
      <c r="F114" s="134">
        <f>IF(ISBLANK(INDEX('Wetmore 2012 Met Stab Raw Data'!$B$8:$AI$683,MATCH($B114,'Wetmore 2012 Met Stab Raw Data'!$B$8:$B$683,0),34)),"",INDEX('Wetmore 2012 Met Stab Raw Data'!$B$8:$AI$683,MATCH($B114,'Wetmore 2012 Met Stab Raw Data'!$B$8:$B$683,0),32))</f>
        <v>3.5734080000000001E-3</v>
      </c>
      <c r="G114" s="364">
        <f>IF(ISBLANK(INDEX('Wetmore 2012 Met Stab Raw Data'!$B$8:$AI$683,MATCH($B114,'Wetmore 2012 Met Stab Raw Data'!$B$8:$B$683,0)+1,34)),"",IF(INDEX('Wetmore 2012 Met Stab Raw Data'!$B$8:$AI$683,MATCH($B114,'Wetmore 2012 Met Stab Raw Data'!$B$8:$B$683,0)+1,34)&lt;0,0,INDEX('Wetmore 2012 Met Stab Raw Data'!$B$8:$AI$683,MATCH($B114,'Wetmore 2012 Met Stab Raw Data'!$B$8:$B$683,0)+1,34)))</f>
        <v>1.4738108969999999</v>
      </c>
      <c r="H114" s="134">
        <f>IF(ISBLANK(INDEX('Wetmore 2012 Met Stab Raw Data'!$B$8:$AI$683,MATCH($B114,'Wetmore 2012 Met Stab Raw Data'!$B$8:$B$683,0)+1,34)),"",INDEX('Wetmore 2012 Met Stab Raw Data'!$B$8:$AI$683,MATCH($B114,'Wetmore 2012 Met Stab Raw Data'!$B$8:$B$683,0)+1,32))</f>
        <v>6.6030117999999999E-2</v>
      </c>
      <c r="I114" s="364" t="str">
        <f>IF(ISBLANK(INDEX('Wetmore 2012 PPB Raw Data'!$B$7:$G$246,MATCH($B114,'Wetmore 2012 PPB Raw Data'!$B$7:$B$246,0),2)),"",INDEX('Wetmore 2012 PPB Raw Data'!$B$7:$G$246,MATCH($B114,'Wetmore 2012 PPB Raw Data'!$B$7:$B$246,0),2)/100)</f>
        <v/>
      </c>
      <c r="J114" s="387">
        <f>IF(ISBLANK(INDEX('Wetmore 2012 PPB Raw Data'!$B$7:$G$246,MATCH($B114,'Wetmore 2012 PPB Raw Data'!$B$7:$B$246,0),5)),"",INDEX('Wetmore 2012 PPB Raw Data'!$B$7:$G$246,MATCH($B114,'Wetmore 2012 PPB Raw Data'!$B$7:$B$246,0),5)/100)</f>
        <v>9.1940973889345995E-2</v>
      </c>
    </row>
    <row r="115" spans="1:10" x14ac:dyDescent="0.25">
      <c r="A115" s="148" t="s">
        <v>184</v>
      </c>
      <c r="B115" s="347" t="s">
        <v>185</v>
      </c>
      <c r="C115" s="150" t="s">
        <v>1738</v>
      </c>
      <c r="D115" s="150" t="s">
        <v>1739</v>
      </c>
      <c r="E115" s="364">
        <f>IF(ISBLANK(INDEX('Wetmore 2012 Met Stab Raw Data'!$B$8:$AI$683,MATCH($B115,'Wetmore 2012 Met Stab Raw Data'!$B$8:$B$683,0),34)),"",IF(INDEX('Wetmore 2012 Met Stab Raw Data'!$B$8:$AI$683,MATCH($B115,'Wetmore 2012 Met Stab Raw Data'!$B$8:$B$683,0),34)&lt;0,0,INDEX('Wetmore 2012 Met Stab Raw Data'!$B$8:$AI$683,MATCH($B115,'Wetmore 2012 Met Stab Raw Data'!$B$8:$B$683,0),34)))</f>
        <v>9.9153326780000004</v>
      </c>
      <c r="F115" s="134">
        <f>IF(ISBLANK(INDEX('Wetmore 2012 Met Stab Raw Data'!$B$8:$AI$683,MATCH($B115,'Wetmore 2012 Met Stab Raw Data'!$B$8:$B$683,0),34)),"",INDEX('Wetmore 2012 Met Stab Raw Data'!$B$8:$AI$683,MATCH($B115,'Wetmore 2012 Met Stab Raw Data'!$B$8:$B$683,0),32))</f>
        <v>0.12246419</v>
      </c>
      <c r="G115" s="364">
        <f>IF(ISBLANK(INDEX('Wetmore 2012 Met Stab Raw Data'!$B$8:$AI$683,MATCH($B115,'Wetmore 2012 Met Stab Raw Data'!$B$8:$B$683,0)+1,34)),"",IF(INDEX('Wetmore 2012 Met Stab Raw Data'!$B$8:$AI$683,MATCH($B115,'Wetmore 2012 Met Stab Raw Data'!$B$8:$B$683,0)+1,34)&lt;0,0,INDEX('Wetmore 2012 Met Stab Raw Data'!$B$8:$AI$683,MATCH($B115,'Wetmore 2012 Met Stab Raw Data'!$B$8:$B$683,0)+1,34)))</f>
        <v>138.11026519999999</v>
      </c>
      <c r="H115" s="134">
        <f>IF(ISBLANK(INDEX('Wetmore 2012 Met Stab Raw Data'!$B$8:$AI$683,MATCH($B115,'Wetmore 2012 Met Stab Raw Data'!$B$8:$B$683,0)+1,34)),"",INDEX('Wetmore 2012 Met Stab Raw Data'!$B$8:$AI$683,MATCH($B115,'Wetmore 2012 Met Stab Raw Data'!$B$8:$B$683,0)+1,32))</f>
        <v>4.6757491999999998E-2</v>
      </c>
      <c r="I115" s="364" t="str">
        <f>IF(ISBLANK(INDEX('Wetmore 2012 PPB Raw Data'!$B$7:$G$246,MATCH($B115,'Wetmore 2012 PPB Raw Data'!$B$7:$B$246,0),2)),"",INDEX('Wetmore 2012 PPB Raw Data'!$B$7:$G$246,MATCH($B115,'Wetmore 2012 PPB Raw Data'!$B$7:$B$246,0),2)/100)</f>
        <v/>
      </c>
      <c r="J115" s="387">
        <f>IF(ISBLANK(INDEX('Wetmore 2012 PPB Raw Data'!$B$7:$G$246,MATCH($B115,'Wetmore 2012 PPB Raw Data'!$B$7:$B$246,0),5)),"",INDEX('Wetmore 2012 PPB Raw Data'!$B$7:$G$246,MATCH($B115,'Wetmore 2012 PPB Raw Data'!$B$7:$B$246,0),5)/100)</f>
        <v>0</v>
      </c>
    </row>
    <row r="116" spans="1:10" x14ac:dyDescent="0.25">
      <c r="A116" s="150" t="s">
        <v>186</v>
      </c>
      <c r="B116" s="20" t="s">
        <v>635</v>
      </c>
      <c r="C116" s="150" t="s">
        <v>1738</v>
      </c>
      <c r="D116" s="150" t="s">
        <v>1739</v>
      </c>
      <c r="E116" s="364">
        <f>IF(ISBLANK(INDEX('Wetmore 2012 Met Stab Raw Data'!$B$8:$AI$683,MATCH($B116,'Wetmore 2012 Met Stab Raw Data'!$B$8:$B$683,0),34)),"",IF(INDEX('Wetmore 2012 Met Stab Raw Data'!$B$8:$AI$683,MATCH($B116,'Wetmore 2012 Met Stab Raw Data'!$B$8:$B$683,0),34)&lt;0,0,INDEX('Wetmore 2012 Met Stab Raw Data'!$B$8:$AI$683,MATCH($B116,'Wetmore 2012 Met Stab Raw Data'!$B$8:$B$683,0),34)))</f>
        <v>6.9593395239999998</v>
      </c>
      <c r="F116" s="134">
        <f>IF(ISBLANK(INDEX('Wetmore 2012 Met Stab Raw Data'!$B$8:$AI$683,MATCH($B116,'Wetmore 2012 Met Stab Raw Data'!$B$8:$B$683,0),34)),"",INDEX('Wetmore 2012 Met Stab Raw Data'!$B$8:$AI$683,MATCH($B116,'Wetmore 2012 Met Stab Raw Data'!$B$8:$B$683,0),32))</f>
        <v>4.95E-8</v>
      </c>
      <c r="G116" s="364">
        <f>IF(ISBLANK(INDEX('Wetmore 2012 Met Stab Raw Data'!$B$8:$AI$683,MATCH($B116,'Wetmore 2012 Met Stab Raw Data'!$B$8:$B$683,0)+1,34)),"",IF(INDEX('Wetmore 2012 Met Stab Raw Data'!$B$8:$AI$683,MATCH($B116,'Wetmore 2012 Met Stab Raw Data'!$B$8:$B$683,0)+1,34)&lt;0,0,INDEX('Wetmore 2012 Met Stab Raw Data'!$B$8:$AI$683,MATCH($B116,'Wetmore 2012 Met Stab Raw Data'!$B$8:$B$683,0)+1,34)))</f>
        <v>5.1700050019999999</v>
      </c>
      <c r="H116" s="134">
        <f>IF(ISBLANK(INDEX('Wetmore 2012 Met Stab Raw Data'!$B$8:$AI$683,MATCH($B116,'Wetmore 2012 Met Stab Raw Data'!$B$8:$B$683,0)+1,34)),"",INDEX('Wetmore 2012 Met Stab Raw Data'!$B$8:$AI$683,MATCH($B116,'Wetmore 2012 Met Stab Raw Data'!$B$8:$B$683,0)+1,32))</f>
        <v>5.1400000000000003E-5</v>
      </c>
      <c r="I116" s="364" t="str">
        <f>IF(ISBLANK(INDEX('Wetmore 2012 PPB Raw Data'!$B$7:$G$246,MATCH($B116,'Wetmore 2012 PPB Raw Data'!$B$7:$B$246,0),2)),"",INDEX('Wetmore 2012 PPB Raw Data'!$B$7:$G$246,MATCH($B116,'Wetmore 2012 PPB Raw Data'!$B$7:$B$246,0),2)/100)</f>
        <v/>
      </c>
      <c r="J116" s="387">
        <f>IF(ISBLANK(INDEX('Wetmore 2012 PPB Raw Data'!$B$7:$G$246,MATCH($B116,'Wetmore 2012 PPB Raw Data'!$B$7:$B$246,0),5)),"",INDEX('Wetmore 2012 PPB Raw Data'!$B$7:$G$246,MATCH($B116,'Wetmore 2012 PPB Raw Data'!$B$7:$B$246,0),5)/100)</f>
        <v>2.893073371330903E-2</v>
      </c>
    </row>
    <row r="117" spans="1:10" x14ac:dyDescent="0.25">
      <c r="A117" s="150" t="s">
        <v>636</v>
      </c>
      <c r="B117" s="347" t="s">
        <v>187</v>
      </c>
      <c r="C117" s="150" t="s">
        <v>1738</v>
      </c>
      <c r="D117" s="150" t="s">
        <v>1739</v>
      </c>
      <c r="E117" s="364">
        <f>IF(ISBLANK(INDEX('Wetmore 2012 Met Stab Raw Data'!$B$8:$AI$683,MATCH($B117,'Wetmore 2012 Met Stab Raw Data'!$B$8:$B$683,0),34)),"",IF(INDEX('Wetmore 2012 Met Stab Raw Data'!$B$8:$AI$683,MATCH($B117,'Wetmore 2012 Met Stab Raw Data'!$B$8:$B$683,0),34)&lt;0,0,INDEX('Wetmore 2012 Met Stab Raw Data'!$B$8:$AI$683,MATCH($B117,'Wetmore 2012 Met Stab Raw Data'!$B$8:$B$683,0),34)))</f>
        <v>14.166237049999999</v>
      </c>
      <c r="F117" s="134">
        <f>IF(ISBLANK(INDEX('Wetmore 2012 Met Stab Raw Data'!$B$8:$AI$683,MATCH($B117,'Wetmore 2012 Met Stab Raw Data'!$B$8:$B$683,0),34)),"",INDEX('Wetmore 2012 Met Stab Raw Data'!$B$8:$AI$683,MATCH($B117,'Wetmore 2012 Met Stab Raw Data'!$B$8:$B$683,0),32))</f>
        <v>1.79E-6</v>
      </c>
      <c r="G117" s="364">
        <f>IF(ISBLANK(INDEX('Wetmore 2012 Met Stab Raw Data'!$B$8:$AI$683,MATCH($B117,'Wetmore 2012 Met Stab Raw Data'!$B$8:$B$683,0)+1,34)),"",IF(INDEX('Wetmore 2012 Met Stab Raw Data'!$B$8:$AI$683,MATCH($B117,'Wetmore 2012 Met Stab Raw Data'!$B$8:$B$683,0)+1,34)&lt;0,0,INDEX('Wetmore 2012 Met Stab Raw Data'!$B$8:$AI$683,MATCH($B117,'Wetmore 2012 Met Stab Raw Data'!$B$8:$B$683,0)+1,34)))</f>
        <v>8.8215881960000004</v>
      </c>
      <c r="H117" s="134">
        <f>IF(ISBLANK(INDEX('Wetmore 2012 Met Stab Raw Data'!$B$8:$AI$683,MATCH($B117,'Wetmore 2012 Met Stab Raw Data'!$B$8:$B$683,0)+1,34)),"",INDEX('Wetmore 2012 Met Stab Raw Data'!$B$8:$AI$683,MATCH($B117,'Wetmore 2012 Met Stab Raw Data'!$B$8:$B$683,0)+1,32))</f>
        <v>3.03E-7</v>
      </c>
      <c r="I117" s="364" t="str">
        <f>IF(ISBLANK(INDEX('Wetmore 2012 PPB Raw Data'!$B$7:$G$246,MATCH($B117,'Wetmore 2012 PPB Raw Data'!$B$7:$B$246,0),2)),"",INDEX('Wetmore 2012 PPB Raw Data'!$B$7:$G$246,MATCH($B117,'Wetmore 2012 PPB Raw Data'!$B$7:$B$246,0),2)/100)</f>
        <v/>
      </c>
      <c r="J117" s="387">
        <f>IF(ISBLANK(INDEX('Wetmore 2012 PPB Raw Data'!$B$7:$G$246,MATCH($B117,'Wetmore 2012 PPB Raw Data'!$B$7:$B$246,0),5)),"",INDEX('Wetmore 2012 PPB Raw Data'!$B$7:$G$246,MATCH($B117,'Wetmore 2012 PPB Raw Data'!$B$7:$B$246,0),5)/100)</f>
        <v>1.8819416194851567E-2</v>
      </c>
    </row>
    <row r="118" spans="1:10" x14ac:dyDescent="0.25">
      <c r="A118" s="150" t="s">
        <v>188</v>
      </c>
      <c r="B118" s="347" t="s">
        <v>189</v>
      </c>
      <c r="C118" s="150" t="s">
        <v>1738</v>
      </c>
      <c r="D118" s="150" t="s">
        <v>1739</v>
      </c>
      <c r="E118" s="364">
        <f>IF(ISBLANK(INDEX('Wetmore 2012 Met Stab Raw Data'!$B$8:$AI$683,MATCH($B118,'Wetmore 2012 Met Stab Raw Data'!$B$8:$B$683,0),34)),"",IF(INDEX('Wetmore 2012 Met Stab Raw Data'!$B$8:$AI$683,MATCH($B118,'Wetmore 2012 Met Stab Raw Data'!$B$8:$B$683,0),34)&lt;0,0,INDEX('Wetmore 2012 Met Stab Raw Data'!$B$8:$AI$683,MATCH($B118,'Wetmore 2012 Met Stab Raw Data'!$B$8:$B$683,0),34)))</f>
        <v>0</v>
      </c>
      <c r="F118" s="134">
        <f>IF(ISBLANK(INDEX('Wetmore 2012 Met Stab Raw Data'!$B$8:$AI$683,MATCH($B118,'Wetmore 2012 Met Stab Raw Data'!$B$8:$B$683,0),34)),"",INDEX('Wetmore 2012 Met Stab Raw Data'!$B$8:$AI$683,MATCH($B118,'Wetmore 2012 Met Stab Raw Data'!$B$8:$B$683,0),32))</f>
        <v>4.8353694000000003E-2</v>
      </c>
      <c r="G118" s="364">
        <f>IF(ISBLANK(INDEX('Wetmore 2012 Met Stab Raw Data'!$B$8:$AI$683,MATCH($B118,'Wetmore 2012 Met Stab Raw Data'!$B$8:$B$683,0)+1,34)),"",IF(INDEX('Wetmore 2012 Met Stab Raw Data'!$B$8:$AI$683,MATCH($B118,'Wetmore 2012 Met Stab Raw Data'!$B$8:$B$683,0)+1,34)&lt;0,0,INDEX('Wetmore 2012 Met Stab Raw Data'!$B$8:$AI$683,MATCH($B118,'Wetmore 2012 Met Stab Raw Data'!$B$8:$B$683,0)+1,34)))</f>
        <v>0</v>
      </c>
      <c r="H118" s="134">
        <f>IF(ISBLANK(INDEX('Wetmore 2012 Met Stab Raw Data'!$B$8:$AI$683,MATCH($B118,'Wetmore 2012 Met Stab Raw Data'!$B$8:$B$683,0)+1,34)),"",INDEX('Wetmore 2012 Met Stab Raw Data'!$B$8:$AI$683,MATCH($B118,'Wetmore 2012 Met Stab Raw Data'!$B$8:$B$683,0)+1,32))</f>
        <v>1.9399196E-2</v>
      </c>
      <c r="I118" s="364" t="str">
        <f>IF(ISBLANK(INDEX('Wetmore 2012 PPB Raw Data'!$B$7:$G$246,MATCH($B118,'Wetmore 2012 PPB Raw Data'!$B$7:$B$246,0),2)),"",INDEX('Wetmore 2012 PPB Raw Data'!$B$7:$G$246,MATCH($B118,'Wetmore 2012 PPB Raw Data'!$B$7:$B$246,0),2)/100)</f>
        <v/>
      </c>
      <c r="J118" s="387">
        <f>IF(ISBLANK(INDEX('Wetmore 2012 PPB Raw Data'!$B$7:$G$246,MATCH($B118,'Wetmore 2012 PPB Raw Data'!$B$7:$B$246,0),5)),"",INDEX('Wetmore 2012 PPB Raw Data'!$B$7:$G$246,MATCH($B118,'Wetmore 2012 PPB Raw Data'!$B$7:$B$246,0),5)/100)</f>
        <v>6.4899318274318288E-2</v>
      </c>
    </row>
    <row r="119" spans="1:10" x14ac:dyDescent="0.25">
      <c r="A119" s="150" t="s">
        <v>494</v>
      </c>
      <c r="B119" s="347" t="s">
        <v>592</v>
      </c>
      <c r="C119" s="150" t="s">
        <v>1738</v>
      </c>
      <c r="D119" s="150" t="s">
        <v>1739</v>
      </c>
      <c r="E119" s="364">
        <f>IF(ISBLANK(INDEX('Wetmore 2012 Met Stab Raw Data'!$B$8:$AI$683,MATCH($B119,'Wetmore 2012 Met Stab Raw Data'!$B$8:$B$683,0),34)),"",IF(INDEX('Wetmore 2012 Met Stab Raw Data'!$B$8:$AI$683,MATCH($B119,'Wetmore 2012 Met Stab Raw Data'!$B$8:$B$683,0),34)&lt;0,0,INDEX('Wetmore 2012 Met Stab Raw Data'!$B$8:$AI$683,MATCH($B119,'Wetmore 2012 Met Stab Raw Data'!$B$8:$B$683,0),34)))</f>
        <v>26.867950989611401</v>
      </c>
      <c r="F119" s="134">
        <f>IF(ISBLANK(INDEX('Wetmore 2012 Met Stab Raw Data'!$B$8:$AI$683,MATCH($B119,'Wetmore 2012 Met Stab Raw Data'!$B$8:$B$683,0),34)),"",INDEX('Wetmore 2012 Met Stab Raw Data'!$B$8:$AI$683,MATCH($B119,'Wetmore 2012 Met Stab Raw Data'!$B$8:$B$683,0),32))</f>
        <v>6.09622229977846E-4</v>
      </c>
      <c r="G119" s="364">
        <f>IF(ISBLANK(INDEX('Wetmore 2012 Met Stab Raw Data'!$B$8:$AI$683,MATCH($B119,'Wetmore 2012 Met Stab Raw Data'!$B$8:$B$683,0)+1,34)),"",IF(INDEX('Wetmore 2012 Met Stab Raw Data'!$B$8:$AI$683,MATCH($B119,'Wetmore 2012 Met Stab Raw Data'!$B$8:$B$683,0)+1,34)&lt;0,0,INDEX('Wetmore 2012 Met Stab Raw Data'!$B$8:$AI$683,MATCH($B119,'Wetmore 2012 Met Stab Raw Data'!$B$8:$B$683,0)+1,34)))</f>
        <v>0</v>
      </c>
      <c r="H119" s="134">
        <f>IF(ISBLANK(INDEX('Wetmore 2012 Met Stab Raw Data'!$B$8:$AI$683,MATCH($B119,'Wetmore 2012 Met Stab Raw Data'!$B$8:$B$683,0)+1,34)),"",INDEX('Wetmore 2012 Met Stab Raw Data'!$B$8:$AI$683,MATCH($B119,'Wetmore 2012 Met Stab Raw Data'!$B$8:$B$683,0)+1,32))</f>
        <v>0.57735919229504995</v>
      </c>
      <c r="I119" s="364">
        <f>IF(ISBLANK(INDEX('Wetmore 2012 PPB Raw Data'!$B$7:$G$246,MATCH($B119,'Wetmore 2012 PPB Raw Data'!$B$7:$B$246,0),2)),"",INDEX('Wetmore 2012 PPB Raw Data'!$B$7:$G$246,MATCH($B119,'Wetmore 2012 PPB Raw Data'!$B$7:$B$246,0),2)/100)</f>
        <v>4.5782542788287771E-2</v>
      </c>
      <c r="J119" s="387">
        <f>IF(ISBLANK(INDEX('Wetmore 2012 PPB Raw Data'!$B$7:$G$246,MATCH($B119,'Wetmore 2012 PPB Raw Data'!$B$7:$B$246,0),5)),"",INDEX('Wetmore 2012 PPB Raw Data'!$B$7:$G$246,MATCH($B119,'Wetmore 2012 PPB Raw Data'!$B$7:$B$246,0),5)/100)</f>
        <v>2.7549768172964922E-2</v>
      </c>
    </row>
    <row r="120" spans="1:10" x14ac:dyDescent="0.25">
      <c r="A120" s="150" t="s">
        <v>190</v>
      </c>
      <c r="B120" s="347" t="s">
        <v>191</v>
      </c>
      <c r="C120" s="150" t="s">
        <v>1738</v>
      </c>
      <c r="D120" s="150" t="s">
        <v>1739</v>
      </c>
      <c r="E120" s="364">
        <f>IF(ISBLANK(INDEX('Wetmore 2012 Met Stab Raw Data'!$B$8:$AI$683,MATCH($B120,'Wetmore 2012 Met Stab Raw Data'!$B$8:$B$683,0),34)),"",IF(INDEX('Wetmore 2012 Met Stab Raw Data'!$B$8:$AI$683,MATCH($B120,'Wetmore 2012 Met Stab Raw Data'!$B$8:$B$683,0),34)&lt;0,0,INDEX('Wetmore 2012 Met Stab Raw Data'!$B$8:$AI$683,MATCH($B120,'Wetmore 2012 Met Stab Raw Data'!$B$8:$B$683,0),34)))</f>
        <v>13.71570618</v>
      </c>
      <c r="F120" s="134">
        <f>IF(ISBLANK(INDEX('Wetmore 2012 Met Stab Raw Data'!$B$8:$AI$683,MATCH($B120,'Wetmore 2012 Met Stab Raw Data'!$B$8:$B$683,0),34)),"",INDEX('Wetmore 2012 Met Stab Raw Data'!$B$8:$AI$683,MATCH($B120,'Wetmore 2012 Met Stab Raw Data'!$B$8:$B$683,0),32))</f>
        <v>5.7299999999999999E-10</v>
      </c>
      <c r="G120" s="364">
        <f>IF(ISBLANK(INDEX('Wetmore 2012 Met Stab Raw Data'!$B$8:$AI$683,MATCH($B120,'Wetmore 2012 Met Stab Raw Data'!$B$8:$B$683,0)+1,34)),"",IF(INDEX('Wetmore 2012 Met Stab Raw Data'!$B$8:$AI$683,MATCH($B120,'Wetmore 2012 Met Stab Raw Data'!$B$8:$B$683,0)+1,34)&lt;0,0,INDEX('Wetmore 2012 Met Stab Raw Data'!$B$8:$AI$683,MATCH($B120,'Wetmore 2012 Met Stab Raw Data'!$B$8:$B$683,0)+1,34)))</f>
        <v>11.60737752</v>
      </c>
      <c r="H120" s="134">
        <f>IF(ISBLANK(INDEX('Wetmore 2012 Met Stab Raw Data'!$B$8:$AI$683,MATCH($B120,'Wetmore 2012 Met Stab Raw Data'!$B$8:$B$683,0)+1,34)),"",INDEX('Wetmore 2012 Met Stab Raw Data'!$B$8:$AI$683,MATCH($B120,'Wetmore 2012 Met Stab Raw Data'!$B$8:$B$683,0)+1,32))</f>
        <v>2.6600000000000001E-4</v>
      </c>
      <c r="I120" s="364" t="str">
        <f>IF(ISBLANK(INDEX('Wetmore 2012 PPB Raw Data'!$B$7:$G$246,MATCH($B120,'Wetmore 2012 PPB Raw Data'!$B$7:$B$246,0),2)),"",INDEX('Wetmore 2012 PPB Raw Data'!$B$7:$G$246,MATCH($B120,'Wetmore 2012 PPB Raw Data'!$B$7:$B$246,0),2)/100)</f>
        <v/>
      </c>
      <c r="J120" s="387">
        <f>IF(ISBLANK(INDEX('Wetmore 2012 PPB Raw Data'!$B$7:$G$246,MATCH($B120,'Wetmore 2012 PPB Raw Data'!$B$7:$B$246,0),5)),"",INDEX('Wetmore 2012 PPB Raw Data'!$B$7:$G$246,MATCH($B120,'Wetmore 2012 PPB Raw Data'!$B$7:$B$246,0),5)/100)</f>
        <v>0.88531376687239705</v>
      </c>
    </row>
    <row r="121" spans="1:10" x14ac:dyDescent="0.25">
      <c r="A121" s="150" t="s">
        <v>192</v>
      </c>
      <c r="B121" s="347" t="s">
        <v>193</v>
      </c>
      <c r="C121" s="150" t="s">
        <v>1738</v>
      </c>
      <c r="D121" s="150" t="s">
        <v>1739</v>
      </c>
      <c r="E121" s="364">
        <f>IF(ISBLANK(INDEX('Wetmore 2012 Met Stab Raw Data'!$B$8:$AI$683,MATCH($B121,'Wetmore 2012 Met Stab Raw Data'!$B$8:$B$683,0),34)),"",IF(INDEX('Wetmore 2012 Met Stab Raw Data'!$B$8:$AI$683,MATCH($B121,'Wetmore 2012 Met Stab Raw Data'!$B$8:$B$683,0),34)&lt;0,0,INDEX('Wetmore 2012 Met Stab Raw Data'!$B$8:$AI$683,MATCH($B121,'Wetmore 2012 Met Stab Raw Data'!$B$8:$B$683,0),34)))</f>
        <v>0</v>
      </c>
      <c r="F121" s="134">
        <f>IF(ISBLANK(INDEX('Wetmore 2012 Met Stab Raw Data'!$B$8:$AI$683,MATCH($B121,'Wetmore 2012 Met Stab Raw Data'!$B$8:$B$683,0),34)),"",INDEX('Wetmore 2012 Met Stab Raw Data'!$B$8:$AI$683,MATCH($B121,'Wetmore 2012 Met Stab Raw Data'!$B$8:$B$683,0),32))</f>
        <v>2.0573430000000001E-3</v>
      </c>
      <c r="G121" s="364">
        <f>IF(ISBLANK(INDEX('Wetmore 2012 Met Stab Raw Data'!$B$8:$AI$683,MATCH($B121,'Wetmore 2012 Met Stab Raw Data'!$B$8:$B$683,0)+1,34)),"",IF(INDEX('Wetmore 2012 Met Stab Raw Data'!$B$8:$AI$683,MATCH($B121,'Wetmore 2012 Met Stab Raw Data'!$B$8:$B$683,0)+1,34)&lt;0,0,INDEX('Wetmore 2012 Met Stab Raw Data'!$B$8:$AI$683,MATCH($B121,'Wetmore 2012 Met Stab Raw Data'!$B$8:$B$683,0)+1,34)))</f>
        <v>0</v>
      </c>
      <c r="H121" s="134">
        <f>IF(ISBLANK(INDEX('Wetmore 2012 Met Stab Raw Data'!$B$8:$AI$683,MATCH($B121,'Wetmore 2012 Met Stab Raw Data'!$B$8:$B$683,0)+1,34)),"",INDEX('Wetmore 2012 Met Stab Raw Data'!$B$8:$AI$683,MATCH($B121,'Wetmore 2012 Met Stab Raw Data'!$B$8:$B$683,0)+1,32))</f>
        <v>5.4500000000000002E-4</v>
      </c>
      <c r="I121" s="364" t="str">
        <f>IF(ISBLANK(INDEX('Wetmore 2012 PPB Raw Data'!$B$7:$G$246,MATCH($B121,'Wetmore 2012 PPB Raw Data'!$B$7:$B$246,0),2)),"",INDEX('Wetmore 2012 PPB Raw Data'!$B$7:$G$246,MATCH($B121,'Wetmore 2012 PPB Raw Data'!$B$7:$B$246,0),2)/100)</f>
        <v/>
      </c>
      <c r="J121" s="387">
        <f>IF(ISBLANK(INDEX('Wetmore 2012 PPB Raw Data'!$B$7:$G$246,MATCH($B121,'Wetmore 2012 PPB Raw Data'!$B$7:$B$246,0),5)),"",INDEX('Wetmore 2012 PPB Raw Data'!$B$7:$G$246,MATCH($B121,'Wetmore 2012 PPB Raw Data'!$B$7:$B$246,0),5)/100)</f>
        <v>0.45990420224472439</v>
      </c>
    </row>
    <row r="122" spans="1:10" x14ac:dyDescent="0.25">
      <c r="A122" s="150" t="s">
        <v>194</v>
      </c>
      <c r="B122" s="347" t="s">
        <v>195</v>
      </c>
      <c r="C122" s="150" t="s">
        <v>1738</v>
      </c>
      <c r="D122" s="150" t="s">
        <v>1739</v>
      </c>
      <c r="E122" s="364">
        <f>IF(ISBLANK(INDEX('Wetmore 2012 Met Stab Raw Data'!$B$8:$AI$683,MATCH($B122,'Wetmore 2012 Met Stab Raw Data'!$B$8:$B$683,0),34)),"",IF(INDEX('Wetmore 2012 Met Stab Raw Data'!$B$8:$AI$683,MATCH($B122,'Wetmore 2012 Met Stab Raw Data'!$B$8:$B$683,0),34)&lt;0,0,INDEX('Wetmore 2012 Met Stab Raw Data'!$B$8:$AI$683,MATCH($B122,'Wetmore 2012 Met Stab Raw Data'!$B$8:$B$683,0),34)))</f>
        <v>0</v>
      </c>
      <c r="F122" s="134">
        <f>IF(ISBLANK(INDEX('Wetmore 2012 Met Stab Raw Data'!$B$8:$AI$683,MATCH($B122,'Wetmore 2012 Met Stab Raw Data'!$B$8:$B$683,0),34)),"",INDEX('Wetmore 2012 Met Stab Raw Data'!$B$8:$AI$683,MATCH($B122,'Wetmore 2012 Met Stab Raw Data'!$B$8:$B$683,0),32))</f>
        <v>4.6767559999999998E-3</v>
      </c>
      <c r="G122" s="364">
        <f>IF(ISBLANK(INDEX('Wetmore 2012 Met Stab Raw Data'!$B$8:$AI$683,MATCH($B122,'Wetmore 2012 Met Stab Raw Data'!$B$8:$B$683,0)+1,34)),"",IF(INDEX('Wetmore 2012 Met Stab Raw Data'!$B$8:$AI$683,MATCH($B122,'Wetmore 2012 Met Stab Raw Data'!$B$8:$B$683,0)+1,34)&lt;0,0,INDEX('Wetmore 2012 Met Stab Raw Data'!$B$8:$AI$683,MATCH($B122,'Wetmore 2012 Met Stab Raw Data'!$B$8:$B$683,0)+1,34)))</f>
        <v>0</v>
      </c>
      <c r="H122" s="134">
        <f>IF(ISBLANK(INDEX('Wetmore 2012 Met Stab Raw Data'!$B$8:$AI$683,MATCH($B122,'Wetmore 2012 Met Stab Raw Data'!$B$8:$B$683,0)+1,34)),"",INDEX('Wetmore 2012 Met Stab Raw Data'!$B$8:$AI$683,MATCH($B122,'Wetmore 2012 Met Stab Raw Data'!$B$8:$B$683,0)+1,32))</f>
        <v>1.023878E-3</v>
      </c>
      <c r="I122" s="364" t="str">
        <f>IF(ISBLANK(INDEX('Wetmore 2012 PPB Raw Data'!$B$7:$G$246,MATCH($B122,'Wetmore 2012 PPB Raw Data'!$B$7:$B$246,0),2)),"",INDEX('Wetmore 2012 PPB Raw Data'!$B$7:$G$246,MATCH($B122,'Wetmore 2012 PPB Raw Data'!$B$7:$B$246,0),2)/100)</f>
        <v/>
      </c>
      <c r="J122" s="387">
        <f>IF(ISBLANK(INDEX('Wetmore 2012 PPB Raw Data'!$B$7:$G$246,MATCH($B122,'Wetmore 2012 PPB Raw Data'!$B$7:$B$246,0),5)),"",INDEX('Wetmore 2012 PPB Raw Data'!$B$7:$G$246,MATCH($B122,'Wetmore 2012 PPB Raw Data'!$B$7:$B$246,0),5)/100)</f>
        <v>9.4615922515472895E-3</v>
      </c>
    </row>
    <row r="123" spans="1:10" x14ac:dyDescent="0.25">
      <c r="A123" s="150" t="s">
        <v>196</v>
      </c>
      <c r="B123" s="347" t="s">
        <v>197</v>
      </c>
      <c r="C123" s="150" t="s">
        <v>1738</v>
      </c>
      <c r="D123" s="150" t="s">
        <v>1739</v>
      </c>
      <c r="E123" s="364">
        <f>IF(ISBLANK(INDEX('Wetmore 2012 Met Stab Raw Data'!$B$8:$AI$683,MATCH($B123,'Wetmore 2012 Met Stab Raw Data'!$B$8:$B$683,0),34)),"",IF(INDEX('Wetmore 2012 Met Stab Raw Data'!$B$8:$AI$683,MATCH($B123,'Wetmore 2012 Met Stab Raw Data'!$B$8:$B$683,0),34)&lt;0,0,INDEX('Wetmore 2012 Met Stab Raw Data'!$B$8:$AI$683,MATCH($B123,'Wetmore 2012 Met Stab Raw Data'!$B$8:$B$683,0),34)))</f>
        <v>16.220043440000001</v>
      </c>
      <c r="F123" s="134">
        <f>IF(ISBLANK(INDEX('Wetmore 2012 Met Stab Raw Data'!$B$8:$AI$683,MATCH($B123,'Wetmore 2012 Met Stab Raw Data'!$B$8:$B$683,0),34)),"",INDEX('Wetmore 2012 Met Stab Raw Data'!$B$8:$AI$683,MATCH($B123,'Wetmore 2012 Met Stab Raw Data'!$B$8:$B$683,0),32))</f>
        <v>4.1700000000000002E-14</v>
      </c>
      <c r="G123" s="364">
        <f>IF(ISBLANK(INDEX('Wetmore 2012 Met Stab Raw Data'!$B$8:$AI$683,MATCH($B123,'Wetmore 2012 Met Stab Raw Data'!$B$8:$B$683,0)+1,34)),"",IF(INDEX('Wetmore 2012 Met Stab Raw Data'!$B$8:$AI$683,MATCH($B123,'Wetmore 2012 Met Stab Raw Data'!$B$8:$B$683,0)+1,34)&lt;0,0,INDEX('Wetmore 2012 Met Stab Raw Data'!$B$8:$AI$683,MATCH($B123,'Wetmore 2012 Met Stab Raw Data'!$B$8:$B$683,0)+1,34)))</f>
        <v>3.7375018149999999</v>
      </c>
      <c r="H123" s="134">
        <f>IF(ISBLANK(INDEX('Wetmore 2012 Met Stab Raw Data'!$B$8:$AI$683,MATCH($B123,'Wetmore 2012 Met Stab Raw Data'!$B$8:$B$683,0)+1,34)),"",INDEX('Wetmore 2012 Met Stab Raw Data'!$B$8:$AI$683,MATCH($B123,'Wetmore 2012 Met Stab Raw Data'!$B$8:$B$683,0)+1,32))</f>
        <v>3.8599999999999999E-7</v>
      </c>
      <c r="I123" s="364" t="str">
        <f>IF(ISBLANK(INDEX('Wetmore 2012 PPB Raw Data'!$B$7:$G$246,MATCH($B123,'Wetmore 2012 PPB Raw Data'!$B$7:$B$246,0),2)),"",INDEX('Wetmore 2012 PPB Raw Data'!$B$7:$G$246,MATCH($B123,'Wetmore 2012 PPB Raw Data'!$B$7:$B$246,0),2)/100)</f>
        <v/>
      </c>
      <c r="J123" s="387">
        <f>IF(ISBLANK(INDEX('Wetmore 2012 PPB Raw Data'!$B$7:$G$246,MATCH($B123,'Wetmore 2012 PPB Raw Data'!$B$7:$B$246,0),5)),"",INDEX('Wetmore 2012 PPB Raw Data'!$B$7:$G$246,MATCH($B123,'Wetmore 2012 PPB Raw Data'!$B$7:$B$246,0),5)/100)</f>
        <v>4.0999740055310457E-2</v>
      </c>
    </row>
    <row r="124" spans="1:10" x14ac:dyDescent="0.25">
      <c r="A124" s="150" t="s">
        <v>198</v>
      </c>
      <c r="B124" s="347" t="s">
        <v>199</v>
      </c>
      <c r="C124" s="150" t="s">
        <v>1738</v>
      </c>
      <c r="D124" s="150" t="s">
        <v>1739</v>
      </c>
      <c r="E124" s="364">
        <f>IF(ISBLANK(INDEX('Wetmore 2012 Met Stab Raw Data'!$B$8:$AI$683,MATCH($B124,'Wetmore 2012 Met Stab Raw Data'!$B$8:$B$683,0),34)),"",IF(INDEX('Wetmore 2012 Met Stab Raw Data'!$B$8:$AI$683,MATCH($B124,'Wetmore 2012 Met Stab Raw Data'!$B$8:$B$683,0),34)&lt;0,0,INDEX('Wetmore 2012 Met Stab Raw Data'!$B$8:$AI$683,MATCH($B124,'Wetmore 2012 Met Stab Raw Data'!$B$8:$B$683,0),34)))</f>
        <v>6.3614383209999996</v>
      </c>
      <c r="F124" s="134">
        <f>IF(ISBLANK(INDEX('Wetmore 2012 Met Stab Raw Data'!$B$8:$AI$683,MATCH($B124,'Wetmore 2012 Met Stab Raw Data'!$B$8:$B$683,0),34)),"",INDEX('Wetmore 2012 Met Stab Raw Data'!$B$8:$AI$683,MATCH($B124,'Wetmore 2012 Met Stab Raw Data'!$B$8:$B$683,0),32))</f>
        <v>4.3399999999999998E-8</v>
      </c>
      <c r="G124" s="364">
        <f>IF(ISBLANK(INDEX('Wetmore 2012 Met Stab Raw Data'!$B$8:$AI$683,MATCH($B124,'Wetmore 2012 Met Stab Raw Data'!$B$8:$B$683,0)+1,34)),"",IF(INDEX('Wetmore 2012 Met Stab Raw Data'!$B$8:$AI$683,MATCH($B124,'Wetmore 2012 Met Stab Raw Data'!$B$8:$B$683,0)+1,34)&lt;0,0,INDEX('Wetmore 2012 Met Stab Raw Data'!$B$8:$AI$683,MATCH($B124,'Wetmore 2012 Met Stab Raw Data'!$B$8:$B$683,0)+1,34)))</f>
        <v>6.0501017209999999</v>
      </c>
      <c r="H124" s="134">
        <f>IF(ISBLANK(INDEX('Wetmore 2012 Met Stab Raw Data'!$B$8:$AI$683,MATCH($B124,'Wetmore 2012 Met Stab Raw Data'!$B$8:$B$683,0)+1,34)),"",INDEX('Wetmore 2012 Met Stab Raw Data'!$B$8:$AI$683,MATCH($B124,'Wetmore 2012 Met Stab Raw Data'!$B$8:$B$683,0)+1,32))</f>
        <v>6.0800000000000002E-6</v>
      </c>
      <c r="I124" s="364" t="str">
        <f>IF(ISBLANK(INDEX('Wetmore 2012 PPB Raw Data'!$B$7:$G$246,MATCH($B124,'Wetmore 2012 PPB Raw Data'!$B$7:$B$246,0),2)),"",INDEX('Wetmore 2012 PPB Raw Data'!$B$7:$G$246,MATCH($B124,'Wetmore 2012 PPB Raw Data'!$B$7:$B$246,0),2)/100)</f>
        <v/>
      </c>
      <c r="J124" s="387">
        <f>IF(ISBLANK(INDEX('Wetmore 2012 PPB Raw Data'!$B$7:$G$246,MATCH($B124,'Wetmore 2012 PPB Raw Data'!$B$7:$B$246,0),5)),"",INDEX('Wetmore 2012 PPB Raw Data'!$B$7:$G$246,MATCH($B124,'Wetmore 2012 PPB Raw Data'!$B$7:$B$246,0),5)/100)</f>
        <v>0.6129815501986372</v>
      </c>
    </row>
    <row r="125" spans="1:10" x14ac:dyDescent="0.25">
      <c r="A125" s="150" t="s">
        <v>200</v>
      </c>
      <c r="B125" s="347" t="s">
        <v>201</v>
      </c>
      <c r="C125" s="150" t="s">
        <v>1738</v>
      </c>
      <c r="D125" s="150" t="s">
        <v>1739</v>
      </c>
      <c r="E125" s="364">
        <f>IF(ISBLANK(INDEX('Wetmore 2012 Met Stab Raw Data'!$B$8:$AI$683,MATCH($B125,'Wetmore 2012 Met Stab Raw Data'!$B$8:$B$683,0),34)),"",IF(INDEX('Wetmore 2012 Met Stab Raw Data'!$B$8:$AI$683,MATCH($B125,'Wetmore 2012 Met Stab Raw Data'!$B$8:$B$683,0),34)&lt;0,0,INDEX('Wetmore 2012 Met Stab Raw Data'!$B$8:$AI$683,MATCH($B125,'Wetmore 2012 Met Stab Raw Data'!$B$8:$B$683,0),34)))</f>
        <v>110.4402955</v>
      </c>
      <c r="F125" s="134">
        <f>IF(ISBLANK(INDEX('Wetmore 2012 Met Stab Raw Data'!$B$8:$AI$683,MATCH($B125,'Wetmore 2012 Met Stab Raw Data'!$B$8:$B$683,0),34)),"",INDEX('Wetmore 2012 Met Stab Raw Data'!$B$8:$AI$683,MATCH($B125,'Wetmore 2012 Met Stab Raw Data'!$B$8:$B$683,0),32))</f>
        <v>2.9623717000000001E-2</v>
      </c>
      <c r="G125" s="364">
        <f>IF(ISBLANK(INDEX('Wetmore 2012 Met Stab Raw Data'!$B$8:$AI$683,MATCH($B125,'Wetmore 2012 Met Stab Raw Data'!$B$8:$B$683,0)+1,34)),"",IF(INDEX('Wetmore 2012 Met Stab Raw Data'!$B$8:$AI$683,MATCH($B125,'Wetmore 2012 Met Stab Raw Data'!$B$8:$B$683,0)+1,34)&lt;0,0,INDEX('Wetmore 2012 Met Stab Raw Data'!$B$8:$AI$683,MATCH($B125,'Wetmore 2012 Met Stab Raw Data'!$B$8:$B$683,0)+1,34)))</f>
        <v>9.5212635470000002</v>
      </c>
      <c r="H125" s="134">
        <f>IF(ISBLANK(INDEX('Wetmore 2012 Met Stab Raw Data'!$B$8:$AI$683,MATCH($B125,'Wetmore 2012 Met Stab Raw Data'!$B$8:$B$683,0)+1,34)),"",INDEX('Wetmore 2012 Met Stab Raw Data'!$B$8:$AI$683,MATCH($B125,'Wetmore 2012 Met Stab Raw Data'!$B$8:$B$683,0)+1,32))</f>
        <v>2.9100000000000003E-4</v>
      </c>
      <c r="I125" s="364" t="str">
        <f>IF(ISBLANK(INDEX('Wetmore 2012 PPB Raw Data'!$B$7:$G$246,MATCH($B125,'Wetmore 2012 PPB Raw Data'!$B$7:$B$246,0),2)),"",INDEX('Wetmore 2012 PPB Raw Data'!$B$7:$G$246,MATCH($B125,'Wetmore 2012 PPB Raw Data'!$B$7:$B$246,0),2)/100)</f>
        <v/>
      </c>
      <c r="J125" s="387">
        <f>IF(ISBLANK(INDEX('Wetmore 2012 PPB Raw Data'!$B$7:$G$246,MATCH($B125,'Wetmore 2012 PPB Raw Data'!$B$7:$B$246,0),5)),"",INDEX('Wetmore 2012 PPB Raw Data'!$B$7:$G$246,MATCH($B125,'Wetmore 2012 PPB Raw Data'!$B$7:$B$246,0),5)/100)</f>
        <v>0</v>
      </c>
    </row>
    <row r="126" spans="1:10" x14ac:dyDescent="0.25">
      <c r="A126" s="150" t="s">
        <v>202</v>
      </c>
      <c r="B126" s="347" t="s">
        <v>203</v>
      </c>
      <c r="C126" s="150" t="s">
        <v>1738</v>
      </c>
      <c r="D126" s="150" t="s">
        <v>1739</v>
      </c>
      <c r="E126" s="364">
        <f>IF(ISBLANK(INDEX('Wetmore 2012 Met Stab Raw Data'!$B$8:$AI$683,MATCH($B126,'Wetmore 2012 Met Stab Raw Data'!$B$8:$B$683,0),34)),"",IF(INDEX('Wetmore 2012 Met Stab Raw Data'!$B$8:$AI$683,MATCH($B126,'Wetmore 2012 Met Stab Raw Data'!$B$8:$B$683,0),34)&lt;0,0,INDEX('Wetmore 2012 Met Stab Raw Data'!$B$8:$AI$683,MATCH($B126,'Wetmore 2012 Met Stab Raw Data'!$B$8:$B$683,0),34)))</f>
        <v>12.563478</v>
      </c>
      <c r="F126" s="134">
        <f>IF(ISBLANK(INDEX('Wetmore 2012 Met Stab Raw Data'!$B$8:$AI$683,MATCH($B126,'Wetmore 2012 Met Stab Raw Data'!$B$8:$B$683,0),34)),"",INDEX('Wetmore 2012 Met Stab Raw Data'!$B$8:$AI$683,MATCH($B126,'Wetmore 2012 Met Stab Raw Data'!$B$8:$B$683,0),32))</f>
        <v>4.7100000000000002E-7</v>
      </c>
      <c r="G126" s="364">
        <f>IF(ISBLANK(INDEX('Wetmore 2012 Met Stab Raw Data'!$B$8:$AI$683,MATCH($B126,'Wetmore 2012 Met Stab Raw Data'!$B$8:$B$683,0)+1,34)),"",IF(INDEX('Wetmore 2012 Met Stab Raw Data'!$B$8:$AI$683,MATCH($B126,'Wetmore 2012 Met Stab Raw Data'!$B$8:$B$683,0)+1,34)&lt;0,0,INDEX('Wetmore 2012 Met Stab Raw Data'!$B$8:$AI$683,MATCH($B126,'Wetmore 2012 Met Stab Raw Data'!$B$8:$B$683,0)+1,34)))</f>
        <v>16.378614500000001</v>
      </c>
      <c r="H126" s="134">
        <f>IF(ISBLANK(INDEX('Wetmore 2012 Met Stab Raw Data'!$B$8:$AI$683,MATCH($B126,'Wetmore 2012 Met Stab Raw Data'!$B$8:$B$683,0)+1,34)),"",INDEX('Wetmore 2012 Met Stab Raw Data'!$B$8:$AI$683,MATCH($B126,'Wetmore 2012 Met Stab Raw Data'!$B$8:$B$683,0)+1,32))</f>
        <v>4.97E-13</v>
      </c>
      <c r="I126" s="364" t="str">
        <f>IF(ISBLANK(INDEX('Wetmore 2012 PPB Raw Data'!$B$7:$G$246,MATCH($B126,'Wetmore 2012 PPB Raw Data'!$B$7:$B$246,0),2)),"",INDEX('Wetmore 2012 PPB Raw Data'!$B$7:$G$246,MATCH($B126,'Wetmore 2012 PPB Raw Data'!$B$7:$B$246,0),2)/100)</f>
        <v/>
      </c>
      <c r="J126" s="387">
        <f>IF(ISBLANK(INDEX('Wetmore 2012 PPB Raw Data'!$B$7:$G$246,MATCH($B126,'Wetmore 2012 PPB Raw Data'!$B$7:$B$246,0),5)),"",INDEX('Wetmore 2012 PPB Raw Data'!$B$7:$G$246,MATCH($B126,'Wetmore 2012 PPB Raw Data'!$B$7:$B$246,0),5)/100)</f>
        <v>0.28417977780426651</v>
      </c>
    </row>
    <row r="127" spans="1:10" x14ac:dyDescent="0.25">
      <c r="A127" s="150" t="s">
        <v>204</v>
      </c>
      <c r="B127" s="347" t="s">
        <v>205</v>
      </c>
      <c r="C127" s="150" t="s">
        <v>1738</v>
      </c>
      <c r="D127" s="150" t="s">
        <v>1739</v>
      </c>
      <c r="E127" s="364">
        <f>IF(ISBLANK(INDEX('Wetmore 2012 Met Stab Raw Data'!$B$8:$AI$683,MATCH($B127,'Wetmore 2012 Met Stab Raw Data'!$B$8:$B$683,0),34)),"",IF(INDEX('Wetmore 2012 Met Stab Raw Data'!$B$8:$AI$683,MATCH($B127,'Wetmore 2012 Met Stab Raw Data'!$B$8:$B$683,0),34)&lt;0,0,INDEX('Wetmore 2012 Met Stab Raw Data'!$B$8:$AI$683,MATCH($B127,'Wetmore 2012 Met Stab Raw Data'!$B$8:$B$683,0),34)))</f>
        <v>1.0245851720000001</v>
      </c>
      <c r="F127" s="134">
        <f>IF(ISBLANK(INDEX('Wetmore 2012 Met Stab Raw Data'!$B$8:$AI$683,MATCH($B127,'Wetmore 2012 Met Stab Raw Data'!$B$8:$B$683,0),34)),"",INDEX('Wetmore 2012 Met Stab Raw Data'!$B$8:$AI$683,MATCH($B127,'Wetmore 2012 Met Stab Raw Data'!$B$8:$B$683,0),32))</f>
        <v>0.49002629599999997</v>
      </c>
      <c r="G127" s="364">
        <f>IF(ISBLANK(INDEX('Wetmore 2012 Met Stab Raw Data'!$B$8:$AI$683,MATCH($B127,'Wetmore 2012 Met Stab Raw Data'!$B$8:$B$683,0)+1,34)),"",IF(INDEX('Wetmore 2012 Met Stab Raw Data'!$B$8:$AI$683,MATCH($B127,'Wetmore 2012 Met Stab Raw Data'!$B$8:$B$683,0)+1,34)&lt;0,0,INDEX('Wetmore 2012 Met Stab Raw Data'!$B$8:$AI$683,MATCH($B127,'Wetmore 2012 Met Stab Raw Data'!$B$8:$B$683,0)+1,34)))</f>
        <v>0</v>
      </c>
      <c r="H127" s="134">
        <f>IF(ISBLANK(INDEX('Wetmore 2012 Met Stab Raw Data'!$B$8:$AI$683,MATCH($B127,'Wetmore 2012 Met Stab Raw Data'!$B$8:$B$683,0)+1,34)),"",INDEX('Wetmore 2012 Met Stab Raw Data'!$B$8:$AI$683,MATCH($B127,'Wetmore 2012 Met Stab Raw Data'!$B$8:$B$683,0)+1,32))</f>
        <v>6.8499607000000004E-2</v>
      </c>
      <c r="I127" s="364" t="str">
        <f>IF(ISBLANK(INDEX('Wetmore 2012 PPB Raw Data'!$B$7:$G$246,MATCH($B127,'Wetmore 2012 PPB Raw Data'!$B$7:$B$246,0),2)),"",INDEX('Wetmore 2012 PPB Raw Data'!$B$7:$G$246,MATCH($B127,'Wetmore 2012 PPB Raw Data'!$B$7:$B$246,0),2)/100)</f>
        <v/>
      </c>
      <c r="J127" s="387">
        <f>IF(ISBLANK(INDEX('Wetmore 2012 PPB Raw Data'!$B$7:$G$246,MATCH($B127,'Wetmore 2012 PPB Raw Data'!$B$7:$B$246,0),5)),"",INDEX('Wetmore 2012 PPB Raw Data'!$B$7:$G$246,MATCH($B127,'Wetmore 2012 PPB Raw Data'!$B$7:$B$246,0),5)/100)</f>
        <v>2.9557543056956084E-2</v>
      </c>
    </row>
    <row r="128" spans="1:10" x14ac:dyDescent="0.25">
      <c r="A128" s="148" t="s">
        <v>637</v>
      </c>
      <c r="B128" s="348" t="s">
        <v>206</v>
      </c>
      <c r="C128" s="150" t="s">
        <v>1738</v>
      </c>
      <c r="D128" s="150" t="s">
        <v>1739</v>
      </c>
      <c r="E128" s="364">
        <f>IF(ISBLANK(INDEX('Wetmore 2012 Met Stab Raw Data'!$B$8:$AI$683,MATCH($B128,'Wetmore 2012 Met Stab Raw Data'!$B$8:$B$683,0),34)),"",IF(INDEX('Wetmore 2012 Met Stab Raw Data'!$B$8:$AI$683,MATCH($B128,'Wetmore 2012 Met Stab Raw Data'!$B$8:$B$683,0),34)&lt;0,0,INDEX('Wetmore 2012 Met Stab Raw Data'!$B$8:$AI$683,MATCH($B128,'Wetmore 2012 Met Stab Raw Data'!$B$8:$B$683,0),34)))</f>
        <v>0</v>
      </c>
      <c r="F128" s="134">
        <f>IF(ISBLANK(INDEX('Wetmore 2012 Met Stab Raw Data'!$B$8:$AI$683,MATCH($B128,'Wetmore 2012 Met Stab Raw Data'!$B$8:$B$683,0),34)),"",INDEX('Wetmore 2012 Met Stab Raw Data'!$B$8:$AI$683,MATCH($B128,'Wetmore 2012 Met Stab Raw Data'!$B$8:$B$683,0),32))</f>
        <v>7.0097110000000001E-3</v>
      </c>
      <c r="G128" s="364">
        <f>IF(ISBLANK(INDEX('Wetmore 2012 Met Stab Raw Data'!$B$8:$AI$683,MATCH($B128,'Wetmore 2012 Met Stab Raw Data'!$B$8:$B$683,0)+1,34)),"",IF(INDEX('Wetmore 2012 Met Stab Raw Data'!$B$8:$AI$683,MATCH($B128,'Wetmore 2012 Met Stab Raw Data'!$B$8:$B$683,0)+1,34)&lt;0,0,INDEX('Wetmore 2012 Met Stab Raw Data'!$B$8:$AI$683,MATCH($B128,'Wetmore 2012 Met Stab Raw Data'!$B$8:$B$683,0)+1,34)))</f>
        <v>0.245882302</v>
      </c>
      <c r="H128" s="134">
        <f>IF(ISBLANK(INDEX('Wetmore 2012 Met Stab Raw Data'!$B$8:$AI$683,MATCH($B128,'Wetmore 2012 Met Stab Raw Data'!$B$8:$B$683,0)+1,34)),"",INDEX('Wetmore 2012 Met Stab Raw Data'!$B$8:$AI$683,MATCH($B128,'Wetmore 2012 Met Stab Raw Data'!$B$8:$B$683,0)+1,32))</f>
        <v>0.64074241200000004</v>
      </c>
      <c r="I128" s="364" t="str">
        <f>IF(ISBLANK(INDEX('Wetmore 2012 PPB Raw Data'!$B$7:$G$246,MATCH($B128,'Wetmore 2012 PPB Raw Data'!$B$7:$B$246,0),2)),"",INDEX('Wetmore 2012 PPB Raw Data'!$B$7:$G$246,MATCH($B128,'Wetmore 2012 PPB Raw Data'!$B$7:$B$246,0),2)/100)</f>
        <v/>
      </c>
      <c r="J128" s="387">
        <f>IF(ISBLANK(INDEX('Wetmore 2012 PPB Raw Data'!$B$7:$G$246,MATCH($B128,'Wetmore 2012 PPB Raw Data'!$B$7:$B$246,0),5)),"",INDEX('Wetmore 2012 PPB Raw Data'!$B$7:$G$246,MATCH($B128,'Wetmore 2012 PPB Raw Data'!$B$7:$B$246,0),5)/100)</f>
        <v>0.45482427055702912</v>
      </c>
    </row>
    <row r="129" spans="1:10" x14ac:dyDescent="0.25">
      <c r="A129" s="148" t="s">
        <v>638</v>
      </c>
      <c r="B129" s="348" t="s">
        <v>207</v>
      </c>
      <c r="C129" s="150" t="s">
        <v>1738</v>
      </c>
      <c r="D129" s="150" t="s">
        <v>1739</v>
      </c>
      <c r="E129" s="364">
        <f>IF(ISBLANK(INDEX('Wetmore 2012 Met Stab Raw Data'!$B$8:$AI$683,MATCH($B129,'Wetmore 2012 Met Stab Raw Data'!$B$8:$B$683,0),34)),"",IF(INDEX('Wetmore 2012 Met Stab Raw Data'!$B$8:$AI$683,MATCH($B129,'Wetmore 2012 Met Stab Raw Data'!$B$8:$B$683,0),34)&lt;0,0,INDEX('Wetmore 2012 Met Stab Raw Data'!$B$8:$AI$683,MATCH($B129,'Wetmore 2012 Met Stab Raw Data'!$B$8:$B$683,0),34)))</f>
        <v>0</v>
      </c>
      <c r="F129" s="134">
        <f>IF(ISBLANK(INDEX('Wetmore 2012 Met Stab Raw Data'!$B$8:$AI$683,MATCH($B129,'Wetmore 2012 Met Stab Raw Data'!$B$8:$B$683,0),34)),"",INDEX('Wetmore 2012 Met Stab Raw Data'!$B$8:$AI$683,MATCH($B129,'Wetmore 2012 Met Stab Raw Data'!$B$8:$B$683,0),32))</f>
        <v>0.33109465300000002</v>
      </c>
      <c r="G129" s="364">
        <f>IF(ISBLANK(INDEX('Wetmore 2012 Met Stab Raw Data'!$B$8:$AI$683,MATCH($B129,'Wetmore 2012 Met Stab Raw Data'!$B$8:$B$683,0)+1,34)),"",IF(INDEX('Wetmore 2012 Met Stab Raw Data'!$B$8:$AI$683,MATCH($B129,'Wetmore 2012 Met Stab Raw Data'!$B$8:$B$683,0)+1,34)&lt;0,0,INDEX('Wetmore 2012 Met Stab Raw Data'!$B$8:$AI$683,MATCH($B129,'Wetmore 2012 Met Stab Raw Data'!$B$8:$B$683,0)+1,34)))</f>
        <v>0</v>
      </c>
      <c r="H129" s="134">
        <f>IF(ISBLANK(INDEX('Wetmore 2012 Met Stab Raw Data'!$B$8:$AI$683,MATCH($B129,'Wetmore 2012 Met Stab Raw Data'!$B$8:$B$683,0)+1,34)),"",INDEX('Wetmore 2012 Met Stab Raw Data'!$B$8:$AI$683,MATCH($B129,'Wetmore 2012 Met Stab Raw Data'!$B$8:$B$683,0)+1,32))</f>
        <v>3.3699999999999999E-5</v>
      </c>
      <c r="I129" s="364" t="str">
        <f>IF(ISBLANK(INDEX('Wetmore 2012 PPB Raw Data'!$B$7:$G$246,MATCH($B129,'Wetmore 2012 PPB Raw Data'!$B$7:$B$246,0),2)),"",INDEX('Wetmore 2012 PPB Raw Data'!$B$7:$G$246,MATCH($B129,'Wetmore 2012 PPB Raw Data'!$B$7:$B$246,0),2)/100)</f>
        <v/>
      </c>
      <c r="J129" s="387">
        <f>IF(ISBLANK(INDEX('Wetmore 2012 PPB Raw Data'!$B$7:$G$246,MATCH($B129,'Wetmore 2012 PPB Raw Data'!$B$7:$B$246,0),5)),"",INDEX('Wetmore 2012 PPB Raw Data'!$B$7:$G$246,MATCH($B129,'Wetmore 2012 PPB Raw Data'!$B$7:$B$246,0),5)/100)</f>
        <v>0.54677459559982933</v>
      </c>
    </row>
    <row r="130" spans="1:10" x14ac:dyDescent="0.25">
      <c r="A130" s="150" t="s">
        <v>208</v>
      </c>
      <c r="B130" s="347" t="s">
        <v>209</v>
      </c>
      <c r="C130" s="150" t="s">
        <v>1738</v>
      </c>
      <c r="D130" s="150" t="s">
        <v>1739</v>
      </c>
      <c r="E130" s="364">
        <f>IF(ISBLANK(INDEX('Wetmore 2012 Met Stab Raw Data'!$B$8:$AI$683,MATCH($B130,'Wetmore 2012 Met Stab Raw Data'!$B$8:$B$683,0),34)),"",IF(INDEX('Wetmore 2012 Met Stab Raw Data'!$B$8:$AI$683,MATCH($B130,'Wetmore 2012 Met Stab Raw Data'!$B$8:$B$683,0),34)&lt;0,0,INDEX('Wetmore 2012 Met Stab Raw Data'!$B$8:$AI$683,MATCH($B130,'Wetmore 2012 Met Stab Raw Data'!$B$8:$B$683,0),34)))</f>
        <v>0.38741257200000001</v>
      </c>
      <c r="F130" s="134">
        <f>IF(ISBLANK(INDEX('Wetmore 2012 Met Stab Raw Data'!$B$8:$AI$683,MATCH($B130,'Wetmore 2012 Met Stab Raw Data'!$B$8:$B$683,0),34)),"",INDEX('Wetmore 2012 Met Stab Raw Data'!$B$8:$AI$683,MATCH($B130,'Wetmore 2012 Met Stab Raw Data'!$B$8:$B$683,0),32))</f>
        <v>0.74784907099999998</v>
      </c>
      <c r="G130" s="364">
        <f>IF(ISBLANK(INDEX('Wetmore 2012 Met Stab Raw Data'!$B$8:$AI$683,MATCH($B130,'Wetmore 2012 Met Stab Raw Data'!$B$8:$B$683,0)+1,34)),"",IF(INDEX('Wetmore 2012 Met Stab Raw Data'!$B$8:$AI$683,MATCH($B130,'Wetmore 2012 Met Stab Raw Data'!$B$8:$B$683,0)+1,34)&lt;0,0,INDEX('Wetmore 2012 Met Stab Raw Data'!$B$8:$AI$683,MATCH($B130,'Wetmore 2012 Met Stab Raw Data'!$B$8:$B$683,0)+1,34)))</f>
        <v>1.603797752</v>
      </c>
      <c r="H130" s="134">
        <f>IF(ISBLANK(INDEX('Wetmore 2012 Met Stab Raw Data'!$B$8:$AI$683,MATCH($B130,'Wetmore 2012 Met Stab Raw Data'!$B$8:$B$683,0)+1,34)),"",INDEX('Wetmore 2012 Met Stab Raw Data'!$B$8:$AI$683,MATCH($B130,'Wetmore 2012 Met Stab Raw Data'!$B$8:$B$683,0)+1,32))</f>
        <v>0.23281181300000001</v>
      </c>
      <c r="I130" s="364" t="str">
        <f>IF(ISBLANK(INDEX('Wetmore 2012 PPB Raw Data'!$B$7:$G$246,MATCH($B130,'Wetmore 2012 PPB Raw Data'!$B$7:$B$246,0),2)),"",INDEX('Wetmore 2012 PPB Raw Data'!$B$7:$G$246,MATCH($B130,'Wetmore 2012 PPB Raw Data'!$B$7:$B$246,0),2)/100)</f>
        <v/>
      </c>
      <c r="J130" s="387">
        <f>IF(ISBLANK(INDEX('Wetmore 2012 PPB Raw Data'!$B$7:$G$246,MATCH($B130,'Wetmore 2012 PPB Raw Data'!$B$7:$B$246,0),5)),"",INDEX('Wetmore 2012 PPB Raw Data'!$B$7:$G$246,MATCH($B130,'Wetmore 2012 PPB Raw Data'!$B$7:$B$246,0),5)/100)</f>
        <v>0.92312283119631811</v>
      </c>
    </row>
    <row r="131" spans="1:10" x14ac:dyDescent="0.25">
      <c r="A131" s="150" t="s">
        <v>210</v>
      </c>
      <c r="B131" s="347" t="s">
        <v>211</v>
      </c>
      <c r="C131" s="150" t="s">
        <v>1738</v>
      </c>
      <c r="D131" s="150" t="s">
        <v>1739</v>
      </c>
      <c r="E131" s="364">
        <f>IF(ISBLANK(INDEX('Wetmore 2012 Met Stab Raw Data'!$B$8:$AI$683,MATCH($B131,'Wetmore 2012 Met Stab Raw Data'!$B$8:$B$683,0),34)),"",IF(INDEX('Wetmore 2012 Met Stab Raw Data'!$B$8:$AI$683,MATCH($B131,'Wetmore 2012 Met Stab Raw Data'!$B$8:$B$683,0),34)&lt;0,0,INDEX('Wetmore 2012 Met Stab Raw Data'!$B$8:$AI$683,MATCH($B131,'Wetmore 2012 Met Stab Raw Data'!$B$8:$B$683,0),34)))</f>
        <v>2.457449311</v>
      </c>
      <c r="F131" s="134">
        <f>IF(ISBLANK(INDEX('Wetmore 2012 Met Stab Raw Data'!$B$8:$AI$683,MATCH($B131,'Wetmore 2012 Met Stab Raw Data'!$B$8:$B$683,0),34)),"",INDEX('Wetmore 2012 Met Stab Raw Data'!$B$8:$AI$683,MATCH($B131,'Wetmore 2012 Met Stab Raw Data'!$B$8:$B$683,0),32))</f>
        <v>3.3759319999999999E-3</v>
      </c>
      <c r="G131" s="364">
        <f>IF(ISBLANK(INDEX('Wetmore 2012 Met Stab Raw Data'!$B$8:$AI$683,MATCH($B131,'Wetmore 2012 Met Stab Raw Data'!$B$8:$B$683,0)+1,34)),"",IF(INDEX('Wetmore 2012 Met Stab Raw Data'!$B$8:$AI$683,MATCH($B131,'Wetmore 2012 Met Stab Raw Data'!$B$8:$B$683,0)+1,34)&lt;0,0,INDEX('Wetmore 2012 Met Stab Raw Data'!$B$8:$AI$683,MATCH($B131,'Wetmore 2012 Met Stab Raw Data'!$B$8:$B$683,0)+1,34)))</f>
        <v>0.75493315599999999</v>
      </c>
      <c r="H131" s="134">
        <f>IF(ISBLANK(INDEX('Wetmore 2012 Met Stab Raw Data'!$B$8:$AI$683,MATCH($B131,'Wetmore 2012 Met Stab Raw Data'!$B$8:$B$683,0)+1,34)),"",INDEX('Wetmore 2012 Met Stab Raw Data'!$B$8:$AI$683,MATCH($B131,'Wetmore 2012 Met Stab Raw Data'!$B$8:$B$683,0)+1,32))</f>
        <v>0.16300789700000001</v>
      </c>
      <c r="I131" s="364" t="str">
        <f>IF(ISBLANK(INDEX('Wetmore 2012 PPB Raw Data'!$B$7:$G$246,MATCH($B131,'Wetmore 2012 PPB Raw Data'!$B$7:$B$246,0),2)),"",INDEX('Wetmore 2012 PPB Raw Data'!$B$7:$G$246,MATCH($B131,'Wetmore 2012 PPB Raw Data'!$B$7:$B$246,0),2)/100)</f>
        <v/>
      </c>
      <c r="J131" s="387">
        <f>IF(ISBLANK(INDEX('Wetmore 2012 PPB Raw Data'!$B$7:$G$246,MATCH($B131,'Wetmore 2012 PPB Raw Data'!$B$7:$B$246,0),5)),"",INDEX('Wetmore 2012 PPB Raw Data'!$B$7:$G$246,MATCH($B131,'Wetmore 2012 PPB Raw Data'!$B$7:$B$246,0),5)/100)</f>
        <v>0.15127341416788714</v>
      </c>
    </row>
    <row r="132" spans="1:10" x14ac:dyDescent="0.25">
      <c r="A132" s="150" t="s">
        <v>212</v>
      </c>
      <c r="B132" s="347" t="s">
        <v>213</v>
      </c>
      <c r="C132" s="150" t="s">
        <v>1738</v>
      </c>
      <c r="D132" s="150" t="s">
        <v>1739</v>
      </c>
      <c r="E132" s="364">
        <f>IF(ISBLANK(INDEX('Wetmore 2012 Met Stab Raw Data'!$B$8:$AI$683,MATCH($B132,'Wetmore 2012 Met Stab Raw Data'!$B$8:$B$683,0),34)),"",IF(INDEX('Wetmore 2012 Met Stab Raw Data'!$B$8:$AI$683,MATCH($B132,'Wetmore 2012 Met Stab Raw Data'!$B$8:$B$683,0),34)&lt;0,0,INDEX('Wetmore 2012 Met Stab Raw Data'!$B$8:$AI$683,MATCH($B132,'Wetmore 2012 Met Stab Raw Data'!$B$8:$B$683,0),34)))</f>
        <v>2.3506278919999999</v>
      </c>
      <c r="F132" s="134">
        <f>IF(ISBLANK(INDEX('Wetmore 2012 Met Stab Raw Data'!$B$8:$AI$683,MATCH($B132,'Wetmore 2012 Met Stab Raw Data'!$B$8:$B$683,0),34)),"",INDEX('Wetmore 2012 Met Stab Raw Data'!$B$8:$AI$683,MATCH($B132,'Wetmore 2012 Met Stab Raw Data'!$B$8:$B$683,0),32))</f>
        <v>4.2742283999999998E-2</v>
      </c>
      <c r="G132" s="364">
        <f>IF(ISBLANK(INDEX('Wetmore 2012 Met Stab Raw Data'!$B$8:$AI$683,MATCH($B132,'Wetmore 2012 Met Stab Raw Data'!$B$8:$B$683,0)+1,34)),"",IF(INDEX('Wetmore 2012 Met Stab Raw Data'!$B$8:$AI$683,MATCH($B132,'Wetmore 2012 Met Stab Raw Data'!$B$8:$B$683,0)+1,34)&lt;0,0,INDEX('Wetmore 2012 Met Stab Raw Data'!$B$8:$AI$683,MATCH($B132,'Wetmore 2012 Met Stab Raw Data'!$B$8:$B$683,0)+1,34)))</f>
        <v>2.4905525499999999</v>
      </c>
      <c r="H132" s="134">
        <f>IF(ISBLANK(INDEX('Wetmore 2012 Met Stab Raw Data'!$B$8:$AI$683,MATCH($B132,'Wetmore 2012 Met Stab Raw Data'!$B$8:$B$683,0)+1,34)),"",INDEX('Wetmore 2012 Met Stab Raw Data'!$B$8:$AI$683,MATCH($B132,'Wetmore 2012 Met Stab Raw Data'!$B$8:$B$683,0)+1,32))</f>
        <v>7.2190717000000001E-2</v>
      </c>
      <c r="I132" s="364" t="str">
        <f>IF(ISBLANK(INDEX('Wetmore 2012 PPB Raw Data'!$B$7:$G$246,MATCH($B132,'Wetmore 2012 PPB Raw Data'!$B$7:$B$246,0),2)),"",INDEX('Wetmore 2012 PPB Raw Data'!$B$7:$G$246,MATCH($B132,'Wetmore 2012 PPB Raw Data'!$B$7:$B$246,0),2)/100)</f>
        <v/>
      </c>
      <c r="J132" s="387">
        <f>IF(ISBLANK(INDEX('Wetmore 2012 PPB Raw Data'!$B$7:$G$246,MATCH($B132,'Wetmore 2012 PPB Raw Data'!$B$7:$B$246,0),5)),"",INDEX('Wetmore 2012 PPB Raw Data'!$B$7:$G$246,MATCH($B132,'Wetmore 2012 PPB Raw Data'!$B$7:$B$246,0),5)/100)</f>
        <v>0.28950905489530276</v>
      </c>
    </row>
    <row r="133" spans="1:10" x14ac:dyDescent="0.25">
      <c r="A133" s="150" t="s">
        <v>214</v>
      </c>
      <c r="B133" s="347" t="s">
        <v>215</v>
      </c>
      <c r="C133" s="150" t="s">
        <v>1738</v>
      </c>
      <c r="D133" s="150" t="s">
        <v>1739</v>
      </c>
      <c r="E133" s="364">
        <f>IF(ISBLANK(INDEX('Wetmore 2012 Met Stab Raw Data'!$B$8:$AI$683,MATCH($B133,'Wetmore 2012 Met Stab Raw Data'!$B$8:$B$683,0),34)),"",IF(INDEX('Wetmore 2012 Met Stab Raw Data'!$B$8:$AI$683,MATCH($B133,'Wetmore 2012 Met Stab Raw Data'!$B$8:$B$683,0),34)&lt;0,0,INDEX('Wetmore 2012 Met Stab Raw Data'!$B$8:$AI$683,MATCH($B133,'Wetmore 2012 Met Stab Raw Data'!$B$8:$B$683,0),34)))</f>
        <v>2.807422774</v>
      </c>
      <c r="F133" s="134">
        <f>IF(ISBLANK(INDEX('Wetmore 2012 Met Stab Raw Data'!$B$8:$AI$683,MATCH($B133,'Wetmore 2012 Met Stab Raw Data'!$B$8:$B$683,0),34)),"",INDEX('Wetmore 2012 Met Stab Raw Data'!$B$8:$AI$683,MATCH($B133,'Wetmore 2012 Met Stab Raw Data'!$B$8:$B$683,0),32))</f>
        <v>4.2067796999999997E-2</v>
      </c>
      <c r="G133" s="364">
        <f>IF(ISBLANK(INDEX('Wetmore 2012 Met Stab Raw Data'!$B$8:$AI$683,MATCH($B133,'Wetmore 2012 Met Stab Raw Data'!$B$8:$B$683,0)+1,34)),"",IF(INDEX('Wetmore 2012 Met Stab Raw Data'!$B$8:$AI$683,MATCH($B133,'Wetmore 2012 Met Stab Raw Data'!$B$8:$B$683,0)+1,34)&lt;0,0,INDEX('Wetmore 2012 Met Stab Raw Data'!$B$8:$AI$683,MATCH($B133,'Wetmore 2012 Met Stab Raw Data'!$B$8:$B$683,0)+1,34)))</f>
        <v>3.522176682</v>
      </c>
      <c r="H133" s="134">
        <f>IF(ISBLANK(INDEX('Wetmore 2012 Met Stab Raw Data'!$B$8:$AI$683,MATCH($B133,'Wetmore 2012 Met Stab Raw Data'!$B$8:$B$683,0)+1,34)),"",INDEX('Wetmore 2012 Met Stab Raw Data'!$B$8:$AI$683,MATCH($B133,'Wetmore 2012 Met Stab Raw Data'!$B$8:$B$683,0)+1,32))</f>
        <v>2.3106402000000002E-2</v>
      </c>
      <c r="I133" s="364" t="str">
        <f>IF(ISBLANK(INDEX('Wetmore 2012 PPB Raw Data'!$B$7:$G$246,MATCH($B133,'Wetmore 2012 PPB Raw Data'!$B$7:$B$246,0),2)),"",INDEX('Wetmore 2012 PPB Raw Data'!$B$7:$G$246,MATCH($B133,'Wetmore 2012 PPB Raw Data'!$B$7:$B$246,0),2)/100)</f>
        <v/>
      </c>
      <c r="J133" s="387">
        <f>IF(ISBLANK(INDEX('Wetmore 2012 PPB Raw Data'!$B$7:$G$246,MATCH($B133,'Wetmore 2012 PPB Raw Data'!$B$7:$B$246,0),5)),"",INDEX('Wetmore 2012 PPB Raw Data'!$B$7:$G$246,MATCH($B133,'Wetmore 2012 PPB Raw Data'!$B$7:$B$246,0),5)/100)</f>
        <v>0.65585141048319517</v>
      </c>
    </row>
    <row r="134" spans="1:10" x14ac:dyDescent="0.25">
      <c r="A134" s="150" t="s">
        <v>216</v>
      </c>
      <c r="B134" s="347" t="s">
        <v>217</v>
      </c>
      <c r="C134" s="150" t="s">
        <v>1738</v>
      </c>
      <c r="D134" s="150" t="s">
        <v>1739</v>
      </c>
      <c r="E134" s="364">
        <f>IF(ISBLANK(INDEX('Wetmore 2012 Met Stab Raw Data'!$B$8:$AI$683,MATCH($B134,'Wetmore 2012 Met Stab Raw Data'!$B$8:$B$683,0),34)),"",IF(INDEX('Wetmore 2012 Met Stab Raw Data'!$B$8:$AI$683,MATCH($B134,'Wetmore 2012 Met Stab Raw Data'!$B$8:$B$683,0),34)&lt;0,0,INDEX('Wetmore 2012 Met Stab Raw Data'!$B$8:$AI$683,MATCH($B134,'Wetmore 2012 Met Stab Raw Data'!$B$8:$B$683,0),34)))</f>
        <v>31.361033890000002</v>
      </c>
      <c r="F134" s="134">
        <f>IF(ISBLANK(INDEX('Wetmore 2012 Met Stab Raw Data'!$B$8:$AI$683,MATCH($B134,'Wetmore 2012 Met Stab Raw Data'!$B$8:$B$683,0),34)),"",INDEX('Wetmore 2012 Met Stab Raw Data'!$B$8:$AI$683,MATCH($B134,'Wetmore 2012 Met Stab Raw Data'!$B$8:$B$683,0),32))</f>
        <v>1.28E-6</v>
      </c>
      <c r="G134" s="364">
        <f>IF(ISBLANK(INDEX('Wetmore 2012 Met Stab Raw Data'!$B$8:$AI$683,MATCH($B134,'Wetmore 2012 Met Stab Raw Data'!$B$8:$B$683,0)+1,34)),"",IF(INDEX('Wetmore 2012 Met Stab Raw Data'!$B$8:$AI$683,MATCH($B134,'Wetmore 2012 Met Stab Raw Data'!$B$8:$B$683,0)+1,34)&lt;0,0,INDEX('Wetmore 2012 Met Stab Raw Data'!$B$8:$AI$683,MATCH($B134,'Wetmore 2012 Met Stab Raw Data'!$B$8:$B$683,0)+1,34)))</f>
        <v>3.7803119490000001</v>
      </c>
      <c r="H134" s="134">
        <f>IF(ISBLANK(INDEX('Wetmore 2012 Met Stab Raw Data'!$B$8:$AI$683,MATCH($B134,'Wetmore 2012 Met Stab Raw Data'!$B$8:$B$683,0)+1,34)),"",INDEX('Wetmore 2012 Met Stab Raw Data'!$B$8:$AI$683,MATCH($B134,'Wetmore 2012 Met Stab Raw Data'!$B$8:$B$683,0)+1,32))</f>
        <v>2.9468929999999999E-3</v>
      </c>
      <c r="I134" s="364" t="str">
        <f>IF(ISBLANK(INDEX('Wetmore 2012 PPB Raw Data'!$B$7:$G$246,MATCH($B134,'Wetmore 2012 PPB Raw Data'!$B$7:$B$246,0),2)),"",INDEX('Wetmore 2012 PPB Raw Data'!$B$7:$G$246,MATCH($B134,'Wetmore 2012 PPB Raw Data'!$B$7:$B$246,0),2)/100)</f>
        <v/>
      </c>
      <c r="J134" s="387">
        <f>IF(ISBLANK(INDEX('Wetmore 2012 PPB Raw Data'!$B$7:$G$246,MATCH($B134,'Wetmore 2012 PPB Raw Data'!$B$7:$B$246,0),5)),"",INDEX('Wetmore 2012 PPB Raw Data'!$B$7:$G$246,MATCH($B134,'Wetmore 2012 PPB Raw Data'!$B$7:$B$246,0),5)/100)</f>
        <v>0</v>
      </c>
    </row>
    <row r="135" spans="1:10" x14ac:dyDescent="0.25">
      <c r="A135" s="150" t="s">
        <v>218</v>
      </c>
      <c r="B135" s="347" t="s">
        <v>219</v>
      </c>
      <c r="C135" s="150" t="s">
        <v>1738</v>
      </c>
      <c r="D135" s="150" t="s">
        <v>1739</v>
      </c>
      <c r="E135" s="364">
        <f>IF(ISBLANK(INDEX('Wetmore 2012 Met Stab Raw Data'!$B$8:$AI$683,MATCH($B135,'Wetmore 2012 Met Stab Raw Data'!$B$8:$B$683,0),34)),"",IF(INDEX('Wetmore 2012 Met Stab Raw Data'!$B$8:$AI$683,MATCH($B135,'Wetmore 2012 Met Stab Raw Data'!$B$8:$B$683,0),34)&lt;0,0,INDEX('Wetmore 2012 Met Stab Raw Data'!$B$8:$AI$683,MATCH($B135,'Wetmore 2012 Met Stab Raw Data'!$B$8:$B$683,0),34)))</f>
        <v>5.6909376570000001</v>
      </c>
      <c r="F135" s="134">
        <f>IF(ISBLANK(INDEX('Wetmore 2012 Met Stab Raw Data'!$B$8:$AI$683,MATCH($B135,'Wetmore 2012 Met Stab Raw Data'!$B$8:$B$683,0),34)),"",INDEX('Wetmore 2012 Met Stab Raw Data'!$B$8:$AI$683,MATCH($B135,'Wetmore 2012 Met Stab Raw Data'!$B$8:$B$683,0),32))</f>
        <v>2.5399999999999998E-6</v>
      </c>
      <c r="G135" s="364">
        <f>IF(ISBLANK(INDEX('Wetmore 2012 Met Stab Raw Data'!$B$8:$AI$683,MATCH($B135,'Wetmore 2012 Met Stab Raw Data'!$B$8:$B$683,0)+1,34)),"",IF(INDEX('Wetmore 2012 Met Stab Raw Data'!$B$8:$AI$683,MATCH($B135,'Wetmore 2012 Met Stab Raw Data'!$B$8:$B$683,0)+1,34)&lt;0,0,INDEX('Wetmore 2012 Met Stab Raw Data'!$B$8:$AI$683,MATCH($B135,'Wetmore 2012 Met Stab Raw Data'!$B$8:$B$683,0)+1,34)))</f>
        <v>4.0629808670000003</v>
      </c>
      <c r="H135" s="134">
        <f>IF(ISBLANK(INDEX('Wetmore 2012 Met Stab Raw Data'!$B$8:$AI$683,MATCH($B135,'Wetmore 2012 Met Stab Raw Data'!$B$8:$B$683,0)+1,34)),"",INDEX('Wetmore 2012 Met Stab Raw Data'!$B$8:$AI$683,MATCH($B135,'Wetmore 2012 Met Stab Raw Data'!$B$8:$B$683,0)+1,32))</f>
        <v>1.6799999999999998E-5</v>
      </c>
      <c r="I135" s="364" t="str">
        <f>IF(ISBLANK(INDEX('Wetmore 2012 PPB Raw Data'!$B$7:$G$246,MATCH($B135,'Wetmore 2012 PPB Raw Data'!$B$7:$B$246,0),2)),"",INDEX('Wetmore 2012 PPB Raw Data'!$B$7:$G$246,MATCH($B135,'Wetmore 2012 PPB Raw Data'!$B$7:$B$246,0),2)/100)</f>
        <v/>
      </c>
      <c r="J135" s="387">
        <f>IF(ISBLANK(INDEX('Wetmore 2012 PPB Raw Data'!$B$7:$G$246,MATCH($B135,'Wetmore 2012 PPB Raw Data'!$B$7:$B$246,0),5)),"",INDEX('Wetmore 2012 PPB Raw Data'!$B$7:$G$246,MATCH($B135,'Wetmore 2012 PPB Raw Data'!$B$7:$B$246,0),5)/100)</f>
        <v>6.6807400194958434E-3</v>
      </c>
    </row>
    <row r="136" spans="1:10" x14ac:dyDescent="0.25">
      <c r="A136" s="150" t="s">
        <v>220</v>
      </c>
      <c r="B136" s="347" t="s">
        <v>221</v>
      </c>
      <c r="C136" s="150" t="s">
        <v>1738</v>
      </c>
      <c r="D136" s="150" t="s">
        <v>1739</v>
      </c>
      <c r="E136" s="364">
        <f>IF(ISBLANK(INDEX('Wetmore 2012 Met Stab Raw Data'!$B$8:$AI$683,MATCH($B136,'Wetmore 2012 Met Stab Raw Data'!$B$8:$B$683,0),34)),"",IF(INDEX('Wetmore 2012 Met Stab Raw Data'!$B$8:$AI$683,MATCH($B136,'Wetmore 2012 Met Stab Raw Data'!$B$8:$B$683,0),34)&lt;0,0,INDEX('Wetmore 2012 Met Stab Raw Data'!$B$8:$AI$683,MATCH($B136,'Wetmore 2012 Met Stab Raw Data'!$B$8:$B$683,0),34)))</f>
        <v>11.7044616</v>
      </c>
      <c r="F136" s="134">
        <f>IF(ISBLANK(INDEX('Wetmore 2012 Met Stab Raw Data'!$B$8:$AI$683,MATCH($B136,'Wetmore 2012 Met Stab Raw Data'!$B$8:$B$683,0),34)),"",INDEX('Wetmore 2012 Met Stab Raw Data'!$B$8:$AI$683,MATCH($B136,'Wetmore 2012 Met Stab Raw Data'!$B$8:$B$683,0),32))</f>
        <v>3.0917548999999999E-2</v>
      </c>
      <c r="G136" s="364">
        <f>IF(ISBLANK(INDEX('Wetmore 2012 Met Stab Raw Data'!$B$8:$AI$683,MATCH($B136,'Wetmore 2012 Met Stab Raw Data'!$B$8:$B$683,0)+1,34)),"",IF(INDEX('Wetmore 2012 Met Stab Raw Data'!$B$8:$AI$683,MATCH($B136,'Wetmore 2012 Met Stab Raw Data'!$B$8:$B$683,0)+1,34)&lt;0,0,INDEX('Wetmore 2012 Met Stab Raw Data'!$B$8:$AI$683,MATCH($B136,'Wetmore 2012 Met Stab Raw Data'!$B$8:$B$683,0)+1,34)))</f>
        <v>5.0444830270000001</v>
      </c>
      <c r="H136" s="134">
        <f>IF(ISBLANK(INDEX('Wetmore 2012 Met Stab Raw Data'!$B$8:$AI$683,MATCH($B136,'Wetmore 2012 Met Stab Raw Data'!$B$8:$B$683,0)+1,34)),"",INDEX('Wetmore 2012 Met Stab Raw Data'!$B$8:$AI$683,MATCH($B136,'Wetmore 2012 Met Stab Raw Data'!$B$8:$B$683,0)+1,32))</f>
        <v>0.25626337599999999</v>
      </c>
      <c r="I136" s="364" t="str">
        <f>IF(ISBLANK(INDEX('Wetmore 2012 PPB Raw Data'!$B$7:$G$246,MATCH($B136,'Wetmore 2012 PPB Raw Data'!$B$7:$B$246,0),2)),"",INDEX('Wetmore 2012 PPB Raw Data'!$B$7:$G$246,MATCH($B136,'Wetmore 2012 PPB Raw Data'!$B$7:$B$246,0),2)/100)</f>
        <v/>
      </c>
      <c r="J136" s="387">
        <f>IF(ISBLANK(INDEX('Wetmore 2012 PPB Raw Data'!$B$7:$G$246,MATCH($B136,'Wetmore 2012 PPB Raw Data'!$B$7:$B$246,0),5)),"",INDEX('Wetmore 2012 PPB Raw Data'!$B$7:$G$246,MATCH($B136,'Wetmore 2012 PPB Raw Data'!$B$7:$B$246,0),5)/100)</f>
        <v>0</v>
      </c>
    </row>
    <row r="137" spans="1:10" x14ac:dyDescent="0.25">
      <c r="A137" s="150" t="s">
        <v>222</v>
      </c>
      <c r="B137" s="347" t="s">
        <v>223</v>
      </c>
      <c r="C137" s="150" t="s">
        <v>1738</v>
      </c>
      <c r="D137" s="150" t="s">
        <v>1739</v>
      </c>
      <c r="E137" s="364">
        <f>IF(ISBLANK(INDEX('Wetmore 2012 Met Stab Raw Data'!$B$8:$AI$683,MATCH($B137,'Wetmore 2012 Met Stab Raw Data'!$B$8:$B$683,0),34)),"",IF(INDEX('Wetmore 2012 Met Stab Raw Data'!$B$8:$AI$683,MATCH($B137,'Wetmore 2012 Met Stab Raw Data'!$B$8:$B$683,0),34)&lt;0,0,INDEX('Wetmore 2012 Met Stab Raw Data'!$B$8:$AI$683,MATCH($B137,'Wetmore 2012 Met Stab Raw Data'!$B$8:$B$683,0),34)))</f>
        <v>19.529505310000001</v>
      </c>
      <c r="F137" s="134">
        <f>IF(ISBLANK(INDEX('Wetmore 2012 Met Stab Raw Data'!$B$8:$AI$683,MATCH($B137,'Wetmore 2012 Met Stab Raw Data'!$B$8:$B$683,0),34)),"",INDEX('Wetmore 2012 Met Stab Raw Data'!$B$8:$AI$683,MATCH($B137,'Wetmore 2012 Met Stab Raw Data'!$B$8:$B$683,0),32))</f>
        <v>2.4700000000000001E-13</v>
      </c>
      <c r="G137" s="364">
        <f>IF(ISBLANK(INDEX('Wetmore 2012 Met Stab Raw Data'!$B$8:$AI$683,MATCH($B137,'Wetmore 2012 Met Stab Raw Data'!$B$8:$B$683,0)+1,34)),"",IF(INDEX('Wetmore 2012 Met Stab Raw Data'!$B$8:$AI$683,MATCH($B137,'Wetmore 2012 Met Stab Raw Data'!$B$8:$B$683,0)+1,34)&lt;0,0,INDEX('Wetmore 2012 Met Stab Raw Data'!$B$8:$AI$683,MATCH($B137,'Wetmore 2012 Met Stab Raw Data'!$B$8:$B$683,0)+1,34)))</f>
        <v>9.2459756940000002</v>
      </c>
      <c r="H137" s="134">
        <f>IF(ISBLANK(INDEX('Wetmore 2012 Met Stab Raw Data'!$B$8:$AI$683,MATCH($B137,'Wetmore 2012 Met Stab Raw Data'!$B$8:$B$683,0)+1,34)),"",INDEX('Wetmore 2012 Met Stab Raw Data'!$B$8:$AI$683,MATCH($B137,'Wetmore 2012 Met Stab Raw Data'!$B$8:$B$683,0)+1,32))</f>
        <v>4.4100000000000002E-11</v>
      </c>
      <c r="I137" s="364" t="str">
        <f>IF(ISBLANK(INDEX('Wetmore 2012 PPB Raw Data'!$B$7:$G$246,MATCH($B137,'Wetmore 2012 PPB Raw Data'!$B$7:$B$246,0),2)),"",INDEX('Wetmore 2012 PPB Raw Data'!$B$7:$G$246,MATCH($B137,'Wetmore 2012 PPB Raw Data'!$B$7:$B$246,0),2)/100)</f>
        <v/>
      </c>
      <c r="J137" s="387">
        <f>IF(ISBLANK(INDEX('Wetmore 2012 PPB Raw Data'!$B$7:$G$246,MATCH($B137,'Wetmore 2012 PPB Raw Data'!$B$7:$B$246,0),5)),"",INDEX('Wetmore 2012 PPB Raw Data'!$B$7:$G$246,MATCH($B137,'Wetmore 2012 PPB Raw Data'!$B$7:$B$246,0),5)/100)</f>
        <v>6.5390016270471141E-2</v>
      </c>
    </row>
    <row r="138" spans="1:10" x14ac:dyDescent="0.25">
      <c r="A138" s="150" t="s">
        <v>499</v>
      </c>
      <c r="B138" s="347" t="s">
        <v>593</v>
      </c>
      <c r="C138" s="150" t="s">
        <v>1738</v>
      </c>
      <c r="D138" s="150" t="s">
        <v>1739</v>
      </c>
      <c r="E138" s="364">
        <f>IF(ISBLANK(INDEX('Wetmore 2012 Met Stab Raw Data'!$B$8:$AI$683,MATCH($B138,'Wetmore 2012 Met Stab Raw Data'!$B$8:$B$683,0),34)),"",IF(INDEX('Wetmore 2012 Met Stab Raw Data'!$B$8:$AI$683,MATCH($B138,'Wetmore 2012 Met Stab Raw Data'!$B$8:$B$683,0),34)&lt;0,0,INDEX('Wetmore 2012 Met Stab Raw Data'!$B$8:$AI$683,MATCH($B138,'Wetmore 2012 Met Stab Raw Data'!$B$8:$B$683,0),34)))</f>
        <v>4.1103452070553299</v>
      </c>
      <c r="F138" s="134">
        <f>IF(ISBLANK(INDEX('Wetmore 2012 Met Stab Raw Data'!$B$8:$AI$683,MATCH($B138,'Wetmore 2012 Met Stab Raw Data'!$B$8:$B$683,0),34)),"",INDEX('Wetmore 2012 Met Stab Raw Data'!$B$8:$AI$683,MATCH($B138,'Wetmore 2012 Met Stab Raw Data'!$B$8:$B$683,0),32))</f>
        <v>0.47620969507463901</v>
      </c>
      <c r="G138" s="364">
        <f>IF(ISBLANK(INDEX('Wetmore 2012 Met Stab Raw Data'!$B$8:$AI$683,MATCH($B138,'Wetmore 2012 Met Stab Raw Data'!$B$8:$B$683,0)+1,34)),"",IF(INDEX('Wetmore 2012 Met Stab Raw Data'!$B$8:$AI$683,MATCH($B138,'Wetmore 2012 Met Stab Raw Data'!$B$8:$B$683,0)+1,34)&lt;0,0,INDEX('Wetmore 2012 Met Stab Raw Data'!$B$8:$AI$683,MATCH($B138,'Wetmore 2012 Met Stab Raw Data'!$B$8:$B$683,0)+1,34)))</f>
        <v>0</v>
      </c>
      <c r="H138" s="134">
        <f>IF(ISBLANK(INDEX('Wetmore 2012 Met Stab Raw Data'!$B$8:$AI$683,MATCH($B138,'Wetmore 2012 Met Stab Raw Data'!$B$8:$B$683,0)+1,34)),"",INDEX('Wetmore 2012 Met Stab Raw Data'!$B$8:$AI$683,MATCH($B138,'Wetmore 2012 Met Stab Raw Data'!$B$8:$B$683,0)+1,32))</f>
        <v>0.91581782696802005</v>
      </c>
      <c r="I138" s="364">
        <f>IF(ISBLANK(INDEX('Wetmore 2012 PPB Raw Data'!$B$7:$G$246,MATCH($B138,'Wetmore 2012 PPB Raw Data'!$B$7:$B$246,0),2)),"",INDEX('Wetmore 2012 PPB Raw Data'!$B$7:$G$246,MATCH($B138,'Wetmore 2012 PPB Raw Data'!$B$7:$B$246,0),2)/100)</f>
        <v>3.8920533001933169E-2</v>
      </c>
      <c r="J138" s="387">
        <f>IF(ISBLANK(INDEX('Wetmore 2012 PPB Raw Data'!$B$7:$G$246,MATCH($B138,'Wetmore 2012 PPB Raw Data'!$B$7:$B$246,0),5)),"",INDEX('Wetmore 2012 PPB Raw Data'!$B$7:$G$246,MATCH($B138,'Wetmore 2012 PPB Raw Data'!$B$7:$B$246,0),5)/100)</f>
        <v>4.7126297115753397E-2</v>
      </c>
    </row>
    <row r="139" spans="1:10" x14ac:dyDescent="0.25">
      <c r="A139" s="150" t="s">
        <v>504</v>
      </c>
      <c r="B139" s="347" t="s">
        <v>594</v>
      </c>
      <c r="C139" s="150" t="s">
        <v>1738</v>
      </c>
      <c r="D139" s="150" t="s">
        <v>1739</v>
      </c>
      <c r="E139" s="364">
        <f>IF(ISBLANK(INDEX('Wetmore 2012 Met Stab Raw Data'!$B$8:$AI$683,MATCH($B139,'Wetmore 2012 Met Stab Raw Data'!$B$8:$B$683,0),34)),"",IF(INDEX('Wetmore 2012 Met Stab Raw Data'!$B$8:$AI$683,MATCH($B139,'Wetmore 2012 Met Stab Raw Data'!$B$8:$B$683,0),34)&lt;0,0,INDEX('Wetmore 2012 Met Stab Raw Data'!$B$8:$AI$683,MATCH($B139,'Wetmore 2012 Met Stab Raw Data'!$B$8:$B$683,0),34)))</f>
        <v>20.4174295431391</v>
      </c>
      <c r="F139" s="134">
        <f>IF(ISBLANK(INDEX('Wetmore 2012 Met Stab Raw Data'!$B$8:$AI$683,MATCH($B139,'Wetmore 2012 Met Stab Raw Data'!$B$8:$B$683,0),34)),"",INDEX('Wetmore 2012 Met Stab Raw Data'!$B$8:$AI$683,MATCH($B139,'Wetmore 2012 Met Stab Raw Data'!$B$8:$B$683,0),32))</f>
        <v>2.42439698767227E-3</v>
      </c>
      <c r="G139" s="364">
        <f>IF(ISBLANK(INDEX('Wetmore 2012 Met Stab Raw Data'!$B$8:$AI$683,MATCH($B139,'Wetmore 2012 Met Stab Raw Data'!$B$8:$B$683,0)+1,34)),"",IF(INDEX('Wetmore 2012 Met Stab Raw Data'!$B$8:$AI$683,MATCH($B139,'Wetmore 2012 Met Stab Raw Data'!$B$8:$B$683,0)+1,34)&lt;0,0,INDEX('Wetmore 2012 Met Stab Raw Data'!$B$8:$AI$683,MATCH($B139,'Wetmore 2012 Met Stab Raw Data'!$B$8:$B$683,0)+1,34)))</f>
        <v>26.7226493331925</v>
      </c>
      <c r="H139" s="134">
        <f>IF(ISBLANK(INDEX('Wetmore 2012 Met Stab Raw Data'!$B$8:$AI$683,MATCH($B139,'Wetmore 2012 Met Stab Raw Data'!$B$8:$B$683,0)+1,34)),"",INDEX('Wetmore 2012 Met Stab Raw Data'!$B$8:$AI$683,MATCH($B139,'Wetmore 2012 Met Stab Raw Data'!$B$8:$B$683,0)+1,32))</f>
        <v>7.0459726342553199E-4</v>
      </c>
      <c r="I139" s="364">
        <f>IF(ISBLANK(INDEX('Wetmore 2012 PPB Raw Data'!$B$7:$G$246,MATCH($B139,'Wetmore 2012 PPB Raw Data'!$B$7:$B$246,0),2)),"",INDEX('Wetmore 2012 PPB Raw Data'!$B$7:$G$246,MATCH($B139,'Wetmore 2012 PPB Raw Data'!$B$7:$B$246,0),2)/100)</f>
        <v>0</v>
      </c>
      <c r="J139" s="387">
        <f>IF(ISBLANK(INDEX('Wetmore 2012 PPB Raw Data'!$B$7:$G$246,MATCH($B139,'Wetmore 2012 PPB Raw Data'!$B$7:$B$246,0),5)),"",INDEX('Wetmore 2012 PPB Raw Data'!$B$7:$G$246,MATCH($B139,'Wetmore 2012 PPB Raw Data'!$B$7:$B$246,0),5)/100)</f>
        <v>1.6551483420593368E-2</v>
      </c>
    </row>
    <row r="140" spans="1:10" x14ac:dyDescent="0.25">
      <c r="A140" s="148" t="s">
        <v>639</v>
      </c>
      <c r="B140" s="347" t="s">
        <v>224</v>
      </c>
      <c r="C140" s="150" t="s">
        <v>1738</v>
      </c>
      <c r="D140" s="150" t="s">
        <v>1739</v>
      </c>
      <c r="E140" s="364">
        <f>IF(ISBLANK(INDEX('Wetmore 2012 Met Stab Raw Data'!$B$8:$AI$683,MATCH($B140,'Wetmore 2012 Met Stab Raw Data'!$B$8:$B$683,0),34)),"",IF(INDEX('Wetmore 2012 Met Stab Raw Data'!$B$8:$AI$683,MATCH($B140,'Wetmore 2012 Met Stab Raw Data'!$B$8:$B$683,0),34)&lt;0,0,INDEX('Wetmore 2012 Met Stab Raw Data'!$B$8:$AI$683,MATCH($B140,'Wetmore 2012 Met Stab Raw Data'!$B$8:$B$683,0),34)))</f>
        <v>1.2803078029999999</v>
      </c>
      <c r="F140" s="134">
        <f>IF(ISBLANK(INDEX('Wetmore 2012 Met Stab Raw Data'!$B$8:$AI$683,MATCH($B140,'Wetmore 2012 Met Stab Raw Data'!$B$8:$B$683,0),34)),"",INDEX('Wetmore 2012 Met Stab Raw Data'!$B$8:$AI$683,MATCH($B140,'Wetmore 2012 Met Stab Raw Data'!$B$8:$B$683,0),32))</f>
        <v>0.46481929</v>
      </c>
      <c r="G140" s="364">
        <f>IF(ISBLANK(INDEX('Wetmore 2012 Met Stab Raw Data'!$B$8:$AI$683,MATCH($B140,'Wetmore 2012 Met Stab Raw Data'!$B$8:$B$683,0)+1,34)),"",IF(INDEX('Wetmore 2012 Met Stab Raw Data'!$B$8:$AI$683,MATCH($B140,'Wetmore 2012 Met Stab Raw Data'!$B$8:$B$683,0)+1,34)&lt;0,0,INDEX('Wetmore 2012 Met Stab Raw Data'!$B$8:$AI$683,MATCH($B140,'Wetmore 2012 Met Stab Raw Data'!$B$8:$B$683,0)+1,34)))</f>
        <v>8.9888664289999998</v>
      </c>
      <c r="H140" s="134">
        <f>IF(ISBLANK(INDEX('Wetmore 2012 Met Stab Raw Data'!$B$8:$AI$683,MATCH($B140,'Wetmore 2012 Met Stab Raw Data'!$B$8:$B$683,0)+1,34)),"",INDEX('Wetmore 2012 Met Stab Raw Data'!$B$8:$AI$683,MATCH($B140,'Wetmore 2012 Met Stab Raw Data'!$B$8:$B$683,0)+1,32))</f>
        <v>2.0730907999999999E-2</v>
      </c>
      <c r="I140" s="364" t="str">
        <f>IF(ISBLANK(INDEX('Wetmore 2012 PPB Raw Data'!$B$7:$G$246,MATCH($B140,'Wetmore 2012 PPB Raw Data'!$B$7:$B$246,0),2)),"",INDEX('Wetmore 2012 PPB Raw Data'!$B$7:$G$246,MATCH($B140,'Wetmore 2012 PPB Raw Data'!$B$7:$B$246,0),2)/100)</f>
        <v/>
      </c>
      <c r="J140" s="387">
        <f>IF(ISBLANK(INDEX('Wetmore 2012 PPB Raw Data'!$B$7:$G$246,MATCH($B140,'Wetmore 2012 PPB Raw Data'!$B$7:$B$246,0),5)),"",INDEX('Wetmore 2012 PPB Raw Data'!$B$7:$G$246,MATCH($B140,'Wetmore 2012 PPB Raw Data'!$B$7:$B$246,0),5)/100)</f>
        <v>0</v>
      </c>
    </row>
    <row r="141" spans="1:10" x14ac:dyDescent="0.25">
      <c r="A141" s="150" t="s">
        <v>225</v>
      </c>
      <c r="B141" s="347" t="s">
        <v>226</v>
      </c>
      <c r="C141" s="150" t="s">
        <v>1738</v>
      </c>
      <c r="D141" s="150" t="s">
        <v>1739</v>
      </c>
      <c r="E141" s="364">
        <f>IF(ISBLANK(INDEX('Wetmore 2012 Met Stab Raw Data'!$B$8:$AI$683,MATCH($B141,'Wetmore 2012 Met Stab Raw Data'!$B$8:$B$683,0),34)),"",IF(INDEX('Wetmore 2012 Met Stab Raw Data'!$B$8:$AI$683,MATCH($B141,'Wetmore 2012 Met Stab Raw Data'!$B$8:$B$683,0),34)&lt;0,0,INDEX('Wetmore 2012 Met Stab Raw Data'!$B$8:$AI$683,MATCH($B141,'Wetmore 2012 Met Stab Raw Data'!$B$8:$B$683,0),34)))</f>
        <v>13.239694630000001</v>
      </c>
      <c r="F141" s="134">
        <f>IF(ISBLANK(INDEX('Wetmore 2012 Met Stab Raw Data'!$B$8:$AI$683,MATCH($B141,'Wetmore 2012 Met Stab Raw Data'!$B$8:$B$683,0),34)),"",INDEX('Wetmore 2012 Met Stab Raw Data'!$B$8:$AI$683,MATCH($B141,'Wetmore 2012 Met Stab Raw Data'!$B$8:$B$683,0),32))</f>
        <v>8.3100000000000001E-5</v>
      </c>
      <c r="G141" s="364">
        <f>IF(ISBLANK(INDEX('Wetmore 2012 Met Stab Raw Data'!$B$8:$AI$683,MATCH($B141,'Wetmore 2012 Met Stab Raw Data'!$B$8:$B$683,0)+1,34)),"",IF(INDEX('Wetmore 2012 Met Stab Raw Data'!$B$8:$AI$683,MATCH($B141,'Wetmore 2012 Met Stab Raw Data'!$B$8:$B$683,0)+1,34)&lt;0,0,INDEX('Wetmore 2012 Met Stab Raw Data'!$B$8:$AI$683,MATCH($B141,'Wetmore 2012 Met Stab Raw Data'!$B$8:$B$683,0)+1,34)))</f>
        <v>3.2677873690000001</v>
      </c>
      <c r="H141" s="134">
        <f>IF(ISBLANK(INDEX('Wetmore 2012 Met Stab Raw Data'!$B$8:$AI$683,MATCH($B141,'Wetmore 2012 Met Stab Raw Data'!$B$8:$B$683,0)+1,34)),"",INDEX('Wetmore 2012 Met Stab Raw Data'!$B$8:$AI$683,MATCH($B141,'Wetmore 2012 Met Stab Raw Data'!$B$8:$B$683,0)+1,32))</f>
        <v>0.19691334399999999</v>
      </c>
      <c r="I141" s="364" t="str">
        <f>IF(ISBLANK(INDEX('Wetmore 2012 PPB Raw Data'!$B$7:$G$246,MATCH($B141,'Wetmore 2012 PPB Raw Data'!$B$7:$B$246,0),2)),"",INDEX('Wetmore 2012 PPB Raw Data'!$B$7:$G$246,MATCH($B141,'Wetmore 2012 PPB Raw Data'!$B$7:$B$246,0),2)/100)</f>
        <v/>
      </c>
      <c r="J141" s="387">
        <f>IF(ISBLANK(INDEX('Wetmore 2012 PPB Raw Data'!$B$7:$G$246,MATCH($B141,'Wetmore 2012 PPB Raw Data'!$B$7:$B$246,0),5)),"",INDEX('Wetmore 2012 PPB Raw Data'!$B$7:$G$246,MATCH($B141,'Wetmore 2012 PPB Raw Data'!$B$7:$B$246,0),5)/100)</f>
        <v>0</v>
      </c>
    </row>
    <row r="142" spans="1:10" x14ac:dyDescent="0.25">
      <c r="A142" s="150" t="s">
        <v>227</v>
      </c>
      <c r="B142" s="347" t="s">
        <v>228</v>
      </c>
      <c r="C142" s="150" t="s">
        <v>1738</v>
      </c>
      <c r="D142" s="150" t="s">
        <v>1739</v>
      </c>
      <c r="E142" s="364">
        <f>IF(ISBLANK(INDEX('Wetmore 2012 Met Stab Raw Data'!$B$8:$AI$683,MATCH($B142,'Wetmore 2012 Met Stab Raw Data'!$B$8:$B$683,0),34)),"",IF(INDEX('Wetmore 2012 Met Stab Raw Data'!$B$8:$AI$683,MATCH($B142,'Wetmore 2012 Met Stab Raw Data'!$B$8:$B$683,0),34)&lt;0,0,INDEX('Wetmore 2012 Met Stab Raw Data'!$B$8:$AI$683,MATCH($B142,'Wetmore 2012 Met Stab Raw Data'!$B$8:$B$683,0),34)))</f>
        <v>33.054083509999998</v>
      </c>
      <c r="F142" s="134">
        <f>IF(ISBLANK(INDEX('Wetmore 2012 Met Stab Raw Data'!$B$8:$AI$683,MATCH($B142,'Wetmore 2012 Met Stab Raw Data'!$B$8:$B$683,0),34)),"",INDEX('Wetmore 2012 Met Stab Raw Data'!$B$8:$AI$683,MATCH($B142,'Wetmore 2012 Met Stab Raw Data'!$B$8:$B$683,0),32))</f>
        <v>5.27E-5</v>
      </c>
      <c r="G142" s="364">
        <f>IF(ISBLANK(INDEX('Wetmore 2012 Met Stab Raw Data'!$B$8:$AI$683,MATCH($B142,'Wetmore 2012 Met Stab Raw Data'!$B$8:$B$683,0)+1,34)),"",IF(INDEX('Wetmore 2012 Met Stab Raw Data'!$B$8:$AI$683,MATCH($B142,'Wetmore 2012 Met Stab Raw Data'!$B$8:$B$683,0)+1,34)&lt;0,0,INDEX('Wetmore 2012 Met Stab Raw Data'!$B$8:$AI$683,MATCH($B142,'Wetmore 2012 Met Stab Raw Data'!$B$8:$B$683,0)+1,34)))</f>
        <v>6.520138888</v>
      </c>
      <c r="H142" s="134">
        <f>IF(ISBLANK(INDEX('Wetmore 2012 Met Stab Raw Data'!$B$8:$AI$683,MATCH($B142,'Wetmore 2012 Met Stab Raw Data'!$B$8:$B$683,0)+1,34)),"",INDEX('Wetmore 2012 Met Stab Raw Data'!$B$8:$AI$683,MATCH($B142,'Wetmore 2012 Met Stab Raw Data'!$B$8:$B$683,0)+1,32))</f>
        <v>2.0199999999999999E-8</v>
      </c>
      <c r="I142" s="364" t="str">
        <f>IF(ISBLANK(INDEX('Wetmore 2012 PPB Raw Data'!$B$7:$G$246,MATCH($B142,'Wetmore 2012 PPB Raw Data'!$B$7:$B$246,0),2)),"",INDEX('Wetmore 2012 PPB Raw Data'!$B$7:$G$246,MATCH($B142,'Wetmore 2012 PPB Raw Data'!$B$7:$B$246,0),2)/100)</f>
        <v/>
      </c>
      <c r="J142" s="387">
        <f>IF(ISBLANK(INDEX('Wetmore 2012 PPB Raw Data'!$B$7:$G$246,MATCH($B142,'Wetmore 2012 PPB Raw Data'!$B$7:$B$246,0),5)),"",INDEX('Wetmore 2012 PPB Raw Data'!$B$7:$G$246,MATCH($B142,'Wetmore 2012 PPB Raw Data'!$B$7:$B$246,0),5)/100)</f>
        <v>0.10512297593608544</v>
      </c>
    </row>
    <row r="143" spans="1:10" x14ac:dyDescent="0.25">
      <c r="A143" s="148" t="s">
        <v>640</v>
      </c>
      <c r="B143" s="347" t="s">
        <v>229</v>
      </c>
      <c r="C143" s="150" t="s">
        <v>1738</v>
      </c>
      <c r="D143" s="150" t="s">
        <v>1739</v>
      </c>
      <c r="E143" s="364">
        <f>IF(ISBLANK(INDEX('Wetmore 2012 Met Stab Raw Data'!$B$8:$AI$683,MATCH($B143,'Wetmore 2012 Met Stab Raw Data'!$B$8:$B$683,0),34)),"",IF(INDEX('Wetmore 2012 Met Stab Raw Data'!$B$8:$AI$683,MATCH($B143,'Wetmore 2012 Met Stab Raw Data'!$B$8:$B$683,0),34)&lt;0,0,INDEX('Wetmore 2012 Met Stab Raw Data'!$B$8:$AI$683,MATCH($B143,'Wetmore 2012 Met Stab Raw Data'!$B$8:$B$683,0),34)))</f>
        <v>87.480426660000006</v>
      </c>
      <c r="F143" s="134">
        <f>IF(ISBLANK(INDEX('Wetmore 2012 Met Stab Raw Data'!$B$8:$AI$683,MATCH($B143,'Wetmore 2012 Met Stab Raw Data'!$B$8:$B$683,0),34)),"",INDEX('Wetmore 2012 Met Stab Raw Data'!$B$8:$AI$683,MATCH($B143,'Wetmore 2012 Met Stab Raw Data'!$B$8:$B$683,0),32))</f>
        <v>2.1088994E-2</v>
      </c>
      <c r="G143" s="364">
        <f>IF(ISBLANK(INDEX('Wetmore 2012 Met Stab Raw Data'!$B$8:$AI$683,MATCH($B143,'Wetmore 2012 Met Stab Raw Data'!$B$8:$B$683,0)+1,34)),"",IF(INDEX('Wetmore 2012 Met Stab Raw Data'!$B$8:$AI$683,MATCH($B143,'Wetmore 2012 Met Stab Raw Data'!$B$8:$B$683,0)+1,34)&lt;0,0,INDEX('Wetmore 2012 Met Stab Raw Data'!$B$8:$AI$683,MATCH($B143,'Wetmore 2012 Met Stab Raw Data'!$B$8:$B$683,0)+1,34)))</f>
        <v>74.742674120000004</v>
      </c>
      <c r="H143" s="134">
        <f>IF(ISBLANK(INDEX('Wetmore 2012 Met Stab Raw Data'!$B$8:$AI$683,MATCH($B143,'Wetmore 2012 Met Stab Raw Data'!$B$8:$B$683,0)+1,34)),"",INDEX('Wetmore 2012 Met Stab Raw Data'!$B$8:$AI$683,MATCH($B143,'Wetmore 2012 Met Stab Raw Data'!$B$8:$B$683,0)+1,32))</f>
        <v>2.1900000000000002E-6</v>
      </c>
      <c r="I143" s="364" t="str">
        <f>IF(ISBLANK(INDEX('Wetmore 2012 PPB Raw Data'!$B$7:$G$246,MATCH($B143,'Wetmore 2012 PPB Raw Data'!$B$7:$B$246,0),2)),"",INDEX('Wetmore 2012 PPB Raw Data'!$B$7:$G$246,MATCH($B143,'Wetmore 2012 PPB Raw Data'!$B$7:$B$246,0),2)/100)</f>
        <v/>
      </c>
      <c r="J143" s="387">
        <f>IF(ISBLANK(INDEX('Wetmore 2012 PPB Raw Data'!$B$7:$G$246,MATCH($B143,'Wetmore 2012 PPB Raw Data'!$B$7:$B$246,0),5)),"",INDEX('Wetmore 2012 PPB Raw Data'!$B$7:$G$246,MATCH($B143,'Wetmore 2012 PPB Raw Data'!$B$7:$B$246,0),5)/100)</f>
        <v>0</v>
      </c>
    </row>
    <row r="144" spans="1:10" x14ac:dyDescent="0.25">
      <c r="A144" s="150" t="s">
        <v>231</v>
      </c>
      <c r="B144" s="347" t="s">
        <v>232</v>
      </c>
      <c r="C144" s="150" t="s">
        <v>1738</v>
      </c>
      <c r="D144" s="150" t="s">
        <v>1739</v>
      </c>
      <c r="E144" s="364">
        <f>IF(ISBLANK(INDEX('Wetmore 2012 Met Stab Raw Data'!$B$8:$AI$683,MATCH($B144,'Wetmore 2012 Met Stab Raw Data'!$B$8:$B$683,0),34)),"",IF(INDEX('Wetmore 2012 Met Stab Raw Data'!$B$8:$AI$683,MATCH($B144,'Wetmore 2012 Met Stab Raw Data'!$B$8:$B$683,0),34)&lt;0,0,INDEX('Wetmore 2012 Met Stab Raw Data'!$B$8:$AI$683,MATCH($B144,'Wetmore 2012 Met Stab Raw Data'!$B$8:$B$683,0),34)))</f>
        <v>0</v>
      </c>
      <c r="F144" s="134">
        <f>IF(ISBLANK(INDEX('Wetmore 2012 Met Stab Raw Data'!$B$8:$AI$683,MATCH($B144,'Wetmore 2012 Met Stab Raw Data'!$B$8:$B$683,0),34)),"",INDEX('Wetmore 2012 Met Stab Raw Data'!$B$8:$AI$683,MATCH($B144,'Wetmore 2012 Met Stab Raw Data'!$B$8:$B$683,0),32))</f>
        <v>4.2652962000000003E-2</v>
      </c>
      <c r="G144" s="364">
        <f>IF(ISBLANK(INDEX('Wetmore 2012 Met Stab Raw Data'!$B$8:$AI$683,MATCH($B144,'Wetmore 2012 Met Stab Raw Data'!$B$8:$B$683,0)+1,34)),"",IF(INDEX('Wetmore 2012 Met Stab Raw Data'!$B$8:$AI$683,MATCH($B144,'Wetmore 2012 Met Stab Raw Data'!$B$8:$B$683,0)+1,34)&lt;0,0,INDEX('Wetmore 2012 Met Stab Raw Data'!$B$8:$AI$683,MATCH($B144,'Wetmore 2012 Met Stab Raw Data'!$B$8:$B$683,0)+1,34)))</f>
        <v>0</v>
      </c>
      <c r="H144" s="134">
        <f>IF(ISBLANK(INDEX('Wetmore 2012 Met Stab Raw Data'!$B$8:$AI$683,MATCH($B144,'Wetmore 2012 Met Stab Raw Data'!$B$8:$B$683,0)+1,34)),"",INDEX('Wetmore 2012 Met Stab Raw Data'!$B$8:$AI$683,MATCH($B144,'Wetmore 2012 Met Stab Raw Data'!$B$8:$B$683,0)+1,32))</f>
        <v>7.4017529999999996E-3</v>
      </c>
      <c r="I144" s="364" t="str">
        <f>IF(ISBLANK(INDEX('Wetmore 2012 PPB Raw Data'!$B$7:$G$246,MATCH($B144,'Wetmore 2012 PPB Raw Data'!$B$7:$B$246,0),2)),"",INDEX('Wetmore 2012 PPB Raw Data'!$B$7:$G$246,MATCH($B144,'Wetmore 2012 PPB Raw Data'!$B$7:$B$246,0),2)/100)</f>
        <v/>
      </c>
      <c r="J144" s="387">
        <f>IF(ISBLANK(INDEX('Wetmore 2012 PPB Raw Data'!$B$7:$G$246,MATCH($B144,'Wetmore 2012 PPB Raw Data'!$B$7:$B$246,0),5)),"",INDEX('Wetmore 2012 PPB Raw Data'!$B$7:$G$246,MATCH($B144,'Wetmore 2012 PPB Raw Data'!$B$7:$B$246,0),5)/100)</f>
        <v>1.7971238750212261E-2</v>
      </c>
    </row>
    <row r="145" spans="1:10" x14ac:dyDescent="0.25">
      <c r="A145" s="150" t="s">
        <v>233</v>
      </c>
      <c r="B145" s="347" t="s">
        <v>234</v>
      </c>
      <c r="C145" s="150" t="s">
        <v>1738</v>
      </c>
      <c r="D145" s="150" t="s">
        <v>1739</v>
      </c>
      <c r="E145" s="364">
        <f>IF(ISBLANK(INDEX('Wetmore 2012 Met Stab Raw Data'!$B$8:$AI$683,MATCH($B145,'Wetmore 2012 Met Stab Raw Data'!$B$8:$B$683,0),34)),"",IF(INDEX('Wetmore 2012 Met Stab Raw Data'!$B$8:$AI$683,MATCH($B145,'Wetmore 2012 Met Stab Raw Data'!$B$8:$B$683,0),34)&lt;0,0,INDEX('Wetmore 2012 Met Stab Raw Data'!$B$8:$AI$683,MATCH($B145,'Wetmore 2012 Met Stab Raw Data'!$B$8:$B$683,0),34)))</f>
        <v>5.4521390619999996</v>
      </c>
      <c r="F145" s="134">
        <f>IF(ISBLANK(INDEX('Wetmore 2012 Met Stab Raw Data'!$B$8:$AI$683,MATCH($B145,'Wetmore 2012 Met Stab Raw Data'!$B$8:$B$683,0),34)),"",INDEX('Wetmore 2012 Met Stab Raw Data'!$B$8:$AI$683,MATCH($B145,'Wetmore 2012 Met Stab Raw Data'!$B$8:$B$683,0),32))</f>
        <v>1.498938E-3</v>
      </c>
      <c r="G145" s="364">
        <f>IF(ISBLANK(INDEX('Wetmore 2012 Met Stab Raw Data'!$B$8:$AI$683,MATCH($B145,'Wetmore 2012 Met Stab Raw Data'!$B$8:$B$683,0)+1,34)),"",IF(INDEX('Wetmore 2012 Met Stab Raw Data'!$B$8:$AI$683,MATCH($B145,'Wetmore 2012 Met Stab Raw Data'!$B$8:$B$683,0)+1,34)&lt;0,0,INDEX('Wetmore 2012 Met Stab Raw Data'!$B$8:$AI$683,MATCH($B145,'Wetmore 2012 Met Stab Raw Data'!$B$8:$B$683,0)+1,34)))</f>
        <v>3.470577451</v>
      </c>
      <c r="H145" s="134">
        <f>IF(ISBLANK(INDEX('Wetmore 2012 Met Stab Raw Data'!$B$8:$AI$683,MATCH($B145,'Wetmore 2012 Met Stab Raw Data'!$B$8:$B$683,0)+1,34)),"",INDEX('Wetmore 2012 Met Stab Raw Data'!$B$8:$AI$683,MATCH($B145,'Wetmore 2012 Met Stab Raw Data'!$B$8:$B$683,0)+1,32))</f>
        <v>1.5790190000000001E-3</v>
      </c>
      <c r="I145" s="364" t="str">
        <f>IF(ISBLANK(INDEX('Wetmore 2012 PPB Raw Data'!$B$7:$G$246,MATCH($B145,'Wetmore 2012 PPB Raw Data'!$B$7:$B$246,0),2)),"",INDEX('Wetmore 2012 PPB Raw Data'!$B$7:$G$246,MATCH($B145,'Wetmore 2012 PPB Raw Data'!$B$7:$B$246,0),2)/100)</f>
        <v/>
      </c>
      <c r="J145" s="387">
        <f>IF(ISBLANK(INDEX('Wetmore 2012 PPB Raw Data'!$B$7:$G$246,MATCH($B145,'Wetmore 2012 PPB Raw Data'!$B$7:$B$246,0),5)),"",INDEX('Wetmore 2012 PPB Raw Data'!$B$7:$G$246,MATCH($B145,'Wetmore 2012 PPB Raw Data'!$B$7:$B$246,0),5)/100)</f>
        <v>0</v>
      </c>
    </row>
    <row r="146" spans="1:10" x14ac:dyDescent="0.25">
      <c r="A146" s="150" t="s">
        <v>235</v>
      </c>
      <c r="B146" s="347" t="s">
        <v>236</v>
      </c>
      <c r="C146" s="150" t="s">
        <v>1738</v>
      </c>
      <c r="D146" s="150" t="s">
        <v>1739</v>
      </c>
      <c r="E146" s="364">
        <f>IF(ISBLANK(INDEX('Wetmore 2012 Met Stab Raw Data'!$B$8:$AI$683,MATCH($B146,'Wetmore 2012 Met Stab Raw Data'!$B$8:$B$683,0),34)),"",IF(INDEX('Wetmore 2012 Met Stab Raw Data'!$B$8:$AI$683,MATCH($B146,'Wetmore 2012 Met Stab Raw Data'!$B$8:$B$683,0),34)&lt;0,0,INDEX('Wetmore 2012 Met Stab Raw Data'!$B$8:$AI$683,MATCH($B146,'Wetmore 2012 Met Stab Raw Data'!$B$8:$B$683,0),34)))</f>
        <v>0.354174612</v>
      </c>
      <c r="F146" s="134">
        <f>IF(ISBLANK(INDEX('Wetmore 2012 Met Stab Raw Data'!$B$8:$AI$683,MATCH($B146,'Wetmore 2012 Met Stab Raw Data'!$B$8:$B$683,0),34)),"",INDEX('Wetmore 2012 Met Stab Raw Data'!$B$8:$AI$683,MATCH($B146,'Wetmore 2012 Met Stab Raw Data'!$B$8:$B$683,0),32))</f>
        <v>0.79447933199999998</v>
      </c>
      <c r="G146" s="364">
        <f>IF(ISBLANK(INDEX('Wetmore 2012 Met Stab Raw Data'!$B$8:$AI$683,MATCH($B146,'Wetmore 2012 Met Stab Raw Data'!$B$8:$B$683,0)+1,34)),"",IF(INDEX('Wetmore 2012 Met Stab Raw Data'!$B$8:$AI$683,MATCH($B146,'Wetmore 2012 Met Stab Raw Data'!$B$8:$B$683,0)+1,34)&lt;0,0,INDEX('Wetmore 2012 Met Stab Raw Data'!$B$8:$AI$683,MATCH($B146,'Wetmore 2012 Met Stab Raw Data'!$B$8:$B$683,0)+1,34)))</f>
        <v>0</v>
      </c>
      <c r="H146" s="134">
        <f>IF(ISBLANK(INDEX('Wetmore 2012 Met Stab Raw Data'!$B$8:$AI$683,MATCH($B146,'Wetmore 2012 Met Stab Raw Data'!$B$8:$B$683,0)+1,34)),"",INDEX('Wetmore 2012 Met Stab Raw Data'!$B$8:$AI$683,MATCH($B146,'Wetmore 2012 Met Stab Raw Data'!$B$8:$B$683,0)+1,32))</f>
        <v>3.3551976999999997E-2</v>
      </c>
      <c r="I146" s="364" t="str">
        <f>IF(ISBLANK(INDEX('Wetmore 2012 PPB Raw Data'!$B$7:$G$246,MATCH($B146,'Wetmore 2012 PPB Raw Data'!$B$7:$B$246,0),2)),"",INDEX('Wetmore 2012 PPB Raw Data'!$B$7:$G$246,MATCH($B146,'Wetmore 2012 PPB Raw Data'!$B$7:$B$246,0),2)/100)</f>
        <v/>
      </c>
      <c r="J146" s="387">
        <f>IF(ISBLANK(INDEX('Wetmore 2012 PPB Raw Data'!$B$7:$G$246,MATCH($B146,'Wetmore 2012 PPB Raw Data'!$B$7:$B$246,0),5)),"",INDEX('Wetmore 2012 PPB Raw Data'!$B$7:$G$246,MATCH($B146,'Wetmore 2012 PPB Raw Data'!$B$7:$B$246,0),5)/100)</f>
        <v>0.35475392715721676</v>
      </c>
    </row>
    <row r="147" spans="1:10" x14ac:dyDescent="0.25">
      <c r="A147" s="150" t="s">
        <v>237</v>
      </c>
      <c r="B147" s="347" t="s">
        <v>238</v>
      </c>
      <c r="C147" s="150" t="s">
        <v>1738</v>
      </c>
      <c r="D147" s="150" t="s">
        <v>1739</v>
      </c>
      <c r="E147" s="364">
        <f>IF(ISBLANK(INDEX('Wetmore 2012 Met Stab Raw Data'!$B$8:$AI$683,MATCH($B147,'Wetmore 2012 Met Stab Raw Data'!$B$8:$B$683,0),34)),"",IF(INDEX('Wetmore 2012 Met Stab Raw Data'!$B$8:$AI$683,MATCH($B147,'Wetmore 2012 Met Stab Raw Data'!$B$8:$B$683,0),34)&lt;0,0,INDEX('Wetmore 2012 Met Stab Raw Data'!$B$8:$AI$683,MATCH($B147,'Wetmore 2012 Met Stab Raw Data'!$B$8:$B$683,0),34)))</f>
        <v>1.5799009719999999</v>
      </c>
      <c r="F147" s="134">
        <f>IF(ISBLANK(INDEX('Wetmore 2012 Met Stab Raw Data'!$B$8:$AI$683,MATCH($B147,'Wetmore 2012 Met Stab Raw Data'!$B$8:$B$683,0),34)),"",INDEX('Wetmore 2012 Met Stab Raw Data'!$B$8:$AI$683,MATCH($B147,'Wetmore 2012 Met Stab Raw Data'!$B$8:$B$683,0),32))</f>
        <v>0.131812244</v>
      </c>
      <c r="G147" s="364">
        <f>IF(ISBLANK(INDEX('Wetmore 2012 Met Stab Raw Data'!$B$8:$AI$683,MATCH($B147,'Wetmore 2012 Met Stab Raw Data'!$B$8:$B$683,0)+1,34)),"",IF(INDEX('Wetmore 2012 Met Stab Raw Data'!$B$8:$AI$683,MATCH($B147,'Wetmore 2012 Met Stab Raw Data'!$B$8:$B$683,0)+1,34)&lt;0,0,INDEX('Wetmore 2012 Met Stab Raw Data'!$B$8:$AI$683,MATCH($B147,'Wetmore 2012 Met Stab Raw Data'!$B$8:$B$683,0)+1,34)))</f>
        <v>1.147070276</v>
      </c>
      <c r="H147" s="134">
        <f>IF(ISBLANK(INDEX('Wetmore 2012 Met Stab Raw Data'!$B$8:$AI$683,MATCH($B147,'Wetmore 2012 Met Stab Raw Data'!$B$8:$B$683,0)+1,34)),"",INDEX('Wetmore 2012 Met Stab Raw Data'!$B$8:$AI$683,MATCH($B147,'Wetmore 2012 Met Stab Raw Data'!$B$8:$B$683,0)+1,32))</f>
        <v>2.7989252999999999E-2</v>
      </c>
      <c r="I147" s="364" t="str">
        <f>IF(ISBLANK(INDEX('Wetmore 2012 PPB Raw Data'!$B$7:$G$246,MATCH($B147,'Wetmore 2012 PPB Raw Data'!$B$7:$B$246,0),2)),"",INDEX('Wetmore 2012 PPB Raw Data'!$B$7:$G$246,MATCH($B147,'Wetmore 2012 PPB Raw Data'!$B$7:$B$246,0),2)/100)</f>
        <v/>
      </c>
      <c r="J147" s="387">
        <f>IF(ISBLANK(INDEX('Wetmore 2012 PPB Raw Data'!$B$7:$G$246,MATCH($B147,'Wetmore 2012 PPB Raw Data'!$B$7:$B$246,0),5)),"",INDEX('Wetmore 2012 PPB Raw Data'!$B$7:$G$246,MATCH($B147,'Wetmore 2012 PPB Raw Data'!$B$7:$B$246,0),5)/100)</f>
        <v>0.73056043942109528</v>
      </c>
    </row>
    <row r="148" spans="1:10" x14ac:dyDescent="0.25">
      <c r="A148" s="150" t="s">
        <v>239</v>
      </c>
      <c r="B148" s="347" t="s">
        <v>240</v>
      </c>
      <c r="C148" s="150" t="s">
        <v>1738</v>
      </c>
      <c r="D148" s="150" t="s">
        <v>1739</v>
      </c>
      <c r="E148" s="364">
        <f>IF(ISBLANK(INDEX('Wetmore 2012 Met Stab Raw Data'!$B$8:$AI$683,MATCH($B148,'Wetmore 2012 Met Stab Raw Data'!$B$8:$B$683,0),34)),"",IF(INDEX('Wetmore 2012 Met Stab Raw Data'!$B$8:$AI$683,MATCH($B148,'Wetmore 2012 Met Stab Raw Data'!$B$8:$B$683,0),34)&lt;0,0,INDEX('Wetmore 2012 Met Stab Raw Data'!$B$8:$AI$683,MATCH($B148,'Wetmore 2012 Met Stab Raw Data'!$B$8:$B$683,0),34)))</f>
        <v>3.923514967</v>
      </c>
      <c r="F148" s="134">
        <f>IF(ISBLANK(INDEX('Wetmore 2012 Met Stab Raw Data'!$B$8:$AI$683,MATCH($B148,'Wetmore 2012 Met Stab Raw Data'!$B$8:$B$683,0),34)),"",INDEX('Wetmore 2012 Met Stab Raw Data'!$B$8:$AI$683,MATCH($B148,'Wetmore 2012 Met Stab Raw Data'!$B$8:$B$683,0),32))</f>
        <v>9.9001550000000008E-3</v>
      </c>
      <c r="G148" s="364">
        <f>IF(ISBLANK(INDEX('Wetmore 2012 Met Stab Raw Data'!$B$8:$AI$683,MATCH($B148,'Wetmore 2012 Met Stab Raw Data'!$B$8:$B$683,0)+1,34)),"",IF(INDEX('Wetmore 2012 Met Stab Raw Data'!$B$8:$AI$683,MATCH($B148,'Wetmore 2012 Met Stab Raw Data'!$B$8:$B$683,0)+1,34)&lt;0,0,INDEX('Wetmore 2012 Met Stab Raw Data'!$B$8:$AI$683,MATCH($B148,'Wetmore 2012 Met Stab Raw Data'!$B$8:$B$683,0)+1,34)))</f>
        <v>6.4247570270000001</v>
      </c>
      <c r="H148" s="134">
        <f>IF(ISBLANK(INDEX('Wetmore 2012 Met Stab Raw Data'!$B$8:$AI$683,MATCH($B148,'Wetmore 2012 Met Stab Raw Data'!$B$8:$B$683,0)+1,34)),"",INDEX('Wetmore 2012 Met Stab Raw Data'!$B$8:$AI$683,MATCH($B148,'Wetmore 2012 Met Stab Raw Data'!$B$8:$B$683,0)+1,32))</f>
        <v>6.2475359999999997E-3</v>
      </c>
      <c r="I148" s="364" t="str">
        <f>IF(ISBLANK(INDEX('Wetmore 2012 PPB Raw Data'!$B$7:$G$246,MATCH($B148,'Wetmore 2012 PPB Raw Data'!$B$7:$B$246,0),2)),"",INDEX('Wetmore 2012 PPB Raw Data'!$B$7:$G$246,MATCH($B148,'Wetmore 2012 PPB Raw Data'!$B$7:$B$246,0),2)/100)</f>
        <v/>
      </c>
      <c r="J148" s="387">
        <f>IF(ISBLANK(INDEX('Wetmore 2012 PPB Raw Data'!$B$7:$G$246,MATCH($B148,'Wetmore 2012 PPB Raw Data'!$B$7:$B$246,0),5)),"",INDEX('Wetmore 2012 PPB Raw Data'!$B$7:$G$246,MATCH($B148,'Wetmore 2012 PPB Raw Data'!$B$7:$B$246,0),5)/100)</f>
        <v>0.26848405207311077</v>
      </c>
    </row>
    <row r="149" spans="1:10" x14ac:dyDescent="0.25">
      <c r="A149" s="150" t="s">
        <v>241</v>
      </c>
      <c r="B149" s="347" t="s">
        <v>242</v>
      </c>
      <c r="C149" s="150" t="s">
        <v>1738</v>
      </c>
      <c r="D149" s="150" t="s">
        <v>1739</v>
      </c>
      <c r="E149" s="364">
        <f>IF(ISBLANK(INDEX('Wetmore 2012 Met Stab Raw Data'!$B$8:$AI$683,MATCH($B149,'Wetmore 2012 Met Stab Raw Data'!$B$8:$B$683,0),34)),"",IF(INDEX('Wetmore 2012 Met Stab Raw Data'!$B$8:$AI$683,MATCH($B149,'Wetmore 2012 Met Stab Raw Data'!$B$8:$B$683,0),34)&lt;0,0,INDEX('Wetmore 2012 Met Stab Raw Data'!$B$8:$AI$683,MATCH($B149,'Wetmore 2012 Met Stab Raw Data'!$B$8:$B$683,0),34)))</f>
        <v>170.39622600000001</v>
      </c>
      <c r="F149" s="134">
        <f>IF(ISBLANK(INDEX('Wetmore 2012 Met Stab Raw Data'!$B$8:$AI$683,MATCH($B149,'Wetmore 2012 Met Stab Raw Data'!$B$8:$B$683,0),34)),"",INDEX('Wetmore 2012 Met Stab Raw Data'!$B$8:$AI$683,MATCH($B149,'Wetmore 2012 Met Stab Raw Data'!$B$8:$B$683,0),32))</f>
        <v>9.5713919999999997E-3</v>
      </c>
      <c r="G149" s="364">
        <f>IF(ISBLANK(INDEX('Wetmore 2012 Met Stab Raw Data'!$B$8:$AI$683,MATCH($B149,'Wetmore 2012 Met Stab Raw Data'!$B$8:$B$683,0)+1,34)),"",IF(INDEX('Wetmore 2012 Met Stab Raw Data'!$B$8:$AI$683,MATCH($B149,'Wetmore 2012 Met Stab Raw Data'!$B$8:$B$683,0)+1,34)&lt;0,0,INDEX('Wetmore 2012 Met Stab Raw Data'!$B$8:$AI$683,MATCH($B149,'Wetmore 2012 Met Stab Raw Data'!$B$8:$B$683,0)+1,34)))</f>
        <v>29.338823949999998</v>
      </c>
      <c r="H149" s="134">
        <f>IF(ISBLANK(INDEX('Wetmore 2012 Met Stab Raw Data'!$B$8:$AI$683,MATCH($B149,'Wetmore 2012 Met Stab Raw Data'!$B$8:$B$683,0)+1,34)),"",INDEX('Wetmore 2012 Met Stab Raw Data'!$B$8:$AI$683,MATCH($B149,'Wetmore 2012 Met Stab Raw Data'!$B$8:$B$683,0)+1,32))</f>
        <v>3.1300000000000002E-12</v>
      </c>
      <c r="I149" s="364" t="str">
        <f>IF(ISBLANK(INDEX('Wetmore 2012 PPB Raw Data'!$B$7:$G$246,MATCH($B149,'Wetmore 2012 PPB Raw Data'!$B$7:$B$246,0),2)),"",INDEX('Wetmore 2012 PPB Raw Data'!$B$7:$G$246,MATCH($B149,'Wetmore 2012 PPB Raw Data'!$B$7:$B$246,0),2)/100)</f>
        <v/>
      </c>
      <c r="J149" s="387">
        <f>IF(ISBLANK(INDEX('Wetmore 2012 PPB Raw Data'!$B$7:$G$246,MATCH($B149,'Wetmore 2012 PPB Raw Data'!$B$7:$B$246,0),5)),"",INDEX('Wetmore 2012 PPB Raw Data'!$B$7:$G$246,MATCH($B149,'Wetmore 2012 PPB Raw Data'!$B$7:$B$246,0),5)/100)</f>
        <v>0</v>
      </c>
    </row>
    <row r="150" spans="1:10" x14ac:dyDescent="0.25">
      <c r="A150" s="148" t="s">
        <v>641</v>
      </c>
      <c r="B150" s="347" t="s">
        <v>243</v>
      </c>
      <c r="C150" s="150" t="s">
        <v>1738</v>
      </c>
      <c r="D150" s="150" t="s">
        <v>1739</v>
      </c>
      <c r="E150" s="364">
        <f>IF(ISBLANK(INDEX('Wetmore 2012 Met Stab Raw Data'!$B$8:$AI$683,MATCH($B150,'Wetmore 2012 Met Stab Raw Data'!$B$8:$B$683,0),34)),"",IF(INDEX('Wetmore 2012 Met Stab Raw Data'!$B$8:$AI$683,MATCH($B150,'Wetmore 2012 Met Stab Raw Data'!$B$8:$B$683,0),34)&lt;0,0,INDEX('Wetmore 2012 Met Stab Raw Data'!$B$8:$AI$683,MATCH($B150,'Wetmore 2012 Met Stab Raw Data'!$B$8:$B$683,0),34)))</f>
        <v>16.19786839</v>
      </c>
      <c r="F150" s="134">
        <f>IF(ISBLANK(INDEX('Wetmore 2012 Met Stab Raw Data'!$B$8:$AI$683,MATCH($B150,'Wetmore 2012 Met Stab Raw Data'!$B$8:$B$683,0),34)),"",INDEX('Wetmore 2012 Met Stab Raw Data'!$B$8:$AI$683,MATCH($B150,'Wetmore 2012 Met Stab Raw Data'!$B$8:$B$683,0),32))</f>
        <v>8.0800000000000002E-9</v>
      </c>
      <c r="G150" s="364">
        <f>IF(ISBLANK(INDEX('Wetmore 2012 Met Stab Raw Data'!$B$8:$AI$683,MATCH($B150,'Wetmore 2012 Met Stab Raw Data'!$B$8:$B$683,0)+1,34)),"",IF(INDEX('Wetmore 2012 Met Stab Raw Data'!$B$8:$AI$683,MATCH($B150,'Wetmore 2012 Met Stab Raw Data'!$B$8:$B$683,0)+1,34)&lt;0,0,INDEX('Wetmore 2012 Met Stab Raw Data'!$B$8:$AI$683,MATCH($B150,'Wetmore 2012 Met Stab Raw Data'!$B$8:$B$683,0)+1,34)))</f>
        <v>0</v>
      </c>
      <c r="H150" s="134">
        <f>IF(ISBLANK(INDEX('Wetmore 2012 Met Stab Raw Data'!$B$8:$AI$683,MATCH($B150,'Wetmore 2012 Met Stab Raw Data'!$B$8:$B$683,0)+1,34)),"",INDEX('Wetmore 2012 Met Stab Raw Data'!$B$8:$AI$683,MATCH($B150,'Wetmore 2012 Met Stab Raw Data'!$B$8:$B$683,0)+1,32))</f>
        <v>2.761065E-3</v>
      </c>
      <c r="I150" s="364" t="str">
        <f>IF(ISBLANK(INDEX('Wetmore 2012 PPB Raw Data'!$B$7:$G$246,MATCH($B150,'Wetmore 2012 PPB Raw Data'!$B$7:$B$246,0),2)),"",INDEX('Wetmore 2012 PPB Raw Data'!$B$7:$G$246,MATCH($B150,'Wetmore 2012 PPB Raw Data'!$B$7:$B$246,0),2)/100)</f>
        <v/>
      </c>
      <c r="J150" s="387">
        <f>IF(ISBLANK(INDEX('Wetmore 2012 PPB Raw Data'!$B$7:$G$246,MATCH($B150,'Wetmore 2012 PPB Raw Data'!$B$7:$B$246,0),5)),"",INDEX('Wetmore 2012 PPB Raw Data'!$B$7:$G$246,MATCH($B150,'Wetmore 2012 PPB Raw Data'!$B$7:$B$246,0),5)/100)</f>
        <v>6.1193780599120409E-2</v>
      </c>
    </row>
    <row r="151" spans="1:10" x14ac:dyDescent="0.25">
      <c r="A151" s="150" t="s">
        <v>509</v>
      </c>
      <c r="B151" s="347" t="s">
        <v>595</v>
      </c>
      <c r="C151" s="150" t="s">
        <v>1738</v>
      </c>
      <c r="D151" s="150" t="s">
        <v>1739</v>
      </c>
      <c r="E151" s="364">
        <f>IF(ISBLANK(INDEX('Wetmore 2012 Met Stab Raw Data'!$B$8:$AI$683,MATCH($B151,'Wetmore 2012 Met Stab Raw Data'!$B$8:$B$683,0),34)),"",IF(INDEX('Wetmore 2012 Met Stab Raw Data'!$B$8:$AI$683,MATCH($B151,'Wetmore 2012 Met Stab Raw Data'!$B$8:$B$683,0),34)&lt;0,0,INDEX('Wetmore 2012 Met Stab Raw Data'!$B$8:$AI$683,MATCH($B151,'Wetmore 2012 Met Stab Raw Data'!$B$8:$B$683,0),34)))</f>
        <v>14.191806680716899</v>
      </c>
      <c r="F151" s="134">
        <f>IF(ISBLANK(INDEX('Wetmore 2012 Met Stab Raw Data'!$B$8:$AI$683,MATCH($B151,'Wetmore 2012 Met Stab Raw Data'!$B$8:$B$683,0),34)),"",INDEX('Wetmore 2012 Met Stab Raw Data'!$B$8:$AI$683,MATCH($B151,'Wetmore 2012 Met Stab Raw Data'!$B$8:$B$683,0),32))</f>
        <v>1.99812638604912E-5</v>
      </c>
      <c r="G151" s="364">
        <f>IF(ISBLANK(INDEX('Wetmore 2012 Met Stab Raw Data'!$B$8:$AI$683,MATCH($B151,'Wetmore 2012 Met Stab Raw Data'!$B$8:$B$683,0)+1,34)),"",IF(INDEX('Wetmore 2012 Met Stab Raw Data'!$B$8:$AI$683,MATCH($B151,'Wetmore 2012 Met Stab Raw Data'!$B$8:$B$683,0)+1,34)&lt;0,0,INDEX('Wetmore 2012 Met Stab Raw Data'!$B$8:$AI$683,MATCH($B151,'Wetmore 2012 Met Stab Raw Data'!$B$8:$B$683,0)+1,34)))</f>
        <v>6.77771450586512</v>
      </c>
      <c r="H151" s="134">
        <f>IF(ISBLANK(INDEX('Wetmore 2012 Met Stab Raw Data'!$B$8:$AI$683,MATCH($B151,'Wetmore 2012 Met Stab Raw Data'!$B$8:$B$683,0)+1,34)),"",INDEX('Wetmore 2012 Met Stab Raw Data'!$B$8:$AI$683,MATCH($B151,'Wetmore 2012 Met Stab Raw Data'!$B$8:$B$683,0)+1,32))</f>
        <v>1.6997874989457199E-3</v>
      </c>
      <c r="I151" s="364">
        <f>IF(ISBLANK(INDEX('Wetmore 2012 PPB Raw Data'!$B$7:$G$246,MATCH($B151,'Wetmore 2012 PPB Raw Data'!$B$7:$B$246,0),2)),"",INDEX('Wetmore 2012 PPB Raw Data'!$B$7:$G$246,MATCH($B151,'Wetmore 2012 PPB Raw Data'!$B$7:$B$246,0),2)/100)</f>
        <v>0</v>
      </c>
      <c r="J151" s="387">
        <f>IF(ISBLANK(INDEX('Wetmore 2012 PPB Raw Data'!$B$7:$G$246,MATCH($B151,'Wetmore 2012 PPB Raw Data'!$B$7:$B$246,0),5)),"",INDEX('Wetmore 2012 PPB Raw Data'!$B$7:$G$246,MATCH($B151,'Wetmore 2012 PPB Raw Data'!$B$7:$B$246,0),5)/100)</f>
        <v>2.8319338133437011E-2</v>
      </c>
    </row>
    <row r="152" spans="1:10" x14ac:dyDescent="0.25">
      <c r="A152" s="150" t="s">
        <v>244</v>
      </c>
      <c r="B152" s="347" t="s">
        <v>245</v>
      </c>
      <c r="C152" s="150" t="s">
        <v>1738</v>
      </c>
      <c r="D152" s="150" t="s">
        <v>1739</v>
      </c>
      <c r="E152" s="364">
        <f>IF(ISBLANK(INDEX('Wetmore 2012 Met Stab Raw Data'!$B$8:$AI$683,MATCH($B152,'Wetmore 2012 Met Stab Raw Data'!$B$8:$B$683,0),34)),"",IF(INDEX('Wetmore 2012 Met Stab Raw Data'!$B$8:$AI$683,MATCH($B152,'Wetmore 2012 Met Stab Raw Data'!$B$8:$B$683,0),34)&lt;0,0,INDEX('Wetmore 2012 Met Stab Raw Data'!$B$8:$AI$683,MATCH($B152,'Wetmore 2012 Met Stab Raw Data'!$B$8:$B$683,0),34)))</f>
        <v>35.374736069999997</v>
      </c>
      <c r="F152" s="134">
        <f>IF(ISBLANK(INDEX('Wetmore 2012 Met Stab Raw Data'!$B$8:$AI$683,MATCH($B152,'Wetmore 2012 Met Stab Raw Data'!$B$8:$B$683,0),34)),"",INDEX('Wetmore 2012 Met Stab Raw Data'!$B$8:$AI$683,MATCH($B152,'Wetmore 2012 Met Stab Raw Data'!$B$8:$B$683,0),32))</f>
        <v>1.27E-8</v>
      </c>
      <c r="G152" s="364">
        <f>IF(ISBLANK(INDEX('Wetmore 2012 Met Stab Raw Data'!$B$8:$AI$683,MATCH($B152,'Wetmore 2012 Met Stab Raw Data'!$B$8:$B$683,0)+1,34)),"",IF(INDEX('Wetmore 2012 Met Stab Raw Data'!$B$8:$AI$683,MATCH($B152,'Wetmore 2012 Met Stab Raw Data'!$B$8:$B$683,0)+1,34)&lt;0,0,INDEX('Wetmore 2012 Met Stab Raw Data'!$B$8:$AI$683,MATCH($B152,'Wetmore 2012 Met Stab Raw Data'!$B$8:$B$683,0)+1,34)))</f>
        <v>27.59402738</v>
      </c>
      <c r="H152" s="134">
        <f>IF(ISBLANK(INDEX('Wetmore 2012 Met Stab Raw Data'!$B$8:$AI$683,MATCH($B152,'Wetmore 2012 Met Stab Raw Data'!$B$8:$B$683,0)+1,34)),"",INDEX('Wetmore 2012 Met Stab Raw Data'!$B$8:$AI$683,MATCH($B152,'Wetmore 2012 Met Stab Raw Data'!$B$8:$B$683,0)+1,32))</f>
        <v>0</v>
      </c>
      <c r="I152" s="364" t="str">
        <f>IF(ISBLANK(INDEX('Wetmore 2012 PPB Raw Data'!$B$7:$G$246,MATCH($B152,'Wetmore 2012 PPB Raw Data'!$B$7:$B$246,0),2)),"",INDEX('Wetmore 2012 PPB Raw Data'!$B$7:$G$246,MATCH($B152,'Wetmore 2012 PPB Raw Data'!$B$7:$B$246,0),2)/100)</f>
        <v/>
      </c>
      <c r="J152" s="387">
        <f>IF(ISBLANK(INDEX('Wetmore 2012 PPB Raw Data'!$B$7:$G$246,MATCH($B152,'Wetmore 2012 PPB Raw Data'!$B$7:$B$246,0),5)),"",INDEX('Wetmore 2012 PPB Raw Data'!$B$7:$G$246,MATCH($B152,'Wetmore 2012 PPB Raw Data'!$B$7:$B$246,0),5)/100)</f>
        <v>0.17734046163194706</v>
      </c>
    </row>
    <row r="153" spans="1:10" x14ac:dyDescent="0.25">
      <c r="A153" s="150" t="s">
        <v>514</v>
      </c>
      <c r="B153" s="347" t="s">
        <v>596</v>
      </c>
      <c r="C153" s="150" t="s">
        <v>1738</v>
      </c>
      <c r="D153" s="150" t="s">
        <v>1739</v>
      </c>
      <c r="E153" s="364">
        <f>IF(ISBLANK(INDEX('Wetmore 2012 Met Stab Raw Data'!$B$8:$AI$683,MATCH($B153,'Wetmore 2012 Met Stab Raw Data'!$B$8:$B$683,0),34)),"",IF(INDEX('Wetmore 2012 Met Stab Raw Data'!$B$8:$AI$683,MATCH($B153,'Wetmore 2012 Met Stab Raw Data'!$B$8:$B$683,0),34)&lt;0,0,INDEX('Wetmore 2012 Met Stab Raw Data'!$B$8:$AI$683,MATCH($B153,'Wetmore 2012 Met Stab Raw Data'!$B$8:$B$683,0),34)))</f>
        <v>1.06679523277121</v>
      </c>
      <c r="F153" s="134">
        <f>IF(ISBLANK(INDEX('Wetmore 2012 Met Stab Raw Data'!$B$8:$AI$683,MATCH($B153,'Wetmore 2012 Met Stab Raw Data'!$B$8:$B$683,0),34)),"",INDEX('Wetmore 2012 Met Stab Raw Data'!$B$8:$AI$683,MATCH($B153,'Wetmore 2012 Met Stab Raw Data'!$B$8:$B$683,0),32))</f>
        <v>3.7029903125647801E-2</v>
      </c>
      <c r="G153" s="364">
        <f>IF(ISBLANK(INDEX('Wetmore 2012 Met Stab Raw Data'!$B$8:$AI$683,MATCH($B153,'Wetmore 2012 Met Stab Raw Data'!$B$8:$B$683,0)+1,34)),"",IF(INDEX('Wetmore 2012 Met Stab Raw Data'!$B$8:$AI$683,MATCH($B153,'Wetmore 2012 Met Stab Raw Data'!$B$8:$B$683,0)+1,34)&lt;0,0,INDEX('Wetmore 2012 Met Stab Raw Data'!$B$8:$AI$683,MATCH($B153,'Wetmore 2012 Met Stab Raw Data'!$B$8:$B$683,0)+1,34)))</f>
        <v>0</v>
      </c>
      <c r="H153" s="134">
        <f>IF(ISBLANK(INDEX('Wetmore 2012 Met Stab Raw Data'!$B$8:$AI$683,MATCH($B153,'Wetmore 2012 Met Stab Raw Data'!$B$8:$B$683,0)+1,34)),"",INDEX('Wetmore 2012 Met Stab Raw Data'!$B$8:$AI$683,MATCH($B153,'Wetmore 2012 Met Stab Raw Data'!$B$8:$B$683,0)+1,32))</f>
        <v>0.39420265613741101</v>
      </c>
      <c r="I153" s="364">
        <f>IF(ISBLANK(INDEX('Wetmore 2012 PPB Raw Data'!$B$7:$G$246,MATCH($B153,'Wetmore 2012 PPB Raw Data'!$B$7:$B$246,0),2)),"",INDEX('Wetmore 2012 PPB Raw Data'!$B$7:$G$246,MATCH($B153,'Wetmore 2012 PPB Raw Data'!$B$7:$B$246,0),2)/100)</f>
        <v>0.59539924354637641</v>
      </c>
      <c r="J153" s="387">
        <f>IF(ISBLANK(INDEX('Wetmore 2012 PPB Raw Data'!$B$7:$G$246,MATCH($B153,'Wetmore 2012 PPB Raw Data'!$B$7:$B$246,0),5)),"",INDEX('Wetmore 2012 PPB Raw Data'!$B$7:$G$246,MATCH($B153,'Wetmore 2012 PPB Raw Data'!$B$7:$B$246,0),5)/100)</f>
        <v>0.47867206463266315</v>
      </c>
    </row>
    <row r="154" spans="1:10" x14ac:dyDescent="0.25">
      <c r="A154" s="150" t="s">
        <v>246</v>
      </c>
      <c r="B154" s="347" t="s">
        <v>247</v>
      </c>
      <c r="C154" s="150" t="s">
        <v>1738</v>
      </c>
      <c r="D154" s="150" t="s">
        <v>1739</v>
      </c>
      <c r="E154" s="364">
        <f>IF(ISBLANK(INDEX('Wetmore 2012 Met Stab Raw Data'!$B$8:$AI$683,MATCH($B154,'Wetmore 2012 Met Stab Raw Data'!$B$8:$B$683,0),34)),"",IF(INDEX('Wetmore 2012 Met Stab Raw Data'!$B$8:$AI$683,MATCH($B154,'Wetmore 2012 Met Stab Raw Data'!$B$8:$B$683,0),34)&lt;0,0,INDEX('Wetmore 2012 Met Stab Raw Data'!$B$8:$AI$683,MATCH($B154,'Wetmore 2012 Met Stab Raw Data'!$B$8:$B$683,0),34)))</f>
        <v>2.3185925799999998</v>
      </c>
      <c r="F154" s="134">
        <f>IF(ISBLANK(INDEX('Wetmore 2012 Met Stab Raw Data'!$B$8:$AI$683,MATCH($B154,'Wetmore 2012 Met Stab Raw Data'!$B$8:$B$683,0),34)),"",INDEX('Wetmore 2012 Met Stab Raw Data'!$B$8:$AI$683,MATCH($B154,'Wetmore 2012 Met Stab Raw Data'!$B$8:$B$683,0),32))</f>
        <v>1.8430520999999998E-2</v>
      </c>
      <c r="G154" s="364">
        <f>IF(ISBLANK(INDEX('Wetmore 2012 Met Stab Raw Data'!$B$8:$AI$683,MATCH($B154,'Wetmore 2012 Met Stab Raw Data'!$B$8:$B$683,0)+1,34)),"",IF(INDEX('Wetmore 2012 Met Stab Raw Data'!$B$8:$AI$683,MATCH($B154,'Wetmore 2012 Met Stab Raw Data'!$B$8:$B$683,0)+1,34)&lt;0,0,INDEX('Wetmore 2012 Met Stab Raw Data'!$B$8:$AI$683,MATCH($B154,'Wetmore 2012 Met Stab Raw Data'!$B$8:$B$683,0)+1,34)))</f>
        <v>0.76722321400000004</v>
      </c>
      <c r="H154" s="134">
        <f>IF(ISBLANK(INDEX('Wetmore 2012 Met Stab Raw Data'!$B$8:$AI$683,MATCH($B154,'Wetmore 2012 Met Stab Raw Data'!$B$8:$B$683,0)+1,34)),"",INDEX('Wetmore 2012 Met Stab Raw Data'!$B$8:$AI$683,MATCH($B154,'Wetmore 2012 Met Stab Raw Data'!$B$8:$B$683,0)+1,32))</f>
        <v>0.48062649499999999</v>
      </c>
      <c r="I154" s="364" t="str">
        <f>IF(ISBLANK(INDEX('Wetmore 2012 PPB Raw Data'!$B$7:$G$246,MATCH($B154,'Wetmore 2012 PPB Raw Data'!$B$7:$B$246,0),2)),"",INDEX('Wetmore 2012 PPB Raw Data'!$B$7:$G$246,MATCH($B154,'Wetmore 2012 PPB Raw Data'!$B$7:$B$246,0),2)/100)</f>
        <v/>
      </c>
      <c r="J154" s="387">
        <f>IF(ISBLANK(INDEX('Wetmore 2012 PPB Raw Data'!$B$7:$G$246,MATCH($B154,'Wetmore 2012 PPB Raw Data'!$B$7:$B$246,0),5)),"",INDEX('Wetmore 2012 PPB Raw Data'!$B$7:$G$246,MATCH($B154,'Wetmore 2012 PPB Raw Data'!$B$7:$B$246,0),5)/100)</f>
        <v>8.5994505212860325E-2</v>
      </c>
    </row>
    <row r="155" spans="1:10" x14ac:dyDescent="0.25">
      <c r="A155" s="148" t="s">
        <v>248</v>
      </c>
      <c r="B155" s="348" t="s">
        <v>249</v>
      </c>
      <c r="C155" s="150" t="s">
        <v>1738</v>
      </c>
      <c r="D155" s="150" t="s">
        <v>1739</v>
      </c>
      <c r="E155" s="364">
        <f>IF(ISBLANK(INDEX('Wetmore 2012 Met Stab Raw Data'!$B$8:$AI$683,MATCH($B155,'Wetmore 2012 Met Stab Raw Data'!$B$8:$B$683,0),34)),"",IF(INDEX('Wetmore 2012 Met Stab Raw Data'!$B$8:$AI$683,MATCH($B155,'Wetmore 2012 Met Stab Raw Data'!$B$8:$B$683,0),34)&lt;0,0,INDEX('Wetmore 2012 Met Stab Raw Data'!$B$8:$AI$683,MATCH($B155,'Wetmore 2012 Met Stab Raw Data'!$B$8:$B$683,0),34)))</f>
        <v>15.622432099999999</v>
      </c>
      <c r="F155" s="134">
        <f>IF(ISBLANK(INDEX('Wetmore 2012 Met Stab Raw Data'!$B$8:$AI$683,MATCH($B155,'Wetmore 2012 Met Stab Raw Data'!$B$8:$B$683,0),34)),"",INDEX('Wetmore 2012 Met Stab Raw Data'!$B$8:$AI$683,MATCH($B155,'Wetmore 2012 Met Stab Raw Data'!$B$8:$B$683,0),32))</f>
        <v>1.48E-7</v>
      </c>
      <c r="G155" s="364">
        <f>IF(ISBLANK(INDEX('Wetmore 2012 Met Stab Raw Data'!$B$8:$AI$683,MATCH($B155,'Wetmore 2012 Met Stab Raw Data'!$B$8:$B$683,0)+1,34)),"",IF(INDEX('Wetmore 2012 Met Stab Raw Data'!$B$8:$AI$683,MATCH($B155,'Wetmore 2012 Met Stab Raw Data'!$B$8:$B$683,0)+1,34)&lt;0,0,INDEX('Wetmore 2012 Met Stab Raw Data'!$B$8:$AI$683,MATCH($B155,'Wetmore 2012 Met Stab Raw Data'!$B$8:$B$683,0)+1,34)))</f>
        <v>4.301217705</v>
      </c>
      <c r="H155" s="134">
        <f>IF(ISBLANK(INDEX('Wetmore 2012 Met Stab Raw Data'!$B$8:$AI$683,MATCH($B155,'Wetmore 2012 Met Stab Raw Data'!$B$8:$B$683,0)+1,34)),"",INDEX('Wetmore 2012 Met Stab Raw Data'!$B$8:$AI$683,MATCH($B155,'Wetmore 2012 Met Stab Raw Data'!$B$8:$B$683,0)+1,32))</f>
        <v>6.3969398999999996E-2</v>
      </c>
      <c r="I155" s="364" t="e">
        <f>IF(ISBLANK(INDEX('Wetmore 2012 PPB Raw Data'!$B$7:$G$246,MATCH($B155,'Wetmore 2012 PPB Raw Data'!$B$7:$B$246,0),2)),"",INDEX('Wetmore 2012 PPB Raw Data'!$B$7:$G$246,MATCH($B155,'Wetmore 2012 PPB Raw Data'!$B$7:$B$246,0),2)/100)</f>
        <v>#N/A</v>
      </c>
      <c r="J155" s="387" t="e">
        <f>IF(ISBLANK(INDEX('Wetmore 2012 PPB Raw Data'!$B$7:$G$246,MATCH($B155,'Wetmore 2012 PPB Raw Data'!$B$7:$B$246,0),5)),"",INDEX('Wetmore 2012 PPB Raw Data'!$B$7:$G$246,MATCH($B155,'Wetmore 2012 PPB Raw Data'!$B$7:$B$246,0),5)/100)</f>
        <v>#N/A</v>
      </c>
    </row>
    <row r="156" spans="1:10" x14ac:dyDescent="0.25">
      <c r="A156" s="150" t="s">
        <v>519</v>
      </c>
      <c r="B156" s="347" t="s">
        <v>597</v>
      </c>
      <c r="C156" s="150" t="s">
        <v>1738</v>
      </c>
      <c r="D156" s="150" t="s">
        <v>1739</v>
      </c>
      <c r="E156" s="364">
        <f>IF(ISBLANK(INDEX('Wetmore 2012 Met Stab Raw Data'!$B$8:$AI$683,MATCH($B156,'Wetmore 2012 Met Stab Raw Data'!$B$8:$B$683,0),34)),"",IF(INDEX('Wetmore 2012 Met Stab Raw Data'!$B$8:$AI$683,MATCH($B156,'Wetmore 2012 Met Stab Raw Data'!$B$8:$B$683,0),34)&lt;0,0,INDEX('Wetmore 2012 Met Stab Raw Data'!$B$8:$AI$683,MATCH($B156,'Wetmore 2012 Met Stab Raw Data'!$B$8:$B$683,0),34)))</f>
        <v>134.32686803614999</v>
      </c>
      <c r="F156" s="134">
        <f>IF(ISBLANK(INDEX('Wetmore 2012 Met Stab Raw Data'!$B$8:$AI$683,MATCH($B156,'Wetmore 2012 Met Stab Raw Data'!$B$8:$B$683,0),34)),"",INDEX('Wetmore 2012 Met Stab Raw Data'!$B$8:$AI$683,MATCH($B156,'Wetmore 2012 Met Stab Raw Data'!$B$8:$B$683,0),32))</f>
        <v>0.14415253896965799</v>
      </c>
      <c r="G156" s="364">
        <f>IF(ISBLANK(INDEX('Wetmore 2012 Met Stab Raw Data'!$B$8:$AI$683,MATCH($B156,'Wetmore 2012 Met Stab Raw Data'!$B$8:$B$683,0)+1,34)),"",IF(INDEX('Wetmore 2012 Met Stab Raw Data'!$B$8:$AI$683,MATCH($B156,'Wetmore 2012 Met Stab Raw Data'!$B$8:$B$683,0)+1,34)&lt;0,0,INDEX('Wetmore 2012 Met Stab Raw Data'!$B$8:$AI$683,MATCH($B156,'Wetmore 2012 Met Stab Raw Data'!$B$8:$B$683,0)+1,34)))</f>
        <v>18.8073808663192</v>
      </c>
      <c r="H156" s="134">
        <f>IF(ISBLANK(INDEX('Wetmore 2012 Met Stab Raw Data'!$B$8:$AI$683,MATCH($B156,'Wetmore 2012 Met Stab Raw Data'!$B$8:$B$683,0)+1,34)),"",INDEX('Wetmore 2012 Met Stab Raw Data'!$B$8:$AI$683,MATCH($B156,'Wetmore 2012 Met Stab Raw Data'!$B$8:$B$683,0)+1,32))</f>
        <v>7.4882455569635895E-8</v>
      </c>
      <c r="I156" s="364">
        <f>IF(ISBLANK(INDEX('Wetmore 2012 PPB Raw Data'!$B$7:$G$246,MATCH($B156,'Wetmore 2012 PPB Raw Data'!$B$7:$B$246,0),2)),"",INDEX('Wetmore 2012 PPB Raw Data'!$B$7:$G$246,MATCH($B156,'Wetmore 2012 PPB Raw Data'!$B$7:$B$246,0),2)/100)</f>
        <v>0</v>
      </c>
      <c r="J156" s="387">
        <f>IF(ISBLANK(INDEX('Wetmore 2012 PPB Raw Data'!$B$7:$G$246,MATCH($B156,'Wetmore 2012 PPB Raw Data'!$B$7:$B$246,0),5)),"",INDEX('Wetmore 2012 PPB Raw Data'!$B$7:$G$246,MATCH($B156,'Wetmore 2012 PPB Raw Data'!$B$7:$B$246,0),5)/100)</f>
        <v>0</v>
      </c>
    </row>
    <row r="157" spans="1:10" x14ac:dyDescent="0.25">
      <c r="A157" s="148" t="s">
        <v>250</v>
      </c>
      <c r="B157" s="348" t="s">
        <v>251</v>
      </c>
      <c r="C157" s="150" t="s">
        <v>1738</v>
      </c>
      <c r="D157" s="150" t="s">
        <v>1739</v>
      </c>
      <c r="E157" s="364">
        <f>IF(ISBLANK(INDEX('Wetmore 2012 Met Stab Raw Data'!$B$8:$AI$683,MATCH($B157,'Wetmore 2012 Met Stab Raw Data'!$B$8:$B$683,0),34)),"",IF(INDEX('Wetmore 2012 Met Stab Raw Data'!$B$8:$AI$683,MATCH($B157,'Wetmore 2012 Met Stab Raw Data'!$B$8:$B$683,0),34)&lt;0,0,INDEX('Wetmore 2012 Met Stab Raw Data'!$B$8:$AI$683,MATCH($B157,'Wetmore 2012 Met Stab Raw Data'!$B$8:$B$683,0),34)))</f>
        <v>16.10859413</v>
      </c>
      <c r="F157" s="134">
        <f>IF(ISBLANK(INDEX('Wetmore 2012 Met Stab Raw Data'!$B$8:$AI$683,MATCH($B157,'Wetmore 2012 Met Stab Raw Data'!$B$8:$B$683,0),34)),"",INDEX('Wetmore 2012 Met Stab Raw Data'!$B$8:$AI$683,MATCH($B157,'Wetmore 2012 Met Stab Raw Data'!$B$8:$B$683,0),32))</f>
        <v>2.6401890000000001E-2</v>
      </c>
      <c r="G157" s="364">
        <f>IF(ISBLANK(INDEX('Wetmore 2012 Met Stab Raw Data'!$B$8:$AI$683,MATCH($B157,'Wetmore 2012 Met Stab Raw Data'!$B$8:$B$683,0)+1,34)),"",IF(INDEX('Wetmore 2012 Met Stab Raw Data'!$B$8:$AI$683,MATCH($B157,'Wetmore 2012 Met Stab Raw Data'!$B$8:$B$683,0)+1,34)&lt;0,0,INDEX('Wetmore 2012 Met Stab Raw Data'!$B$8:$AI$683,MATCH($B157,'Wetmore 2012 Met Stab Raw Data'!$B$8:$B$683,0)+1,34)))</f>
        <v>15.56799174</v>
      </c>
      <c r="H157" s="134">
        <f>IF(ISBLANK(INDEX('Wetmore 2012 Met Stab Raw Data'!$B$8:$AI$683,MATCH($B157,'Wetmore 2012 Met Stab Raw Data'!$B$8:$B$683,0)+1,34)),"",INDEX('Wetmore 2012 Met Stab Raw Data'!$B$8:$AI$683,MATCH($B157,'Wetmore 2012 Met Stab Raw Data'!$B$8:$B$683,0)+1,32))</f>
        <v>4.0200000000000002E-14</v>
      </c>
      <c r="I157" s="364" t="str">
        <f>IF(ISBLANK(INDEX('Wetmore 2012 PPB Raw Data'!$B$7:$G$246,MATCH($B157,'Wetmore 2012 PPB Raw Data'!$B$7:$B$246,0),2)),"",INDEX('Wetmore 2012 PPB Raw Data'!$B$7:$G$246,MATCH($B157,'Wetmore 2012 PPB Raw Data'!$B$7:$B$246,0),2)/100)</f>
        <v/>
      </c>
      <c r="J157" s="387">
        <f>IF(ISBLANK(INDEX('Wetmore 2012 PPB Raw Data'!$B$7:$G$246,MATCH($B157,'Wetmore 2012 PPB Raw Data'!$B$7:$B$246,0),5)),"",INDEX('Wetmore 2012 PPB Raw Data'!$B$7:$G$246,MATCH($B157,'Wetmore 2012 PPB Raw Data'!$B$7:$B$246,0),5)/100)</f>
        <v>0</v>
      </c>
    </row>
    <row r="158" spans="1:10" x14ac:dyDescent="0.25">
      <c r="A158" s="150" t="s">
        <v>252</v>
      </c>
      <c r="B158" s="347" t="s">
        <v>253</v>
      </c>
      <c r="C158" s="150" t="s">
        <v>1738</v>
      </c>
      <c r="D158" s="150" t="s">
        <v>1739</v>
      </c>
      <c r="E158" s="364">
        <f>IF(ISBLANK(INDEX('Wetmore 2012 Met Stab Raw Data'!$B$8:$AI$683,MATCH($B158,'Wetmore 2012 Met Stab Raw Data'!$B$8:$B$683,0),34)),"",IF(INDEX('Wetmore 2012 Met Stab Raw Data'!$B$8:$AI$683,MATCH($B158,'Wetmore 2012 Met Stab Raw Data'!$B$8:$B$683,0),34)&lt;0,0,INDEX('Wetmore 2012 Met Stab Raw Data'!$B$8:$AI$683,MATCH($B158,'Wetmore 2012 Met Stab Raw Data'!$B$8:$B$683,0),34)))</f>
        <v>11.602980730000001</v>
      </c>
      <c r="F158" s="134">
        <f>IF(ISBLANK(INDEX('Wetmore 2012 Met Stab Raw Data'!$B$8:$AI$683,MATCH($B158,'Wetmore 2012 Met Stab Raw Data'!$B$8:$B$683,0),34)),"",INDEX('Wetmore 2012 Met Stab Raw Data'!$B$8:$AI$683,MATCH($B158,'Wetmore 2012 Met Stab Raw Data'!$B$8:$B$683,0),32))</f>
        <v>5.6094695E-2</v>
      </c>
      <c r="G158" s="364">
        <f>IF(ISBLANK(INDEX('Wetmore 2012 Met Stab Raw Data'!$B$8:$AI$683,MATCH($B158,'Wetmore 2012 Met Stab Raw Data'!$B$8:$B$683,0)+1,34)),"",IF(INDEX('Wetmore 2012 Met Stab Raw Data'!$B$8:$AI$683,MATCH($B158,'Wetmore 2012 Met Stab Raw Data'!$B$8:$B$683,0)+1,34)&lt;0,0,INDEX('Wetmore 2012 Met Stab Raw Data'!$B$8:$AI$683,MATCH($B158,'Wetmore 2012 Met Stab Raw Data'!$B$8:$B$683,0)+1,34)))</f>
        <v>9.4378649840000008</v>
      </c>
      <c r="H158" s="134">
        <f>IF(ISBLANK(INDEX('Wetmore 2012 Met Stab Raw Data'!$B$8:$AI$683,MATCH($B158,'Wetmore 2012 Met Stab Raw Data'!$B$8:$B$683,0)+1,34)),"",INDEX('Wetmore 2012 Met Stab Raw Data'!$B$8:$AI$683,MATCH($B158,'Wetmore 2012 Met Stab Raw Data'!$B$8:$B$683,0)+1,32))</f>
        <v>6.2892732000000007E-2</v>
      </c>
      <c r="I158" s="364" t="str">
        <f>IF(ISBLANK(INDEX('Wetmore 2012 PPB Raw Data'!$B$7:$G$246,MATCH($B158,'Wetmore 2012 PPB Raw Data'!$B$7:$B$246,0),2)),"",INDEX('Wetmore 2012 PPB Raw Data'!$B$7:$G$246,MATCH($B158,'Wetmore 2012 PPB Raw Data'!$B$7:$B$246,0),2)/100)</f>
        <v/>
      </c>
      <c r="J158" s="387">
        <f>IF(ISBLANK(INDEX('Wetmore 2012 PPB Raw Data'!$B$7:$G$246,MATCH($B158,'Wetmore 2012 PPB Raw Data'!$B$7:$B$246,0),5)),"",INDEX('Wetmore 2012 PPB Raw Data'!$B$7:$G$246,MATCH($B158,'Wetmore 2012 PPB Raw Data'!$B$7:$B$246,0),5)/100)</f>
        <v>9.7144552839940917E-2</v>
      </c>
    </row>
    <row r="159" spans="1:10" x14ac:dyDescent="0.25">
      <c r="A159" s="150" t="s">
        <v>254</v>
      </c>
      <c r="B159" s="301" t="s">
        <v>230</v>
      </c>
      <c r="C159" s="150" t="s">
        <v>1738</v>
      </c>
      <c r="D159" s="150" t="s">
        <v>1739</v>
      </c>
      <c r="E159" s="364">
        <f>IF(ISBLANK(INDEX('Wetmore 2012 Met Stab Raw Data'!$B$8:$AI$683,MATCH($B159,'Wetmore 2012 Met Stab Raw Data'!$B$8:$B$683,0),34)),"",IF(INDEX('Wetmore 2012 Met Stab Raw Data'!$B$8:$AI$683,MATCH($B159,'Wetmore 2012 Met Stab Raw Data'!$B$8:$B$683,0),34)&lt;0,0,INDEX('Wetmore 2012 Met Stab Raw Data'!$B$8:$AI$683,MATCH($B159,'Wetmore 2012 Met Stab Raw Data'!$B$8:$B$683,0),34)))</f>
        <v>0.73586493600000003</v>
      </c>
      <c r="F159" s="134">
        <f>IF(ISBLANK(INDEX('Wetmore 2012 Met Stab Raw Data'!$B$8:$AI$683,MATCH($B159,'Wetmore 2012 Met Stab Raw Data'!$B$8:$B$683,0),34)),"",INDEX('Wetmore 2012 Met Stab Raw Data'!$B$8:$AI$683,MATCH($B159,'Wetmore 2012 Met Stab Raw Data'!$B$8:$B$683,0),32))</f>
        <v>0.165675874</v>
      </c>
      <c r="G159" s="364">
        <f>IF(ISBLANK(INDEX('Wetmore 2012 Met Stab Raw Data'!$B$8:$AI$683,MATCH($B159,'Wetmore 2012 Met Stab Raw Data'!$B$8:$B$683,0)+1,34)),"",IF(INDEX('Wetmore 2012 Met Stab Raw Data'!$B$8:$AI$683,MATCH($B159,'Wetmore 2012 Met Stab Raw Data'!$B$8:$B$683,0)+1,34)&lt;0,0,INDEX('Wetmore 2012 Met Stab Raw Data'!$B$8:$AI$683,MATCH($B159,'Wetmore 2012 Met Stab Raw Data'!$B$8:$B$683,0)+1,34)))</f>
        <v>0.49978720100000001</v>
      </c>
      <c r="H159" s="134">
        <f>IF(ISBLANK(INDEX('Wetmore 2012 Met Stab Raw Data'!$B$8:$AI$683,MATCH($B159,'Wetmore 2012 Met Stab Raw Data'!$B$8:$B$683,0)+1,34)),"",INDEX('Wetmore 2012 Met Stab Raw Data'!$B$8:$AI$683,MATCH($B159,'Wetmore 2012 Met Stab Raw Data'!$B$8:$B$683,0)+1,32))</f>
        <v>0.22982560699999999</v>
      </c>
      <c r="I159" s="364" t="str">
        <f>IF(ISBLANK(INDEX('Wetmore 2012 PPB Raw Data'!$B$7:$G$246,MATCH($B159,'Wetmore 2012 PPB Raw Data'!$B$7:$B$246,0),2)),"",INDEX('Wetmore 2012 PPB Raw Data'!$B$7:$G$246,MATCH($B159,'Wetmore 2012 PPB Raw Data'!$B$7:$B$246,0),2)/100)</f>
        <v/>
      </c>
      <c r="J159" s="387">
        <f>IF(ISBLANK(INDEX('Wetmore 2012 PPB Raw Data'!$B$7:$G$246,MATCH($B159,'Wetmore 2012 PPB Raw Data'!$B$7:$B$246,0),5)),"",INDEX('Wetmore 2012 PPB Raw Data'!$B$7:$G$246,MATCH($B159,'Wetmore 2012 PPB Raw Data'!$B$7:$B$246,0),5)/100)</f>
        <v>0.20771051357155362</v>
      </c>
    </row>
    <row r="160" spans="1:10" x14ac:dyDescent="0.25">
      <c r="A160" s="150" t="s">
        <v>255</v>
      </c>
      <c r="B160" s="347" t="s">
        <v>256</v>
      </c>
      <c r="C160" s="150" t="s">
        <v>1738</v>
      </c>
      <c r="D160" s="150" t="s">
        <v>1739</v>
      </c>
      <c r="E160" s="364">
        <f>IF(ISBLANK(INDEX('Wetmore 2012 Met Stab Raw Data'!$B$8:$AI$683,MATCH($B160,'Wetmore 2012 Met Stab Raw Data'!$B$8:$B$683,0),34)),"",IF(INDEX('Wetmore 2012 Met Stab Raw Data'!$B$8:$AI$683,MATCH($B160,'Wetmore 2012 Met Stab Raw Data'!$B$8:$B$683,0),34)&lt;0,0,INDEX('Wetmore 2012 Met Stab Raw Data'!$B$8:$AI$683,MATCH($B160,'Wetmore 2012 Met Stab Raw Data'!$B$8:$B$683,0),34)))</f>
        <v>16.39858547</v>
      </c>
      <c r="F160" s="134">
        <f>IF(ISBLANK(INDEX('Wetmore 2012 Met Stab Raw Data'!$B$8:$AI$683,MATCH($B160,'Wetmore 2012 Met Stab Raw Data'!$B$8:$B$683,0),34)),"",INDEX('Wetmore 2012 Met Stab Raw Data'!$B$8:$AI$683,MATCH($B160,'Wetmore 2012 Met Stab Raw Data'!$B$8:$B$683,0),32))</f>
        <v>9.6899999999999996E-7</v>
      </c>
      <c r="G160" s="364">
        <f>IF(ISBLANK(INDEX('Wetmore 2012 Met Stab Raw Data'!$B$8:$AI$683,MATCH($B160,'Wetmore 2012 Met Stab Raw Data'!$B$8:$B$683,0)+1,34)),"",IF(INDEX('Wetmore 2012 Met Stab Raw Data'!$B$8:$AI$683,MATCH($B160,'Wetmore 2012 Met Stab Raw Data'!$B$8:$B$683,0)+1,34)&lt;0,0,INDEX('Wetmore 2012 Met Stab Raw Data'!$B$8:$AI$683,MATCH($B160,'Wetmore 2012 Met Stab Raw Data'!$B$8:$B$683,0)+1,34)))</f>
        <v>4.5179729159999997</v>
      </c>
      <c r="H160" s="134">
        <f>IF(ISBLANK(INDEX('Wetmore 2012 Met Stab Raw Data'!$B$8:$AI$683,MATCH($B160,'Wetmore 2012 Met Stab Raw Data'!$B$8:$B$683,0)+1,34)),"",INDEX('Wetmore 2012 Met Stab Raw Data'!$B$8:$AI$683,MATCH($B160,'Wetmore 2012 Met Stab Raw Data'!$B$8:$B$683,0)+1,32))</f>
        <v>2.9500000000000001E-6</v>
      </c>
      <c r="I160" s="364" t="str">
        <f>IF(ISBLANK(INDEX('Wetmore 2012 PPB Raw Data'!$B$7:$G$246,MATCH($B160,'Wetmore 2012 PPB Raw Data'!$B$7:$B$246,0),2)),"",INDEX('Wetmore 2012 PPB Raw Data'!$B$7:$G$246,MATCH($B160,'Wetmore 2012 PPB Raw Data'!$B$7:$B$246,0),2)/100)</f>
        <v/>
      </c>
      <c r="J160" s="387">
        <f>IF(ISBLANK(INDEX('Wetmore 2012 PPB Raw Data'!$B$7:$G$246,MATCH($B160,'Wetmore 2012 PPB Raw Data'!$B$7:$B$246,0),5)),"",INDEX('Wetmore 2012 PPB Raw Data'!$B$7:$G$246,MATCH($B160,'Wetmore 2012 PPB Raw Data'!$B$7:$B$246,0),5)/100)</f>
        <v>8.428718539320032E-2</v>
      </c>
    </row>
    <row r="161" spans="1:10" x14ac:dyDescent="0.25">
      <c r="A161" s="150" t="s">
        <v>642</v>
      </c>
      <c r="B161" s="347" t="s">
        <v>257</v>
      </c>
      <c r="C161" s="150" t="s">
        <v>1738</v>
      </c>
      <c r="D161" s="150" t="s">
        <v>1739</v>
      </c>
      <c r="E161" s="364">
        <f>IF(ISBLANK(INDEX('Wetmore 2012 Met Stab Raw Data'!$B$8:$AI$683,MATCH($B161,'Wetmore 2012 Met Stab Raw Data'!$B$8:$B$683,0),34)),"",IF(INDEX('Wetmore 2012 Met Stab Raw Data'!$B$8:$AI$683,MATCH($B161,'Wetmore 2012 Met Stab Raw Data'!$B$8:$B$683,0),34)&lt;0,0,INDEX('Wetmore 2012 Met Stab Raw Data'!$B$8:$AI$683,MATCH($B161,'Wetmore 2012 Met Stab Raw Data'!$B$8:$B$683,0),34)))</f>
        <v>15.14932585</v>
      </c>
      <c r="F161" s="134">
        <f>IF(ISBLANK(INDEX('Wetmore 2012 Met Stab Raw Data'!$B$8:$AI$683,MATCH($B161,'Wetmore 2012 Met Stab Raw Data'!$B$8:$B$683,0),34)),"",INDEX('Wetmore 2012 Met Stab Raw Data'!$B$8:$AI$683,MATCH($B161,'Wetmore 2012 Met Stab Raw Data'!$B$8:$B$683,0),32))</f>
        <v>3.5163680000000002E-3</v>
      </c>
      <c r="G161" s="364">
        <f>IF(ISBLANK(INDEX('Wetmore 2012 Met Stab Raw Data'!$B$8:$AI$683,MATCH($B161,'Wetmore 2012 Met Stab Raw Data'!$B$8:$B$683,0)+1,34)),"",IF(INDEX('Wetmore 2012 Met Stab Raw Data'!$B$8:$AI$683,MATCH($B161,'Wetmore 2012 Met Stab Raw Data'!$B$8:$B$683,0)+1,34)&lt;0,0,INDEX('Wetmore 2012 Met Stab Raw Data'!$B$8:$AI$683,MATCH($B161,'Wetmore 2012 Met Stab Raw Data'!$B$8:$B$683,0)+1,34)))</f>
        <v>13.37802067</v>
      </c>
      <c r="H161" s="134">
        <f>IF(ISBLANK(INDEX('Wetmore 2012 Met Stab Raw Data'!$B$8:$AI$683,MATCH($B161,'Wetmore 2012 Met Stab Raw Data'!$B$8:$B$683,0)+1,34)),"",INDEX('Wetmore 2012 Met Stab Raw Data'!$B$8:$AI$683,MATCH($B161,'Wetmore 2012 Met Stab Raw Data'!$B$8:$B$683,0)+1,32))</f>
        <v>8.99E-10</v>
      </c>
      <c r="I161" s="364" t="str">
        <f>IF(ISBLANK(INDEX('Wetmore 2012 PPB Raw Data'!$B$7:$G$246,MATCH($B161,'Wetmore 2012 PPB Raw Data'!$B$7:$B$246,0),2)),"",INDEX('Wetmore 2012 PPB Raw Data'!$B$7:$G$246,MATCH($B161,'Wetmore 2012 PPB Raw Data'!$B$7:$B$246,0),2)/100)</f>
        <v/>
      </c>
      <c r="J161" s="387">
        <f>IF(ISBLANK(INDEX('Wetmore 2012 PPB Raw Data'!$B$7:$G$246,MATCH($B161,'Wetmore 2012 PPB Raw Data'!$B$7:$B$246,0),5)),"",INDEX('Wetmore 2012 PPB Raw Data'!$B$7:$G$246,MATCH($B161,'Wetmore 2012 PPB Raw Data'!$B$7:$B$246,0),5)/100)</f>
        <v>0</v>
      </c>
    </row>
    <row r="162" spans="1:10" x14ac:dyDescent="0.25">
      <c r="A162" s="148" t="s">
        <v>643</v>
      </c>
      <c r="B162" s="301" t="s">
        <v>644</v>
      </c>
      <c r="C162" s="150" t="s">
        <v>1738</v>
      </c>
      <c r="D162" s="150" t="s">
        <v>1739</v>
      </c>
      <c r="E162">
        <v>12</v>
      </c>
      <c r="F162" s="134">
        <v>1.1000000000000001E-6</v>
      </c>
      <c r="G162">
        <v>9.77</v>
      </c>
      <c r="H162" s="134">
        <v>2.6599999999999999E-6</v>
      </c>
      <c r="I162" s="364" t="str">
        <f>IF(ISBLANK(INDEX('Wetmore 2012 PPB Raw Data'!$B$7:$G$246,MATCH($B162,'Wetmore 2012 PPB Raw Data'!$B$7:$B$246,0),2)),"",INDEX('Wetmore 2012 PPB Raw Data'!$B$7:$G$246,MATCH($B162,'Wetmore 2012 PPB Raw Data'!$B$7:$B$246,0),2)/100)</f>
        <v/>
      </c>
      <c r="J162" s="387">
        <v>0</v>
      </c>
    </row>
    <row r="163" spans="1:10" x14ac:dyDescent="0.25">
      <c r="A163" s="148" t="s">
        <v>645</v>
      </c>
      <c r="B163" s="347" t="s">
        <v>258</v>
      </c>
      <c r="C163" s="150" t="s">
        <v>1738</v>
      </c>
      <c r="D163" s="150" t="s">
        <v>1739</v>
      </c>
      <c r="E163" s="364">
        <f>IF(ISBLANK(INDEX('Wetmore 2012 Met Stab Raw Data'!$B$8:$AI$683,MATCH($B163,'Wetmore 2012 Met Stab Raw Data'!$B$8:$B$683,0),34)),"",IF(INDEX('Wetmore 2012 Met Stab Raw Data'!$B$8:$AI$683,MATCH($B163,'Wetmore 2012 Met Stab Raw Data'!$B$8:$B$683,0),34)&lt;0,0,INDEX('Wetmore 2012 Met Stab Raw Data'!$B$8:$AI$683,MATCH($B163,'Wetmore 2012 Met Stab Raw Data'!$B$8:$B$683,0),34)))</f>
        <v>36.835243869999999</v>
      </c>
      <c r="F163" s="134">
        <f>IF(ISBLANK(INDEX('Wetmore 2012 Met Stab Raw Data'!$B$8:$AI$683,MATCH($B163,'Wetmore 2012 Met Stab Raw Data'!$B$8:$B$683,0),34)),"",INDEX('Wetmore 2012 Met Stab Raw Data'!$B$8:$AI$683,MATCH($B163,'Wetmore 2012 Met Stab Raw Data'!$B$8:$B$683,0),32))</f>
        <v>1.5732612E-2</v>
      </c>
      <c r="G163" s="364">
        <f>IF(ISBLANK(INDEX('Wetmore 2012 Met Stab Raw Data'!$B$8:$AI$683,MATCH($B163,'Wetmore 2012 Met Stab Raw Data'!$B$8:$B$683,0)+1,34)),"",IF(INDEX('Wetmore 2012 Met Stab Raw Data'!$B$8:$AI$683,MATCH($B163,'Wetmore 2012 Met Stab Raw Data'!$B$8:$B$683,0)+1,34)&lt;0,0,INDEX('Wetmore 2012 Met Stab Raw Data'!$B$8:$AI$683,MATCH($B163,'Wetmore 2012 Met Stab Raw Data'!$B$8:$B$683,0)+1,34)))</f>
        <v>12.82419537</v>
      </c>
      <c r="H163" s="134">
        <f>IF(ISBLANK(INDEX('Wetmore 2012 Met Stab Raw Data'!$B$8:$AI$683,MATCH($B163,'Wetmore 2012 Met Stab Raw Data'!$B$8:$B$683,0)+1,34)),"",INDEX('Wetmore 2012 Met Stab Raw Data'!$B$8:$AI$683,MATCH($B163,'Wetmore 2012 Met Stab Raw Data'!$B$8:$B$683,0)+1,32))</f>
        <v>2.2884373E-2</v>
      </c>
      <c r="I163" s="364" t="str">
        <f>IF(ISBLANK(INDEX('Wetmore 2012 PPB Raw Data'!$B$7:$G$246,MATCH($B163,'Wetmore 2012 PPB Raw Data'!$B$7:$B$246,0),2)),"",INDEX('Wetmore 2012 PPB Raw Data'!$B$7:$G$246,MATCH($B163,'Wetmore 2012 PPB Raw Data'!$B$7:$B$246,0),2)/100)</f>
        <v/>
      </c>
      <c r="J163" s="387">
        <f>IF(ISBLANK(INDEX('Wetmore 2012 PPB Raw Data'!$B$7:$G$246,MATCH($B163,'Wetmore 2012 PPB Raw Data'!$B$7:$B$246,0),5)),"",INDEX('Wetmore 2012 PPB Raw Data'!$B$7:$G$246,MATCH($B163,'Wetmore 2012 PPB Raw Data'!$B$7:$B$246,0),5)/100)</f>
        <v>0</v>
      </c>
    </row>
    <row r="164" spans="1:10" x14ac:dyDescent="0.25">
      <c r="A164" s="150" t="s">
        <v>259</v>
      </c>
      <c r="B164" s="347" t="s">
        <v>260</v>
      </c>
      <c r="C164" s="150" t="s">
        <v>1738</v>
      </c>
      <c r="D164" s="150" t="s">
        <v>1739</v>
      </c>
      <c r="E164" s="364">
        <f>IF(ISBLANK(INDEX('Wetmore 2012 Met Stab Raw Data'!$B$8:$AI$683,MATCH($B164,'Wetmore 2012 Met Stab Raw Data'!$B$8:$B$683,0),34)),"",IF(INDEX('Wetmore 2012 Met Stab Raw Data'!$B$8:$AI$683,MATCH($B164,'Wetmore 2012 Met Stab Raw Data'!$B$8:$B$683,0),34)&lt;0,0,INDEX('Wetmore 2012 Met Stab Raw Data'!$B$8:$AI$683,MATCH($B164,'Wetmore 2012 Met Stab Raw Data'!$B$8:$B$683,0),34)))</f>
        <v>11.089298660000001</v>
      </c>
      <c r="F164" s="134">
        <f>IF(ISBLANK(INDEX('Wetmore 2012 Met Stab Raw Data'!$B$8:$AI$683,MATCH($B164,'Wetmore 2012 Met Stab Raw Data'!$B$8:$B$683,0),34)),"",INDEX('Wetmore 2012 Met Stab Raw Data'!$B$8:$AI$683,MATCH($B164,'Wetmore 2012 Met Stab Raw Data'!$B$8:$B$683,0),32))</f>
        <v>2.2399999999999999E-5</v>
      </c>
      <c r="G164" s="364">
        <f>IF(ISBLANK(INDEX('Wetmore 2012 Met Stab Raw Data'!$B$8:$AI$683,MATCH($B164,'Wetmore 2012 Met Stab Raw Data'!$B$8:$B$683,0)+1,34)),"",IF(INDEX('Wetmore 2012 Met Stab Raw Data'!$B$8:$AI$683,MATCH($B164,'Wetmore 2012 Met Stab Raw Data'!$B$8:$B$683,0)+1,34)&lt;0,0,INDEX('Wetmore 2012 Met Stab Raw Data'!$B$8:$AI$683,MATCH($B164,'Wetmore 2012 Met Stab Raw Data'!$B$8:$B$683,0)+1,34)))</f>
        <v>0</v>
      </c>
      <c r="H164" s="134">
        <f>IF(ISBLANK(INDEX('Wetmore 2012 Met Stab Raw Data'!$B$8:$AI$683,MATCH($B164,'Wetmore 2012 Met Stab Raw Data'!$B$8:$B$683,0)+1,34)),"",INDEX('Wetmore 2012 Met Stab Raw Data'!$B$8:$AI$683,MATCH($B164,'Wetmore 2012 Met Stab Raw Data'!$B$8:$B$683,0)+1,32))</f>
        <v>0.19956299499999999</v>
      </c>
      <c r="I164" s="364" t="str">
        <f>IF(ISBLANK(INDEX('Wetmore 2012 PPB Raw Data'!$B$7:$G$246,MATCH($B164,'Wetmore 2012 PPB Raw Data'!$B$7:$B$246,0),2)),"",INDEX('Wetmore 2012 PPB Raw Data'!$B$7:$G$246,MATCH($B164,'Wetmore 2012 PPB Raw Data'!$B$7:$B$246,0),2)/100)</f>
        <v/>
      </c>
      <c r="J164" s="387">
        <f>IF(ISBLANK(INDEX('Wetmore 2012 PPB Raw Data'!$B$7:$G$246,MATCH($B164,'Wetmore 2012 PPB Raw Data'!$B$7:$B$246,0),5)),"",INDEX('Wetmore 2012 PPB Raw Data'!$B$7:$G$246,MATCH($B164,'Wetmore 2012 PPB Raw Data'!$B$7:$B$246,0),5)/100)</f>
        <v>0.18405670293509149</v>
      </c>
    </row>
    <row r="165" spans="1:10" x14ac:dyDescent="0.25">
      <c r="A165" s="150" t="s">
        <v>261</v>
      </c>
      <c r="B165" s="347" t="s">
        <v>262</v>
      </c>
      <c r="C165" s="150" t="s">
        <v>1738</v>
      </c>
      <c r="D165" s="150" t="s">
        <v>1739</v>
      </c>
      <c r="E165" s="364">
        <f>IF(ISBLANK(INDEX('Wetmore 2012 Met Stab Raw Data'!$B$8:$AI$683,MATCH($B165,'Wetmore 2012 Met Stab Raw Data'!$B$8:$B$683,0),34)),"",IF(INDEX('Wetmore 2012 Met Stab Raw Data'!$B$8:$AI$683,MATCH($B165,'Wetmore 2012 Met Stab Raw Data'!$B$8:$B$683,0),34)&lt;0,0,INDEX('Wetmore 2012 Met Stab Raw Data'!$B$8:$AI$683,MATCH($B165,'Wetmore 2012 Met Stab Raw Data'!$B$8:$B$683,0),34)))</f>
        <v>2.872905153</v>
      </c>
      <c r="F165" s="134">
        <f>IF(ISBLANK(INDEX('Wetmore 2012 Met Stab Raw Data'!$B$8:$AI$683,MATCH($B165,'Wetmore 2012 Met Stab Raw Data'!$B$8:$B$683,0),34)),"",INDEX('Wetmore 2012 Met Stab Raw Data'!$B$8:$AI$683,MATCH($B165,'Wetmore 2012 Met Stab Raw Data'!$B$8:$B$683,0),32))</f>
        <v>1.4264244000000001E-2</v>
      </c>
      <c r="G165" s="364">
        <f>IF(ISBLANK(INDEX('Wetmore 2012 Met Stab Raw Data'!$B$8:$AI$683,MATCH($B165,'Wetmore 2012 Met Stab Raw Data'!$B$8:$B$683,0)+1,34)),"",IF(INDEX('Wetmore 2012 Met Stab Raw Data'!$B$8:$AI$683,MATCH($B165,'Wetmore 2012 Met Stab Raw Data'!$B$8:$B$683,0)+1,34)&lt;0,0,INDEX('Wetmore 2012 Met Stab Raw Data'!$B$8:$AI$683,MATCH($B165,'Wetmore 2012 Met Stab Raw Data'!$B$8:$B$683,0)+1,34)))</f>
        <v>6.7137950110000002</v>
      </c>
      <c r="H165" s="134">
        <f>IF(ISBLANK(INDEX('Wetmore 2012 Met Stab Raw Data'!$B$8:$AI$683,MATCH($B165,'Wetmore 2012 Met Stab Raw Data'!$B$8:$B$683,0)+1,34)),"",INDEX('Wetmore 2012 Met Stab Raw Data'!$B$8:$AI$683,MATCH($B165,'Wetmore 2012 Met Stab Raw Data'!$B$8:$B$683,0)+1,32))</f>
        <v>2.678115E-3</v>
      </c>
      <c r="I165" s="364" t="str">
        <f>IF(ISBLANK(INDEX('Wetmore 2012 PPB Raw Data'!$B$7:$G$246,MATCH($B165,'Wetmore 2012 PPB Raw Data'!$B$7:$B$246,0),2)),"",INDEX('Wetmore 2012 PPB Raw Data'!$B$7:$G$246,MATCH($B165,'Wetmore 2012 PPB Raw Data'!$B$7:$B$246,0),2)/100)</f>
        <v/>
      </c>
      <c r="J165" s="387">
        <f>IF(ISBLANK(INDEX('Wetmore 2012 PPB Raw Data'!$B$7:$G$246,MATCH($B165,'Wetmore 2012 PPB Raw Data'!$B$7:$B$246,0),5)),"",INDEX('Wetmore 2012 PPB Raw Data'!$B$7:$G$246,MATCH($B165,'Wetmore 2012 PPB Raw Data'!$B$7:$B$246,0),5)/100)</f>
        <v>0</v>
      </c>
    </row>
    <row r="166" spans="1:10" x14ac:dyDescent="0.25">
      <c r="A166" s="150" t="s">
        <v>263</v>
      </c>
      <c r="B166" s="347" t="s">
        <v>264</v>
      </c>
      <c r="C166" s="150" t="s">
        <v>1738</v>
      </c>
      <c r="D166" s="150" t="s">
        <v>1739</v>
      </c>
      <c r="E166" s="364">
        <f>IF(ISBLANK(INDEX('Wetmore 2012 Met Stab Raw Data'!$B$8:$AI$683,MATCH($B166,'Wetmore 2012 Met Stab Raw Data'!$B$8:$B$683,0),34)),"",IF(INDEX('Wetmore 2012 Met Stab Raw Data'!$B$8:$AI$683,MATCH($B166,'Wetmore 2012 Met Stab Raw Data'!$B$8:$B$683,0),34)&lt;0,0,INDEX('Wetmore 2012 Met Stab Raw Data'!$B$8:$AI$683,MATCH($B166,'Wetmore 2012 Met Stab Raw Data'!$B$8:$B$683,0),34)))</f>
        <v>20.203268869999999</v>
      </c>
      <c r="F166" s="134">
        <f>IF(ISBLANK(INDEX('Wetmore 2012 Met Stab Raw Data'!$B$8:$AI$683,MATCH($B166,'Wetmore 2012 Met Stab Raw Data'!$B$8:$B$683,0),34)),"",INDEX('Wetmore 2012 Met Stab Raw Data'!$B$8:$AI$683,MATCH($B166,'Wetmore 2012 Met Stab Raw Data'!$B$8:$B$683,0),32))</f>
        <v>2.8499999999999999E-11</v>
      </c>
      <c r="G166" s="364">
        <f>IF(ISBLANK(INDEX('Wetmore 2012 Met Stab Raw Data'!$B$8:$AI$683,MATCH($B166,'Wetmore 2012 Met Stab Raw Data'!$B$8:$B$683,0)+1,34)),"",IF(INDEX('Wetmore 2012 Met Stab Raw Data'!$B$8:$AI$683,MATCH($B166,'Wetmore 2012 Met Stab Raw Data'!$B$8:$B$683,0)+1,34)&lt;0,0,INDEX('Wetmore 2012 Met Stab Raw Data'!$B$8:$AI$683,MATCH($B166,'Wetmore 2012 Met Stab Raw Data'!$B$8:$B$683,0)+1,34)))</f>
        <v>13.51200781</v>
      </c>
      <c r="H166" s="134">
        <f>IF(ISBLANK(INDEX('Wetmore 2012 Met Stab Raw Data'!$B$8:$AI$683,MATCH($B166,'Wetmore 2012 Met Stab Raw Data'!$B$8:$B$683,0)+1,34)),"",INDEX('Wetmore 2012 Met Stab Raw Data'!$B$8:$AI$683,MATCH($B166,'Wetmore 2012 Met Stab Raw Data'!$B$8:$B$683,0)+1,32))</f>
        <v>1.9000000000000001E-8</v>
      </c>
      <c r="I166" s="364" t="str">
        <f>IF(ISBLANK(INDEX('Wetmore 2012 PPB Raw Data'!$B$7:$G$246,MATCH($B166,'Wetmore 2012 PPB Raw Data'!$B$7:$B$246,0),2)),"",INDEX('Wetmore 2012 PPB Raw Data'!$B$7:$G$246,MATCH($B166,'Wetmore 2012 PPB Raw Data'!$B$7:$B$246,0),2)/100)</f>
        <v/>
      </c>
      <c r="J166" s="387">
        <f>IF(ISBLANK(INDEX('Wetmore 2012 PPB Raw Data'!$B$7:$G$246,MATCH($B166,'Wetmore 2012 PPB Raw Data'!$B$7:$B$246,0),5)),"",INDEX('Wetmore 2012 PPB Raw Data'!$B$7:$G$246,MATCH($B166,'Wetmore 2012 PPB Raw Data'!$B$7:$B$246,0),5)/100)</f>
        <v>4.802315784854099E-3</v>
      </c>
    </row>
    <row r="167" spans="1:10" x14ac:dyDescent="0.25">
      <c r="A167" s="150" t="s">
        <v>265</v>
      </c>
      <c r="B167" s="347" t="s">
        <v>266</v>
      </c>
      <c r="C167" s="150" t="s">
        <v>1738</v>
      </c>
      <c r="D167" s="150" t="s">
        <v>1739</v>
      </c>
      <c r="E167" s="364">
        <f>IF(ISBLANK(INDEX('Wetmore 2012 Met Stab Raw Data'!$B$8:$AI$683,MATCH($B167,'Wetmore 2012 Met Stab Raw Data'!$B$8:$B$683,0),34)),"",IF(INDEX('Wetmore 2012 Met Stab Raw Data'!$B$8:$AI$683,MATCH($B167,'Wetmore 2012 Met Stab Raw Data'!$B$8:$B$683,0),34)&lt;0,0,INDEX('Wetmore 2012 Met Stab Raw Data'!$B$8:$AI$683,MATCH($B167,'Wetmore 2012 Met Stab Raw Data'!$B$8:$B$683,0),34)))</f>
        <v>14.0214424</v>
      </c>
      <c r="F167" s="134">
        <f>IF(ISBLANK(INDEX('Wetmore 2012 Met Stab Raw Data'!$B$8:$AI$683,MATCH($B167,'Wetmore 2012 Met Stab Raw Data'!$B$8:$B$683,0),34)),"",INDEX('Wetmore 2012 Met Stab Raw Data'!$B$8:$AI$683,MATCH($B167,'Wetmore 2012 Met Stab Raw Data'!$B$8:$B$683,0),32))</f>
        <v>3.1E-4</v>
      </c>
      <c r="G167" s="364">
        <f>IF(ISBLANK(INDEX('Wetmore 2012 Met Stab Raw Data'!$B$8:$AI$683,MATCH($B167,'Wetmore 2012 Met Stab Raw Data'!$B$8:$B$683,0)+1,34)),"",IF(INDEX('Wetmore 2012 Met Stab Raw Data'!$B$8:$AI$683,MATCH($B167,'Wetmore 2012 Met Stab Raw Data'!$B$8:$B$683,0)+1,34)&lt;0,0,INDEX('Wetmore 2012 Met Stab Raw Data'!$B$8:$AI$683,MATCH($B167,'Wetmore 2012 Met Stab Raw Data'!$B$8:$B$683,0)+1,34)))</f>
        <v>4.3745157580000003</v>
      </c>
      <c r="H167" s="134">
        <f>IF(ISBLANK(INDEX('Wetmore 2012 Met Stab Raw Data'!$B$8:$AI$683,MATCH($B167,'Wetmore 2012 Met Stab Raw Data'!$B$8:$B$683,0)+1,34)),"",INDEX('Wetmore 2012 Met Stab Raw Data'!$B$8:$AI$683,MATCH($B167,'Wetmore 2012 Met Stab Raw Data'!$B$8:$B$683,0)+1,32))</f>
        <v>1.3100000000000001E-4</v>
      </c>
      <c r="I167" s="364" t="str">
        <f>IF(ISBLANK(INDEX('Wetmore 2012 PPB Raw Data'!$B$7:$G$246,MATCH($B167,'Wetmore 2012 PPB Raw Data'!$B$7:$B$246,0),2)),"",INDEX('Wetmore 2012 PPB Raw Data'!$B$7:$G$246,MATCH($B167,'Wetmore 2012 PPB Raw Data'!$B$7:$B$246,0),2)/100)</f>
        <v/>
      </c>
      <c r="J167" s="387">
        <f>IF(ISBLANK(INDEX('Wetmore 2012 PPB Raw Data'!$B$7:$G$246,MATCH($B167,'Wetmore 2012 PPB Raw Data'!$B$7:$B$246,0),5)),"",INDEX('Wetmore 2012 PPB Raw Data'!$B$7:$G$246,MATCH($B167,'Wetmore 2012 PPB Raw Data'!$B$7:$B$246,0),5)/100)</f>
        <v>0</v>
      </c>
    </row>
    <row r="168" spans="1:10" x14ac:dyDescent="0.25">
      <c r="A168" s="150" t="s">
        <v>267</v>
      </c>
      <c r="B168" s="347" t="s">
        <v>268</v>
      </c>
      <c r="C168" s="150" t="s">
        <v>1738</v>
      </c>
      <c r="D168" s="150" t="s">
        <v>1739</v>
      </c>
      <c r="E168" s="364">
        <f>IF(ISBLANK(INDEX('Wetmore 2012 Met Stab Raw Data'!$B$8:$AI$683,MATCH($B168,'Wetmore 2012 Met Stab Raw Data'!$B$8:$B$683,0),34)),"",IF(INDEX('Wetmore 2012 Met Stab Raw Data'!$B$8:$AI$683,MATCH($B168,'Wetmore 2012 Met Stab Raw Data'!$B$8:$B$683,0),34)&lt;0,0,INDEX('Wetmore 2012 Met Stab Raw Data'!$B$8:$AI$683,MATCH($B168,'Wetmore 2012 Met Stab Raw Data'!$B$8:$B$683,0),34)))</f>
        <v>0</v>
      </c>
      <c r="F168" s="134">
        <f>IF(ISBLANK(INDEX('Wetmore 2012 Met Stab Raw Data'!$B$8:$AI$683,MATCH($B168,'Wetmore 2012 Met Stab Raw Data'!$B$8:$B$683,0),34)),"",INDEX('Wetmore 2012 Met Stab Raw Data'!$B$8:$AI$683,MATCH($B168,'Wetmore 2012 Met Stab Raw Data'!$B$8:$B$683,0),32))</f>
        <v>0.33081896199999999</v>
      </c>
      <c r="G168" s="364">
        <f>IF(ISBLANK(INDEX('Wetmore 2012 Met Stab Raw Data'!$B$8:$AI$683,MATCH($B168,'Wetmore 2012 Met Stab Raw Data'!$B$8:$B$683,0)+1,34)),"",IF(INDEX('Wetmore 2012 Met Stab Raw Data'!$B$8:$AI$683,MATCH($B168,'Wetmore 2012 Met Stab Raw Data'!$B$8:$B$683,0)+1,34)&lt;0,0,INDEX('Wetmore 2012 Met Stab Raw Data'!$B$8:$AI$683,MATCH($B168,'Wetmore 2012 Met Stab Raw Data'!$B$8:$B$683,0)+1,34)))</f>
        <v>0</v>
      </c>
      <c r="H168" s="134">
        <f>IF(ISBLANK(INDEX('Wetmore 2012 Met Stab Raw Data'!$B$8:$AI$683,MATCH($B168,'Wetmore 2012 Met Stab Raw Data'!$B$8:$B$683,0)+1,34)),"",INDEX('Wetmore 2012 Met Stab Raw Data'!$B$8:$AI$683,MATCH($B168,'Wetmore 2012 Met Stab Raw Data'!$B$8:$B$683,0)+1,32))</f>
        <v>0.46090962299999999</v>
      </c>
      <c r="I168" s="364" t="str">
        <f>IF(ISBLANK(INDEX('Wetmore 2012 PPB Raw Data'!$B$7:$G$246,MATCH($B168,'Wetmore 2012 PPB Raw Data'!$B$7:$B$246,0),2)),"",INDEX('Wetmore 2012 PPB Raw Data'!$B$7:$G$246,MATCH($B168,'Wetmore 2012 PPB Raw Data'!$B$7:$B$246,0),2)/100)</f>
        <v/>
      </c>
      <c r="J168" s="387">
        <f>IF(ISBLANK(INDEX('Wetmore 2012 PPB Raw Data'!$B$7:$G$246,MATCH($B168,'Wetmore 2012 PPB Raw Data'!$B$7:$B$246,0),5)),"",INDEX('Wetmore 2012 PPB Raw Data'!$B$7:$G$246,MATCH($B168,'Wetmore 2012 PPB Raw Data'!$B$7:$B$246,0),5)/100)</f>
        <v>0.7925765542839468</v>
      </c>
    </row>
    <row r="169" spans="1:10" x14ac:dyDescent="0.25">
      <c r="A169" s="148" t="s">
        <v>646</v>
      </c>
      <c r="B169" s="347" t="s">
        <v>269</v>
      </c>
      <c r="C169" s="150" t="s">
        <v>1738</v>
      </c>
      <c r="D169" s="150" t="s">
        <v>1739</v>
      </c>
      <c r="E169" s="364">
        <f>IF(ISBLANK(INDEX('Wetmore 2012 Met Stab Raw Data'!$B$8:$AI$683,MATCH($B169,'Wetmore 2012 Met Stab Raw Data'!$B$8:$B$683,0),34)),"",IF(INDEX('Wetmore 2012 Met Stab Raw Data'!$B$8:$AI$683,MATCH($B169,'Wetmore 2012 Met Stab Raw Data'!$B$8:$B$683,0),34)&lt;0,0,INDEX('Wetmore 2012 Met Stab Raw Data'!$B$8:$AI$683,MATCH($B169,'Wetmore 2012 Met Stab Raw Data'!$B$8:$B$683,0),34)))</f>
        <v>3.1069255500000001</v>
      </c>
      <c r="F169" s="134">
        <f>IF(ISBLANK(INDEX('Wetmore 2012 Met Stab Raw Data'!$B$8:$AI$683,MATCH($B169,'Wetmore 2012 Met Stab Raw Data'!$B$8:$B$683,0),34)),"",INDEX('Wetmore 2012 Met Stab Raw Data'!$B$8:$AI$683,MATCH($B169,'Wetmore 2012 Met Stab Raw Data'!$B$8:$B$683,0),32))</f>
        <v>5.3089699999999997E-3</v>
      </c>
      <c r="G169" s="364">
        <f>IF(ISBLANK(INDEX('Wetmore 2012 Met Stab Raw Data'!$B$8:$AI$683,MATCH($B169,'Wetmore 2012 Met Stab Raw Data'!$B$8:$B$683,0)+1,34)),"",IF(INDEX('Wetmore 2012 Met Stab Raw Data'!$B$8:$AI$683,MATCH($B169,'Wetmore 2012 Met Stab Raw Data'!$B$8:$B$683,0)+1,34)&lt;0,0,INDEX('Wetmore 2012 Met Stab Raw Data'!$B$8:$AI$683,MATCH($B169,'Wetmore 2012 Met Stab Raw Data'!$B$8:$B$683,0)+1,34)))</f>
        <v>0</v>
      </c>
      <c r="H169" s="134">
        <f>IF(ISBLANK(INDEX('Wetmore 2012 Met Stab Raw Data'!$B$8:$AI$683,MATCH($B169,'Wetmore 2012 Met Stab Raw Data'!$B$8:$B$683,0)+1,34)),"",INDEX('Wetmore 2012 Met Stab Raw Data'!$B$8:$AI$683,MATCH($B169,'Wetmore 2012 Met Stab Raw Data'!$B$8:$B$683,0)+1,32))</f>
        <v>0.228600477</v>
      </c>
      <c r="I169" s="364" t="str">
        <f>IF(ISBLANK(INDEX('Wetmore 2012 PPB Raw Data'!$B$7:$G$246,MATCH($B169,'Wetmore 2012 PPB Raw Data'!$B$7:$B$246,0),2)),"",INDEX('Wetmore 2012 PPB Raw Data'!$B$7:$G$246,MATCH($B169,'Wetmore 2012 PPB Raw Data'!$B$7:$B$246,0),2)/100)</f>
        <v/>
      </c>
      <c r="J169" s="387">
        <f>IF(ISBLANK(INDEX('Wetmore 2012 PPB Raw Data'!$B$7:$G$246,MATCH($B169,'Wetmore 2012 PPB Raw Data'!$B$7:$B$246,0),5)),"",INDEX('Wetmore 2012 PPB Raw Data'!$B$7:$G$246,MATCH($B169,'Wetmore 2012 PPB Raw Data'!$B$7:$B$246,0),5)/100)</f>
        <v>6.0838553829148233E-2</v>
      </c>
    </row>
    <row r="170" spans="1:10" x14ac:dyDescent="0.25">
      <c r="A170" s="150" t="s">
        <v>270</v>
      </c>
      <c r="B170" s="347" t="s">
        <v>271</v>
      </c>
      <c r="C170" s="150" t="s">
        <v>1738</v>
      </c>
      <c r="D170" s="150" t="s">
        <v>1739</v>
      </c>
      <c r="E170" s="364">
        <f>IF(ISBLANK(INDEX('Wetmore 2012 Met Stab Raw Data'!$B$8:$AI$683,MATCH($B170,'Wetmore 2012 Met Stab Raw Data'!$B$8:$B$683,0),34)),"",IF(INDEX('Wetmore 2012 Met Stab Raw Data'!$B$8:$AI$683,MATCH($B170,'Wetmore 2012 Met Stab Raw Data'!$B$8:$B$683,0),34)&lt;0,0,INDEX('Wetmore 2012 Met Stab Raw Data'!$B$8:$AI$683,MATCH($B170,'Wetmore 2012 Met Stab Raw Data'!$B$8:$B$683,0),34)))</f>
        <v>0</v>
      </c>
      <c r="F170" s="134">
        <f>IF(ISBLANK(INDEX('Wetmore 2012 Met Stab Raw Data'!$B$8:$AI$683,MATCH($B170,'Wetmore 2012 Met Stab Raw Data'!$B$8:$B$683,0),34)),"",INDEX('Wetmore 2012 Met Stab Raw Data'!$B$8:$AI$683,MATCH($B170,'Wetmore 2012 Met Stab Raw Data'!$B$8:$B$683,0),32))</f>
        <v>0.62460533200000001</v>
      </c>
      <c r="G170" s="364">
        <f>IF(ISBLANK(INDEX('Wetmore 2012 Met Stab Raw Data'!$B$8:$AI$683,MATCH($B170,'Wetmore 2012 Met Stab Raw Data'!$B$8:$B$683,0)+1,34)),"",IF(INDEX('Wetmore 2012 Met Stab Raw Data'!$B$8:$AI$683,MATCH($B170,'Wetmore 2012 Met Stab Raw Data'!$B$8:$B$683,0)+1,34)&lt;0,0,INDEX('Wetmore 2012 Met Stab Raw Data'!$B$8:$AI$683,MATCH($B170,'Wetmore 2012 Met Stab Raw Data'!$B$8:$B$683,0)+1,34)))</f>
        <v>7.87751147</v>
      </c>
      <c r="H170" s="134">
        <f>IF(ISBLANK(INDEX('Wetmore 2012 Met Stab Raw Data'!$B$8:$AI$683,MATCH($B170,'Wetmore 2012 Met Stab Raw Data'!$B$8:$B$683,0)+1,34)),"",INDEX('Wetmore 2012 Met Stab Raw Data'!$B$8:$AI$683,MATCH($B170,'Wetmore 2012 Met Stab Raw Data'!$B$8:$B$683,0)+1,32))</f>
        <v>9.7399999999999999E-6</v>
      </c>
      <c r="I170" s="364" t="str">
        <f>IF(ISBLANK(INDEX('Wetmore 2012 PPB Raw Data'!$B$7:$G$246,MATCH($B170,'Wetmore 2012 PPB Raw Data'!$B$7:$B$246,0),2)),"",INDEX('Wetmore 2012 PPB Raw Data'!$B$7:$G$246,MATCH($B170,'Wetmore 2012 PPB Raw Data'!$B$7:$B$246,0),2)/100)</f>
        <v/>
      </c>
      <c r="J170" s="387">
        <f>IF(ISBLANK(INDEX('Wetmore 2012 PPB Raw Data'!$B$7:$G$246,MATCH($B170,'Wetmore 2012 PPB Raw Data'!$B$7:$B$246,0),5)),"",INDEX('Wetmore 2012 PPB Raw Data'!$B$7:$G$246,MATCH($B170,'Wetmore 2012 PPB Raw Data'!$B$7:$B$246,0),5)/100)</f>
        <v>0.12175791119634338</v>
      </c>
    </row>
    <row r="171" spans="1:10" x14ac:dyDescent="0.25">
      <c r="A171" s="150" t="s">
        <v>524</v>
      </c>
      <c r="B171" s="347" t="s">
        <v>598</v>
      </c>
      <c r="C171" s="150" t="s">
        <v>1738</v>
      </c>
      <c r="D171" s="150" t="s">
        <v>1739</v>
      </c>
      <c r="E171" s="364">
        <f>IF(ISBLANK(INDEX('Wetmore 2012 Met Stab Raw Data'!$B$8:$AI$683,MATCH($B171,'Wetmore 2012 Met Stab Raw Data'!$B$8:$B$683,0),34)),"",IF(INDEX('Wetmore 2012 Met Stab Raw Data'!$B$8:$AI$683,MATCH($B171,'Wetmore 2012 Met Stab Raw Data'!$B$8:$B$683,0),34)&lt;0,0,INDEX('Wetmore 2012 Met Stab Raw Data'!$B$8:$AI$683,MATCH($B171,'Wetmore 2012 Met Stab Raw Data'!$B$8:$B$683,0),34)))</f>
        <v>0</v>
      </c>
      <c r="F171" s="134">
        <f>IF(ISBLANK(INDEX('Wetmore 2012 Met Stab Raw Data'!$B$8:$AI$683,MATCH($B171,'Wetmore 2012 Met Stab Raw Data'!$B$8:$B$683,0),34)),"",INDEX('Wetmore 2012 Met Stab Raw Data'!$B$8:$AI$683,MATCH($B171,'Wetmore 2012 Met Stab Raw Data'!$B$8:$B$683,0),32))</f>
        <v>0.59515560047246197</v>
      </c>
      <c r="G171" s="364">
        <f>IF(ISBLANK(INDEX('Wetmore 2012 Met Stab Raw Data'!$B$8:$AI$683,MATCH($B171,'Wetmore 2012 Met Stab Raw Data'!$B$8:$B$683,0)+1,34)),"",IF(INDEX('Wetmore 2012 Met Stab Raw Data'!$B$8:$AI$683,MATCH($B171,'Wetmore 2012 Met Stab Raw Data'!$B$8:$B$683,0)+1,34)&lt;0,0,INDEX('Wetmore 2012 Met Stab Raw Data'!$B$8:$AI$683,MATCH($B171,'Wetmore 2012 Met Stab Raw Data'!$B$8:$B$683,0)+1,34)))</f>
        <v>0</v>
      </c>
      <c r="H171" s="134">
        <f>IF(ISBLANK(INDEX('Wetmore 2012 Met Stab Raw Data'!$B$8:$AI$683,MATCH($B171,'Wetmore 2012 Met Stab Raw Data'!$B$8:$B$683,0)+1,34)),"",INDEX('Wetmore 2012 Met Stab Raw Data'!$B$8:$AI$683,MATCH($B171,'Wetmore 2012 Met Stab Raw Data'!$B$8:$B$683,0)+1,32))</f>
        <v>0.350758893790378</v>
      </c>
      <c r="I171" s="364">
        <f>IF(ISBLANK(INDEX('Wetmore 2012 PPB Raw Data'!$B$7:$G$246,MATCH($B171,'Wetmore 2012 PPB Raw Data'!$B$7:$B$246,0),2)),"",INDEX('Wetmore 2012 PPB Raw Data'!$B$7:$G$246,MATCH($B171,'Wetmore 2012 PPB Raw Data'!$B$7:$B$246,0),2)/100)</f>
        <v>0.37146978145100862</v>
      </c>
      <c r="J171" s="387">
        <f>IF(ISBLANK(INDEX('Wetmore 2012 PPB Raw Data'!$B$7:$G$246,MATCH($B171,'Wetmore 2012 PPB Raw Data'!$B$7:$B$246,0),5)),"",INDEX('Wetmore 2012 PPB Raw Data'!$B$7:$G$246,MATCH($B171,'Wetmore 2012 PPB Raw Data'!$B$7:$B$246,0),5)/100)</f>
        <v>0.39816860817131272</v>
      </c>
    </row>
    <row r="172" spans="1:10" x14ac:dyDescent="0.25">
      <c r="A172" s="150" t="s">
        <v>272</v>
      </c>
      <c r="B172" s="347" t="s">
        <v>273</v>
      </c>
      <c r="C172" s="150" t="s">
        <v>1738</v>
      </c>
      <c r="D172" s="150" t="s">
        <v>1739</v>
      </c>
      <c r="E172" s="364">
        <f>IF(ISBLANK(INDEX('Wetmore 2012 Met Stab Raw Data'!$B$8:$AI$683,MATCH($B172,'Wetmore 2012 Met Stab Raw Data'!$B$8:$B$683,0),34)),"",IF(INDEX('Wetmore 2012 Met Stab Raw Data'!$B$8:$AI$683,MATCH($B172,'Wetmore 2012 Met Stab Raw Data'!$B$8:$B$683,0),34)&lt;0,0,INDEX('Wetmore 2012 Met Stab Raw Data'!$B$8:$AI$683,MATCH($B172,'Wetmore 2012 Met Stab Raw Data'!$B$8:$B$683,0),34)))</f>
        <v>7.1398915499999998</v>
      </c>
      <c r="F172" s="134">
        <f>IF(ISBLANK(INDEX('Wetmore 2012 Met Stab Raw Data'!$B$8:$AI$683,MATCH($B172,'Wetmore 2012 Met Stab Raw Data'!$B$8:$B$683,0),34)),"",INDEX('Wetmore 2012 Met Stab Raw Data'!$B$8:$AI$683,MATCH($B172,'Wetmore 2012 Met Stab Raw Data'!$B$8:$B$683,0),32))</f>
        <v>4.1083636E-2</v>
      </c>
      <c r="G172" s="364">
        <f>IF(ISBLANK(INDEX('Wetmore 2012 Met Stab Raw Data'!$B$8:$AI$683,MATCH($B172,'Wetmore 2012 Met Stab Raw Data'!$B$8:$B$683,0)+1,34)),"",IF(INDEX('Wetmore 2012 Met Stab Raw Data'!$B$8:$AI$683,MATCH($B172,'Wetmore 2012 Met Stab Raw Data'!$B$8:$B$683,0)+1,34)&lt;0,0,INDEX('Wetmore 2012 Met Stab Raw Data'!$B$8:$AI$683,MATCH($B172,'Wetmore 2012 Met Stab Raw Data'!$B$8:$B$683,0)+1,34)))</f>
        <v>6.2057759189999997</v>
      </c>
      <c r="H172" s="134">
        <f>IF(ISBLANK(INDEX('Wetmore 2012 Met Stab Raw Data'!$B$8:$AI$683,MATCH($B172,'Wetmore 2012 Met Stab Raw Data'!$B$8:$B$683,0)+1,34)),"",INDEX('Wetmore 2012 Met Stab Raw Data'!$B$8:$AI$683,MATCH($B172,'Wetmore 2012 Met Stab Raw Data'!$B$8:$B$683,0)+1,32))</f>
        <v>2.360371E-3</v>
      </c>
      <c r="I172" s="364" t="str">
        <f>IF(ISBLANK(INDEX('Wetmore 2012 PPB Raw Data'!$B$7:$G$246,MATCH($B172,'Wetmore 2012 PPB Raw Data'!$B$7:$B$246,0),2)),"",INDEX('Wetmore 2012 PPB Raw Data'!$B$7:$G$246,MATCH($B172,'Wetmore 2012 PPB Raw Data'!$B$7:$B$246,0),2)/100)</f>
        <v/>
      </c>
      <c r="J172" s="387">
        <f>IF(ISBLANK(INDEX('Wetmore 2012 PPB Raw Data'!$B$7:$G$246,MATCH($B172,'Wetmore 2012 PPB Raw Data'!$B$7:$B$246,0),5)),"",INDEX('Wetmore 2012 PPB Raw Data'!$B$7:$G$246,MATCH($B172,'Wetmore 2012 PPB Raw Data'!$B$7:$B$246,0),5)/100)</f>
        <v>0.15376714755155538</v>
      </c>
    </row>
    <row r="173" spans="1:10" x14ac:dyDescent="0.25">
      <c r="A173" s="150" t="s">
        <v>274</v>
      </c>
      <c r="B173" s="347" t="s">
        <v>599</v>
      </c>
      <c r="C173" s="150" t="s">
        <v>1738</v>
      </c>
      <c r="D173" s="150" t="s">
        <v>1739</v>
      </c>
      <c r="E173" s="364">
        <f>IF(ISBLANK(INDEX('Wetmore 2012 Met Stab Raw Data'!$B$8:$AI$683,MATCH($B173,'Wetmore 2012 Met Stab Raw Data'!$B$8:$B$683,0),34)),"",IF(INDEX('Wetmore 2012 Met Stab Raw Data'!$B$8:$AI$683,MATCH($B173,'Wetmore 2012 Met Stab Raw Data'!$B$8:$B$683,0),34)&lt;0,0,INDEX('Wetmore 2012 Met Stab Raw Data'!$B$8:$AI$683,MATCH($B173,'Wetmore 2012 Met Stab Raw Data'!$B$8:$B$683,0),34)))</f>
        <v>6.6504778922926704</v>
      </c>
      <c r="F173" s="134">
        <f>IF(ISBLANK(INDEX('Wetmore 2012 Met Stab Raw Data'!$B$8:$AI$683,MATCH($B173,'Wetmore 2012 Met Stab Raw Data'!$B$8:$B$683,0),34)),"",INDEX('Wetmore 2012 Met Stab Raw Data'!$B$8:$AI$683,MATCH($B173,'Wetmore 2012 Met Stab Raw Data'!$B$8:$B$683,0),32))</f>
        <v>7.5468710852950498E-3</v>
      </c>
      <c r="G173" s="364">
        <f>IF(ISBLANK(INDEX('Wetmore 2012 Met Stab Raw Data'!$B$8:$AI$683,MATCH($B173,'Wetmore 2012 Met Stab Raw Data'!$B$8:$B$683,0)+1,34)),"",IF(INDEX('Wetmore 2012 Met Stab Raw Data'!$B$8:$AI$683,MATCH($B173,'Wetmore 2012 Met Stab Raw Data'!$B$8:$B$683,0)+1,34)&lt;0,0,INDEX('Wetmore 2012 Met Stab Raw Data'!$B$8:$AI$683,MATCH($B173,'Wetmore 2012 Met Stab Raw Data'!$B$8:$B$683,0)+1,34)))</f>
        <v>0</v>
      </c>
      <c r="H173" s="134">
        <f>IF(ISBLANK(INDEX('Wetmore 2012 Met Stab Raw Data'!$B$8:$AI$683,MATCH($B173,'Wetmore 2012 Met Stab Raw Data'!$B$8:$B$683,0)+1,34)),"",INDEX('Wetmore 2012 Met Stab Raw Data'!$B$8:$AI$683,MATCH($B173,'Wetmore 2012 Met Stab Raw Data'!$B$8:$B$683,0)+1,32))</f>
        <v>0.215857807866419</v>
      </c>
      <c r="I173" s="364">
        <f>IF(ISBLANK(INDEX('Wetmore 2012 PPB Raw Data'!$B$7:$G$246,MATCH($B173,'Wetmore 2012 PPB Raw Data'!$B$7:$B$246,0),2)),"",INDEX('Wetmore 2012 PPB Raw Data'!$B$7:$G$246,MATCH($B173,'Wetmore 2012 PPB Raw Data'!$B$7:$B$246,0),2)/100)</f>
        <v>0</v>
      </c>
      <c r="J173" s="387">
        <f>IF(ISBLANK(INDEX('Wetmore 2012 PPB Raw Data'!$B$7:$G$246,MATCH($B173,'Wetmore 2012 PPB Raw Data'!$B$7:$B$246,0),5)),"",INDEX('Wetmore 2012 PPB Raw Data'!$B$7:$G$246,MATCH($B173,'Wetmore 2012 PPB Raw Data'!$B$7:$B$246,0),5)/100)</f>
        <v>0</v>
      </c>
    </row>
    <row r="174" spans="1:10" x14ac:dyDescent="0.25">
      <c r="A174" s="150" t="s">
        <v>647</v>
      </c>
      <c r="B174" s="347" t="s">
        <v>275</v>
      </c>
      <c r="C174" s="150" t="s">
        <v>1738</v>
      </c>
      <c r="D174" s="150" t="s">
        <v>1739</v>
      </c>
      <c r="E174" s="364">
        <f>IF(ISBLANK(INDEX('Wetmore 2012 Met Stab Raw Data'!$B$8:$AI$683,MATCH($B174,'Wetmore 2012 Met Stab Raw Data'!$B$8:$B$683,0),34)),"",IF(INDEX('Wetmore 2012 Met Stab Raw Data'!$B$8:$AI$683,MATCH($B174,'Wetmore 2012 Met Stab Raw Data'!$B$8:$B$683,0),34)&lt;0,0,INDEX('Wetmore 2012 Met Stab Raw Data'!$B$8:$AI$683,MATCH($B174,'Wetmore 2012 Met Stab Raw Data'!$B$8:$B$683,0),34)))</f>
        <v>7.2143164420000003</v>
      </c>
      <c r="F174" s="134">
        <f>IF(ISBLANK(INDEX('Wetmore 2012 Met Stab Raw Data'!$B$8:$AI$683,MATCH($B174,'Wetmore 2012 Met Stab Raw Data'!$B$8:$B$683,0),34)),"",INDEX('Wetmore 2012 Met Stab Raw Data'!$B$8:$AI$683,MATCH($B174,'Wetmore 2012 Met Stab Raw Data'!$B$8:$B$683,0),32))</f>
        <v>1.4154023E-2</v>
      </c>
      <c r="G174" s="364">
        <f>IF(ISBLANK(INDEX('Wetmore 2012 Met Stab Raw Data'!$B$8:$AI$683,MATCH($B174,'Wetmore 2012 Met Stab Raw Data'!$B$8:$B$683,0)+1,34)),"",IF(INDEX('Wetmore 2012 Met Stab Raw Data'!$B$8:$AI$683,MATCH($B174,'Wetmore 2012 Met Stab Raw Data'!$B$8:$B$683,0)+1,34)&lt;0,0,INDEX('Wetmore 2012 Met Stab Raw Data'!$B$8:$AI$683,MATCH($B174,'Wetmore 2012 Met Stab Raw Data'!$B$8:$B$683,0)+1,34)))</f>
        <v>12.77940637</v>
      </c>
      <c r="H174" s="134">
        <f>IF(ISBLANK(INDEX('Wetmore 2012 Met Stab Raw Data'!$B$8:$AI$683,MATCH($B174,'Wetmore 2012 Met Stab Raw Data'!$B$8:$B$683,0)+1,34)),"",INDEX('Wetmore 2012 Met Stab Raw Data'!$B$8:$AI$683,MATCH($B174,'Wetmore 2012 Met Stab Raw Data'!$B$8:$B$683,0)+1,32))</f>
        <v>3.5099999999999999E-5</v>
      </c>
      <c r="I174" s="364" t="str">
        <f>IF(ISBLANK(INDEX('Wetmore 2012 PPB Raw Data'!$B$7:$G$246,MATCH($B174,'Wetmore 2012 PPB Raw Data'!$B$7:$B$246,0),2)),"",INDEX('Wetmore 2012 PPB Raw Data'!$B$7:$G$246,MATCH($B174,'Wetmore 2012 PPB Raw Data'!$B$7:$B$246,0),2)/100)</f>
        <v/>
      </c>
      <c r="J174" s="387">
        <f>IF(ISBLANK(INDEX('Wetmore 2012 PPB Raw Data'!$B$7:$G$246,MATCH($B174,'Wetmore 2012 PPB Raw Data'!$B$7:$B$246,0),5)),"",INDEX('Wetmore 2012 PPB Raw Data'!$B$7:$G$246,MATCH($B174,'Wetmore 2012 PPB Raw Data'!$B$7:$B$246,0),5)/100)</f>
        <v>0</v>
      </c>
    </row>
    <row r="175" spans="1:10" x14ac:dyDescent="0.25">
      <c r="A175" s="150" t="s">
        <v>276</v>
      </c>
      <c r="B175" s="347" t="s">
        <v>277</v>
      </c>
      <c r="C175" s="150" t="s">
        <v>1738</v>
      </c>
      <c r="D175" s="150" t="s">
        <v>1739</v>
      </c>
      <c r="E175" s="364">
        <f>IF(ISBLANK(INDEX('Wetmore 2012 Met Stab Raw Data'!$B$8:$AI$683,MATCH($B175,'Wetmore 2012 Met Stab Raw Data'!$B$8:$B$683,0),34)),"",IF(INDEX('Wetmore 2012 Met Stab Raw Data'!$B$8:$AI$683,MATCH($B175,'Wetmore 2012 Met Stab Raw Data'!$B$8:$B$683,0),34)&lt;0,0,INDEX('Wetmore 2012 Met Stab Raw Data'!$B$8:$AI$683,MATCH($B175,'Wetmore 2012 Met Stab Raw Data'!$B$8:$B$683,0),34)))</f>
        <v>0</v>
      </c>
      <c r="F175" s="134">
        <f>IF(ISBLANK(INDEX('Wetmore 2012 Met Stab Raw Data'!$B$8:$AI$683,MATCH($B175,'Wetmore 2012 Met Stab Raw Data'!$B$8:$B$683,0),34)),"",INDEX('Wetmore 2012 Met Stab Raw Data'!$B$8:$AI$683,MATCH($B175,'Wetmore 2012 Met Stab Raw Data'!$B$8:$B$683,0),32))</f>
        <v>0.182426277</v>
      </c>
      <c r="G175" s="364">
        <f>IF(ISBLANK(INDEX('Wetmore 2012 Met Stab Raw Data'!$B$8:$AI$683,MATCH($B175,'Wetmore 2012 Met Stab Raw Data'!$B$8:$B$683,0)+1,34)),"",IF(INDEX('Wetmore 2012 Met Stab Raw Data'!$B$8:$AI$683,MATCH($B175,'Wetmore 2012 Met Stab Raw Data'!$B$8:$B$683,0)+1,34)&lt;0,0,INDEX('Wetmore 2012 Met Stab Raw Data'!$B$8:$AI$683,MATCH($B175,'Wetmore 2012 Met Stab Raw Data'!$B$8:$B$683,0)+1,34)))</f>
        <v>1.555235742</v>
      </c>
      <c r="H175" s="134">
        <f>IF(ISBLANK(INDEX('Wetmore 2012 Met Stab Raw Data'!$B$8:$AI$683,MATCH($B175,'Wetmore 2012 Met Stab Raw Data'!$B$8:$B$683,0)+1,34)),"",INDEX('Wetmore 2012 Met Stab Raw Data'!$B$8:$AI$683,MATCH($B175,'Wetmore 2012 Met Stab Raw Data'!$B$8:$B$683,0)+1,32))</f>
        <v>4.1277636999999999E-2</v>
      </c>
      <c r="I175" s="364" t="str">
        <f>IF(ISBLANK(INDEX('Wetmore 2012 PPB Raw Data'!$B$7:$G$246,MATCH($B175,'Wetmore 2012 PPB Raw Data'!$B$7:$B$246,0),2)),"",INDEX('Wetmore 2012 PPB Raw Data'!$B$7:$G$246,MATCH($B175,'Wetmore 2012 PPB Raw Data'!$B$7:$B$246,0),2)/100)</f>
        <v/>
      </c>
      <c r="J175" s="387">
        <f>IF(ISBLANK(INDEX('Wetmore 2012 PPB Raw Data'!$B$7:$G$246,MATCH($B175,'Wetmore 2012 PPB Raw Data'!$B$7:$B$246,0),5)),"",INDEX('Wetmore 2012 PPB Raw Data'!$B$7:$G$246,MATCH($B175,'Wetmore 2012 PPB Raw Data'!$B$7:$B$246,0),5)/100)</f>
        <v>1.0089093211880808E-2</v>
      </c>
    </row>
    <row r="176" spans="1:10" x14ac:dyDescent="0.25">
      <c r="A176" s="150" t="s">
        <v>278</v>
      </c>
      <c r="B176" s="347" t="s">
        <v>279</v>
      </c>
      <c r="C176" s="150" t="s">
        <v>1738</v>
      </c>
      <c r="D176" s="150" t="s">
        <v>1739</v>
      </c>
      <c r="E176" s="364">
        <f>IF(ISBLANK(INDEX('Wetmore 2012 Met Stab Raw Data'!$B$8:$AI$683,MATCH($B176,'Wetmore 2012 Met Stab Raw Data'!$B$8:$B$683,0),34)),"",IF(INDEX('Wetmore 2012 Met Stab Raw Data'!$B$8:$AI$683,MATCH($B176,'Wetmore 2012 Met Stab Raw Data'!$B$8:$B$683,0),34)&lt;0,0,INDEX('Wetmore 2012 Met Stab Raw Data'!$B$8:$AI$683,MATCH($B176,'Wetmore 2012 Met Stab Raw Data'!$B$8:$B$683,0),34)))</f>
        <v>0</v>
      </c>
      <c r="F176" s="134">
        <f>IF(ISBLANK(INDEX('Wetmore 2012 Met Stab Raw Data'!$B$8:$AI$683,MATCH($B176,'Wetmore 2012 Met Stab Raw Data'!$B$8:$B$683,0),34)),"",INDEX('Wetmore 2012 Met Stab Raw Data'!$B$8:$AI$683,MATCH($B176,'Wetmore 2012 Met Stab Raw Data'!$B$8:$B$683,0),32))</f>
        <v>1.7460330999999999E-2</v>
      </c>
      <c r="G176" s="364">
        <f>IF(ISBLANK(INDEX('Wetmore 2012 Met Stab Raw Data'!$B$8:$AI$683,MATCH($B176,'Wetmore 2012 Met Stab Raw Data'!$B$8:$B$683,0)+1,34)),"",IF(INDEX('Wetmore 2012 Met Stab Raw Data'!$B$8:$AI$683,MATCH($B176,'Wetmore 2012 Met Stab Raw Data'!$B$8:$B$683,0)+1,34)&lt;0,0,INDEX('Wetmore 2012 Met Stab Raw Data'!$B$8:$AI$683,MATCH($B176,'Wetmore 2012 Met Stab Raw Data'!$B$8:$B$683,0)+1,34)))</f>
        <v>0</v>
      </c>
      <c r="H176" s="134">
        <f>IF(ISBLANK(INDEX('Wetmore 2012 Met Stab Raw Data'!$B$8:$AI$683,MATCH($B176,'Wetmore 2012 Met Stab Raw Data'!$B$8:$B$683,0)+1,34)),"",INDEX('Wetmore 2012 Met Stab Raw Data'!$B$8:$AI$683,MATCH($B176,'Wetmore 2012 Met Stab Raw Data'!$B$8:$B$683,0)+1,32))</f>
        <v>2.3E-5</v>
      </c>
      <c r="I176" s="364" t="str">
        <f>IF(ISBLANK(INDEX('Wetmore 2012 PPB Raw Data'!$B$7:$G$246,MATCH($B176,'Wetmore 2012 PPB Raw Data'!$B$7:$B$246,0),2)),"",INDEX('Wetmore 2012 PPB Raw Data'!$B$7:$G$246,MATCH($B176,'Wetmore 2012 PPB Raw Data'!$B$7:$B$246,0),2)/100)</f>
        <v/>
      </c>
      <c r="J176" s="387">
        <f>IF(ISBLANK(INDEX('Wetmore 2012 PPB Raw Data'!$B$7:$G$246,MATCH($B176,'Wetmore 2012 PPB Raw Data'!$B$7:$B$246,0),5)),"",INDEX('Wetmore 2012 PPB Raw Data'!$B$7:$G$246,MATCH($B176,'Wetmore 2012 PPB Raw Data'!$B$7:$B$246,0),5)/100)</f>
        <v>4.7580508858344498E-3</v>
      </c>
    </row>
    <row r="177" spans="1:10" x14ac:dyDescent="0.25">
      <c r="A177" s="150" t="s">
        <v>280</v>
      </c>
      <c r="B177" s="347" t="s">
        <v>281</v>
      </c>
      <c r="C177" s="150" t="s">
        <v>1738</v>
      </c>
      <c r="D177" s="150" t="s">
        <v>1739</v>
      </c>
      <c r="E177" s="364">
        <f>IF(ISBLANK(INDEX('Wetmore 2012 Met Stab Raw Data'!$B$8:$AI$683,MATCH($B177,'Wetmore 2012 Met Stab Raw Data'!$B$8:$B$683,0),34)),"",IF(INDEX('Wetmore 2012 Met Stab Raw Data'!$B$8:$AI$683,MATCH($B177,'Wetmore 2012 Met Stab Raw Data'!$B$8:$B$683,0),34)&lt;0,0,INDEX('Wetmore 2012 Met Stab Raw Data'!$B$8:$AI$683,MATCH($B177,'Wetmore 2012 Met Stab Raw Data'!$B$8:$B$683,0),34)))</f>
        <v>1.644488757</v>
      </c>
      <c r="F177" s="134">
        <f>IF(ISBLANK(INDEX('Wetmore 2012 Met Stab Raw Data'!$B$8:$AI$683,MATCH($B177,'Wetmore 2012 Met Stab Raw Data'!$B$8:$B$683,0),34)),"",INDEX('Wetmore 2012 Met Stab Raw Data'!$B$8:$AI$683,MATCH($B177,'Wetmore 2012 Met Stab Raw Data'!$B$8:$B$683,0),32))</f>
        <v>6.3584741E-2</v>
      </c>
      <c r="G177" s="364">
        <f>IF(ISBLANK(INDEX('Wetmore 2012 Met Stab Raw Data'!$B$8:$AI$683,MATCH($B177,'Wetmore 2012 Met Stab Raw Data'!$B$8:$B$683,0)+1,34)),"",IF(INDEX('Wetmore 2012 Met Stab Raw Data'!$B$8:$AI$683,MATCH($B177,'Wetmore 2012 Met Stab Raw Data'!$B$8:$B$683,0)+1,34)&lt;0,0,INDEX('Wetmore 2012 Met Stab Raw Data'!$B$8:$AI$683,MATCH($B177,'Wetmore 2012 Met Stab Raw Data'!$B$8:$B$683,0)+1,34)))</f>
        <v>4.5492597019999996</v>
      </c>
      <c r="H177" s="134">
        <f>IF(ISBLANK(INDEX('Wetmore 2012 Met Stab Raw Data'!$B$8:$AI$683,MATCH($B177,'Wetmore 2012 Met Stab Raw Data'!$B$8:$B$683,0)+1,34)),"",INDEX('Wetmore 2012 Met Stab Raw Data'!$B$8:$AI$683,MATCH($B177,'Wetmore 2012 Met Stab Raw Data'!$B$8:$B$683,0)+1,32))</f>
        <v>2.3599999999999999E-4</v>
      </c>
      <c r="I177" s="364" t="str">
        <f>IF(ISBLANK(INDEX('Wetmore 2012 PPB Raw Data'!$B$7:$G$246,MATCH($B177,'Wetmore 2012 PPB Raw Data'!$B$7:$B$246,0),2)),"",INDEX('Wetmore 2012 PPB Raw Data'!$B$7:$G$246,MATCH($B177,'Wetmore 2012 PPB Raw Data'!$B$7:$B$246,0),2)/100)</f>
        <v/>
      </c>
      <c r="J177" s="387">
        <f>IF(ISBLANK(INDEX('Wetmore 2012 PPB Raw Data'!$B$7:$G$246,MATCH($B177,'Wetmore 2012 PPB Raw Data'!$B$7:$B$246,0),5)),"",INDEX('Wetmore 2012 PPB Raw Data'!$B$7:$G$246,MATCH($B177,'Wetmore 2012 PPB Raw Data'!$B$7:$B$246,0),5)/100)</f>
        <v>4.7788319068110532E-3</v>
      </c>
    </row>
    <row r="178" spans="1:10" x14ac:dyDescent="0.25">
      <c r="A178" s="150" t="s">
        <v>648</v>
      </c>
      <c r="B178" s="347" t="s">
        <v>282</v>
      </c>
      <c r="C178" s="150" t="s">
        <v>1738</v>
      </c>
      <c r="D178" s="150" t="s">
        <v>1739</v>
      </c>
      <c r="E178" s="364">
        <f>IF(ISBLANK(INDEX('Wetmore 2012 Met Stab Raw Data'!$B$8:$AI$683,MATCH($B178,'Wetmore 2012 Met Stab Raw Data'!$B$8:$B$683,0),34)),"",IF(INDEX('Wetmore 2012 Met Stab Raw Data'!$B$8:$AI$683,MATCH($B178,'Wetmore 2012 Met Stab Raw Data'!$B$8:$B$683,0),34)&lt;0,0,INDEX('Wetmore 2012 Met Stab Raw Data'!$B$8:$AI$683,MATCH($B178,'Wetmore 2012 Met Stab Raw Data'!$B$8:$B$683,0),34)))</f>
        <v>46.209812040000003</v>
      </c>
      <c r="F178" s="134">
        <f>IF(ISBLANK(INDEX('Wetmore 2012 Met Stab Raw Data'!$B$8:$AI$683,MATCH($B178,'Wetmore 2012 Met Stab Raw Data'!$B$8:$B$683,0),34)),"",INDEX('Wetmore 2012 Met Stab Raw Data'!$B$8:$AI$683,MATCH($B178,'Wetmore 2012 Met Stab Raw Data'!$B$8:$B$683,0),32))</f>
        <v>7.9602012E-2</v>
      </c>
      <c r="G178" s="364">
        <f>IF(ISBLANK(INDEX('Wetmore 2012 Met Stab Raw Data'!$B$8:$AI$683,MATCH($B178,'Wetmore 2012 Met Stab Raw Data'!$B$8:$B$683,0)+1,34)),"",IF(INDEX('Wetmore 2012 Met Stab Raw Data'!$B$8:$AI$683,MATCH($B178,'Wetmore 2012 Met Stab Raw Data'!$B$8:$B$683,0)+1,34)&lt;0,0,INDEX('Wetmore 2012 Met Stab Raw Data'!$B$8:$AI$683,MATCH($B178,'Wetmore 2012 Met Stab Raw Data'!$B$8:$B$683,0)+1,34)))</f>
        <v>22.586681989999999</v>
      </c>
      <c r="H178" s="134">
        <f>IF(ISBLANK(INDEX('Wetmore 2012 Met Stab Raw Data'!$B$8:$AI$683,MATCH($B178,'Wetmore 2012 Met Stab Raw Data'!$B$8:$B$683,0)+1,34)),"",INDEX('Wetmore 2012 Met Stab Raw Data'!$B$8:$AI$683,MATCH($B178,'Wetmore 2012 Met Stab Raw Data'!$B$8:$B$683,0)+1,32))</f>
        <v>1.19E-13</v>
      </c>
      <c r="I178" s="364" t="str">
        <f>IF(ISBLANK(INDEX('Wetmore 2012 PPB Raw Data'!$B$7:$G$246,MATCH($B178,'Wetmore 2012 PPB Raw Data'!$B$7:$B$246,0),2)),"",INDEX('Wetmore 2012 PPB Raw Data'!$B$7:$G$246,MATCH($B178,'Wetmore 2012 PPB Raw Data'!$B$7:$B$246,0),2)/100)</f>
        <v/>
      </c>
      <c r="J178" s="387">
        <f>IF(ISBLANK(INDEX('Wetmore 2012 PPB Raw Data'!$B$7:$G$246,MATCH($B178,'Wetmore 2012 PPB Raw Data'!$B$7:$B$246,0),5)),"",INDEX('Wetmore 2012 PPB Raw Data'!$B$7:$G$246,MATCH($B178,'Wetmore 2012 PPB Raw Data'!$B$7:$B$246,0),5)/100)</f>
        <v>0</v>
      </c>
    </row>
    <row r="179" spans="1:10" x14ac:dyDescent="0.25">
      <c r="A179" s="148" t="s">
        <v>283</v>
      </c>
      <c r="B179" s="347" t="s">
        <v>284</v>
      </c>
      <c r="C179" s="150" t="s">
        <v>1738</v>
      </c>
      <c r="D179" s="150" t="s">
        <v>1739</v>
      </c>
      <c r="E179" s="364">
        <f>IF(ISBLANK(INDEX('Wetmore 2012 Met Stab Raw Data'!$B$8:$AI$683,MATCH($B179,'Wetmore 2012 Met Stab Raw Data'!$B$8:$B$683,0),34)),"",IF(INDEX('Wetmore 2012 Met Stab Raw Data'!$B$8:$AI$683,MATCH($B179,'Wetmore 2012 Met Stab Raw Data'!$B$8:$B$683,0),34)&lt;0,0,INDEX('Wetmore 2012 Met Stab Raw Data'!$B$8:$AI$683,MATCH($B179,'Wetmore 2012 Met Stab Raw Data'!$B$8:$B$683,0),34)))</f>
        <v>17.894384949999999</v>
      </c>
      <c r="F179" s="134">
        <f>IF(ISBLANK(INDEX('Wetmore 2012 Met Stab Raw Data'!$B$8:$AI$683,MATCH($B179,'Wetmore 2012 Met Stab Raw Data'!$B$8:$B$683,0),34)),"",INDEX('Wetmore 2012 Met Stab Raw Data'!$B$8:$AI$683,MATCH($B179,'Wetmore 2012 Met Stab Raw Data'!$B$8:$B$683,0),32))</f>
        <v>0.219317454</v>
      </c>
      <c r="G179" s="364">
        <f>IF(ISBLANK(INDEX('Wetmore 2012 Met Stab Raw Data'!$B$8:$AI$683,MATCH($B179,'Wetmore 2012 Met Stab Raw Data'!$B$8:$B$683,0)+1,34)),"",IF(INDEX('Wetmore 2012 Met Stab Raw Data'!$B$8:$AI$683,MATCH($B179,'Wetmore 2012 Met Stab Raw Data'!$B$8:$B$683,0)+1,34)&lt;0,0,INDEX('Wetmore 2012 Met Stab Raw Data'!$B$8:$AI$683,MATCH($B179,'Wetmore 2012 Met Stab Raw Data'!$B$8:$B$683,0)+1,34)))</f>
        <v>19.011285040000001</v>
      </c>
      <c r="H179" s="134">
        <f>IF(ISBLANK(INDEX('Wetmore 2012 Met Stab Raw Data'!$B$8:$AI$683,MATCH($B179,'Wetmore 2012 Met Stab Raw Data'!$B$8:$B$683,0)+1,34)),"",INDEX('Wetmore 2012 Met Stab Raw Data'!$B$8:$AI$683,MATCH($B179,'Wetmore 2012 Met Stab Raw Data'!$B$8:$B$683,0)+1,32))</f>
        <v>3.3399999999999999E-4</v>
      </c>
      <c r="I179" s="364" t="str">
        <f>IF(ISBLANK(INDEX('Wetmore 2012 PPB Raw Data'!$B$7:$G$246,MATCH($B179,'Wetmore 2012 PPB Raw Data'!$B$7:$B$246,0),2)),"",INDEX('Wetmore 2012 PPB Raw Data'!$B$7:$G$246,MATCH($B179,'Wetmore 2012 PPB Raw Data'!$B$7:$B$246,0),2)/100)</f>
        <v/>
      </c>
      <c r="J179" s="387">
        <f>IF(ISBLANK(INDEX('Wetmore 2012 PPB Raw Data'!$B$7:$G$246,MATCH($B179,'Wetmore 2012 PPB Raw Data'!$B$7:$B$246,0),5)),"",INDEX('Wetmore 2012 PPB Raw Data'!$B$7:$G$246,MATCH($B179,'Wetmore 2012 PPB Raw Data'!$B$7:$B$246,0),5)/100)</f>
        <v>0.29571326769804129</v>
      </c>
    </row>
    <row r="180" spans="1:10" x14ac:dyDescent="0.25">
      <c r="A180" s="150" t="s">
        <v>285</v>
      </c>
      <c r="B180" s="347" t="s">
        <v>286</v>
      </c>
      <c r="C180" s="150" t="s">
        <v>1738</v>
      </c>
      <c r="D180" s="150" t="s">
        <v>1739</v>
      </c>
      <c r="E180" s="364">
        <f>IF(ISBLANK(INDEX('Wetmore 2012 Met Stab Raw Data'!$B$8:$AI$683,MATCH($B180,'Wetmore 2012 Met Stab Raw Data'!$B$8:$B$683,0),34)),"",IF(INDEX('Wetmore 2012 Met Stab Raw Data'!$B$8:$AI$683,MATCH($B180,'Wetmore 2012 Met Stab Raw Data'!$B$8:$B$683,0),34)&lt;0,0,INDEX('Wetmore 2012 Met Stab Raw Data'!$B$8:$AI$683,MATCH($B180,'Wetmore 2012 Met Stab Raw Data'!$B$8:$B$683,0),34)))</f>
        <v>56.021640859999998</v>
      </c>
      <c r="F180" s="134">
        <f>IF(ISBLANK(INDEX('Wetmore 2012 Met Stab Raw Data'!$B$8:$AI$683,MATCH($B180,'Wetmore 2012 Met Stab Raw Data'!$B$8:$B$683,0),34)),"",INDEX('Wetmore 2012 Met Stab Raw Data'!$B$8:$AI$683,MATCH($B180,'Wetmore 2012 Met Stab Raw Data'!$B$8:$B$683,0),32))</f>
        <v>2.2099999999999998E-5</v>
      </c>
      <c r="G180" s="364">
        <f>IF(ISBLANK(INDEX('Wetmore 2012 Met Stab Raw Data'!$B$8:$AI$683,MATCH($B180,'Wetmore 2012 Met Stab Raw Data'!$B$8:$B$683,0)+1,34)),"",IF(INDEX('Wetmore 2012 Met Stab Raw Data'!$B$8:$AI$683,MATCH($B180,'Wetmore 2012 Met Stab Raw Data'!$B$8:$B$683,0)+1,34)&lt;0,0,INDEX('Wetmore 2012 Met Stab Raw Data'!$B$8:$AI$683,MATCH($B180,'Wetmore 2012 Met Stab Raw Data'!$B$8:$B$683,0)+1,34)))</f>
        <v>35.436633229999998</v>
      </c>
      <c r="H180" s="134">
        <f>IF(ISBLANK(INDEX('Wetmore 2012 Met Stab Raw Data'!$B$8:$AI$683,MATCH($B180,'Wetmore 2012 Met Stab Raw Data'!$B$8:$B$683,0)+1,34)),"",INDEX('Wetmore 2012 Met Stab Raw Data'!$B$8:$AI$683,MATCH($B180,'Wetmore 2012 Met Stab Raw Data'!$B$8:$B$683,0)+1,32))</f>
        <v>4.0200000000000002E-14</v>
      </c>
      <c r="I180" s="364" t="str">
        <f>IF(ISBLANK(INDEX('Wetmore 2012 PPB Raw Data'!$B$7:$G$246,MATCH($B180,'Wetmore 2012 PPB Raw Data'!$B$7:$B$246,0),2)),"",INDEX('Wetmore 2012 PPB Raw Data'!$B$7:$G$246,MATCH($B180,'Wetmore 2012 PPB Raw Data'!$B$7:$B$246,0),2)/100)</f>
        <v/>
      </c>
      <c r="J180" s="387">
        <f>IF(ISBLANK(INDEX('Wetmore 2012 PPB Raw Data'!$B$7:$G$246,MATCH($B180,'Wetmore 2012 PPB Raw Data'!$B$7:$B$246,0),5)),"",INDEX('Wetmore 2012 PPB Raw Data'!$B$7:$G$246,MATCH($B180,'Wetmore 2012 PPB Raw Data'!$B$7:$B$246,0),5)/100)</f>
        <v>0</v>
      </c>
    </row>
    <row r="181" spans="1:10" x14ac:dyDescent="0.25">
      <c r="A181" s="150" t="s">
        <v>287</v>
      </c>
      <c r="B181" s="347" t="s">
        <v>288</v>
      </c>
      <c r="C181" s="150" t="s">
        <v>1738</v>
      </c>
      <c r="D181" s="150" t="s">
        <v>1739</v>
      </c>
      <c r="E181" s="364">
        <f>IF(ISBLANK(INDEX('Wetmore 2012 Met Stab Raw Data'!$B$8:$AI$683,MATCH($B181,'Wetmore 2012 Met Stab Raw Data'!$B$8:$B$683,0),34)),"",IF(INDEX('Wetmore 2012 Met Stab Raw Data'!$B$8:$AI$683,MATCH($B181,'Wetmore 2012 Met Stab Raw Data'!$B$8:$B$683,0),34)&lt;0,0,INDEX('Wetmore 2012 Met Stab Raw Data'!$B$8:$AI$683,MATCH($B181,'Wetmore 2012 Met Stab Raw Data'!$B$8:$B$683,0),34)))</f>
        <v>3.1087170099999999</v>
      </c>
      <c r="F181" s="134">
        <f>IF(ISBLANK(INDEX('Wetmore 2012 Met Stab Raw Data'!$B$8:$AI$683,MATCH($B181,'Wetmore 2012 Met Stab Raw Data'!$B$8:$B$683,0),34)),"",INDEX('Wetmore 2012 Met Stab Raw Data'!$B$8:$AI$683,MATCH($B181,'Wetmore 2012 Met Stab Raw Data'!$B$8:$B$683,0),32))</f>
        <v>2.3740108999999999E-2</v>
      </c>
      <c r="G181" s="364">
        <f>IF(ISBLANK(INDEX('Wetmore 2012 Met Stab Raw Data'!$B$8:$AI$683,MATCH($B181,'Wetmore 2012 Met Stab Raw Data'!$B$8:$B$683,0)+1,34)),"",IF(INDEX('Wetmore 2012 Met Stab Raw Data'!$B$8:$AI$683,MATCH($B181,'Wetmore 2012 Met Stab Raw Data'!$B$8:$B$683,0)+1,34)&lt;0,0,INDEX('Wetmore 2012 Met Stab Raw Data'!$B$8:$AI$683,MATCH($B181,'Wetmore 2012 Met Stab Raw Data'!$B$8:$B$683,0)+1,34)))</f>
        <v>2.9417093040000002</v>
      </c>
      <c r="H181" s="134">
        <f>IF(ISBLANK(INDEX('Wetmore 2012 Met Stab Raw Data'!$B$8:$AI$683,MATCH($B181,'Wetmore 2012 Met Stab Raw Data'!$B$8:$B$683,0)+1,34)),"",INDEX('Wetmore 2012 Met Stab Raw Data'!$B$8:$AI$683,MATCH($B181,'Wetmore 2012 Met Stab Raw Data'!$B$8:$B$683,0)+1,32))</f>
        <v>7.2509569999999997E-3</v>
      </c>
      <c r="I181" s="364" t="str">
        <f>IF(ISBLANK(INDEX('Wetmore 2012 PPB Raw Data'!$B$7:$G$246,MATCH($B181,'Wetmore 2012 PPB Raw Data'!$B$7:$B$246,0),2)),"",INDEX('Wetmore 2012 PPB Raw Data'!$B$7:$G$246,MATCH($B181,'Wetmore 2012 PPB Raw Data'!$B$7:$B$246,0),2)/100)</f>
        <v/>
      </c>
      <c r="J181" s="387">
        <f>IF(ISBLANK(INDEX('Wetmore 2012 PPB Raw Data'!$B$7:$G$246,MATCH($B181,'Wetmore 2012 PPB Raw Data'!$B$7:$B$246,0),5)),"",INDEX('Wetmore 2012 PPB Raw Data'!$B$7:$G$246,MATCH($B181,'Wetmore 2012 PPB Raw Data'!$B$7:$B$246,0),5)/100)</f>
        <v>0</v>
      </c>
    </row>
    <row r="182" spans="1:10" x14ac:dyDescent="0.25">
      <c r="A182" s="150" t="s">
        <v>289</v>
      </c>
      <c r="B182" s="347" t="s">
        <v>290</v>
      </c>
      <c r="C182" s="150" t="s">
        <v>1738</v>
      </c>
      <c r="D182" s="150" t="s">
        <v>1739</v>
      </c>
      <c r="E182" s="364">
        <f>IF(ISBLANK(INDEX('Wetmore 2012 Met Stab Raw Data'!$B$8:$AI$683,MATCH($B182,'Wetmore 2012 Met Stab Raw Data'!$B$8:$B$683,0),34)),"",IF(INDEX('Wetmore 2012 Met Stab Raw Data'!$B$8:$AI$683,MATCH($B182,'Wetmore 2012 Met Stab Raw Data'!$B$8:$B$683,0),34)&lt;0,0,INDEX('Wetmore 2012 Met Stab Raw Data'!$B$8:$AI$683,MATCH($B182,'Wetmore 2012 Met Stab Raw Data'!$B$8:$B$683,0),34)))</f>
        <v>76.005446750000004</v>
      </c>
      <c r="F182" s="134">
        <f>IF(ISBLANK(INDEX('Wetmore 2012 Met Stab Raw Data'!$B$8:$AI$683,MATCH($B182,'Wetmore 2012 Met Stab Raw Data'!$B$8:$B$683,0),34)),"",INDEX('Wetmore 2012 Met Stab Raw Data'!$B$8:$AI$683,MATCH($B182,'Wetmore 2012 Met Stab Raw Data'!$B$8:$B$683,0),32))</f>
        <v>1.4600000000000001E-7</v>
      </c>
      <c r="G182" s="364">
        <f>IF(ISBLANK(INDEX('Wetmore 2012 Met Stab Raw Data'!$B$8:$AI$683,MATCH($B182,'Wetmore 2012 Met Stab Raw Data'!$B$8:$B$683,0)+1,34)),"",IF(INDEX('Wetmore 2012 Met Stab Raw Data'!$B$8:$AI$683,MATCH($B182,'Wetmore 2012 Met Stab Raw Data'!$B$8:$B$683,0)+1,34)&lt;0,0,INDEX('Wetmore 2012 Met Stab Raw Data'!$B$8:$AI$683,MATCH($B182,'Wetmore 2012 Met Stab Raw Data'!$B$8:$B$683,0)+1,34)))</f>
        <v>19.246271329999999</v>
      </c>
      <c r="H182" s="134">
        <f>IF(ISBLANK(INDEX('Wetmore 2012 Met Stab Raw Data'!$B$8:$AI$683,MATCH($B182,'Wetmore 2012 Met Stab Raw Data'!$B$8:$B$683,0)+1,34)),"",INDEX('Wetmore 2012 Met Stab Raw Data'!$B$8:$AI$683,MATCH($B182,'Wetmore 2012 Met Stab Raw Data'!$B$8:$B$683,0)+1,32))</f>
        <v>6.4100000000000004E-12</v>
      </c>
      <c r="I182" s="364" t="str">
        <f>IF(ISBLANK(INDEX('Wetmore 2012 PPB Raw Data'!$B$7:$G$246,MATCH($B182,'Wetmore 2012 PPB Raw Data'!$B$7:$B$246,0),2)),"",INDEX('Wetmore 2012 PPB Raw Data'!$B$7:$G$246,MATCH($B182,'Wetmore 2012 PPB Raw Data'!$B$7:$B$246,0),2)/100)</f>
        <v/>
      </c>
      <c r="J182" s="387">
        <f>IF(ISBLANK(INDEX('Wetmore 2012 PPB Raw Data'!$B$7:$G$246,MATCH($B182,'Wetmore 2012 PPB Raw Data'!$B$7:$B$246,0),5)),"",INDEX('Wetmore 2012 PPB Raw Data'!$B$7:$G$246,MATCH($B182,'Wetmore 2012 PPB Raw Data'!$B$7:$B$246,0),5)/100)</f>
        <v>0</v>
      </c>
    </row>
    <row r="183" spans="1:10" x14ac:dyDescent="0.25">
      <c r="A183" s="150" t="s">
        <v>291</v>
      </c>
      <c r="B183" s="347" t="s">
        <v>292</v>
      </c>
      <c r="C183" s="150" t="s">
        <v>1738</v>
      </c>
      <c r="D183" s="150" t="s">
        <v>1739</v>
      </c>
      <c r="E183" s="364">
        <f>IF(ISBLANK(INDEX('Wetmore 2012 Met Stab Raw Data'!$B$8:$AI$683,MATCH($B183,'Wetmore 2012 Met Stab Raw Data'!$B$8:$B$683,0),34)),"",IF(INDEX('Wetmore 2012 Met Stab Raw Data'!$B$8:$AI$683,MATCH($B183,'Wetmore 2012 Met Stab Raw Data'!$B$8:$B$683,0),34)&lt;0,0,INDEX('Wetmore 2012 Met Stab Raw Data'!$B$8:$AI$683,MATCH($B183,'Wetmore 2012 Met Stab Raw Data'!$B$8:$B$683,0),34)))</f>
        <v>22.53406841</v>
      </c>
      <c r="F183" s="134">
        <f>IF(ISBLANK(INDEX('Wetmore 2012 Met Stab Raw Data'!$B$8:$AI$683,MATCH($B183,'Wetmore 2012 Met Stab Raw Data'!$B$8:$B$683,0),34)),"",INDEX('Wetmore 2012 Met Stab Raw Data'!$B$8:$AI$683,MATCH($B183,'Wetmore 2012 Met Stab Raw Data'!$B$8:$B$683,0),32))</f>
        <v>9.1399999999999994E-13</v>
      </c>
      <c r="G183" s="364">
        <f>IF(ISBLANK(INDEX('Wetmore 2012 Met Stab Raw Data'!$B$8:$AI$683,MATCH($B183,'Wetmore 2012 Met Stab Raw Data'!$B$8:$B$683,0)+1,34)),"",IF(INDEX('Wetmore 2012 Met Stab Raw Data'!$B$8:$AI$683,MATCH($B183,'Wetmore 2012 Met Stab Raw Data'!$B$8:$B$683,0)+1,34)&lt;0,0,INDEX('Wetmore 2012 Met Stab Raw Data'!$B$8:$AI$683,MATCH($B183,'Wetmore 2012 Met Stab Raw Data'!$B$8:$B$683,0)+1,34)))</f>
        <v>11.466741860000001</v>
      </c>
      <c r="H183" s="134">
        <f>IF(ISBLANK(INDEX('Wetmore 2012 Met Stab Raw Data'!$B$8:$AI$683,MATCH($B183,'Wetmore 2012 Met Stab Raw Data'!$B$8:$B$683,0)+1,34)),"",INDEX('Wetmore 2012 Met Stab Raw Data'!$B$8:$AI$683,MATCH($B183,'Wetmore 2012 Met Stab Raw Data'!$B$8:$B$683,0)+1,32))</f>
        <v>4.3800000000000002E-8</v>
      </c>
      <c r="I183" s="364" t="str">
        <f>IF(ISBLANK(INDEX('Wetmore 2012 PPB Raw Data'!$B$7:$G$246,MATCH($B183,'Wetmore 2012 PPB Raw Data'!$B$7:$B$246,0),2)),"",INDEX('Wetmore 2012 PPB Raw Data'!$B$7:$G$246,MATCH($B183,'Wetmore 2012 PPB Raw Data'!$B$7:$B$246,0),2)/100)</f>
        <v/>
      </c>
      <c r="J183" s="387">
        <f>IF(ISBLANK(INDEX('Wetmore 2012 PPB Raw Data'!$B$7:$G$246,MATCH($B183,'Wetmore 2012 PPB Raw Data'!$B$7:$B$246,0),5)),"",INDEX('Wetmore 2012 PPB Raw Data'!$B$7:$G$246,MATCH($B183,'Wetmore 2012 PPB Raw Data'!$B$7:$B$246,0),5)/100)</f>
        <v>0.16333657728987949</v>
      </c>
    </row>
    <row r="184" spans="1:10" x14ac:dyDescent="0.25">
      <c r="A184" s="150" t="s">
        <v>293</v>
      </c>
      <c r="B184" s="20" t="s">
        <v>649</v>
      </c>
      <c r="C184" s="150" t="s">
        <v>1738</v>
      </c>
      <c r="D184" s="150" t="s">
        <v>1739</v>
      </c>
      <c r="E184" s="364">
        <f>IF(ISBLANK(INDEX('Wetmore 2012 Met Stab Raw Data'!$B$8:$AI$683,MATCH($B184,'Wetmore 2012 Met Stab Raw Data'!$B$8:$B$683,0),34)),"",IF(INDEX('Wetmore 2012 Met Stab Raw Data'!$B$8:$AI$683,MATCH($B184,'Wetmore 2012 Met Stab Raw Data'!$B$8:$B$683,0),34)&lt;0,0,INDEX('Wetmore 2012 Met Stab Raw Data'!$B$8:$AI$683,MATCH($B184,'Wetmore 2012 Met Stab Raw Data'!$B$8:$B$683,0),34)))</f>
        <v>29.783480489999999</v>
      </c>
      <c r="F184" s="134">
        <f>IF(ISBLANK(INDEX('Wetmore 2012 Met Stab Raw Data'!$B$8:$AI$683,MATCH($B184,'Wetmore 2012 Met Stab Raw Data'!$B$8:$B$683,0),34)),"",INDEX('Wetmore 2012 Met Stab Raw Data'!$B$8:$AI$683,MATCH($B184,'Wetmore 2012 Met Stab Raw Data'!$B$8:$B$683,0),32))</f>
        <v>7.9200000000000001E-5</v>
      </c>
      <c r="G184" s="364">
        <f>IF(ISBLANK(INDEX('Wetmore 2012 Met Stab Raw Data'!$B$8:$AI$683,MATCH($B184,'Wetmore 2012 Met Stab Raw Data'!$B$8:$B$683,0)+1,34)),"",IF(INDEX('Wetmore 2012 Met Stab Raw Data'!$B$8:$AI$683,MATCH($B184,'Wetmore 2012 Met Stab Raw Data'!$B$8:$B$683,0)+1,34)&lt;0,0,INDEX('Wetmore 2012 Met Stab Raw Data'!$B$8:$AI$683,MATCH($B184,'Wetmore 2012 Met Stab Raw Data'!$B$8:$B$683,0)+1,34)))</f>
        <v>12.59676453</v>
      </c>
      <c r="H184" s="134">
        <f>IF(ISBLANK(INDEX('Wetmore 2012 Met Stab Raw Data'!$B$8:$AI$683,MATCH($B184,'Wetmore 2012 Met Stab Raw Data'!$B$8:$B$683,0)+1,34)),"",INDEX('Wetmore 2012 Met Stab Raw Data'!$B$8:$AI$683,MATCH($B184,'Wetmore 2012 Met Stab Raw Data'!$B$8:$B$683,0)+1,32))</f>
        <v>6.6499999999999999E-7</v>
      </c>
      <c r="I184" s="364" t="str">
        <f>IF(ISBLANK(INDEX('Wetmore 2012 PPB Raw Data'!$B$7:$G$246,MATCH($B184,'Wetmore 2012 PPB Raw Data'!$B$7:$B$246,0),2)),"",INDEX('Wetmore 2012 PPB Raw Data'!$B$7:$G$246,MATCH($B184,'Wetmore 2012 PPB Raw Data'!$B$7:$B$246,0),2)/100)</f>
        <v/>
      </c>
      <c r="J184" s="387">
        <f>IF(ISBLANK(INDEX('Wetmore 2012 PPB Raw Data'!$B$7:$G$246,MATCH($B184,'Wetmore 2012 PPB Raw Data'!$B$7:$B$246,0),5)),"",INDEX('Wetmore 2012 PPB Raw Data'!$B$7:$G$246,MATCH($B184,'Wetmore 2012 PPB Raw Data'!$B$7:$B$246,0),5)/100)</f>
        <v>0</v>
      </c>
    </row>
    <row r="185" spans="1:10" x14ac:dyDescent="0.25">
      <c r="A185" s="150" t="s">
        <v>294</v>
      </c>
      <c r="B185" s="347" t="s">
        <v>295</v>
      </c>
      <c r="C185" s="150" t="s">
        <v>1738</v>
      </c>
      <c r="D185" s="150" t="s">
        <v>1739</v>
      </c>
      <c r="E185" s="364">
        <f>IF(ISBLANK(INDEX('Wetmore 2012 Met Stab Raw Data'!$B$8:$AI$683,MATCH($B185,'Wetmore 2012 Met Stab Raw Data'!$B$8:$B$683,0),34)),"",IF(INDEX('Wetmore 2012 Met Stab Raw Data'!$B$8:$AI$683,MATCH($B185,'Wetmore 2012 Met Stab Raw Data'!$B$8:$B$683,0),34)&lt;0,0,INDEX('Wetmore 2012 Met Stab Raw Data'!$B$8:$AI$683,MATCH($B185,'Wetmore 2012 Met Stab Raw Data'!$B$8:$B$683,0),34)))</f>
        <v>16.39950975</v>
      </c>
      <c r="F185" s="134">
        <f>IF(ISBLANK(INDEX('Wetmore 2012 Met Stab Raw Data'!$B$8:$AI$683,MATCH($B185,'Wetmore 2012 Met Stab Raw Data'!$B$8:$B$683,0),34)),"",INDEX('Wetmore 2012 Met Stab Raw Data'!$B$8:$AI$683,MATCH($B185,'Wetmore 2012 Met Stab Raw Data'!$B$8:$B$683,0),32))</f>
        <v>2.5300000000000002E-9</v>
      </c>
      <c r="G185" s="364">
        <f>IF(ISBLANK(INDEX('Wetmore 2012 Met Stab Raw Data'!$B$8:$AI$683,MATCH($B185,'Wetmore 2012 Met Stab Raw Data'!$B$8:$B$683,0)+1,34)),"",IF(INDEX('Wetmore 2012 Met Stab Raw Data'!$B$8:$AI$683,MATCH($B185,'Wetmore 2012 Met Stab Raw Data'!$B$8:$B$683,0)+1,34)&lt;0,0,INDEX('Wetmore 2012 Met Stab Raw Data'!$B$8:$AI$683,MATCH($B185,'Wetmore 2012 Met Stab Raw Data'!$B$8:$B$683,0)+1,34)))</f>
        <v>3.9781961739999998</v>
      </c>
      <c r="H185" s="134">
        <f>IF(ISBLANK(INDEX('Wetmore 2012 Met Stab Raw Data'!$B$8:$AI$683,MATCH($B185,'Wetmore 2012 Met Stab Raw Data'!$B$8:$B$683,0)+1,34)),"",INDEX('Wetmore 2012 Met Stab Raw Data'!$B$8:$AI$683,MATCH($B185,'Wetmore 2012 Met Stab Raw Data'!$B$8:$B$683,0)+1,32))</f>
        <v>2.6937216E-2</v>
      </c>
      <c r="I185" s="364" t="str">
        <f>IF(ISBLANK(INDEX('Wetmore 2012 PPB Raw Data'!$B$7:$G$246,MATCH($B185,'Wetmore 2012 PPB Raw Data'!$B$7:$B$246,0),2)),"",INDEX('Wetmore 2012 PPB Raw Data'!$B$7:$G$246,MATCH($B185,'Wetmore 2012 PPB Raw Data'!$B$7:$B$246,0),2)/100)</f>
        <v/>
      </c>
      <c r="J185" s="387">
        <f>IF(ISBLANK(INDEX('Wetmore 2012 PPB Raw Data'!$B$7:$G$246,MATCH($B185,'Wetmore 2012 PPB Raw Data'!$B$7:$B$246,0),5)),"",INDEX('Wetmore 2012 PPB Raw Data'!$B$7:$G$246,MATCH($B185,'Wetmore 2012 PPB Raw Data'!$B$7:$B$246,0),5)/100)</f>
        <v>2.2369548225335437E-2</v>
      </c>
    </row>
    <row r="186" spans="1:10" x14ac:dyDescent="0.25">
      <c r="A186" s="150" t="s">
        <v>296</v>
      </c>
      <c r="B186" s="347" t="s">
        <v>297</v>
      </c>
      <c r="C186" s="150" t="s">
        <v>1738</v>
      </c>
      <c r="D186" s="150" t="s">
        <v>1739</v>
      </c>
      <c r="E186" s="364">
        <f>IF(ISBLANK(INDEX('Wetmore 2012 Met Stab Raw Data'!$B$8:$AI$683,MATCH($B186,'Wetmore 2012 Met Stab Raw Data'!$B$8:$B$683,0),34)),"",IF(INDEX('Wetmore 2012 Met Stab Raw Data'!$B$8:$AI$683,MATCH($B186,'Wetmore 2012 Met Stab Raw Data'!$B$8:$B$683,0),34)&lt;0,0,INDEX('Wetmore 2012 Met Stab Raw Data'!$B$8:$AI$683,MATCH($B186,'Wetmore 2012 Met Stab Raw Data'!$B$8:$B$683,0),34)))</f>
        <v>7.2155484919999999</v>
      </c>
      <c r="F186" s="134">
        <f>IF(ISBLANK(INDEX('Wetmore 2012 Met Stab Raw Data'!$B$8:$AI$683,MATCH($B186,'Wetmore 2012 Met Stab Raw Data'!$B$8:$B$683,0),34)),"",INDEX('Wetmore 2012 Met Stab Raw Data'!$B$8:$AI$683,MATCH($B186,'Wetmore 2012 Met Stab Raw Data'!$B$8:$B$683,0),32))</f>
        <v>1.2400000000000001E-4</v>
      </c>
      <c r="G186" s="364">
        <f>IF(ISBLANK(INDEX('Wetmore 2012 Met Stab Raw Data'!$B$8:$AI$683,MATCH($B186,'Wetmore 2012 Met Stab Raw Data'!$B$8:$B$683,0)+1,34)),"",IF(INDEX('Wetmore 2012 Met Stab Raw Data'!$B$8:$AI$683,MATCH($B186,'Wetmore 2012 Met Stab Raw Data'!$B$8:$B$683,0)+1,34)&lt;0,0,INDEX('Wetmore 2012 Met Stab Raw Data'!$B$8:$AI$683,MATCH($B186,'Wetmore 2012 Met Stab Raw Data'!$B$8:$B$683,0)+1,34)))</f>
        <v>4.9726152590000003</v>
      </c>
      <c r="H186" s="134">
        <f>IF(ISBLANK(INDEX('Wetmore 2012 Met Stab Raw Data'!$B$8:$AI$683,MATCH($B186,'Wetmore 2012 Met Stab Raw Data'!$B$8:$B$683,0)+1,34)),"",INDEX('Wetmore 2012 Met Stab Raw Data'!$B$8:$AI$683,MATCH($B186,'Wetmore 2012 Met Stab Raw Data'!$B$8:$B$683,0)+1,32))</f>
        <v>2.5700000000000001E-4</v>
      </c>
      <c r="I186" s="364" t="str">
        <f>IF(ISBLANK(INDEX('Wetmore 2012 PPB Raw Data'!$B$7:$G$246,MATCH($B186,'Wetmore 2012 PPB Raw Data'!$B$7:$B$246,0),2)),"",INDEX('Wetmore 2012 PPB Raw Data'!$B$7:$G$246,MATCH($B186,'Wetmore 2012 PPB Raw Data'!$B$7:$B$246,0),2)/100)</f>
        <v/>
      </c>
      <c r="J186" s="387">
        <f>IF(ISBLANK(INDEX('Wetmore 2012 PPB Raw Data'!$B$7:$G$246,MATCH($B186,'Wetmore 2012 PPB Raw Data'!$B$7:$B$246,0),5)),"",INDEX('Wetmore 2012 PPB Raw Data'!$B$7:$G$246,MATCH($B186,'Wetmore 2012 PPB Raw Data'!$B$7:$B$246,0),5)/100)</f>
        <v>0</v>
      </c>
    </row>
    <row r="187" spans="1:10" x14ac:dyDescent="0.25">
      <c r="A187" s="150" t="s">
        <v>298</v>
      </c>
      <c r="B187" s="347" t="s">
        <v>299</v>
      </c>
      <c r="C187" s="150" t="s">
        <v>1738</v>
      </c>
      <c r="D187" s="150" t="s">
        <v>1739</v>
      </c>
      <c r="E187" s="364">
        <f>IF(ISBLANK(INDEX('Wetmore 2012 Met Stab Raw Data'!$B$8:$AI$683,MATCH($B187,'Wetmore 2012 Met Stab Raw Data'!$B$8:$B$683,0),34)),"",IF(INDEX('Wetmore 2012 Met Stab Raw Data'!$B$8:$AI$683,MATCH($B187,'Wetmore 2012 Met Stab Raw Data'!$B$8:$B$683,0),34)&lt;0,0,INDEX('Wetmore 2012 Met Stab Raw Data'!$B$8:$AI$683,MATCH($B187,'Wetmore 2012 Met Stab Raw Data'!$B$8:$B$683,0),34)))</f>
        <v>14.1064056</v>
      </c>
      <c r="F187" s="134">
        <f>IF(ISBLANK(INDEX('Wetmore 2012 Met Stab Raw Data'!$B$8:$AI$683,MATCH($B187,'Wetmore 2012 Met Stab Raw Data'!$B$8:$B$683,0),34)),"",INDEX('Wetmore 2012 Met Stab Raw Data'!$B$8:$AI$683,MATCH($B187,'Wetmore 2012 Met Stab Raw Data'!$B$8:$B$683,0),32))</f>
        <v>9.9000000000000002E-13</v>
      </c>
      <c r="G187" s="364">
        <f>IF(ISBLANK(INDEX('Wetmore 2012 Met Stab Raw Data'!$B$8:$AI$683,MATCH($B187,'Wetmore 2012 Met Stab Raw Data'!$B$8:$B$683,0)+1,34)),"",IF(INDEX('Wetmore 2012 Met Stab Raw Data'!$B$8:$AI$683,MATCH($B187,'Wetmore 2012 Met Stab Raw Data'!$B$8:$B$683,0)+1,34)&lt;0,0,INDEX('Wetmore 2012 Met Stab Raw Data'!$B$8:$AI$683,MATCH($B187,'Wetmore 2012 Met Stab Raw Data'!$B$8:$B$683,0)+1,34)))</f>
        <v>3.0508098019999998</v>
      </c>
      <c r="H187" s="134">
        <f>IF(ISBLANK(INDEX('Wetmore 2012 Met Stab Raw Data'!$B$8:$AI$683,MATCH($B187,'Wetmore 2012 Met Stab Raw Data'!$B$8:$B$683,0)+1,34)),"",INDEX('Wetmore 2012 Met Stab Raw Data'!$B$8:$AI$683,MATCH($B187,'Wetmore 2012 Met Stab Raw Data'!$B$8:$B$683,0)+1,32))</f>
        <v>5.3200000000000005E-7</v>
      </c>
      <c r="I187" s="364" t="str">
        <f>IF(ISBLANK(INDEX('Wetmore 2012 PPB Raw Data'!$B$7:$G$246,MATCH($B187,'Wetmore 2012 PPB Raw Data'!$B$7:$B$246,0),2)),"",INDEX('Wetmore 2012 PPB Raw Data'!$B$7:$G$246,MATCH($B187,'Wetmore 2012 PPB Raw Data'!$B$7:$B$246,0),2)/100)</f>
        <v/>
      </c>
      <c r="J187" s="387">
        <f>IF(ISBLANK(INDEX('Wetmore 2012 PPB Raw Data'!$B$7:$G$246,MATCH($B187,'Wetmore 2012 PPB Raw Data'!$B$7:$B$246,0),5)),"",INDEX('Wetmore 2012 PPB Raw Data'!$B$7:$G$246,MATCH($B187,'Wetmore 2012 PPB Raw Data'!$B$7:$B$246,0),5)/100)</f>
        <v>0</v>
      </c>
    </row>
    <row r="188" spans="1:10" x14ac:dyDescent="0.25">
      <c r="A188" s="150" t="s">
        <v>300</v>
      </c>
      <c r="B188" s="347" t="s">
        <v>301</v>
      </c>
      <c r="C188" s="150" t="s">
        <v>1738</v>
      </c>
      <c r="D188" s="150" t="s">
        <v>1739</v>
      </c>
      <c r="E188" s="364">
        <f>IF(ISBLANK(INDEX('Wetmore 2012 Met Stab Raw Data'!$B$8:$AI$683,MATCH($B188,'Wetmore 2012 Met Stab Raw Data'!$B$8:$B$683,0),34)),"",IF(INDEX('Wetmore 2012 Met Stab Raw Data'!$B$8:$AI$683,MATCH($B188,'Wetmore 2012 Met Stab Raw Data'!$B$8:$B$683,0),34)&lt;0,0,INDEX('Wetmore 2012 Met Stab Raw Data'!$B$8:$AI$683,MATCH($B188,'Wetmore 2012 Met Stab Raw Data'!$B$8:$B$683,0),34)))</f>
        <v>35.781165880000003</v>
      </c>
      <c r="F188" s="134">
        <f>IF(ISBLANK(INDEX('Wetmore 2012 Met Stab Raw Data'!$B$8:$AI$683,MATCH($B188,'Wetmore 2012 Met Stab Raw Data'!$B$8:$B$683,0),34)),"",INDEX('Wetmore 2012 Met Stab Raw Data'!$B$8:$AI$683,MATCH($B188,'Wetmore 2012 Met Stab Raw Data'!$B$8:$B$683,0),32))</f>
        <v>4.9199999999999996E-10</v>
      </c>
      <c r="G188" s="364">
        <f>IF(ISBLANK(INDEX('Wetmore 2012 Met Stab Raw Data'!$B$8:$AI$683,MATCH($B188,'Wetmore 2012 Met Stab Raw Data'!$B$8:$B$683,0)+1,34)),"",IF(INDEX('Wetmore 2012 Met Stab Raw Data'!$B$8:$AI$683,MATCH($B188,'Wetmore 2012 Met Stab Raw Data'!$B$8:$B$683,0)+1,34)&lt;0,0,INDEX('Wetmore 2012 Met Stab Raw Data'!$B$8:$AI$683,MATCH($B188,'Wetmore 2012 Met Stab Raw Data'!$B$8:$B$683,0)+1,34)))</f>
        <v>6.560705617</v>
      </c>
      <c r="H188" s="134">
        <f>IF(ISBLANK(INDEX('Wetmore 2012 Met Stab Raw Data'!$B$8:$AI$683,MATCH($B188,'Wetmore 2012 Met Stab Raw Data'!$B$8:$B$683,0)+1,34)),"",INDEX('Wetmore 2012 Met Stab Raw Data'!$B$8:$AI$683,MATCH($B188,'Wetmore 2012 Met Stab Raw Data'!$B$8:$B$683,0)+1,32))</f>
        <v>1.7803179999999999E-3</v>
      </c>
      <c r="I188" s="364" t="str">
        <f>IF(ISBLANK(INDEX('Wetmore 2012 PPB Raw Data'!$B$7:$G$246,MATCH($B188,'Wetmore 2012 PPB Raw Data'!$B$7:$B$246,0),2)),"",INDEX('Wetmore 2012 PPB Raw Data'!$B$7:$G$246,MATCH($B188,'Wetmore 2012 PPB Raw Data'!$B$7:$B$246,0),2)/100)</f>
        <v/>
      </c>
      <c r="J188" s="387">
        <f>IF(ISBLANK(INDEX('Wetmore 2012 PPB Raw Data'!$B$7:$G$246,MATCH($B188,'Wetmore 2012 PPB Raw Data'!$B$7:$B$246,0),5)),"",INDEX('Wetmore 2012 PPB Raw Data'!$B$7:$G$246,MATCH($B188,'Wetmore 2012 PPB Raw Data'!$B$7:$B$246,0),5)/100)</f>
        <v>0</v>
      </c>
    </row>
    <row r="189" spans="1:10" x14ac:dyDescent="0.25">
      <c r="A189" s="150" t="s">
        <v>302</v>
      </c>
      <c r="B189" s="347" t="s">
        <v>303</v>
      </c>
      <c r="C189" s="150" t="s">
        <v>1738</v>
      </c>
      <c r="D189" s="150" t="s">
        <v>1739</v>
      </c>
      <c r="E189" s="364">
        <f>IF(ISBLANK(INDEX('Wetmore 2012 Met Stab Raw Data'!$B$8:$AI$683,MATCH($B189,'Wetmore 2012 Met Stab Raw Data'!$B$8:$B$683,0),34)),"",IF(INDEX('Wetmore 2012 Met Stab Raw Data'!$B$8:$AI$683,MATCH($B189,'Wetmore 2012 Met Stab Raw Data'!$B$8:$B$683,0),34)&lt;0,0,INDEX('Wetmore 2012 Met Stab Raw Data'!$B$8:$AI$683,MATCH($B189,'Wetmore 2012 Met Stab Raw Data'!$B$8:$B$683,0),34)))</f>
        <v>5.8149624129999999</v>
      </c>
      <c r="F189" s="134">
        <f>IF(ISBLANK(INDEX('Wetmore 2012 Met Stab Raw Data'!$B$8:$AI$683,MATCH($B189,'Wetmore 2012 Met Stab Raw Data'!$B$8:$B$683,0),34)),"",INDEX('Wetmore 2012 Met Stab Raw Data'!$B$8:$AI$683,MATCH($B189,'Wetmore 2012 Met Stab Raw Data'!$B$8:$B$683,0),32))</f>
        <v>1.43E-5</v>
      </c>
      <c r="G189" s="364">
        <f>IF(ISBLANK(INDEX('Wetmore 2012 Met Stab Raw Data'!$B$8:$AI$683,MATCH($B189,'Wetmore 2012 Met Stab Raw Data'!$B$8:$B$683,0)+1,34)),"",IF(INDEX('Wetmore 2012 Met Stab Raw Data'!$B$8:$AI$683,MATCH($B189,'Wetmore 2012 Met Stab Raw Data'!$B$8:$B$683,0)+1,34)&lt;0,0,INDEX('Wetmore 2012 Met Stab Raw Data'!$B$8:$AI$683,MATCH($B189,'Wetmore 2012 Met Stab Raw Data'!$B$8:$B$683,0)+1,34)))</f>
        <v>6.284727331</v>
      </c>
      <c r="H189" s="134">
        <f>IF(ISBLANK(INDEX('Wetmore 2012 Met Stab Raw Data'!$B$8:$AI$683,MATCH($B189,'Wetmore 2012 Met Stab Raw Data'!$B$8:$B$683,0)+1,34)),"",INDEX('Wetmore 2012 Met Stab Raw Data'!$B$8:$AI$683,MATCH($B189,'Wetmore 2012 Met Stab Raw Data'!$B$8:$B$683,0)+1,32))</f>
        <v>2.2499999999999999E-4</v>
      </c>
      <c r="I189" s="364" t="str">
        <f>IF(ISBLANK(INDEX('Wetmore 2012 PPB Raw Data'!$B$7:$G$246,MATCH($B189,'Wetmore 2012 PPB Raw Data'!$B$7:$B$246,0),2)),"",INDEX('Wetmore 2012 PPB Raw Data'!$B$7:$G$246,MATCH($B189,'Wetmore 2012 PPB Raw Data'!$B$7:$B$246,0),2)/100)</f>
        <v/>
      </c>
      <c r="J189" s="387">
        <f>IF(ISBLANK(INDEX('Wetmore 2012 PPB Raw Data'!$B$7:$G$246,MATCH($B189,'Wetmore 2012 PPB Raw Data'!$B$7:$B$246,0),5)),"",INDEX('Wetmore 2012 PPB Raw Data'!$B$7:$G$246,MATCH($B189,'Wetmore 2012 PPB Raw Data'!$B$7:$B$246,0),5)/100)</f>
        <v>0.84348413902262098</v>
      </c>
    </row>
    <row r="190" spans="1:10" x14ac:dyDescent="0.25">
      <c r="A190" s="150" t="s">
        <v>304</v>
      </c>
      <c r="B190" s="347" t="s">
        <v>305</v>
      </c>
      <c r="C190" s="150" t="s">
        <v>1738</v>
      </c>
      <c r="D190" s="150" t="s">
        <v>1739</v>
      </c>
      <c r="E190" s="364">
        <f>IF(ISBLANK(INDEX('Wetmore 2012 Met Stab Raw Data'!$B$8:$AI$683,MATCH($B190,'Wetmore 2012 Met Stab Raw Data'!$B$8:$B$683,0),34)),"",IF(INDEX('Wetmore 2012 Met Stab Raw Data'!$B$8:$AI$683,MATCH($B190,'Wetmore 2012 Met Stab Raw Data'!$B$8:$B$683,0),34)&lt;0,0,INDEX('Wetmore 2012 Met Stab Raw Data'!$B$8:$AI$683,MATCH($B190,'Wetmore 2012 Met Stab Raw Data'!$B$8:$B$683,0),34)))</f>
        <v>38.898054250000001</v>
      </c>
      <c r="F190" s="134">
        <f>IF(ISBLANK(INDEX('Wetmore 2012 Met Stab Raw Data'!$B$8:$AI$683,MATCH($B190,'Wetmore 2012 Met Stab Raw Data'!$B$8:$B$683,0),34)),"",INDEX('Wetmore 2012 Met Stab Raw Data'!$B$8:$AI$683,MATCH($B190,'Wetmore 2012 Met Stab Raw Data'!$B$8:$B$683,0),32))</f>
        <v>3.5800000000000003E-8</v>
      </c>
      <c r="G190" s="364">
        <f>IF(ISBLANK(INDEX('Wetmore 2012 Met Stab Raw Data'!$B$8:$AI$683,MATCH($B190,'Wetmore 2012 Met Stab Raw Data'!$B$8:$B$683,0)+1,34)),"",IF(INDEX('Wetmore 2012 Met Stab Raw Data'!$B$8:$AI$683,MATCH($B190,'Wetmore 2012 Met Stab Raw Data'!$B$8:$B$683,0)+1,34)&lt;0,0,INDEX('Wetmore 2012 Met Stab Raw Data'!$B$8:$AI$683,MATCH($B190,'Wetmore 2012 Met Stab Raw Data'!$B$8:$B$683,0)+1,34)))</f>
        <v>15.54915473</v>
      </c>
      <c r="H190" s="134">
        <f>IF(ISBLANK(INDEX('Wetmore 2012 Met Stab Raw Data'!$B$8:$AI$683,MATCH($B190,'Wetmore 2012 Met Stab Raw Data'!$B$8:$B$683,0)+1,34)),"",INDEX('Wetmore 2012 Met Stab Raw Data'!$B$8:$AI$683,MATCH($B190,'Wetmore 2012 Met Stab Raw Data'!$B$8:$B$683,0)+1,32))</f>
        <v>1.1799999999999999E-6</v>
      </c>
      <c r="I190" s="364" t="str">
        <f>IF(ISBLANK(INDEX('Wetmore 2012 PPB Raw Data'!$B$7:$G$246,MATCH($B190,'Wetmore 2012 PPB Raw Data'!$B$7:$B$246,0),2)),"",INDEX('Wetmore 2012 PPB Raw Data'!$B$7:$G$246,MATCH($B190,'Wetmore 2012 PPB Raw Data'!$B$7:$B$246,0),2)/100)</f>
        <v/>
      </c>
      <c r="J190" s="387">
        <f>IF(ISBLANK(INDEX('Wetmore 2012 PPB Raw Data'!$B$7:$G$246,MATCH($B190,'Wetmore 2012 PPB Raw Data'!$B$7:$B$246,0),5)),"",INDEX('Wetmore 2012 PPB Raw Data'!$B$7:$G$246,MATCH($B190,'Wetmore 2012 PPB Raw Data'!$B$7:$B$246,0),5)/100)</f>
        <v>0</v>
      </c>
    </row>
    <row r="191" spans="1:10" x14ac:dyDescent="0.25">
      <c r="A191" s="150" t="s">
        <v>306</v>
      </c>
      <c r="B191" s="347" t="s">
        <v>307</v>
      </c>
      <c r="C191" s="150" t="s">
        <v>1738</v>
      </c>
      <c r="D191" s="150" t="s">
        <v>1739</v>
      </c>
      <c r="E191" s="364">
        <f>IF(ISBLANK(INDEX('Wetmore 2012 Met Stab Raw Data'!$B$8:$AI$683,MATCH($B191,'Wetmore 2012 Met Stab Raw Data'!$B$8:$B$683,0),34)),"",IF(INDEX('Wetmore 2012 Met Stab Raw Data'!$B$8:$AI$683,MATCH($B191,'Wetmore 2012 Met Stab Raw Data'!$B$8:$B$683,0),34)&lt;0,0,INDEX('Wetmore 2012 Met Stab Raw Data'!$B$8:$AI$683,MATCH($B191,'Wetmore 2012 Met Stab Raw Data'!$B$8:$B$683,0),34)))</f>
        <v>14.604219000000001</v>
      </c>
      <c r="F191" s="134">
        <f>IF(ISBLANK(INDEX('Wetmore 2012 Met Stab Raw Data'!$B$8:$AI$683,MATCH($B191,'Wetmore 2012 Met Stab Raw Data'!$B$8:$B$683,0),34)),"",INDEX('Wetmore 2012 Met Stab Raw Data'!$B$8:$AI$683,MATCH($B191,'Wetmore 2012 Met Stab Raw Data'!$B$8:$B$683,0),32))</f>
        <v>1.8999999999999999E-11</v>
      </c>
      <c r="G191" s="364">
        <f>IF(ISBLANK(INDEX('Wetmore 2012 Met Stab Raw Data'!$B$8:$AI$683,MATCH($B191,'Wetmore 2012 Met Stab Raw Data'!$B$8:$B$683,0)+1,34)),"",IF(INDEX('Wetmore 2012 Met Stab Raw Data'!$B$8:$AI$683,MATCH($B191,'Wetmore 2012 Met Stab Raw Data'!$B$8:$B$683,0)+1,34)&lt;0,0,INDEX('Wetmore 2012 Met Stab Raw Data'!$B$8:$AI$683,MATCH($B191,'Wetmore 2012 Met Stab Raw Data'!$B$8:$B$683,0)+1,34)))</f>
        <v>0.95284722200000005</v>
      </c>
      <c r="H191" s="134">
        <f>IF(ISBLANK(INDEX('Wetmore 2012 Met Stab Raw Data'!$B$8:$AI$683,MATCH($B191,'Wetmore 2012 Met Stab Raw Data'!$B$8:$B$683,0)+1,34)),"",INDEX('Wetmore 2012 Met Stab Raw Data'!$B$8:$AI$683,MATCH($B191,'Wetmore 2012 Met Stab Raw Data'!$B$8:$B$683,0)+1,32))</f>
        <v>0.56847031699999995</v>
      </c>
      <c r="I191" s="364" t="str">
        <f>IF(ISBLANK(INDEX('Wetmore 2012 PPB Raw Data'!$B$7:$G$246,MATCH($B191,'Wetmore 2012 PPB Raw Data'!$B$7:$B$246,0),2)),"",INDEX('Wetmore 2012 PPB Raw Data'!$B$7:$G$246,MATCH($B191,'Wetmore 2012 PPB Raw Data'!$B$7:$B$246,0),2)/100)</f>
        <v/>
      </c>
      <c r="J191" s="387">
        <f>IF(ISBLANK(INDEX('Wetmore 2012 PPB Raw Data'!$B$7:$G$246,MATCH($B191,'Wetmore 2012 PPB Raw Data'!$B$7:$B$246,0),5)),"",INDEX('Wetmore 2012 PPB Raw Data'!$B$7:$G$246,MATCH($B191,'Wetmore 2012 PPB Raw Data'!$B$7:$B$246,0),5)/100)</f>
        <v>3.6510507270821828E-2</v>
      </c>
    </row>
    <row r="192" spans="1:10" x14ac:dyDescent="0.25">
      <c r="A192" s="150" t="s">
        <v>533</v>
      </c>
      <c r="B192" s="347" t="s">
        <v>600</v>
      </c>
      <c r="C192" s="150" t="s">
        <v>1738</v>
      </c>
      <c r="D192" s="150" t="s">
        <v>1739</v>
      </c>
      <c r="E192" s="364">
        <f>IF(ISBLANK(INDEX('Wetmore 2012 Met Stab Raw Data'!$B$8:$AI$683,MATCH($B192,'Wetmore 2012 Met Stab Raw Data'!$B$8:$B$683,0),34)),"",IF(INDEX('Wetmore 2012 Met Stab Raw Data'!$B$8:$AI$683,MATCH($B192,'Wetmore 2012 Met Stab Raw Data'!$B$8:$B$683,0),34)&lt;0,0,INDEX('Wetmore 2012 Met Stab Raw Data'!$B$8:$AI$683,MATCH($B192,'Wetmore 2012 Met Stab Raw Data'!$B$8:$B$683,0),34)))</f>
        <v>16.2447159362275</v>
      </c>
      <c r="F192" s="134">
        <f>IF(ISBLANK(INDEX('Wetmore 2012 Met Stab Raw Data'!$B$8:$AI$683,MATCH($B192,'Wetmore 2012 Met Stab Raw Data'!$B$8:$B$683,0),34)),"",INDEX('Wetmore 2012 Met Stab Raw Data'!$B$8:$AI$683,MATCH($B192,'Wetmore 2012 Met Stab Raw Data'!$B$8:$B$683,0),32))</f>
        <v>1.8340173113498E-3</v>
      </c>
      <c r="G192" s="364">
        <f>IF(ISBLANK(INDEX('Wetmore 2012 Met Stab Raw Data'!$B$8:$AI$683,MATCH($B192,'Wetmore 2012 Met Stab Raw Data'!$B$8:$B$683,0)+1,34)),"",IF(INDEX('Wetmore 2012 Met Stab Raw Data'!$B$8:$AI$683,MATCH($B192,'Wetmore 2012 Met Stab Raw Data'!$B$8:$B$683,0)+1,34)&lt;0,0,INDEX('Wetmore 2012 Met Stab Raw Data'!$B$8:$AI$683,MATCH($B192,'Wetmore 2012 Met Stab Raw Data'!$B$8:$B$683,0)+1,34)))</f>
        <v>3.3016532378143602</v>
      </c>
      <c r="H192" s="134">
        <f>IF(ISBLANK(INDEX('Wetmore 2012 Met Stab Raw Data'!$B$8:$AI$683,MATCH($B192,'Wetmore 2012 Met Stab Raw Data'!$B$8:$B$683,0)+1,34)),"",INDEX('Wetmore 2012 Met Stab Raw Data'!$B$8:$AI$683,MATCH($B192,'Wetmore 2012 Met Stab Raw Data'!$B$8:$B$683,0)+1,32))</f>
        <v>0.44620439229258002</v>
      </c>
      <c r="I192" s="364">
        <f>IF(ISBLANK(INDEX('Wetmore 2012 PPB Raw Data'!$B$7:$G$246,MATCH($B192,'Wetmore 2012 PPB Raw Data'!$B$7:$B$246,0),2)),"",INDEX('Wetmore 2012 PPB Raw Data'!$B$7:$G$246,MATCH($B192,'Wetmore 2012 PPB Raw Data'!$B$7:$B$246,0),2)/100)</f>
        <v>2.1984917718736261E-2</v>
      </c>
      <c r="J192" s="387">
        <f>IF(ISBLANK(INDEX('Wetmore 2012 PPB Raw Data'!$B$7:$G$246,MATCH($B192,'Wetmore 2012 PPB Raw Data'!$B$7:$B$246,0),5)),"",INDEX('Wetmore 2012 PPB Raw Data'!$B$7:$G$246,MATCH($B192,'Wetmore 2012 PPB Raw Data'!$B$7:$B$246,0),5)/100)</f>
        <v>9.7869784424963243E-3</v>
      </c>
    </row>
    <row r="193" spans="1:10" x14ac:dyDescent="0.25">
      <c r="A193" s="150" t="s">
        <v>308</v>
      </c>
      <c r="B193" s="347" t="s">
        <v>309</v>
      </c>
      <c r="C193" s="150" t="s">
        <v>1738</v>
      </c>
      <c r="D193" s="150" t="s">
        <v>1739</v>
      </c>
      <c r="E193" s="364">
        <f>IF(ISBLANK(INDEX('Wetmore 2012 Met Stab Raw Data'!$B$8:$AI$683,MATCH($B193,'Wetmore 2012 Met Stab Raw Data'!$B$8:$B$683,0),34)),"",IF(INDEX('Wetmore 2012 Met Stab Raw Data'!$B$8:$AI$683,MATCH($B193,'Wetmore 2012 Met Stab Raw Data'!$B$8:$B$683,0),34)&lt;0,0,INDEX('Wetmore 2012 Met Stab Raw Data'!$B$8:$AI$683,MATCH($B193,'Wetmore 2012 Met Stab Raw Data'!$B$8:$B$683,0),34)))</f>
        <v>6.899201261</v>
      </c>
      <c r="F193" s="134">
        <f>IF(ISBLANK(INDEX('Wetmore 2012 Met Stab Raw Data'!$B$8:$AI$683,MATCH($B193,'Wetmore 2012 Met Stab Raw Data'!$B$8:$B$683,0),34)),"",INDEX('Wetmore 2012 Met Stab Raw Data'!$B$8:$AI$683,MATCH($B193,'Wetmore 2012 Met Stab Raw Data'!$B$8:$B$683,0),32))</f>
        <v>1.73E-5</v>
      </c>
      <c r="G193" s="364">
        <f>IF(ISBLANK(INDEX('Wetmore 2012 Met Stab Raw Data'!$B$8:$AI$683,MATCH($B193,'Wetmore 2012 Met Stab Raw Data'!$B$8:$B$683,0)+1,34)),"",IF(INDEX('Wetmore 2012 Met Stab Raw Data'!$B$8:$AI$683,MATCH($B193,'Wetmore 2012 Met Stab Raw Data'!$B$8:$B$683,0)+1,34)&lt;0,0,INDEX('Wetmore 2012 Met Stab Raw Data'!$B$8:$AI$683,MATCH($B193,'Wetmore 2012 Met Stab Raw Data'!$B$8:$B$683,0)+1,34)))</f>
        <v>2.2858750250000002</v>
      </c>
      <c r="H193" s="134">
        <f>IF(ISBLANK(INDEX('Wetmore 2012 Met Stab Raw Data'!$B$8:$AI$683,MATCH($B193,'Wetmore 2012 Met Stab Raw Data'!$B$8:$B$683,0)+1,34)),"",INDEX('Wetmore 2012 Met Stab Raw Data'!$B$8:$AI$683,MATCH($B193,'Wetmore 2012 Met Stab Raw Data'!$B$8:$B$683,0)+1,32))</f>
        <v>9.6828374999999994E-2</v>
      </c>
      <c r="I193" s="364" t="str">
        <f>IF(ISBLANK(INDEX('Wetmore 2012 PPB Raw Data'!$B$7:$G$246,MATCH($B193,'Wetmore 2012 PPB Raw Data'!$B$7:$B$246,0),2)),"",INDEX('Wetmore 2012 PPB Raw Data'!$B$7:$G$246,MATCH($B193,'Wetmore 2012 PPB Raw Data'!$B$7:$B$246,0),2)/100)</f>
        <v/>
      </c>
      <c r="J193" s="387">
        <f>IF(ISBLANK(INDEX('Wetmore 2012 PPB Raw Data'!$B$7:$G$246,MATCH($B193,'Wetmore 2012 PPB Raw Data'!$B$7:$B$246,0),5)),"",INDEX('Wetmore 2012 PPB Raw Data'!$B$7:$G$246,MATCH($B193,'Wetmore 2012 PPB Raw Data'!$B$7:$B$246,0),5)/100)</f>
        <v>0.21594896740058028</v>
      </c>
    </row>
    <row r="194" spans="1:10" x14ac:dyDescent="0.25">
      <c r="A194" s="150" t="s">
        <v>650</v>
      </c>
      <c r="B194" s="347" t="s">
        <v>310</v>
      </c>
      <c r="C194" s="150" t="s">
        <v>1738</v>
      </c>
      <c r="D194" s="150" t="s">
        <v>1739</v>
      </c>
      <c r="E194" s="364">
        <f>IF(ISBLANK(INDEX('Wetmore 2012 Met Stab Raw Data'!$B$8:$AI$683,MATCH($B194,'Wetmore 2012 Met Stab Raw Data'!$B$8:$B$683,0),34)),"",IF(INDEX('Wetmore 2012 Met Stab Raw Data'!$B$8:$AI$683,MATCH($B194,'Wetmore 2012 Met Stab Raw Data'!$B$8:$B$683,0),34)&lt;0,0,INDEX('Wetmore 2012 Met Stab Raw Data'!$B$8:$AI$683,MATCH($B194,'Wetmore 2012 Met Stab Raw Data'!$B$8:$B$683,0),34)))</f>
        <v>5.3997494670000004</v>
      </c>
      <c r="F194" s="134">
        <f>IF(ISBLANK(INDEX('Wetmore 2012 Met Stab Raw Data'!$B$8:$AI$683,MATCH($B194,'Wetmore 2012 Met Stab Raw Data'!$B$8:$B$683,0),34)),"",INDEX('Wetmore 2012 Met Stab Raw Data'!$B$8:$AI$683,MATCH($B194,'Wetmore 2012 Met Stab Raw Data'!$B$8:$B$683,0),32))</f>
        <v>9.9099999999999991E-4</v>
      </c>
      <c r="G194" s="364">
        <f>IF(ISBLANK(INDEX('Wetmore 2012 Met Stab Raw Data'!$B$8:$AI$683,MATCH($B194,'Wetmore 2012 Met Stab Raw Data'!$B$8:$B$683,0)+1,34)),"",IF(INDEX('Wetmore 2012 Met Stab Raw Data'!$B$8:$AI$683,MATCH($B194,'Wetmore 2012 Met Stab Raw Data'!$B$8:$B$683,0)+1,34)&lt;0,0,INDEX('Wetmore 2012 Met Stab Raw Data'!$B$8:$AI$683,MATCH($B194,'Wetmore 2012 Met Stab Raw Data'!$B$8:$B$683,0)+1,34)))</f>
        <v>1.4206836309999999</v>
      </c>
      <c r="H194" s="134">
        <f>IF(ISBLANK(INDEX('Wetmore 2012 Met Stab Raw Data'!$B$8:$AI$683,MATCH($B194,'Wetmore 2012 Met Stab Raw Data'!$B$8:$B$683,0)+1,34)),"",INDEX('Wetmore 2012 Met Stab Raw Data'!$B$8:$AI$683,MATCH($B194,'Wetmore 2012 Met Stab Raw Data'!$B$8:$B$683,0)+1,32))</f>
        <v>0.23105473900000001</v>
      </c>
      <c r="I194" s="364" t="str">
        <f>IF(ISBLANK(INDEX('Wetmore 2012 PPB Raw Data'!$B$7:$G$246,MATCH($B194,'Wetmore 2012 PPB Raw Data'!$B$7:$B$246,0),2)),"",INDEX('Wetmore 2012 PPB Raw Data'!$B$7:$G$246,MATCH($B194,'Wetmore 2012 PPB Raw Data'!$B$7:$B$246,0),2)/100)</f>
        <v/>
      </c>
      <c r="J194" s="387">
        <f>IF(ISBLANK(INDEX('Wetmore 2012 PPB Raw Data'!$B$7:$G$246,MATCH($B194,'Wetmore 2012 PPB Raw Data'!$B$7:$B$246,0),5)),"",INDEX('Wetmore 2012 PPB Raw Data'!$B$7:$G$246,MATCH($B194,'Wetmore 2012 PPB Raw Data'!$B$7:$B$246,0),5)/100)</f>
        <v>6.7556298474077014E-2</v>
      </c>
    </row>
    <row r="195" spans="1:10" x14ac:dyDescent="0.25">
      <c r="A195" s="150" t="s">
        <v>311</v>
      </c>
      <c r="B195" s="347" t="s">
        <v>312</v>
      </c>
      <c r="C195" s="150" t="s">
        <v>1738</v>
      </c>
      <c r="D195" s="150" t="s">
        <v>1739</v>
      </c>
      <c r="E195" s="364">
        <f>IF(ISBLANK(INDEX('Wetmore 2012 Met Stab Raw Data'!$B$8:$AI$683,MATCH($B195,'Wetmore 2012 Met Stab Raw Data'!$B$8:$B$683,0),34)),"",IF(INDEX('Wetmore 2012 Met Stab Raw Data'!$B$8:$AI$683,MATCH($B195,'Wetmore 2012 Met Stab Raw Data'!$B$8:$B$683,0),34)&lt;0,0,INDEX('Wetmore 2012 Met Stab Raw Data'!$B$8:$AI$683,MATCH($B195,'Wetmore 2012 Met Stab Raw Data'!$B$8:$B$683,0),34)))</f>
        <v>10.36938563</v>
      </c>
      <c r="F195" s="134">
        <f>IF(ISBLANK(INDEX('Wetmore 2012 Met Stab Raw Data'!$B$8:$AI$683,MATCH($B195,'Wetmore 2012 Met Stab Raw Data'!$B$8:$B$683,0),34)),"",INDEX('Wetmore 2012 Met Stab Raw Data'!$B$8:$AI$683,MATCH($B195,'Wetmore 2012 Met Stab Raw Data'!$B$8:$B$683,0),32))</f>
        <v>1.7800000000000001E-7</v>
      </c>
      <c r="G195" s="364">
        <f>IF(ISBLANK(INDEX('Wetmore 2012 Met Stab Raw Data'!$B$8:$AI$683,MATCH($B195,'Wetmore 2012 Met Stab Raw Data'!$B$8:$B$683,0)+1,34)),"",IF(INDEX('Wetmore 2012 Met Stab Raw Data'!$B$8:$AI$683,MATCH($B195,'Wetmore 2012 Met Stab Raw Data'!$B$8:$B$683,0)+1,34)&lt;0,0,INDEX('Wetmore 2012 Met Stab Raw Data'!$B$8:$AI$683,MATCH($B195,'Wetmore 2012 Met Stab Raw Data'!$B$8:$B$683,0)+1,34)))</f>
        <v>11.22518146</v>
      </c>
      <c r="H195" s="134">
        <f>IF(ISBLANK(INDEX('Wetmore 2012 Met Stab Raw Data'!$B$8:$AI$683,MATCH($B195,'Wetmore 2012 Met Stab Raw Data'!$B$8:$B$683,0)+1,34)),"",INDEX('Wetmore 2012 Met Stab Raw Data'!$B$8:$AI$683,MATCH($B195,'Wetmore 2012 Met Stab Raw Data'!$B$8:$B$683,0)+1,32))</f>
        <v>5.7316839999999999E-3</v>
      </c>
      <c r="I195" s="364" t="str">
        <f>IF(ISBLANK(INDEX('Wetmore 2012 PPB Raw Data'!$B$7:$G$246,MATCH($B195,'Wetmore 2012 PPB Raw Data'!$B$7:$B$246,0),2)),"",INDEX('Wetmore 2012 PPB Raw Data'!$B$7:$G$246,MATCH($B195,'Wetmore 2012 PPB Raw Data'!$B$7:$B$246,0),2)/100)</f>
        <v/>
      </c>
      <c r="J195" s="387">
        <f>IF(ISBLANK(INDEX('Wetmore 2012 PPB Raw Data'!$B$7:$G$246,MATCH($B195,'Wetmore 2012 PPB Raw Data'!$B$7:$B$246,0),5)),"",INDEX('Wetmore 2012 PPB Raw Data'!$B$7:$G$246,MATCH($B195,'Wetmore 2012 PPB Raw Data'!$B$7:$B$246,0),5)/100)</f>
        <v>0</v>
      </c>
    </row>
    <row r="196" spans="1:10" x14ac:dyDescent="0.25">
      <c r="A196" s="150" t="s">
        <v>313</v>
      </c>
      <c r="B196" s="347" t="s">
        <v>314</v>
      </c>
      <c r="C196" s="150" t="s">
        <v>1738</v>
      </c>
      <c r="D196" s="150" t="s">
        <v>1739</v>
      </c>
      <c r="E196" s="364">
        <f>IF(ISBLANK(INDEX('Wetmore 2012 Met Stab Raw Data'!$B$8:$AI$683,MATCH($B196,'Wetmore 2012 Met Stab Raw Data'!$B$8:$B$683,0),34)),"",IF(INDEX('Wetmore 2012 Met Stab Raw Data'!$B$8:$AI$683,MATCH($B196,'Wetmore 2012 Met Stab Raw Data'!$B$8:$B$683,0),34)&lt;0,0,INDEX('Wetmore 2012 Met Stab Raw Data'!$B$8:$AI$683,MATCH($B196,'Wetmore 2012 Met Stab Raw Data'!$B$8:$B$683,0),34)))</f>
        <v>8.6110471860000004</v>
      </c>
      <c r="F196" s="134">
        <f>IF(ISBLANK(INDEX('Wetmore 2012 Met Stab Raw Data'!$B$8:$AI$683,MATCH($B196,'Wetmore 2012 Met Stab Raw Data'!$B$8:$B$683,0),34)),"",INDEX('Wetmore 2012 Met Stab Raw Data'!$B$8:$AI$683,MATCH($B196,'Wetmore 2012 Met Stab Raw Data'!$B$8:$B$683,0),32))</f>
        <v>4.1200000000000004E-6</v>
      </c>
      <c r="G196" s="364">
        <f>IF(ISBLANK(INDEX('Wetmore 2012 Met Stab Raw Data'!$B$8:$AI$683,MATCH($B196,'Wetmore 2012 Met Stab Raw Data'!$B$8:$B$683,0)+1,34)),"",IF(INDEX('Wetmore 2012 Met Stab Raw Data'!$B$8:$AI$683,MATCH($B196,'Wetmore 2012 Met Stab Raw Data'!$B$8:$B$683,0)+1,34)&lt;0,0,INDEX('Wetmore 2012 Met Stab Raw Data'!$B$8:$AI$683,MATCH($B196,'Wetmore 2012 Met Stab Raw Data'!$B$8:$B$683,0)+1,34)))</f>
        <v>9.1581671730000007</v>
      </c>
      <c r="H196" s="134">
        <f>IF(ISBLANK(INDEX('Wetmore 2012 Met Stab Raw Data'!$B$8:$AI$683,MATCH($B196,'Wetmore 2012 Met Stab Raw Data'!$B$8:$B$683,0)+1,34)),"",INDEX('Wetmore 2012 Met Stab Raw Data'!$B$8:$AI$683,MATCH($B196,'Wetmore 2012 Met Stab Raw Data'!$B$8:$B$683,0)+1,32))</f>
        <v>1.5699999999999999E-5</v>
      </c>
      <c r="I196" s="364" t="str">
        <f>IF(ISBLANK(INDEX('Wetmore 2012 PPB Raw Data'!$B$7:$G$246,MATCH($B196,'Wetmore 2012 PPB Raw Data'!$B$7:$B$246,0),2)),"",INDEX('Wetmore 2012 PPB Raw Data'!$B$7:$G$246,MATCH($B196,'Wetmore 2012 PPB Raw Data'!$B$7:$B$246,0),2)/100)</f>
        <v/>
      </c>
      <c r="J196" s="388">
        <f>99.4615015431398/100</f>
        <v>0.99461501543139808</v>
      </c>
    </row>
    <row r="197" spans="1:10" x14ac:dyDescent="0.25">
      <c r="A197" s="150" t="s">
        <v>538</v>
      </c>
      <c r="B197" s="347" t="s">
        <v>602</v>
      </c>
      <c r="C197" s="150" t="s">
        <v>1738</v>
      </c>
      <c r="D197" s="150" t="s">
        <v>1739</v>
      </c>
      <c r="E197" s="364">
        <f>IF(ISBLANK(INDEX('Wetmore 2012 Met Stab Raw Data'!$B$8:$AI$683,MATCH($B197,'Wetmore 2012 Met Stab Raw Data'!$B$8:$B$683,0),34)),"",IF(INDEX('Wetmore 2012 Met Stab Raw Data'!$B$8:$AI$683,MATCH($B197,'Wetmore 2012 Met Stab Raw Data'!$B$8:$B$683,0),34)&lt;0,0,INDEX('Wetmore 2012 Met Stab Raw Data'!$B$8:$AI$683,MATCH($B197,'Wetmore 2012 Met Stab Raw Data'!$B$8:$B$683,0),34)))</f>
        <v>53.932508713945197</v>
      </c>
      <c r="F197" s="134">
        <f>IF(ISBLANK(INDEX('Wetmore 2012 Met Stab Raw Data'!$B$8:$AI$683,MATCH($B197,'Wetmore 2012 Met Stab Raw Data'!$B$8:$B$683,0),34)),"",INDEX('Wetmore 2012 Met Stab Raw Data'!$B$8:$AI$683,MATCH($B197,'Wetmore 2012 Met Stab Raw Data'!$B$8:$B$683,0),32))</f>
        <v>5.0622561031943196E-7</v>
      </c>
      <c r="G197" s="364">
        <f>IF(ISBLANK(INDEX('Wetmore 2012 Met Stab Raw Data'!$B$8:$AI$683,MATCH($B197,'Wetmore 2012 Met Stab Raw Data'!$B$8:$B$683,0)+1,34)),"",IF(INDEX('Wetmore 2012 Met Stab Raw Data'!$B$8:$AI$683,MATCH($B197,'Wetmore 2012 Met Stab Raw Data'!$B$8:$B$683,0)+1,34)&lt;0,0,INDEX('Wetmore 2012 Met Stab Raw Data'!$B$8:$AI$683,MATCH($B197,'Wetmore 2012 Met Stab Raw Data'!$B$8:$B$683,0)+1,34)))</f>
        <v>16.058320751016101</v>
      </c>
      <c r="H197" s="134">
        <f>IF(ISBLANK(INDEX('Wetmore 2012 Met Stab Raw Data'!$B$8:$AI$683,MATCH($B197,'Wetmore 2012 Met Stab Raw Data'!$B$8:$B$683,0)+1,34)),"",INDEX('Wetmore 2012 Met Stab Raw Data'!$B$8:$AI$683,MATCH($B197,'Wetmore 2012 Met Stab Raw Data'!$B$8:$B$683,0)+1,32))</f>
        <v>3.1722820159907003E-2</v>
      </c>
      <c r="I197" s="364">
        <f>IF(ISBLANK(INDEX('Wetmore 2012 PPB Raw Data'!$B$7:$G$246,MATCH($B197,'Wetmore 2012 PPB Raw Data'!$B$7:$B$246,0),2)),"",INDEX('Wetmore 2012 PPB Raw Data'!$B$7:$G$246,MATCH($B197,'Wetmore 2012 PPB Raw Data'!$B$7:$B$246,0),2)/100)</f>
        <v>0</v>
      </c>
      <c r="J197" s="387">
        <f>IF(ISBLANK(INDEX('Wetmore 2012 PPB Raw Data'!$B$7:$G$246,MATCH($B197,'Wetmore 2012 PPB Raw Data'!$B$7:$B$246,0),5)),"",INDEX('Wetmore 2012 PPB Raw Data'!$B$7:$G$246,MATCH($B197,'Wetmore 2012 PPB Raw Data'!$B$7:$B$246,0),5)/100)</f>
        <v>1.5835969973323407E-3</v>
      </c>
    </row>
    <row r="198" spans="1:10" x14ac:dyDescent="0.25">
      <c r="A198" s="148" t="s">
        <v>315</v>
      </c>
      <c r="B198" s="348" t="s">
        <v>316</v>
      </c>
      <c r="C198" s="150" t="s">
        <v>1738</v>
      </c>
      <c r="D198" s="150" t="s">
        <v>1739</v>
      </c>
      <c r="E198" s="364">
        <f>IF(ISBLANK(INDEX('Wetmore 2012 Met Stab Raw Data'!$B$8:$AI$683,MATCH($B198,'Wetmore 2012 Met Stab Raw Data'!$B$8:$B$683,0),34)),"",IF(INDEX('Wetmore 2012 Met Stab Raw Data'!$B$8:$AI$683,MATCH($B198,'Wetmore 2012 Met Stab Raw Data'!$B$8:$B$683,0),34)&lt;0,0,INDEX('Wetmore 2012 Met Stab Raw Data'!$B$8:$AI$683,MATCH($B198,'Wetmore 2012 Met Stab Raw Data'!$B$8:$B$683,0),34)))</f>
        <v>63.932194170000002</v>
      </c>
      <c r="F198" s="134">
        <f>IF(ISBLANK(INDEX('Wetmore 2012 Met Stab Raw Data'!$B$8:$AI$683,MATCH($B198,'Wetmore 2012 Met Stab Raw Data'!$B$8:$B$683,0),34)),"",INDEX('Wetmore 2012 Met Stab Raw Data'!$B$8:$AI$683,MATCH($B198,'Wetmore 2012 Met Stab Raw Data'!$B$8:$B$683,0),32))</f>
        <v>5.2700000000000002E-4</v>
      </c>
      <c r="G198" s="364">
        <f>IF(ISBLANK(INDEX('Wetmore 2012 Met Stab Raw Data'!$B$8:$AI$683,MATCH($B198,'Wetmore 2012 Met Stab Raw Data'!$B$8:$B$683,0)+1,34)),"",IF(INDEX('Wetmore 2012 Met Stab Raw Data'!$B$8:$AI$683,MATCH($B198,'Wetmore 2012 Met Stab Raw Data'!$B$8:$B$683,0)+1,34)&lt;0,0,INDEX('Wetmore 2012 Met Stab Raw Data'!$B$8:$AI$683,MATCH($B198,'Wetmore 2012 Met Stab Raw Data'!$B$8:$B$683,0)+1,34)))</f>
        <v>14.40788438</v>
      </c>
      <c r="H198" s="134">
        <f>IF(ISBLANK(INDEX('Wetmore 2012 Met Stab Raw Data'!$B$8:$AI$683,MATCH($B198,'Wetmore 2012 Met Stab Raw Data'!$B$8:$B$683,0)+1,34)),"",INDEX('Wetmore 2012 Met Stab Raw Data'!$B$8:$AI$683,MATCH($B198,'Wetmore 2012 Met Stab Raw Data'!$B$8:$B$683,0)+1,32))</f>
        <v>5.8099999999999997E-8</v>
      </c>
      <c r="I198" s="364" t="str">
        <f>IF(ISBLANK(INDEX('Wetmore 2012 PPB Raw Data'!$B$7:$G$246,MATCH($B198,'Wetmore 2012 PPB Raw Data'!$B$7:$B$246,0),2)),"",INDEX('Wetmore 2012 PPB Raw Data'!$B$7:$G$246,MATCH($B198,'Wetmore 2012 PPB Raw Data'!$B$7:$B$246,0),2)/100)</f>
        <v/>
      </c>
      <c r="J198" s="387">
        <f>IF(ISBLANK(INDEX('Wetmore 2012 PPB Raw Data'!$B$7:$G$246,MATCH($B198,'Wetmore 2012 PPB Raw Data'!$B$7:$B$246,0),5)),"",INDEX('Wetmore 2012 PPB Raw Data'!$B$7:$G$246,MATCH($B198,'Wetmore 2012 PPB Raw Data'!$B$7:$B$246,0),5)/100)</f>
        <v>0</v>
      </c>
    </row>
    <row r="199" spans="1:10" x14ac:dyDescent="0.25">
      <c r="A199" s="150" t="s">
        <v>317</v>
      </c>
      <c r="B199" s="347" t="s">
        <v>318</v>
      </c>
      <c r="C199" s="150" t="s">
        <v>1738</v>
      </c>
      <c r="D199" s="150" t="s">
        <v>1739</v>
      </c>
      <c r="E199" s="364">
        <f>IF(ISBLANK(INDEX('Wetmore 2012 Met Stab Raw Data'!$B$8:$AI$683,MATCH($B199,'Wetmore 2012 Met Stab Raw Data'!$B$8:$B$683,0),34)),"",IF(INDEX('Wetmore 2012 Met Stab Raw Data'!$B$8:$AI$683,MATCH($B199,'Wetmore 2012 Met Stab Raw Data'!$B$8:$B$683,0),34)&lt;0,0,INDEX('Wetmore 2012 Met Stab Raw Data'!$B$8:$AI$683,MATCH($B199,'Wetmore 2012 Met Stab Raw Data'!$B$8:$B$683,0),34)))</f>
        <v>43.888358179999997</v>
      </c>
      <c r="F199" s="134">
        <f>IF(ISBLANK(INDEX('Wetmore 2012 Met Stab Raw Data'!$B$8:$AI$683,MATCH($B199,'Wetmore 2012 Met Stab Raw Data'!$B$8:$B$683,0),34)),"",INDEX('Wetmore 2012 Met Stab Raw Data'!$B$8:$AI$683,MATCH($B199,'Wetmore 2012 Met Stab Raw Data'!$B$8:$B$683,0),32))</f>
        <v>4.97E-11</v>
      </c>
      <c r="G199" s="364">
        <f>IF(ISBLANK(INDEX('Wetmore 2012 Met Stab Raw Data'!$B$8:$AI$683,MATCH($B199,'Wetmore 2012 Met Stab Raw Data'!$B$8:$B$683,0)+1,34)),"",IF(INDEX('Wetmore 2012 Met Stab Raw Data'!$B$8:$AI$683,MATCH($B199,'Wetmore 2012 Met Stab Raw Data'!$B$8:$B$683,0)+1,34)&lt;0,0,INDEX('Wetmore 2012 Met Stab Raw Data'!$B$8:$AI$683,MATCH($B199,'Wetmore 2012 Met Stab Raw Data'!$B$8:$B$683,0)+1,34)))</f>
        <v>8.9219816299999994</v>
      </c>
      <c r="H199" s="134">
        <f>IF(ISBLANK(INDEX('Wetmore 2012 Met Stab Raw Data'!$B$8:$AI$683,MATCH($B199,'Wetmore 2012 Met Stab Raw Data'!$B$8:$B$683,0)+1,34)),"",INDEX('Wetmore 2012 Met Stab Raw Data'!$B$8:$AI$683,MATCH($B199,'Wetmore 2012 Met Stab Raw Data'!$B$8:$B$683,0)+1,32))</f>
        <v>7.6900000000000001E-11</v>
      </c>
      <c r="I199" s="364" t="str">
        <f>IF(ISBLANK(INDEX('Wetmore 2012 PPB Raw Data'!$B$7:$G$246,MATCH($B199,'Wetmore 2012 PPB Raw Data'!$B$7:$B$246,0),2)),"",INDEX('Wetmore 2012 PPB Raw Data'!$B$7:$G$246,MATCH($B199,'Wetmore 2012 PPB Raw Data'!$B$7:$B$246,0),2)/100)</f>
        <v/>
      </c>
      <c r="J199" s="387">
        <f>IF(ISBLANK(INDEX('Wetmore 2012 PPB Raw Data'!$B$7:$G$246,MATCH($B199,'Wetmore 2012 PPB Raw Data'!$B$7:$B$246,0),5)),"",INDEX('Wetmore 2012 PPB Raw Data'!$B$7:$G$246,MATCH($B199,'Wetmore 2012 PPB Raw Data'!$B$7:$B$246,0),5)/100)</f>
        <v>1.6732689363992977E-2</v>
      </c>
    </row>
    <row r="200" spans="1:10" x14ac:dyDescent="0.25">
      <c r="A200" s="150" t="s">
        <v>319</v>
      </c>
      <c r="B200" s="347" t="s">
        <v>320</v>
      </c>
      <c r="C200" s="150" t="s">
        <v>1738</v>
      </c>
      <c r="D200" s="150" t="s">
        <v>1739</v>
      </c>
      <c r="E200" s="364">
        <f>IF(ISBLANK(INDEX('Wetmore 2012 Met Stab Raw Data'!$B$8:$AI$683,MATCH($B200,'Wetmore 2012 Met Stab Raw Data'!$B$8:$B$683,0),34)),"",IF(INDEX('Wetmore 2012 Met Stab Raw Data'!$B$8:$AI$683,MATCH($B200,'Wetmore 2012 Met Stab Raw Data'!$B$8:$B$683,0),34)&lt;0,0,INDEX('Wetmore 2012 Met Stab Raw Data'!$B$8:$AI$683,MATCH($B200,'Wetmore 2012 Met Stab Raw Data'!$B$8:$B$683,0),34)))</f>
        <v>16.863432289999999</v>
      </c>
      <c r="F200" s="134">
        <f>IF(ISBLANK(INDEX('Wetmore 2012 Met Stab Raw Data'!$B$8:$AI$683,MATCH($B200,'Wetmore 2012 Met Stab Raw Data'!$B$8:$B$683,0),34)),"",INDEX('Wetmore 2012 Met Stab Raw Data'!$B$8:$AI$683,MATCH($B200,'Wetmore 2012 Met Stab Raw Data'!$B$8:$B$683,0),32))</f>
        <v>7.7999999999999997E-8</v>
      </c>
      <c r="G200" s="364">
        <f>IF(ISBLANK(INDEX('Wetmore 2012 Met Stab Raw Data'!$B$8:$AI$683,MATCH($B200,'Wetmore 2012 Met Stab Raw Data'!$B$8:$B$683,0)+1,34)),"",IF(INDEX('Wetmore 2012 Met Stab Raw Data'!$B$8:$AI$683,MATCH($B200,'Wetmore 2012 Met Stab Raw Data'!$B$8:$B$683,0)+1,34)&lt;0,0,INDEX('Wetmore 2012 Met Stab Raw Data'!$B$8:$AI$683,MATCH($B200,'Wetmore 2012 Met Stab Raw Data'!$B$8:$B$683,0)+1,34)))</f>
        <v>17.74647848</v>
      </c>
      <c r="H200" s="134">
        <f>IF(ISBLANK(INDEX('Wetmore 2012 Met Stab Raw Data'!$B$8:$AI$683,MATCH($B200,'Wetmore 2012 Met Stab Raw Data'!$B$8:$B$683,0)+1,34)),"",INDEX('Wetmore 2012 Met Stab Raw Data'!$B$8:$AI$683,MATCH($B200,'Wetmore 2012 Met Stab Raw Data'!$B$8:$B$683,0)+1,32))</f>
        <v>6.4900000000000003E-11</v>
      </c>
      <c r="I200" s="364" t="str">
        <f>IF(ISBLANK(INDEX('Wetmore 2012 PPB Raw Data'!$B$7:$G$246,MATCH($B200,'Wetmore 2012 PPB Raw Data'!$B$7:$B$246,0),2)),"",INDEX('Wetmore 2012 PPB Raw Data'!$B$7:$G$246,MATCH($B200,'Wetmore 2012 PPB Raw Data'!$B$7:$B$246,0),2)/100)</f>
        <v/>
      </c>
      <c r="J200" s="387">
        <f>IF(ISBLANK(INDEX('Wetmore 2012 PPB Raw Data'!$B$7:$G$246,MATCH($B200,'Wetmore 2012 PPB Raw Data'!$B$7:$B$246,0),5)),"",INDEX('Wetmore 2012 PPB Raw Data'!$B$7:$G$246,MATCH($B200,'Wetmore 2012 PPB Raw Data'!$B$7:$B$246,0),5)/100)</f>
        <v>9.0699815837937364E-4</v>
      </c>
    </row>
    <row r="201" spans="1:10" x14ac:dyDescent="0.25">
      <c r="A201" s="150" t="s">
        <v>1458</v>
      </c>
      <c r="B201" s="347" t="s">
        <v>601</v>
      </c>
      <c r="C201" s="150" t="s">
        <v>1738</v>
      </c>
      <c r="D201" s="150" t="s">
        <v>1739</v>
      </c>
      <c r="E201" s="364">
        <f>IF(ISBLANK(INDEX('Wetmore 2012 Met Stab Raw Data'!$B$8:$AI$683,MATCH($B201,'Wetmore 2012 Met Stab Raw Data'!$B$8:$B$683,0),34)),"",IF(INDEX('Wetmore 2012 Met Stab Raw Data'!$B$8:$AI$683,MATCH($B201,'Wetmore 2012 Met Stab Raw Data'!$B$8:$B$683,0),34)&lt;0,0,INDEX('Wetmore 2012 Met Stab Raw Data'!$B$8:$AI$683,MATCH($B201,'Wetmore 2012 Met Stab Raw Data'!$B$8:$B$683,0),34)))</f>
        <v>3.9848943440743798</v>
      </c>
      <c r="F201" s="134">
        <f>IF(ISBLANK(INDEX('Wetmore 2012 Met Stab Raw Data'!$B$8:$AI$683,MATCH($B201,'Wetmore 2012 Met Stab Raw Data'!$B$8:$B$683,0),34)),"",INDEX('Wetmore 2012 Met Stab Raw Data'!$B$8:$AI$683,MATCH($B201,'Wetmore 2012 Met Stab Raw Data'!$B$8:$B$683,0),32))</f>
        <v>0.38112362964618202</v>
      </c>
      <c r="G201" s="364">
        <f>IF(ISBLANK(INDEX('Wetmore 2012 Met Stab Raw Data'!$B$8:$AI$683,MATCH($B201,'Wetmore 2012 Met Stab Raw Data'!$B$8:$B$683,0)+1,34)),"",IF(INDEX('Wetmore 2012 Met Stab Raw Data'!$B$8:$AI$683,MATCH($B201,'Wetmore 2012 Met Stab Raw Data'!$B$8:$B$683,0)+1,34)&lt;0,0,INDEX('Wetmore 2012 Met Stab Raw Data'!$B$8:$AI$683,MATCH($B201,'Wetmore 2012 Met Stab Raw Data'!$B$8:$B$683,0)+1,34)))</f>
        <v>0</v>
      </c>
      <c r="H201" s="134">
        <f>IF(ISBLANK(INDEX('Wetmore 2012 Met Stab Raw Data'!$B$8:$AI$683,MATCH($B201,'Wetmore 2012 Met Stab Raw Data'!$B$8:$B$683,0)+1,34)),"",INDEX('Wetmore 2012 Met Stab Raw Data'!$B$8:$AI$683,MATCH($B201,'Wetmore 2012 Met Stab Raw Data'!$B$8:$B$683,0)+1,32))</f>
        <v>0.87574063773709898</v>
      </c>
      <c r="I201" s="364">
        <f>IF(ISBLANK(INDEX('Wetmore 2012 PPB Raw Data'!$B$7:$G$246,MATCH($B201,'Wetmore 2012 PPB Raw Data'!$B$7:$B$246,0),2)),"",INDEX('Wetmore 2012 PPB Raw Data'!$B$7:$G$246,MATCH($B201,'Wetmore 2012 PPB Raw Data'!$B$7:$B$246,0),2)/100)</f>
        <v>2.9093384437257955E-2</v>
      </c>
      <c r="J201" s="387">
        <f>IF(ISBLANK(INDEX('Wetmore 2012 PPB Raw Data'!$B$7:$G$246,MATCH($B201,'Wetmore 2012 PPB Raw Data'!$B$7:$B$246,0),5)),"",INDEX('Wetmore 2012 PPB Raw Data'!$B$7:$G$246,MATCH($B201,'Wetmore 2012 PPB Raw Data'!$B$7:$B$246,0),5)/100)</f>
        <v>2.6921186558040388E-2</v>
      </c>
    </row>
    <row r="202" spans="1:10" x14ac:dyDescent="0.25">
      <c r="A202" s="150" t="s">
        <v>321</v>
      </c>
      <c r="B202" s="347" t="s">
        <v>322</v>
      </c>
      <c r="C202" s="150" t="s">
        <v>1738</v>
      </c>
      <c r="D202" s="150" t="s">
        <v>1739</v>
      </c>
      <c r="E202" s="364">
        <f>IF(ISBLANK(INDEX('Wetmore 2012 Met Stab Raw Data'!$B$8:$AI$683,MATCH($B202,'Wetmore 2012 Met Stab Raw Data'!$B$8:$B$683,0),34)),"",IF(INDEX('Wetmore 2012 Met Stab Raw Data'!$B$8:$AI$683,MATCH($B202,'Wetmore 2012 Met Stab Raw Data'!$B$8:$B$683,0),34)&lt;0,0,INDEX('Wetmore 2012 Met Stab Raw Data'!$B$8:$AI$683,MATCH($B202,'Wetmore 2012 Met Stab Raw Data'!$B$8:$B$683,0),34)))</f>
        <v>0</v>
      </c>
      <c r="F202" s="134">
        <f>IF(ISBLANK(INDEX('Wetmore 2012 Met Stab Raw Data'!$B$8:$AI$683,MATCH($B202,'Wetmore 2012 Met Stab Raw Data'!$B$8:$B$683,0),34)),"",INDEX('Wetmore 2012 Met Stab Raw Data'!$B$8:$AI$683,MATCH($B202,'Wetmore 2012 Met Stab Raw Data'!$B$8:$B$683,0),32))</f>
        <v>0.30239739799999998</v>
      </c>
      <c r="G202" s="364">
        <f>IF(ISBLANK(INDEX('Wetmore 2012 Met Stab Raw Data'!$B$8:$AI$683,MATCH($B202,'Wetmore 2012 Met Stab Raw Data'!$B$8:$B$683,0)+1,34)),"",IF(INDEX('Wetmore 2012 Met Stab Raw Data'!$B$8:$AI$683,MATCH($B202,'Wetmore 2012 Met Stab Raw Data'!$B$8:$B$683,0)+1,34)&lt;0,0,INDEX('Wetmore 2012 Met Stab Raw Data'!$B$8:$AI$683,MATCH($B202,'Wetmore 2012 Met Stab Raw Data'!$B$8:$B$683,0)+1,34)))</f>
        <v>0</v>
      </c>
      <c r="H202" s="134">
        <f>IF(ISBLANK(INDEX('Wetmore 2012 Met Stab Raw Data'!$B$8:$AI$683,MATCH($B202,'Wetmore 2012 Met Stab Raw Data'!$B$8:$B$683,0)+1,34)),"",INDEX('Wetmore 2012 Met Stab Raw Data'!$B$8:$AI$683,MATCH($B202,'Wetmore 2012 Met Stab Raw Data'!$B$8:$B$683,0)+1,32))</f>
        <v>0.205105592</v>
      </c>
      <c r="I202" s="364" t="str">
        <f>IF(ISBLANK(INDEX('Wetmore 2012 PPB Raw Data'!$B$7:$G$246,MATCH($B202,'Wetmore 2012 PPB Raw Data'!$B$7:$B$246,0),2)),"",INDEX('Wetmore 2012 PPB Raw Data'!$B$7:$G$246,MATCH($B202,'Wetmore 2012 PPB Raw Data'!$B$7:$B$246,0),2)/100)</f>
        <v/>
      </c>
      <c r="J202" s="387">
        <f>IF(ISBLANK(INDEX('Wetmore 2012 PPB Raw Data'!$B$7:$G$246,MATCH($B202,'Wetmore 2012 PPB Raw Data'!$B$7:$B$246,0),5)),"",INDEX('Wetmore 2012 PPB Raw Data'!$B$7:$G$246,MATCH($B202,'Wetmore 2012 PPB Raw Data'!$B$7:$B$246,0),5)/100)</f>
        <v>2.7993909402360101E-2</v>
      </c>
    </row>
    <row r="203" spans="1:10" x14ac:dyDescent="0.25">
      <c r="A203" s="148" t="s">
        <v>652</v>
      </c>
      <c r="B203" s="347" t="s">
        <v>323</v>
      </c>
      <c r="C203" s="150" t="s">
        <v>1738</v>
      </c>
      <c r="D203" s="150" t="s">
        <v>1739</v>
      </c>
      <c r="E203" s="364">
        <f>IF(ISBLANK(INDEX('Wetmore 2012 Met Stab Raw Data'!$B$8:$AI$683,MATCH($B203,'Wetmore 2012 Met Stab Raw Data'!$B$8:$B$683,0),34)),"",IF(INDEX('Wetmore 2012 Met Stab Raw Data'!$B$8:$AI$683,MATCH($B203,'Wetmore 2012 Met Stab Raw Data'!$B$8:$B$683,0),34)&lt;0,0,INDEX('Wetmore 2012 Met Stab Raw Data'!$B$8:$AI$683,MATCH($B203,'Wetmore 2012 Met Stab Raw Data'!$B$8:$B$683,0),34)))</f>
        <v>0</v>
      </c>
      <c r="F203" s="134">
        <f>IF(ISBLANK(INDEX('Wetmore 2012 Met Stab Raw Data'!$B$8:$AI$683,MATCH($B203,'Wetmore 2012 Met Stab Raw Data'!$B$8:$B$683,0),34)),"",INDEX('Wetmore 2012 Met Stab Raw Data'!$B$8:$AI$683,MATCH($B203,'Wetmore 2012 Met Stab Raw Data'!$B$8:$B$683,0),32))</f>
        <v>0.48597625900000002</v>
      </c>
      <c r="G203" s="364">
        <f>IF(ISBLANK(INDEX('Wetmore 2012 Met Stab Raw Data'!$B$8:$AI$683,MATCH($B203,'Wetmore 2012 Met Stab Raw Data'!$B$8:$B$683,0)+1,34)),"",IF(INDEX('Wetmore 2012 Met Stab Raw Data'!$B$8:$AI$683,MATCH($B203,'Wetmore 2012 Met Stab Raw Data'!$B$8:$B$683,0)+1,34)&lt;0,0,INDEX('Wetmore 2012 Met Stab Raw Data'!$B$8:$AI$683,MATCH($B203,'Wetmore 2012 Met Stab Raw Data'!$B$8:$B$683,0)+1,34)))</f>
        <v>0</v>
      </c>
      <c r="H203" s="134">
        <f>IF(ISBLANK(INDEX('Wetmore 2012 Met Stab Raw Data'!$B$8:$AI$683,MATCH($B203,'Wetmore 2012 Met Stab Raw Data'!$B$8:$B$683,0)+1,34)),"",INDEX('Wetmore 2012 Met Stab Raw Data'!$B$8:$AI$683,MATCH($B203,'Wetmore 2012 Met Stab Raw Data'!$B$8:$B$683,0)+1,32))</f>
        <v>0.37051992900000003</v>
      </c>
      <c r="I203" s="364" t="str">
        <f>IF(ISBLANK(INDEX('Wetmore 2012 PPB Raw Data'!$B$7:$G$246,MATCH($B203,'Wetmore 2012 PPB Raw Data'!$B$7:$B$246,0),2)),"",INDEX('Wetmore 2012 PPB Raw Data'!$B$7:$G$246,MATCH($B203,'Wetmore 2012 PPB Raw Data'!$B$7:$B$246,0),2)/100)</f>
        <v/>
      </c>
      <c r="J203" s="387">
        <f>IF(ISBLANK(INDEX('Wetmore 2012 PPB Raw Data'!$B$7:$G$246,MATCH($B203,'Wetmore 2012 PPB Raw Data'!$B$7:$B$246,0),5)),"",INDEX('Wetmore 2012 PPB Raw Data'!$B$7:$G$246,MATCH($B203,'Wetmore 2012 PPB Raw Data'!$B$7:$B$246,0),5)/100)</f>
        <v>0</v>
      </c>
    </row>
    <row r="204" spans="1:10" x14ac:dyDescent="0.25">
      <c r="A204" s="148" t="s">
        <v>653</v>
      </c>
      <c r="B204" s="347" t="s">
        <v>324</v>
      </c>
      <c r="C204" s="150" t="s">
        <v>1738</v>
      </c>
      <c r="D204" s="150" t="s">
        <v>1739</v>
      </c>
      <c r="E204" s="364">
        <f>IF(ISBLANK(INDEX('Wetmore 2012 Met Stab Raw Data'!$B$8:$AI$683,MATCH($B204,'Wetmore 2012 Met Stab Raw Data'!$B$8:$B$683,0),34)),"",IF(INDEX('Wetmore 2012 Met Stab Raw Data'!$B$8:$AI$683,MATCH($B204,'Wetmore 2012 Met Stab Raw Data'!$B$8:$B$683,0),34)&lt;0,0,INDEX('Wetmore 2012 Met Stab Raw Data'!$B$8:$AI$683,MATCH($B204,'Wetmore 2012 Met Stab Raw Data'!$B$8:$B$683,0),34)))</f>
        <v>21.8198781</v>
      </c>
      <c r="F204" s="134">
        <f>IF(ISBLANK(INDEX('Wetmore 2012 Met Stab Raw Data'!$B$8:$AI$683,MATCH($B204,'Wetmore 2012 Met Stab Raw Data'!$B$8:$B$683,0),34)),"",INDEX('Wetmore 2012 Met Stab Raw Data'!$B$8:$AI$683,MATCH($B204,'Wetmore 2012 Met Stab Raw Data'!$B$8:$B$683,0),32))</f>
        <v>2.8400000000000002E-4</v>
      </c>
      <c r="G204" s="364">
        <f>IF(ISBLANK(INDEX('Wetmore 2012 Met Stab Raw Data'!$B$8:$AI$683,MATCH($B204,'Wetmore 2012 Met Stab Raw Data'!$B$8:$B$683,0)+1,34)),"",IF(INDEX('Wetmore 2012 Met Stab Raw Data'!$B$8:$AI$683,MATCH($B204,'Wetmore 2012 Met Stab Raw Data'!$B$8:$B$683,0)+1,34)&lt;0,0,INDEX('Wetmore 2012 Met Stab Raw Data'!$B$8:$AI$683,MATCH($B204,'Wetmore 2012 Met Stab Raw Data'!$B$8:$B$683,0)+1,34)))</f>
        <v>21.649514610000001</v>
      </c>
      <c r="H204" s="134">
        <f>IF(ISBLANK(INDEX('Wetmore 2012 Met Stab Raw Data'!$B$8:$AI$683,MATCH($B204,'Wetmore 2012 Met Stab Raw Data'!$B$8:$B$683,0)+1,34)),"",INDEX('Wetmore 2012 Met Stab Raw Data'!$B$8:$AI$683,MATCH($B204,'Wetmore 2012 Met Stab Raw Data'!$B$8:$B$683,0)+1,32))</f>
        <v>6.2500000000000003E-6</v>
      </c>
      <c r="I204" s="364" t="str">
        <f>IF(ISBLANK(INDEX('Wetmore 2012 PPB Raw Data'!$B$7:$G$246,MATCH($B204,'Wetmore 2012 PPB Raw Data'!$B$7:$B$246,0),2)),"",INDEX('Wetmore 2012 PPB Raw Data'!$B$7:$G$246,MATCH($B204,'Wetmore 2012 PPB Raw Data'!$B$7:$B$246,0),2)/100)</f>
        <v/>
      </c>
      <c r="J204" s="387">
        <f>IF(ISBLANK(INDEX('Wetmore 2012 PPB Raw Data'!$B$7:$G$246,MATCH($B204,'Wetmore 2012 PPB Raw Data'!$B$7:$B$246,0),5)),"",INDEX('Wetmore 2012 PPB Raw Data'!$B$7:$G$246,MATCH($B204,'Wetmore 2012 PPB Raw Data'!$B$7:$B$246,0),5)/100)</f>
        <v>0</v>
      </c>
    </row>
    <row r="205" spans="1:10" x14ac:dyDescent="0.25">
      <c r="A205" s="150" t="s">
        <v>325</v>
      </c>
      <c r="B205" s="347" t="s">
        <v>326</v>
      </c>
      <c r="C205" s="150" t="s">
        <v>1738</v>
      </c>
      <c r="D205" s="150" t="s">
        <v>1739</v>
      </c>
      <c r="E205" s="364">
        <f>IF(ISBLANK(INDEX('Wetmore 2012 Met Stab Raw Data'!$B$8:$AI$683,MATCH($B205,'Wetmore 2012 Met Stab Raw Data'!$B$8:$B$683,0),34)),"",IF(INDEX('Wetmore 2012 Met Stab Raw Data'!$B$8:$AI$683,MATCH($B205,'Wetmore 2012 Met Stab Raw Data'!$B$8:$B$683,0),34)&lt;0,0,INDEX('Wetmore 2012 Met Stab Raw Data'!$B$8:$AI$683,MATCH($B205,'Wetmore 2012 Met Stab Raw Data'!$B$8:$B$683,0),34)))</f>
        <v>98.956243839999999</v>
      </c>
      <c r="F205" s="134">
        <f>IF(ISBLANK(INDEX('Wetmore 2012 Met Stab Raw Data'!$B$8:$AI$683,MATCH($B205,'Wetmore 2012 Met Stab Raw Data'!$B$8:$B$683,0),34)),"",INDEX('Wetmore 2012 Met Stab Raw Data'!$B$8:$AI$683,MATCH($B205,'Wetmore 2012 Met Stab Raw Data'!$B$8:$B$683,0),32))</f>
        <v>9.9577431999999994E-2</v>
      </c>
      <c r="G205" s="364">
        <f>IF(ISBLANK(INDEX('Wetmore 2012 Met Stab Raw Data'!$B$8:$AI$683,MATCH($B205,'Wetmore 2012 Met Stab Raw Data'!$B$8:$B$683,0)+1,34)),"",IF(INDEX('Wetmore 2012 Met Stab Raw Data'!$B$8:$AI$683,MATCH($B205,'Wetmore 2012 Met Stab Raw Data'!$B$8:$B$683,0)+1,34)&lt;0,0,INDEX('Wetmore 2012 Met Stab Raw Data'!$B$8:$AI$683,MATCH($B205,'Wetmore 2012 Met Stab Raw Data'!$B$8:$B$683,0)+1,34)))</f>
        <v>38.348183489999997</v>
      </c>
      <c r="H205" s="134">
        <f>IF(ISBLANK(INDEX('Wetmore 2012 Met Stab Raw Data'!$B$8:$AI$683,MATCH($B205,'Wetmore 2012 Met Stab Raw Data'!$B$8:$B$683,0)+1,34)),"",INDEX('Wetmore 2012 Met Stab Raw Data'!$B$8:$AI$683,MATCH($B205,'Wetmore 2012 Met Stab Raw Data'!$B$8:$B$683,0)+1,32))</f>
        <v>8.6300000000000002E-10</v>
      </c>
      <c r="I205" s="364" t="str">
        <f>IF(ISBLANK(INDEX('Wetmore 2012 PPB Raw Data'!$B$7:$G$246,MATCH($B205,'Wetmore 2012 PPB Raw Data'!$B$7:$B$246,0),2)),"",INDEX('Wetmore 2012 PPB Raw Data'!$B$7:$G$246,MATCH($B205,'Wetmore 2012 PPB Raw Data'!$B$7:$B$246,0),2)/100)</f>
        <v/>
      </c>
      <c r="J205" s="387">
        <f>IF(ISBLANK(INDEX('Wetmore 2012 PPB Raw Data'!$B$7:$G$246,MATCH($B205,'Wetmore 2012 PPB Raw Data'!$B$7:$B$246,0),5)),"",INDEX('Wetmore 2012 PPB Raw Data'!$B$7:$G$246,MATCH($B205,'Wetmore 2012 PPB Raw Data'!$B$7:$B$246,0),5)/100)</f>
        <v>0</v>
      </c>
    </row>
    <row r="206" spans="1:10" x14ac:dyDescent="0.25">
      <c r="A206" s="150" t="s">
        <v>327</v>
      </c>
      <c r="B206" s="347" t="s">
        <v>328</v>
      </c>
      <c r="C206" s="150" t="s">
        <v>1738</v>
      </c>
      <c r="D206" s="150" t="s">
        <v>1739</v>
      </c>
      <c r="E206" s="364">
        <f>IF(ISBLANK(INDEX('Wetmore 2012 Met Stab Raw Data'!$B$8:$AI$683,MATCH($B206,'Wetmore 2012 Met Stab Raw Data'!$B$8:$B$683,0),34)),"",IF(INDEX('Wetmore 2012 Met Stab Raw Data'!$B$8:$AI$683,MATCH($B206,'Wetmore 2012 Met Stab Raw Data'!$B$8:$B$683,0),34)&lt;0,0,INDEX('Wetmore 2012 Met Stab Raw Data'!$B$8:$AI$683,MATCH($B206,'Wetmore 2012 Met Stab Raw Data'!$B$8:$B$683,0),34)))</f>
        <v>0</v>
      </c>
      <c r="F206" s="134">
        <f>IF(ISBLANK(INDEX('Wetmore 2012 Met Stab Raw Data'!$B$8:$AI$683,MATCH($B206,'Wetmore 2012 Met Stab Raw Data'!$B$8:$B$683,0),34)),"",INDEX('Wetmore 2012 Met Stab Raw Data'!$B$8:$AI$683,MATCH($B206,'Wetmore 2012 Met Stab Raw Data'!$B$8:$B$683,0),32))</f>
        <v>6.0662081999999999E-2</v>
      </c>
      <c r="G206" s="364">
        <f>IF(ISBLANK(INDEX('Wetmore 2012 Met Stab Raw Data'!$B$8:$AI$683,MATCH($B206,'Wetmore 2012 Met Stab Raw Data'!$B$8:$B$683,0)+1,34)),"",IF(INDEX('Wetmore 2012 Met Stab Raw Data'!$B$8:$AI$683,MATCH($B206,'Wetmore 2012 Met Stab Raw Data'!$B$8:$B$683,0)+1,34)&lt;0,0,INDEX('Wetmore 2012 Met Stab Raw Data'!$B$8:$AI$683,MATCH($B206,'Wetmore 2012 Met Stab Raw Data'!$B$8:$B$683,0)+1,34)))</f>
        <v>0</v>
      </c>
      <c r="H206" s="134">
        <f>IF(ISBLANK(INDEX('Wetmore 2012 Met Stab Raw Data'!$B$8:$AI$683,MATCH($B206,'Wetmore 2012 Met Stab Raw Data'!$B$8:$B$683,0)+1,34)),"",INDEX('Wetmore 2012 Met Stab Raw Data'!$B$8:$AI$683,MATCH($B206,'Wetmore 2012 Met Stab Raw Data'!$B$8:$B$683,0)+1,32))</f>
        <v>5.1345970999999997E-2</v>
      </c>
      <c r="I206" s="364" t="str">
        <f>IF(ISBLANK(INDEX('Wetmore 2012 PPB Raw Data'!$B$7:$G$246,MATCH($B206,'Wetmore 2012 PPB Raw Data'!$B$7:$B$246,0),2)),"",INDEX('Wetmore 2012 PPB Raw Data'!$B$7:$G$246,MATCH($B206,'Wetmore 2012 PPB Raw Data'!$B$7:$B$246,0),2)/100)</f>
        <v/>
      </c>
      <c r="J206" s="387">
        <f>IF(ISBLANK(INDEX('Wetmore 2012 PPB Raw Data'!$B$7:$G$246,MATCH($B206,'Wetmore 2012 PPB Raw Data'!$B$7:$B$246,0),5)),"",INDEX('Wetmore 2012 PPB Raw Data'!$B$7:$G$246,MATCH($B206,'Wetmore 2012 PPB Raw Data'!$B$7:$B$246,0),5)/100)</f>
        <v>0.62778790648343163</v>
      </c>
    </row>
    <row r="207" spans="1:10" x14ac:dyDescent="0.25">
      <c r="A207" s="150" t="s">
        <v>547</v>
      </c>
      <c r="B207" s="347" t="s">
        <v>603</v>
      </c>
      <c r="C207" s="150" t="s">
        <v>1738</v>
      </c>
      <c r="D207" s="150" t="s">
        <v>1739</v>
      </c>
      <c r="E207" s="364">
        <f>IF(ISBLANK(INDEX('Wetmore 2012 Met Stab Raw Data'!$B$8:$AI$683,MATCH($B207,'Wetmore 2012 Met Stab Raw Data'!$B$8:$B$683,0),34)),"",IF(INDEX('Wetmore 2012 Met Stab Raw Data'!$B$8:$AI$683,MATCH($B207,'Wetmore 2012 Met Stab Raw Data'!$B$8:$B$683,0),34)&lt;0,0,INDEX('Wetmore 2012 Met Stab Raw Data'!$B$8:$AI$683,MATCH($B207,'Wetmore 2012 Met Stab Raw Data'!$B$8:$B$683,0),34)))</f>
        <v>20.923943153279101</v>
      </c>
      <c r="F207" s="134">
        <f>IF(ISBLANK(INDEX('Wetmore 2012 Met Stab Raw Data'!$B$8:$AI$683,MATCH($B207,'Wetmore 2012 Met Stab Raw Data'!$B$8:$B$683,0),34)),"",INDEX('Wetmore 2012 Met Stab Raw Data'!$B$8:$AI$683,MATCH($B207,'Wetmore 2012 Met Stab Raw Data'!$B$8:$B$683,0),32))</f>
        <v>3.4168964634839701E-4</v>
      </c>
      <c r="G207" s="364">
        <f>IF(ISBLANK(INDEX('Wetmore 2012 Met Stab Raw Data'!$B$8:$AI$683,MATCH($B207,'Wetmore 2012 Met Stab Raw Data'!$B$8:$B$683,0)+1,34)),"",IF(INDEX('Wetmore 2012 Met Stab Raw Data'!$B$8:$AI$683,MATCH($B207,'Wetmore 2012 Met Stab Raw Data'!$B$8:$B$683,0)+1,34)&lt;0,0,INDEX('Wetmore 2012 Met Stab Raw Data'!$B$8:$AI$683,MATCH($B207,'Wetmore 2012 Met Stab Raw Data'!$B$8:$B$683,0)+1,34)))</f>
        <v>24.401890613741401</v>
      </c>
      <c r="H207" s="134">
        <f>IF(ISBLANK(INDEX('Wetmore 2012 Met Stab Raw Data'!$B$8:$AI$683,MATCH($B207,'Wetmore 2012 Met Stab Raw Data'!$B$8:$B$683,0)+1,34)),"",INDEX('Wetmore 2012 Met Stab Raw Data'!$B$8:$AI$683,MATCH($B207,'Wetmore 2012 Met Stab Raw Data'!$B$8:$B$683,0)+1,32))</f>
        <v>4.9355550610807799E-4</v>
      </c>
      <c r="I207" s="364">
        <f>IF(ISBLANK(INDEX('Wetmore 2012 PPB Raw Data'!$B$7:$G$246,MATCH($B207,'Wetmore 2012 PPB Raw Data'!$B$7:$B$246,0),2)),"",INDEX('Wetmore 2012 PPB Raw Data'!$B$7:$G$246,MATCH($B207,'Wetmore 2012 PPB Raw Data'!$B$7:$B$246,0),2)/100)</f>
        <v>6.4686971958815412E-2</v>
      </c>
      <c r="J207" s="387">
        <f>IF(ISBLANK(INDEX('Wetmore 2012 PPB Raw Data'!$B$7:$G$246,MATCH($B207,'Wetmore 2012 PPB Raw Data'!$B$7:$B$246,0),5)),"",INDEX('Wetmore 2012 PPB Raw Data'!$B$7:$G$246,MATCH($B207,'Wetmore 2012 PPB Raw Data'!$B$7:$B$246,0),5)/100)</f>
        <v>1.7153440292391967E-2</v>
      </c>
    </row>
    <row r="208" spans="1:10" x14ac:dyDescent="0.25">
      <c r="A208" s="150" t="s">
        <v>329</v>
      </c>
      <c r="B208" s="347" t="s">
        <v>330</v>
      </c>
      <c r="C208" s="150" t="s">
        <v>1738</v>
      </c>
      <c r="D208" s="150" t="s">
        <v>1739</v>
      </c>
      <c r="E208" s="364">
        <f>IF(ISBLANK(INDEX('Wetmore 2012 Met Stab Raw Data'!$B$8:$AI$683,MATCH($B208,'Wetmore 2012 Met Stab Raw Data'!$B$8:$B$683,0),34)),"",IF(INDEX('Wetmore 2012 Met Stab Raw Data'!$B$8:$AI$683,MATCH($B208,'Wetmore 2012 Met Stab Raw Data'!$B$8:$B$683,0),34)&lt;0,0,INDEX('Wetmore 2012 Met Stab Raw Data'!$B$8:$AI$683,MATCH($B208,'Wetmore 2012 Met Stab Raw Data'!$B$8:$B$683,0),34)))</f>
        <v>0</v>
      </c>
      <c r="F208" s="134">
        <f>IF(ISBLANK(INDEX('Wetmore 2012 Met Stab Raw Data'!$B$8:$AI$683,MATCH($B208,'Wetmore 2012 Met Stab Raw Data'!$B$8:$B$683,0),34)),"",INDEX('Wetmore 2012 Met Stab Raw Data'!$B$8:$AI$683,MATCH($B208,'Wetmore 2012 Met Stab Raw Data'!$B$8:$B$683,0),32))</f>
        <v>0.59494629099999996</v>
      </c>
      <c r="G208" s="364">
        <f>IF(ISBLANK(INDEX('Wetmore 2012 Met Stab Raw Data'!$B$8:$AI$683,MATCH($B208,'Wetmore 2012 Met Stab Raw Data'!$B$8:$B$683,0)+1,34)),"",IF(INDEX('Wetmore 2012 Met Stab Raw Data'!$B$8:$AI$683,MATCH($B208,'Wetmore 2012 Met Stab Raw Data'!$B$8:$B$683,0)+1,34)&lt;0,0,INDEX('Wetmore 2012 Met Stab Raw Data'!$B$8:$AI$683,MATCH($B208,'Wetmore 2012 Met Stab Raw Data'!$B$8:$B$683,0)+1,34)))</f>
        <v>12.978012079999999</v>
      </c>
      <c r="H208" s="134">
        <f>IF(ISBLANK(INDEX('Wetmore 2012 Met Stab Raw Data'!$B$8:$AI$683,MATCH($B208,'Wetmore 2012 Met Stab Raw Data'!$B$8:$B$683,0)+1,34)),"",INDEX('Wetmore 2012 Met Stab Raw Data'!$B$8:$AI$683,MATCH($B208,'Wetmore 2012 Met Stab Raw Data'!$B$8:$B$683,0)+1,32))</f>
        <v>5.5899999999999997E-5</v>
      </c>
      <c r="I208" s="364" t="str">
        <f>IF(ISBLANK(INDEX('Wetmore 2012 PPB Raw Data'!$B$7:$G$246,MATCH($B208,'Wetmore 2012 PPB Raw Data'!$B$7:$B$246,0),2)),"",INDEX('Wetmore 2012 PPB Raw Data'!$B$7:$G$246,MATCH($B208,'Wetmore 2012 PPB Raw Data'!$B$7:$B$246,0),2)/100)</f>
        <v/>
      </c>
      <c r="J208" s="387">
        <f>IF(ISBLANK(INDEX('Wetmore 2012 PPB Raw Data'!$B$7:$G$246,MATCH($B208,'Wetmore 2012 PPB Raw Data'!$B$7:$B$246,0),5)),"",INDEX('Wetmore 2012 PPB Raw Data'!$B$7:$G$246,MATCH($B208,'Wetmore 2012 PPB Raw Data'!$B$7:$B$246,0),5)/100)</f>
        <v>0.23726550177516015</v>
      </c>
    </row>
    <row r="209" spans="1:10" x14ac:dyDescent="0.25">
      <c r="A209" s="150" t="s">
        <v>331</v>
      </c>
      <c r="B209" s="347" t="s">
        <v>332</v>
      </c>
      <c r="C209" s="150" t="s">
        <v>1738</v>
      </c>
      <c r="D209" s="150" t="s">
        <v>1739</v>
      </c>
      <c r="E209" s="364">
        <f>IF(ISBLANK(INDEX('Wetmore 2012 Met Stab Raw Data'!$B$8:$AI$683,MATCH($B209,'Wetmore 2012 Met Stab Raw Data'!$B$8:$B$683,0),34)),"",IF(INDEX('Wetmore 2012 Met Stab Raw Data'!$B$8:$AI$683,MATCH($B209,'Wetmore 2012 Met Stab Raw Data'!$B$8:$B$683,0),34)&lt;0,0,INDEX('Wetmore 2012 Met Stab Raw Data'!$B$8:$AI$683,MATCH($B209,'Wetmore 2012 Met Stab Raw Data'!$B$8:$B$683,0),34)))</f>
        <v>11.87210271</v>
      </c>
      <c r="F209" s="134">
        <f>IF(ISBLANK(INDEX('Wetmore 2012 Met Stab Raw Data'!$B$8:$AI$683,MATCH($B209,'Wetmore 2012 Met Stab Raw Data'!$B$8:$B$683,0),34)),"",INDEX('Wetmore 2012 Met Stab Raw Data'!$B$8:$AI$683,MATCH($B209,'Wetmore 2012 Met Stab Raw Data'!$B$8:$B$683,0),32))</f>
        <v>1.6000000000000001E-9</v>
      </c>
      <c r="G209" s="364">
        <f>IF(ISBLANK(INDEX('Wetmore 2012 Met Stab Raw Data'!$B$8:$AI$683,MATCH($B209,'Wetmore 2012 Met Stab Raw Data'!$B$8:$B$683,0)+1,34)),"",IF(INDEX('Wetmore 2012 Met Stab Raw Data'!$B$8:$AI$683,MATCH($B209,'Wetmore 2012 Met Stab Raw Data'!$B$8:$B$683,0)+1,34)&lt;0,0,INDEX('Wetmore 2012 Met Stab Raw Data'!$B$8:$AI$683,MATCH($B209,'Wetmore 2012 Met Stab Raw Data'!$B$8:$B$683,0)+1,34)))</f>
        <v>8.6458262480000005</v>
      </c>
      <c r="H209" s="134">
        <f>IF(ISBLANK(INDEX('Wetmore 2012 Met Stab Raw Data'!$B$8:$AI$683,MATCH($B209,'Wetmore 2012 Met Stab Raw Data'!$B$8:$B$683,0)+1,34)),"",INDEX('Wetmore 2012 Met Stab Raw Data'!$B$8:$AI$683,MATCH($B209,'Wetmore 2012 Met Stab Raw Data'!$B$8:$B$683,0)+1,32))</f>
        <v>3.5199999999999998E-7</v>
      </c>
      <c r="I209" s="364" t="str">
        <f>IF(ISBLANK(INDEX('Wetmore 2012 PPB Raw Data'!$B$7:$G$246,MATCH($B209,'Wetmore 2012 PPB Raw Data'!$B$7:$B$246,0),2)),"",INDEX('Wetmore 2012 PPB Raw Data'!$B$7:$G$246,MATCH($B209,'Wetmore 2012 PPB Raw Data'!$B$7:$B$246,0),2)/100)</f>
        <v/>
      </c>
      <c r="J209" s="387">
        <f>IF(ISBLANK(INDEX('Wetmore 2012 PPB Raw Data'!$B$7:$G$246,MATCH($B209,'Wetmore 2012 PPB Raw Data'!$B$7:$B$246,0),5)),"",INDEX('Wetmore 2012 PPB Raw Data'!$B$7:$G$246,MATCH($B209,'Wetmore 2012 PPB Raw Data'!$B$7:$B$246,0),5)/100)</f>
        <v>5.4720078177041769E-2</v>
      </c>
    </row>
    <row r="210" spans="1:10" x14ac:dyDescent="0.25">
      <c r="A210" s="148" t="s">
        <v>655</v>
      </c>
      <c r="B210" s="347" t="s">
        <v>333</v>
      </c>
      <c r="C210" s="150" t="s">
        <v>1738</v>
      </c>
      <c r="D210" s="150" t="s">
        <v>1739</v>
      </c>
      <c r="E210" s="364">
        <f>IF(ISBLANK(INDEX('Wetmore 2012 Met Stab Raw Data'!$B$8:$AI$683,MATCH($B210,'Wetmore 2012 Met Stab Raw Data'!$B$8:$B$683,0),34)),"",IF(INDEX('Wetmore 2012 Met Stab Raw Data'!$B$8:$AI$683,MATCH($B210,'Wetmore 2012 Met Stab Raw Data'!$B$8:$B$683,0),34)&lt;0,0,INDEX('Wetmore 2012 Met Stab Raw Data'!$B$8:$AI$683,MATCH($B210,'Wetmore 2012 Met Stab Raw Data'!$B$8:$B$683,0),34)))</f>
        <v>6.3260598569999997</v>
      </c>
      <c r="F210" s="134">
        <f>IF(ISBLANK(INDEX('Wetmore 2012 Met Stab Raw Data'!$B$8:$AI$683,MATCH($B210,'Wetmore 2012 Met Stab Raw Data'!$B$8:$B$683,0),34)),"",INDEX('Wetmore 2012 Met Stab Raw Data'!$B$8:$AI$683,MATCH($B210,'Wetmore 2012 Met Stab Raw Data'!$B$8:$B$683,0),32))</f>
        <v>4.7399999999999997E-4</v>
      </c>
      <c r="G210" s="364">
        <f>IF(ISBLANK(INDEX('Wetmore 2012 Met Stab Raw Data'!$B$8:$AI$683,MATCH($B210,'Wetmore 2012 Met Stab Raw Data'!$B$8:$B$683,0)+1,34)),"",IF(INDEX('Wetmore 2012 Met Stab Raw Data'!$B$8:$AI$683,MATCH($B210,'Wetmore 2012 Met Stab Raw Data'!$B$8:$B$683,0)+1,34)&lt;0,0,INDEX('Wetmore 2012 Met Stab Raw Data'!$B$8:$AI$683,MATCH($B210,'Wetmore 2012 Met Stab Raw Data'!$B$8:$B$683,0)+1,34)))</f>
        <v>0</v>
      </c>
      <c r="H210" s="134">
        <f>IF(ISBLANK(INDEX('Wetmore 2012 Met Stab Raw Data'!$B$8:$AI$683,MATCH($B210,'Wetmore 2012 Met Stab Raw Data'!$B$8:$B$683,0)+1,34)),"",INDEX('Wetmore 2012 Met Stab Raw Data'!$B$8:$AI$683,MATCH($B210,'Wetmore 2012 Met Stab Raw Data'!$B$8:$B$683,0)+1,32))</f>
        <v>1.465439E-3</v>
      </c>
      <c r="I210" s="364" t="str">
        <f>IF(ISBLANK(INDEX('Wetmore 2012 PPB Raw Data'!$B$7:$G$246,MATCH($B210,'Wetmore 2012 PPB Raw Data'!$B$7:$B$246,0),2)),"",INDEX('Wetmore 2012 PPB Raw Data'!$B$7:$G$246,MATCH($B210,'Wetmore 2012 PPB Raw Data'!$B$7:$B$246,0),2)/100)</f>
        <v/>
      </c>
      <c r="J210" s="387">
        <f>IF(ISBLANK(INDEX('Wetmore 2012 PPB Raw Data'!$B$7:$G$246,MATCH($B210,'Wetmore 2012 PPB Raw Data'!$B$7:$B$246,0),5)),"",INDEX('Wetmore 2012 PPB Raw Data'!$B$7:$G$246,MATCH($B210,'Wetmore 2012 PPB Raw Data'!$B$7:$B$246,0),5)/100)</f>
        <v>0.28449925814026911</v>
      </c>
    </row>
    <row r="211" spans="1:10" x14ac:dyDescent="0.25">
      <c r="A211" s="150" t="s">
        <v>334</v>
      </c>
      <c r="B211" s="347" t="s">
        <v>335</v>
      </c>
      <c r="C211" s="150" t="s">
        <v>1738</v>
      </c>
      <c r="D211" s="150" t="s">
        <v>1739</v>
      </c>
      <c r="E211" s="364">
        <f>IF(ISBLANK(INDEX('Wetmore 2012 Met Stab Raw Data'!$B$8:$AI$683,MATCH($B211,'Wetmore 2012 Met Stab Raw Data'!$B$8:$B$683,0),34)),"",IF(INDEX('Wetmore 2012 Met Stab Raw Data'!$B$8:$AI$683,MATCH($B211,'Wetmore 2012 Met Stab Raw Data'!$B$8:$B$683,0),34)&lt;0,0,INDEX('Wetmore 2012 Met Stab Raw Data'!$B$8:$AI$683,MATCH($B211,'Wetmore 2012 Met Stab Raw Data'!$B$8:$B$683,0),34)))</f>
        <v>3.3526914059999999</v>
      </c>
      <c r="F211" s="134">
        <f>IF(ISBLANK(INDEX('Wetmore 2012 Met Stab Raw Data'!$B$8:$AI$683,MATCH($B211,'Wetmore 2012 Met Stab Raw Data'!$B$8:$B$683,0),34)),"",INDEX('Wetmore 2012 Met Stab Raw Data'!$B$8:$AI$683,MATCH($B211,'Wetmore 2012 Met Stab Raw Data'!$B$8:$B$683,0),32))</f>
        <v>1.0799115E-2</v>
      </c>
      <c r="G211" s="364">
        <f>IF(ISBLANK(INDEX('Wetmore 2012 Met Stab Raw Data'!$B$8:$AI$683,MATCH($B211,'Wetmore 2012 Met Stab Raw Data'!$B$8:$B$683,0)+1,34)),"",IF(INDEX('Wetmore 2012 Met Stab Raw Data'!$B$8:$AI$683,MATCH($B211,'Wetmore 2012 Met Stab Raw Data'!$B$8:$B$683,0)+1,34)&lt;0,0,INDEX('Wetmore 2012 Met Stab Raw Data'!$B$8:$AI$683,MATCH($B211,'Wetmore 2012 Met Stab Raw Data'!$B$8:$B$683,0)+1,34)))</f>
        <v>0</v>
      </c>
      <c r="H211" s="134">
        <f>IF(ISBLANK(INDEX('Wetmore 2012 Met Stab Raw Data'!$B$8:$AI$683,MATCH($B211,'Wetmore 2012 Met Stab Raw Data'!$B$8:$B$683,0)+1,34)),"",INDEX('Wetmore 2012 Met Stab Raw Data'!$B$8:$AI$683,MATCH($B211,'Wetmore 2012 Met Stab Raw Data'!$B$8:$B$683,0)+1,32))</f>
        <v>9.2099999999999994E-9</v>
      </c>
      <c r="I211" s="364" t="str">
        <f>IF(ISBLANK(INDEX('Wetmore 2012 PPB Raw Data'!$B$7:$G$246,MATCH($B211,'Wetmore 2012 PPB Raw Data'!$B$7:$B$246,0),2)),"",INDEX('Wetmore 2012 PPB Raw Data'!$B$7:$G$246,MATCH($B211,'Wetmore 2012 PPB Raw Data'!$B$7:$B$246,0),2)/100)</f>
        <v/>
      </c>
      <c r="J211" s="387">
        <f>IF(ISBLANK(INDEX('Wetmore 2012 PPB Raw Data'!$B$7:$G$246,MATCH($B211,'Wetmore 2012 PPB Raw Data'!$B$7:$B$246,0),5)),"",INDEX('Wetmore 2012 PPB Raw Data'!$B$7:$G$246,MATCH($B211,'Wetmore 2012 PPB Raw Data'!$B$7:$B$246,0),5)/100)</f>
        <v>5.4464455741144195E-3</v>
      </c>
    </row>
    <row r="212" spans="1:10" x14ac:dyDescent="0.25">
      <c r="A212" s="148" t="s">
        <v>336</v>
      </c>
      <c r="B212" s="348" t="s">
        <v>337</v>
      </c>
      <c r="C212" s="150" t="s">
        <v>1738</v>
      </c>
      <c r="D212" s="150" t="s">
        <v>1739</v>
      </c>
      <c r="E212" s="364">
        <f>IF(ISBLANK(INDEX('Wetmore 2012 Met Stab Raw Data'!$B$8:$AI$683,MATCH($B212,'Wetmore 2012 Met Stab Raw Data'!$B$8:$B$683,0),34)),"",IF(INDEX('Wetmore 2012 Met Stab Raw Data'!$B$8:$AI$683,MATCH($B212,'Wetmore 2012 Met Stab Raw Data'!$B$8:$B$683,0),34)&lt;0,0,INDEX('Wetmore 2012 Met Stab Raw Data'!$B$8:$AI$683,MATCH($B212,'Wetmore 2012 Met Stab Raw Data'!$B$8:$B$683,0),34)))</f>
        <v>5.714529089</v>
      </c>
      <c r="F212" s="134">
        <f>IF(ISBLANK(INDEX('Wetmore 2012 Met Stab Raw Data'!$B$8:$AI$683,MATCH($B212,'Wetmore 2012 Met Stab Raw Data'!$B$8:$B$683,0),34)),"",INDEX('Wetmore 2012 Met Stab Raw Data'!$B$8:$AI$683,MATCH($B212,'Wetmore 2012 Met Stab Raw Data'!$B$8:$B$683,0),32))</f>
        <v>6.3500000000000004E-4</v>
      </c>
      <c r="G212" s="364">
        <f>IF(ISBLANK(INDEX('Wetmore 2012 Met Stab Raw Data'!$B$8:$AI$683,MATCH($B212,'Wetmore 2012 Met Stab Raw Data'!$B$8:$B$683,0)+1,34)),"",IF(INDEX('Wetmore 2012 Met Stab Raw Data'!$B$8:$AI$683,MATCH($B212,'Wetmore 2012 Met Stab Raw Data'!$B$8:$B$683,0)+1,34)&lt;0,0,INDEX('Wetmore 2012 Met Stab Raw Data'!$B$8:$AI$683,MATCH($B212,'Wetmore 2012 Met Stab Raw Data'!$B$8:$B$683,0)+1,34)))</f>
        <v>4.9078525219999998</v>
      </c>
      <c r="H212" s="134">
        <f>IF(ISBLANK(INDEX('Wetmore 2012 Met Stab Raw Data'!$B$8:$AI$683,MATCH($B212,'Wetmore 2012 Met Stab Raw Data'!$B$8:$B$683,0)+1,34)),"",INDEX('Wetmore 2012 Met Stab Raw Data'!$B$8:$AI$683,MATCH($B212,'Wetmore 2012 Met Stab Raw Data'!$B$8:$B$683,0)+1,32))</f>
        <v>9.3100000000000006E-6</v>
      </c>
      <c r="I212" s="364" t="str">
        <f>IF(ISBLANK(INDEX('Wetmore 2012 PPB Raw Data'!$B$7:$G$246,MATCH($B212,'Wetmore 2012 PPB Raw Data'!$B$7:$B$246,0),2)),"",INDEX('Wetmore 2012 PPB Raw Data'!$B$7:$G$246,MATCH($B212,'Wetmore 2012 PPB Raw Data'!$B$7:$B$246,0),2)/100)</f>
        <v/>
      </c>
      <c r="J212" s="387">
        <f>IF(ISBLANK(INDEX('Wetmore 2012 PPB Raw Data'!$B$7:$G$246,MATCH($B212,'Wetmore 2012 PPB Raw Data'!$B$7:$B$246,0),5)),"",INDEX('Wetmore 2012 PPB Raw Data'!$B$7:$G$246,MATCH($B212,'Wetmore 2012 PPB Raw Data'!$B$7:$B$246,0),5)/100)</f>
        <v>0.99330421466050611</v>
      </c>
    </row>
    <row r="213" spans="1:10" x14ac:dyDescent="0.25">
      <c r="A213" s="150" t="s">
        <v>338</v>
      </c>
      <c r="B213" s="347" t="s">
        <v>339</v>
      </c>
      <c r="C213" s="150" t="s">
        <v>1738</v>
      </c>
      <c r="D213" s="150" t="s">
        <v>1739</v>
      </c>
      <c r="E213" s="364">
        <f>IF(ISBLANK(INDEX('Wetmore 2012 Met Stab Raw Data'!$B$8:$AI$683,MATCH($B213,'Wetmore 2012 Met Stab Raw Data'!$B$8:$B$683,0),34)),"",IF(INDEX('Wetmore 2012 Met Stab Raw Data'!$B$8:$AI$683,MATCH($B213,'Wetmore 2012 Met Stab Raw Data'!$B$8:$B$683,0),34)&lt;0,0,INDEX('Wetmore 2012 Met Stab Raw Data'!$B$8:$AI$683,MATCH($B213,'Wetmore 2012 Met Stab Raw Data'!$B$8:$B$683,0),34)))</f>
        <v>22.40046821</v>
      </c>
      <c r="F213" s="134">
        <f>IF(ISBLANK(INDEX('Wetmore 2012 Met Stab Raw Data'!$B$8:$AI$683,MATCH($B213,'Wetmore 2012 Met Stab Raw Data'!$B$8:$B$683,0),34)),"",INDEX('Wetmore 2012 Met Stab Raw Data'!$B$8:$AI$683,MATCH($B213,'Wetmore 2012 Met Stab Raw Data'!$B$8:$B$683,0),32))</f>
        <v>7.6200000000000006E-11</v>
      </c>
      <c r="G213" s="364">
        <f>IF(ISBLANK(INDEX('Wetmore 2012 Met Stab Raw Data'!$B$8:$AI$683,MATCH($B213,'Wetmore 2012 Met Stab Raw Data'!$B$8:$B$683,0)+1,34)),"",IF(INDEX('Wetmore 2012 Met Stab Raw Data'!$B$8:$AI$683,MATCH($B213,'Wetmore 2012 Met Stab Raw Data'!$B$8:$B$683,0)+1,34)&lt;0,0,INDEX('Wetmore 2012 Met Stab Raw Data'!$B$8:$AI$683,MATCH($B213,'Wetmore 2012 Met Stab Raw Data'!$B$8:$B$683,0)+1,34)))</f>
        <v>7.2317340860000003</v>
      </c>
      <c r="H213" s="134">
        <f>IF(ISBLANK(INDEX('Wetmore 2012 Met Stab Raw Data'!$B$8:$AI$683,MATCH($B213,'Wetmore 2012 Met Stab Raw Data'!$B$8:$B$683,0)+1,34)),"",INDEX('Wetmore 2012 Met Stab Raw Data'!$B$8:$AI$683,MATCH($B213,'Wetmore 2012 Met Stab Raw Data'!$B$8:$B$683,0)+1,32))</f>
        <v>4.1299999999999999E-8</v>
      </c>
      <c r="I213" s="364" t="str">
        <f>IF(ISBLANK(INDEX('Wetmore 2012 PPB Raw Data'!$B$7:$G$246,MATCH($B213,'Wetmore 2012 PPB Raw Data'!$B$7:$B$246,0),2)),"",INDEX('Wetmore 2012 PPB Raw Data'!$B$7:$G$246,MATCH($B213,'Wetmore 2012 PPB Raw Data'!$B$7:$B$246,0),2)/100)</f>
        <v/>
      </c>
      <c r="J213" s="387">
        <f>IF(ISBLANK(INDEX('Wetmore 2012 PPB Raw Data'!$B$7:$G$246,MATCH($B213,'Wetmore 2012 PPB Raw Data'!$B$7:$B$246,0),5)),"",INDEX('Wetmore 2012 PPB Raw Data'!$B$7:$G$246,MATCH($B213,'Wetmore 2012 PPB Raw Data'!$B$7:$B$246,0),5)/100)</f>
        <v>3.3784680656738252E-2</v>
      </c>
    </row>
    <row r="214" spans="1:10" x14ac:dyDescent="0.25">
      <c r="A214" s="150" t="s">
        <v>340</v>
      </c>
      <c r="B214" s="347" t="s">
        <v>341</v>
      </c>
      <c r="C214" s="150" t="s">
        <v>1738</v>
      </c>
      <c r="D214" s="150" t="s">
        <v>1739</v>
      </c>
      <c r="E214" s="364">
        <f>IF(ISBLANK(INDEX('Wetmore 2012 Met Stab Raw Data'!$B$8:$AI$683,MATCH($B214,'Wetmore 2012 Met Stab Raw Data'!$B$8:$B$683,0),34)),"",IF(INDEX('Wetmore 2012 Met Stab Raw Data'!$B$8:$AI$683,MATCH($B214,'Wetmore 2012 Met Stab Raw Data'!$B$8:$B$683,0),34)&lt;0,0,INDEX('Wetmore 2012 Met Stab Raw Data'!$B$8:$AI$683,MATCH($B214,'Wetmore 2012 Met Stab Raw Data'!$B$8:$B$683,0),34)))</f>
        <v>15.935604919999999</v>
      </c>
      <c r="F214" s="134">
        <f>IF(ISBLANK(INDEX('Wetmore 2012 Met Stab Raw Data'!$B$8:$AI$683,MATCH($B214,'Wetmore 2012 Met Stab Raw Data'!$B$8:$B$683,0),34)),"",INDEX('Wetmore 2012 Met Stab Raw Data'!$B$8:$AI$683,MATCH($B214,'Wetmore 2012 Met Stab Raw Data'!$B$8:$B$683,0),32))</f>
        <v>6.9199999999999998E-6</v>
      </c>
      <c r="G214" s="364">
        <f>IF(ISBLANK(INDEX('Wetmore 2012 Met Stab Raw Data'!$B$8:$AI$683,MATCH($B214,'Wetmore 2012 Met Stab Raw Data'!$B$8:$B$683,0)+1,34)),"",IF(INDEX('Wetmore 2012 Met Stab Raw Data'!$B$8:$AI$683,MATCH($B214,'Wetmore 2012 Met Stab Raw Data'!$B$8:$B$683,0)+1,34)&lt;0,0,INDEX('Wetmore 2012 Met Stab Raw Data'!$B$8:$AI$683,MATCH($B214,'Wetmore 2012 Met Stab Raw Data'!$B$8:$B$683,0)+1,34)))</f>
        <v>10.72608232</v>
      </c>
      <c r="H214" s="134">
        <f>IF(ISBLANK(INDEX('Wetmore 2012 Met Stab Raw Data'!$B$8:$AI$683,MATCH($B214,'Wetmore 2012 Met Stab Raw Data'!$B$8:$B$683,0)+1,34)),"",INDEX('Wetmore 2012 Met Stab Raw Data'!$B$8:$AI$683,MATCH($B214,'Wetmore 2012 Met Stab Raw Data'!$B$8:$B$683,0)+1,32))</f>
        <v>2.2099999999999998E-5</v>
      </c>
      <c r="I214" s="364" t="str">
        <f>IF(ISBLANK(INDEX('Wetmore 2012 PPB Raw Data'!$B$7:$G$246,MATCH($B214,'Wetmore 2012 PPB Raw Data'!$B$7:$B$246,0),2)),"",INDEX('Wetmore 2012 PPB Raw Data'!$B$7:$G$246,MATCH($B214,'Wetmore 2012 PPB Raw Data'!$B$7:$B$246,0),2)/100)</f>
        <v/>
      </c>
      <c r="J214" s="387">
        <f>IF(ISBLANK(INDEX('Wetmore 2012 PPB Raw Data'!$B$7:$G$246,MATCH($B214,'Wetmore 2012 PPB Raw Data'!$B$7:$B$246,0),5)),"",INDEX('Wetmore 2012 PPB Raw Data'!$B$7:$G$246,MATCH($B214,'Wetmore 2012 PPB Raw Data'!$B$7:$B$246,0),5)/100)</f>
        <v>0</v>
      </c>
    </row>
    <row r="215" spans="1:10" x14ac:dyDescent="0.25">
      <c r="A215" s="150" t="s">
        <v>342</v>
      </c>
      <c r="B215" s="347" t="s">
        <v>343</v>
      </c>
      <c r="C215" s="150" t="s">
        <v>1738</v>
      </c>
      <c r="D215" s="150" t="s">
        <v>1739</v>
      </c>
      <c r="E215" s="364">
        <f>IF(ISBLANK(INDEX('Wetmore 2012 Met Stab Raw Data'!$B$8:$AI$683,MATCH($B215,'Wetmore 2012 Met Stab Raw Data'!$B$8:$B$683,0),34)),"",IF(INDEX('Wetmore 2012 Met Stab Raw Data'!$B$8:$AI$683,MATCH($B215,'Wetmore 2012 Met Stab Raw Data'!$B$8:$B$683,0),34)&lt;0,0,INDEX('Wetmore 2012 Met Stab Raw Data'!$B$8:$AI$683,MATCH($B215,'Wetmore 2012 Met Stab Raw Data'!$B$8:$B$683,0),34)))</f>
        <v>22.64147655</v>
      </c>
      <c r="F215" s="134">
        <f>IF(ISBLANK(INDEX('Wetmore 2012 Met Stab Raw Data'!$B$8:$AI$683,MATCH($B215,'Wetmore 2012 Met Stab Raw Data'!$B$8:$B$683,0),34)),"",INDEX('Wetmore 2012 Met Stab Raw Data'!$B$8:$AI$683,MATCH($B215,'Wetmore 2012 Met Stab Raw Data'!$B$8:$B$683,0),32))</f>
        <v>1.27E-11</v>
      </c>
      <c r="G215" s="364">
        <f>IF(ISBLANK(INDEX('Wetmore 2012 Met Stab Raw Data'!$B$8:$AI$683,MATCH($B215,'Wetmore 2012 Met Stab Raw Data'!$B$8:$B$683,0)+1,34)),"",IF(INDEX('Wetmore 2012 Met Stab Raw Data'!$B$8:$AI$683,MATCH($B215,'Wetmore 2012 Met Stab Raw Data'!$B$8:$B$683,0)+1,34)&lt;0,0,INDEX('Wetmore 2012 Met Stab Raw Data'!$B$8:$AI$683,MATCH($B215,'Wetmore 2012 Met Stab Raw Data'!$B$8:$B$683,0)+1,34)))</f>
        <v>15.715121269999999</v>
      </c>
      <c r="H215" s="134">
        <f>IF(ISBLANK(INDEX('Wetmore 2012 Met Stab Raw Data'!$B$8:$AI$683,MATCH($B215,'Wetmore 2012 Met Stab Raw Data'!$B$8:$B$683,0)+1,34)),"",INDEX('Wetmore 2012 Met Stab Raw Data'!$B$8:$AI$683,MATCH($B215,'Wetmore 2012 Met Stab Raw Data'!$B$8:$B$683,0)+1,32))</f>
        <v>2.0599999999999999E-5</v>
      </c>
      <c r="I215" s="364" t="str">
        <f>IF(ISBLANK(INDEX('Wetmore 2012 PPB Raw Data'!$B$7:$G$246,MATCH($B215,'Wetmore 2012 PPB Raw Data'!$B$7:$B$246,0),2)),"",INDEX('Wetmore 2012 PPB Raw Data'!$B$7:$G$246,MATCH($B215,'Wetmore 2012 PPB Raw Data'!$B$7:$B$246,0),2)/100)</f>
        <v/>
      </c>
      <c r="J215" s="387">
        <f>IF(ISBLANK(INDEX('Wetmore 2012 PPB Raw Data'!$B$7:$G$246,MATCH($B215,'Wetmore 2012 PPB Raw Data'!$B$7:$B$246,0),5)),"",INDEX('Wetmore 2012 PPB Raw Data'!$B$7:$G$246,MATCH($B215,'Wetmore 2012 PPB Raw Data'!$B$7:$B$246,0),5)/100)</f>
        <v>0</v>
      </c>
    </row>
    <row r="216" spans="1:10" x14ac:dyDescent="0.25">
      <c r="A216" s="150" t="s">
        <v>344</v>
      </c>
      <c r="B216" s="347" t="s">
        <v>345</v>
      </c>
      <c r="C216" s="150" t="s">
        <v>1738</v>
      </c>
      <c r="D216" s="150" t="s">
        <v>1739</v>
      </c>
      <c r="E216" s="364">
        <f>IF(ISBLANK(INDEX('Wetmore 2012 Met Stab Raw Data'!$B$8:$AI$683,MATCH($B216,'Wetmore 2012 Met Stab Raw Data'!$B$8:$B$683,0),34)),"",IF(INDEX('Wetmore 2012 Met Stab Raw Data'!$B$8:$AI$683,MATCH($B216,'Wetmore 2012 Met Stab Raw Data'!$B$8:$B$683,0),34)&lt;0,0,INDEX('Wetmore 2012 Met Stab Raw Data'!$B$8:$AI$683,MATCH($B216,'Wetmore 2012 Met Stab Raw Data'!$B$8:$B$683,0),34)))</f>
        <v>5.2823317400000001</v>
      </c>
      <c r="F216" s="134">
        <f>IF(ISBLANK(INDEX('Wetmore 2012 Met Stab Raw Data'!$B$8:$AI$683,MATCH($B216,'Wetmore 2012 Met Stab Raw Data'!$B$8:$B$683,0),34)),"",INDEX('Wetmore 2012 Met Stab Raw Data'!$B$8:$AI$683,MATCH($B216,'Wetmore 2012 Met Stab Raw Data'!$B$8:$B$683,0),32))</f>
        <v>4.8099999999999998E-4</v>
      </c>
      <c r="G216" s="364">
        <f>IF(ISBLANK(INDEX('Wetmore 2012 Met Stab Raw Data'!$B$8:$AI$683,MATCH($B216,'Wetmore 2012 Met Stab Raw Data'!$B$8:$B$683,0)+1,34)),"",IF(INDEX('Wetmore 2012 Met Stab Raw Data'!$B$8:$AI$683,MATCH($B216,'Wetmore 2012 Met Stab Raw Data'!$B$8:$B$683,0)+1,34)&lt;0,0,INDEX('Wetmore 2012 Met Stab Raw Data'!$B$8:$AI$683,MATCH($B216,'Wetmore 2012 Met Stab Raw Data'!$B$8:$B$683,0)+1,34)))</f>
        <v>3.9005960320000002</v>
      </c>
      <c r="H216" s="134">
        <f>IF(ISBLANK(INDEX('Wetmore 2012 Met Stab Raw Data'!$B$8:$AI$683,MATCH($B216,'Wetmore 2012 Met Stab Raw Data'!$B$8:$B$683,0)+1,34)),"",INDEX('Wetmore 2012 Met Stab Raw Data'!$B$8:$AI$683,MATCH($B216,'Wetmore 2012 Met Stab Raw Data'!$B$8:$B$683,0)+1,32))</f>
        <v>1.585634E-3</v>
      </c>
      <c r="I216" s="364" t="str">
        <f>IF(ISBLANK(INDEX('Wetmore 2012 PPB Raw Data'!$B$7:$G$246,MATCH($B216,'Wetmore 2012 PPB Raw Data'!$B$7:$B$246,0),2)),"",INDEX('Wetmore 2012 PPB Raw Data'!$B$7:$G$246,MATCH($B216,'Wetmore 2012 PPB Raw Data'!$B$7:$B$246,0),2)/100)</f>
        <v/>
      </c>
      <c r="J216" s="387">
        <f>IF(ISBLANK(INDEX('Wetmore 2012 PPB Raw Data'!$B$7:$G$246,MATCH($B216,'Wetmore 2012 PPB Raw Data'!$B$7:$B$246,0),5)),"",INDEX('Wetmore 2012 PPB Raw Data'!$B$7:$G$246,MATCH($B216,'Wetmore 2012 PPB Raw Data'!$B$7:$B$246,0),5)/100)</f>
        <v>0.41722183775961269</v>
      </c>
    </row>
    <row r="217" spans="1:10" x14ac:dyDescent="0.25">
      <c r="A217" s="150" t="s">
        <v>346</v>
      </c>
      <c r="B217" s="347" t="s">
        <v>347</v>
      </c>
      <c r="C217" s="150" t="s">
        <v>1738</v>
      </c>
      <c r="D217" s="150" t="s">
        <v>1739</v>
      </c>
      <c r="E217" s="364">
        <f>IF(ISBLANK(INDEX('Wetmore 2012 Met Stab Raw Data'!$B$8:$AI$683,MATCH($B217,'Wetmore 2012 Met Stab Raw Data'!$B$8:$B$683,0),34)),"",IF(INDEX('Wetmore 2012 Met Stab Raw Data'!$B$8:$AI$683,MATCH($B217,'Wetmore 2012 Met Stab Raw Data'!$B$8:$B$683,0),34)&lt;0,0,INDEX('Wetmore 2012 Met Stab Raw Data'!$B$8:$AI$683,MATCH($B217,'Wetmore 2012 Met Stab Raw Data'!$B$8:$B$683,0),34)))</f>
        <v>24.81240318</v>
      </c>
      <c r="F217" s="134">
        <f>IF(ISBLANK(INDEX('Wetmore 2012 Met Stab Raw Data'!$B$8:$AI$683,MATCH($B217,'Wetmore 2012 Met Stab Raw Data'!$B$8:$B$683,0),34)),"",INDEX('Wetmore 2012 Met Stab Raw Data'!$B$8:$AI$683,MATCH($B217,'Wetmore 2012 Met Stab Raw Data'!$B$8:$B$683,0),32))</f>
        <v>3.0400000000000001E-6</v>
      </c>
      <c r="G217" s="364">
        <f>IF(ISBLANK(INDEX('Wetmore 2012 Met Stab Raw Data'!$B$8:$AI$683,MATCH($B217,'Wetmore 2012 Met Stab Raw Data'!$B$8:$B$683,0)+1,34)),"",IF(INDEX('Wetmore 2012 Met Stab Raw Data'!$B$8:$AI$683,MATCH($B217,'Wetmore 2012 Met Stab Raw Data'!$B$8:$B$683,0)+1,34)&lt;0,0,INDEX('Wetmore 2012 Met Stab Raw Data'!$B$8:$AI$683,MATCH($B217,'Wetmore 2012 Met Stab Raw Data'!$B$8:$B$683,0)+1,34)))</f>
        <v>24.867414220000001</v>
      </c>
      <c r="H217" s="134">
        <f>IF(ISBLANK(INDEX('Wetmore 2012 Met Stab Raw Data'!$B$8:$AI$683,MATCH($B217,'Wetmore 2012 Met Stab Raw Data'!$B$8:$B$683,0)+1,34)),"",INDEX('Wetmore 2012 Met Stab Raw Data'!$B$8:$AI$683,MATCH($B217,'Wetmore 2012 Met Stab Raw Data'!$B$8:$B$683,0)+1,32))</f>
        <v>0</v>
      </c>
      <c r="I217" s="364" t="str">
        <f>IF(ISBLANK(INDEX('Wetmore 2012 PPB Raw Data'!$B$7:$G$246,MATCH($B217,'Wetmore 2012 PPB Raw Data'!$B$7:$B$246,0),2)),"",INDEX('Wetmore 2012 PPB Raw Data'!$B$7:$G$246,MATCH($B217,'Wetmore 2012 PPB Raw Data'!$B$7:$B$246,0),2)/100)</f>
        <v/>
      </c>
      <c r="J217" s="387">
        <f>IF(ISBLANK(INDEX('Wetmore 2012 PPB Raw Data'!$B$7:$G$246,MATCH($B217,'Wetmore 2012 PPB Raw Data'!$B$7:$B$246,0),5)),"",INDEX('Wetmore 2012 PPB Raw Data'!$B$7:$G$246,MATCH($B217,'Wetmore 2012 PPB Raw Data'!$B$7:$B$246,0),5)/100)</f>
        <v>0</v>
      </c>
    </row>
    <row r="218" spans="1:10" x14ac:dyDescent="0.25">
      <c r="A218" s="150" t="s">
        <v>348</v>
      </c>
      <c r="B218" s="347" t="s">
        <v>349</v>
      </c>
      <c r="C218" s="150" t="s">
        <v>1738</v>
      </c>
      <c r="D218" s="150" t="s">
        <v>1739</v>
      </c>
      <c r="E218" s="364">
        <f>IF(ISBLANK(INDEX('Wetmore 2012 Met Stab Raw Data'!$B$8:$AI$683,MATCH($B218,'Wetmore 2012 Met Stab Raw Data'!$B$8:$B$683,0),34)),"",IF(INDEX('Wetmore 2012 Met Stab Raw Data'!$B$8:$AI$683,MATCH($B218,'Wetmore 2012 Met Stab Raw Data'!$B$8:$B$683,0),34)&lt;0,0,INDEX('Wetmore 2012 Met Stab Raw Data'!$B$8:$AI$683,MATCH($B218,'Wetmore 2012 Met Stab Raw Data'!$B$8:$B$683,0),34)))</f>
        <v>3.3492426690000001</v>
      </c>
      <c r="F218" s="134">
        <f>IF(ISBLANK(INDEX('Wetmore 2012 Met Stab Raw Data'!$B$8:$AI$683,MATCH($B218,'Wetmore 2012 Met Stab Raw Data'!$B$8:$B$683,0),34)),"",INDEX('Wetmore 2012 Met Stab Raw Data'!$B$8:$AI$683,MATCH($B218,'Wetmore 2012 Met Stab Raw Data'!$B$8:$B$683,0),32))</f>
        <v>2.8475890000000002E-3</v>
      </c>
      <c r="G218" s="364">
        <f>IF(ISBLANK(INDEX('Wetmore 2012 Met Stab Raw Data'!$B$8:$AI$683,MATCH($B218,'Wetmore 2012 Met Stab Raw Data'!$B$8:$B$683,0)+1,34)),"",IF(INDEX('Wetmore 2012 Met Stab Raw Data'!$B$8:$AI$683,MATCH($B218,'Wetmore 2012 Met Stab Raw Data'!$B$8:$B$683,0)+1,34)&lt;0,0,INDEX('Wetmore 2012 Met Stab Raw Data'!$B$8:$AI$683,MATCH($B218,'Wetmore 2012 Met Stab Raw Data'!$B$8:$B$683,0)+1,34)))</f>
        <v>3.0486193030000002</v>
      </c>
      <c r="H218" s="134">
        <f>IF(ISBLANK(INDEX('Wetmore 2012 Met Stab Raw Data'!$B$8:$AI$683,MATCH($B218,'Wetmore 2012 Met Stab Raw Data'!$B$8:$B$683,0)+1,34)),"",INDEX('Wetmore 2012 Met Stab Raw Data'!$B$8:$AI$683,MATCH($B218,'Wetmore 2012 Met Stab Raw Data'!$B$8:$B$683,0)+1,32))</f>
        <v>2.7585383000000002E-2</v>
      </c>
      <c r="I218" s="364" t="str">
        <f>IF(ISBLANK(INDEX('Wetmore 2012 PPB Raw Data'!$B$7:$G$246,MATCH($B218,'Wetmore 2012 PPB Raw Data'!$B$7:$B$246,0),2)),"",INDEX('Wetmore 2012 PPB Raw Data'!$B$7:$G$246,MATCH($B218,'Wetmore 2012 PPB Raw Data'!$B$7:$B$246,0),2)/100)</f>
        <v/>
      </c>
      <c r="J218" s="387">
        <f>IF(ISBLANK(INDEX('Wetmore 2012 PPB Raw Data'!$B$7:$G$246,MATCH($B218,'Wetmore 2012 PPB Raw Data'!$B$7:$B$246,0),5)),"",INDEX('Wetmore 2012 PPB Raw Data'!$B$7:$G$246,MATCH($B218,'Wetmore 2012 PPB Raw Data'!$B$7:$B$246,0),5)/100)</f>
        <v>0.38343310883844689</v>
      </c>
    </row>
    <row r="219" spans="1:10" x14ac:dyDescent="0.25">
      <c r="A219" s="150" t="s">
        <v>350</v>
      </c>
      <c r="B219" s="347" t="s">
        <v>351</v>
      </c>
      <c r="C219" s="150" t="s">
        <v>1738</v>
      </c>
      <c r="D219" s="150" t="s">
        <v>1739</v>
      </c>
      <c r="E219" s="364">
        <f>IF(ISBLANK(INDEX('Wetmore 2012 Met Stab Raw Data'!$B$8:$AI$683,MATCH($B219,'Wetmore 2012 Met Stab Raw Data'!$B$8:$B$683,0),34)),"",IF(INDEX('Wetmore 2012 Met Stab Raw Data'!$B$8:$AI$683,MATCH($B219,'Wetmore 2012 Met Stab Raw Data'!$B$8:$B$683,0),34)&lt;0,0,INDEX('Wetmore 2012 Met Stab Raw Data'!$B$8:$AI$683,MATCH($B219,'Wetmore 2012 Met Stab Raw Data'!$B$8:$B$683,0),34)))</f>
        <v>2.271503606</v>
      </c>
      <c r="F219" s="134">
        <f>IF(ISBLANK(INDEX('Wetmore 2012 Met Stab Raw Data'!$B$8:$AI$683,MATCH($B219,'Wetmore 2012 Met Stab Raw Data'!$B$8:$B$683,0),34)),"",INDEX('Wetmore 2012 Met Stab Raw Data'!$B$8:$AI$683,MATCH($B219,'Wetmore 2012 Met Stab Raw Data'!$B$8:$B$683,0),32))</f>
        <v>3.718276E-3</v>
      </c>
      <c r="G219" s="364">
        <f>IF(ISBLANK(INDEX('Wetmore 2012 Met Stab Raw Data'!$B$8:$AI$683,MATCH($B219,'Wetmore 2012 Met Stab Raw Data'!$B$8:$B$683,0)+1,34)),"",IF(INDEX('Wetmore 2012 Met Stab Raw Data'!$B$8:$AI$683,MATCH($B219,'Wetmore 2012 Met Stab Raw Data'!$B$8:$B$683,0)+1,34)&lt;0,0,INDEX('Wetmore 2012 Met Stab Raw Data'!$B$8:$AI$683,MATCH($B219,'Wetmore 2012 Met Stab Raw Data'!$B$8:$B$683,0)+1,34)))</f>
        <v>1.6161085369999999</v>
      </c>
      <c r="H219" s="134">
        <f>IF(ISBLANK(INDEX('Wetmore 2012 Met Stab Raw Data'!$B$8:$AI$683,MATCH($B219,'Wetmore 2012 Met Stab Raw Data'!$B$8:$B$683,0)+1,34)),"",INDEX('Wetmore 2012 Met Stab Raw Data'!$B$8:$AI$683,MATCH($B219,'Wetmore 2012 Met Stab Raw Data'!$B$8:$B$683,0)+1,32))</f>
        <v>5.3862199999999997E-3</v>
      </c>
      <c r="I219" s="364" t="str">
        <f>IF(ISBLANK(INDEX('Wetmore 2012 PPB Raw Data'!$B$7:$G$246,MATCH($B219,'Wetmore 2012 PPB Raw Data'!$B$7:$B$246,0),2)),"",INDEX('Wetmore 2012 PPB Raw Data'!$B$7:$G$246,MATCH($B219,'Wetmore 2012 PPB Raw Data'!$B$7:$B$246,0),2)/100)</f>
        <v/>
      </c>
      <c r="J219" s="387">
        <f>IF(ISBLANK(INDEX('Wetmore 2012 PPB Raw Data'!$B$7:$G$246,MATCH($B219,'Wetmore 2012 PPB Raw Data'!$B$7:$B$246,0),5)),"",INDEX('Wetmore 2012 PPB Raw Data'!$B$7:$G$246,MATCH($B219,'Wetmore 2012 PPB Raw Data'!$B$7:$B$246,0),5)/100)</f>
        <v>0.10288961458378393</v>
      </c>
    </row>
    <row r="220" spans="1:10" x14ac:dyDescent="0.25">
      <c r="A220" s="150" t="s">
        <v>352</v>
      </c>
      <c r="B220" s="347" t="s">
        <v>353</v>
      </c>
      <c r="C220" s="150" t="s">
        <v>1738</v>
      </c>
      <c r="D220" s="150" t="s">
        <v>1739</v>
      </c>
      <c r="E220" s="364">
        <f>IF(ISBLANK(INDEX('Wetmore 2012 Met Stab Raw Data'!$B$8:$AI$683,MATCH($B220,'Wetmore 2012 Met Stab Raw Data'!$B$8:$B$683,0),34)),"",IF(INDEX('Wetmore 2012 Met Stab Raw Data'!$B$8:$AI$683,MATCH($B220,'Wetmore 2012 Met Stab Raw Data'!$B$8:$B$683,0),34)&lt;0,0,INDEX('Wetmore 2012 Met Stab Raw Data'!$B$8:$AI$683,MATCH($B220,'Wetmore 2012 Met Stab Raw Data'!$B$8:$B$683,0),34)))</f>
        <v>0</v>
      </c>
      <c r="F220" s="134">
        <f>IF(ISBLANK(INDEX('Wetmore 2012 Met Stab Raw Data'!$B$8:$AI$683,MATCH($B220,'Wetmore 2012 Met Stab Raw Data'!$B$8:$B$683,0),34)),"",INDEX('Wetmore 2012 Met Stab Raw Data'!$B$8:$AI$683,MATCH($B220,'Wetmore 2012 Met Stab Raw Data'!$B$8:$B$683,0),32))</f>
        <v>6.4115962999999998E-2</v>
      </c>
      <c r="G220" s="364">
        <f>IF(ISBLANK(INDEX('Wetmore 2012 Met Stab Raw Data'!$B$8:$AI$683,MATCH($B220,'Wetmore 2012 Met Stab Raw Data'!$B$8:$B$683,0)+1,34)),"",IF(INDEX('Wetmore 2012 Met Stab Raw Data'!$B$8:$AI$683,MATCH($B220,'Wetmore 2012 Met Stab Raw Data'!$B$8:$B$683,0)+1,34)&lt;0,0,INDEX('Wetmore 2012 Met Stab Raw Data'!$B$8:$AI$683,MATCH($B220,'Wetmore 2012 Met Stab Raw Data'!$B$8:$B$683,0)+1,34)))</f>
        <v>0</v>
      </c>
      <c r="H220" s="134">
        <f>IF(ISBLANK(INDEX('Wetmore 2012 Met Stab Raw Data'!$B$8:$AI$683,MATCH($B220,'Wetmore 2012 Met Stab Raw Data'!$B$8:$B$683,0)+1,34)),"",INDEX('Wetmore 2012 Met Stab Raw Data'!$B$8:$AI$683,MATCH($B220,'Wetmore 2012 Met Stab Raw Data'!$B$8:$B$683,0)+1,32))</f>
        <v>2.1299999999999999E-6</v>
      </c>
      <c r="I220" s="364" t="str">
        <f>IF(ISBLANK(INDEX('Wetmore 2012 PPB Raw Data'!$B$7:$G$246,MATCH($B220,'Wetmore 2012 PPB Raw Data'!$B$7:$B$246,0),2)),"",INDEX('Wetmore 2012 PPB Raw Data'!$B$7:$G$246,MATCH($B220,'Wetmore 2012 PPB Raw Data'!$B$7:$B$246,0),2)/100)</f>
        <v/>
      </c>
      <c r="J220" s="387">
        <f>IF(ISBLANK(INDEX('Wetmore 2012 PPB Raw Data'!$B$7:$G$246,MATCH($B220,'Wetmore 2012 PPB Raw Data'!$B$7:$B$246,0),5)),"",INDEX('Wetmore 2012 PPB Raw Data'!$B$7:$G$246,MATCH($B220,'Wetmore 2012 PPB Raw Data'!$B$7:$B$246,0),5)/100)</f>
        <v>2.4838039045415528E-2</v>
      </c>
    </row>
    <row r="221" spans="1:10" x14ac:dyDescent="0.25">
      <c r="A221" s="148" t="s">
        <v>656</v>
      </c>
      <c r="B221" s="347" t="s">
        <v>354</v>
      </c>
      <c r="C221" s="150" t="s">
        <v>1738</v>
      </c>
      <c r="D221" s="150" t="s">
        <v>1739</v>
      </c>
      <c r="E221" s="364">
        <f>IF(ISBLANK(INDEX('Wetmore 2012 Met Stab Raw Data'!$B$8:$AI$683,MATCH($B221,'Wetmore 2012 Met Stab Raw Data'!$B$8:$B$683,0),34)),"",IF(INDEX('Wetmore 2012 Met Stab Raw Data'!$B$8:$AI$683,MATCH($B221,'Wetmore 2012 Met Stab Raw Data'!$B$8:$B$683,0),34)&lt;0,0,INDEX('Wetmore 2012 Met Stab Raw Data'!$B$8:$AI$683,MATCH($B221,'Wetmore 2012 Met Stab Raw Data'!$B$8:$B$683,0),34)))</f>
        <v>37.603858870000003</v>
      </c>
      <c r="F221" s="134">
        <f>IF(ISBLANK(INDEX('Wetmore 2012 Met Stab Raw Data'!$B$8:$AI$683,MATCH($B221,'Wetmore 2012 Met Stab Raw Data'!$B$8:$B$683,0),34)),"",INDEX('Wetmore 2012 Met Stab Raw Data'!$B$8:$AI$683,MATCH($B221,'Wetmore 2012 Met Stab Raw Data'!$B$8:$B$683,0),32))</f>
        <v>8.5900000000000001E-5</v>
      </c>
      <c r="G221" s="364">
        <f>IF(ISBLANK(INDEX('Wetmore 2012 Met Stab Raw Data'!$B$8:$AI$683,MATCH($B221,'Wetmore 2012 Met Stab Raw Data'!$B$8:$B$683,0)+1,34)),"",IF(INDEX('Wetmore 2012 Met Stab Raw Data'!$B$8:$AI$683,MATCH($B221,'Wetmore 2012 Met Stab Raw Data'!$B$8:$B$683,0)+1,34)&lt;0,0,INDEX('Wetmore 2012 Met Stab Raw Data'!$B$8:$AI$683,MATCH($B221,'Wetmore 2012 Met Stab Raw Data'!$B$8:$B$683,0)+1,34)))</f>
        <v>230.86812040000001</v>
      </c>
      <c r="H221" s="134">
        <f>IF(ISBLANK(INDEX('Wetmore 2012 Met Stab Raw Data'!$B$8:$AI$683,MATCH($B221,'Wetmore 2012 Met Stab Raw Data'!$B$8:$B$683,0)+1,34)),"",INDEX('Wetmore 2012 Met Stab Raw Data'!$B$8:$AI$683,MATCH($B221,'Wetmore 2012 Met Stab Raw Data'!$B$8:$B$683,0)+1,32))</f>
        <v>2.9100000000000003E-4</v>
      </c>
      <c r="I221" s="364" t="str">
        <f>IF(ISBLANK(INDEX('Wetmore 2012 PPB Raw Data'!$B$7:$G$246,MATCH($B221,'Wetmore 2012 PPB Raw Data'!$B$7:$B$246,0),2)),"",INDEX('Wetmore 2012 PPB Raw Data'!$B$7:$G$246,MATCH($B221,'Wetmore 2012 PPB Raw Data'!$B$7:$B$246,0),2)/100)</f>
        <v/>
      </c>
      <c r="J221" s="387">
        <f>IF(ISBLANK(INDEX('Wetmore 2012 PPB Raw Data'!$B$7:$G$246,MATCH($B221,'Wetmore 2012 PPB Raw Data'!$B$7:$B$246,0),5)),"",INDEX('Wetmore 2012 PPB Raw Data'!$B$7:$G$246,MATCH($B221,'Wetmore 2012 PPB Raw Data'!$B$7:$B$246,0),5)/100)</f>
        <v>0</v>
      </c>
    </row>
    <row r="222" spans="1:10" x14ac:dyDescent="0.25">
      <c r="A222" s="150" t="s">
        <v>355</v>
      </c>
      <c r="B222" s="347" t="s">
        <v>356</v>
      </c>
      <c r="C222" s="150" t="s">
        <v>1738</v>
      </c>
      <c r="D222" s="150" t="s">
        <v>1739</v>
      </c>
      <c r="E222" s="364">
        <f>IF(ISBLANK(INDEX('Wetmore 2012 Met Stab Raw Data'!$B$8:$AI$683,MATCH($B222,'Wetmore 2012 Met Stab Raw Data'!$B$8:$B$683,0),34)),"",IF(INDEX('Wetmore 2012 Met Stab Raw Data'!$B$8:$AI$683,MATCH($B222,'Wetmore 2012 Met Stab Raw Data'!$B$8:$B$683,0),34)&lt;0,0,INDEX('Wetmore 2012 Met Stab Raw Data'!$B$8:$AI$683,MATCH($B222,'Wetmore 2012 Met Stab Raw Data'!$B$8:$B$683,0),34)))</f>
        <v>0</v>
      </c>
      <c r="F222" s="134">
        <f>IF(ISBLANK(INDEX('Wetmore 2012 Met Stab Raw Data'!$B$8:$AI$683,MATCH($B222,'Wetmore 2012 Met Stab Raw Data'!$B$8:$B$683,0),34)),"",INDEX('Wetmore 2012 Met Stab Raw Data'!$B$8:$AI$683,MATCH($B222,'Wetmore 2012 Met Stab Raw Data'!$B$8:$B$683,0),32))</f>
        <v>2.2106629999999999E-3</v>
      </c>
      <c r="G222" s="364">
        <f>IF(ISBLANK(INDEX('Wetmore 2012 Met Stab Raw Data'!$B$8:$AI$683,MATCH($B222,'Wetmore 2012 Met Stab Raw Data'!$B$8:$B$683,0)+1,34)),"",IF(INDEX('Wetmore 2012 Met Stab Raw Data'!$B$8:$AI$683,MATCH($B222,'Wetmore 2012 Met Stab Raw Data'!$B$8:$B$683,0)+1,34)&lt;0,0,INDEX('Wetmore 2012 Met Stab Raw Data'!$B$8:$AI$683,MATCH($B222,'Wetmore 2012 Met Stab Raw Data'!$B$8:$B$683,0)+1,34)))</f>
        <v>5.8387948789999999</v>
      </c>
      <c r="H222" s="134">
        <f>IF(ISBLANK(INDEX('Wetmore 2012 Met Stab Raw Data'!$B$8:$AI$683,MATCH($B222,'Wetmore 2012 Met Stab Raw Data'!$B$8:$B$683,0)+1,34)),"",INDEX('Wetmore 2012 Met Stab Raw Data'!$B$8:$AI$683,MATCH($B222,'Wetmore 2012 Met Stab Raw Data'!$B$8:$B$683,0)+1,32))</f>
        <v>6.8899999999999999E-7</v>
      </c>
      <c r="I222" s="364" t="str">
        <f>IF(ISBLANK(INDEX('Wetmore 2012 PPB Raw Data'!$B$7:$G$246,MATCH($B222,'Wetmore 2012 PPB Raw Data'!$B$7:$B$246,0),2)),"",INDEX('Wetmore 2012 PPB Raw Data'!$B$7:$G$246,MATCH($B222,'Wetmore 2012 PPB Raw Data'!$B$7:$B$246,0),2)/100)</f>
        <v/>
      </c>
      <c r="J222" s="387">
        <f>IF(ISBLANK(INDEX('Wetmore 2012 PPB Raw Data'!$B$7:$G$246,MATCH($B222,'Wetmore 2012 PPB Raw Data'!$B$7:$B$246,0),5)),"",INDEX('Wetmore 2012 PPB Raw Data'!$B$7:$G$246,MATCH($B222,'Wetmore 2012 PPB Raw Data'!$B$7:$B$246,0),5)/100)</f>
        <v>0.13816002233226896</v>
      </c>
    </row>
    <row r="223" spans="1:10" x14ac:dyDescent="0.25">
      <c r="A223" s="150" t="s">
        <v>357</v>
      </c>
      <c r="B223" s="347" t="s">
        <v>358</v>
      </c>
      <c r="C223" s="150" t="s">
        <v>1738</v>
      </c>
      <c r="D223" s="150" t="s">
        <v>1739</v>
      </c>
      <c r="E223" s="364">
        <f>IF(ISBLANK(INDEX('Wetmore 2012 Met Stab Raw Data'!$B$8:$AI$683,MATCH($B223,'Wetmore 2012 Met Stab Raw Data'!$B$8:$B$683,0),34)),"",IF(INDEX('Wetmore 2012 Met Stab Raw Data'!$B$8:$AI$683,MATCH($B223,'Wetmore 2012 Met Stab Raw Data'!$B$8:$B$683,0),34)&lt;0,0,INDEX('Wetmore 2012 Met Stab Raw Data'!$B$8:$AI$683,MATCH($B223,'Wetmore 2012 Met Stab Raw Data'!$B$8:$B$683,0),34)))</f>
        <v>2.57352691</v>
      </c>
      <c r="F223" s="134">
        <f>IF(ISBLANK(INDEX('Wetmore 2012 Met Stab Raw Data'!$B$8:$AI$683,MATCH($B223,'Wetmore 2012 Met Stab Raw Data'!$B$8:$B$683,0),34)),"",INDEX('Wetmore 2012 Met Stab Raw Data'!$B$8:$AI$683,MATCH($B223,'Wetmore 2012 Met Stab Raw Data'!$B$8:$B$683,0),32))</f>
        <v>3.7218849999999999E-3</v>
      </c>
      <c r="G223" s="364">
        <f>IF(ISBLANK(INDEX('Wetmore 2012 Met Stab Raw Data'!$B$8:$AI$683,MATCH($B223,'Wetmore 2012 Met Stab Raw Data'!$B$8:$B$683,0)+1,34)),"",IF(INDEX('Wetmore 2012 Met Stab Raw Data'!$B$8:$AI$683,MATCH($B223,'Wetmore 2012 Met Stab Raw Data'!$B$8:$B$683,0)+1,34)&lt;0,0,INDEX('Wetmore 2012 Met Stab Raw Data'!$B$8:$AI$683,MATCH($B223,'Wetmore 2012 Met Stab Raw Data'!$B$8:$B$683,0)+1,34)))</f>
        <v>1.936503834</v>
      </c>
      <c r="H223" s="134">
        <f>IF(ISBLANK(INDEX('Wetmore 2012 Met Stab Raw Data'!$B$8:$AI$683,MATCH($B223,'Wetmore 2012 Met Stab Raw Data'!$B$8:$B$683,0)+1,34)),"",INDEX('Wetmore 2012 Met Stab Raw Data'!$B$8:$AI$683,MATCH($B223,'Wetmore 2012 Met Stab Raw Data'!$B$8:$B$683,0)+1,32))</f>
        <v>6.5316219999999999E-3</v>
      </c>
      <c r="I223" s="364" t="str">
        <f>IF(ISBLANK(INDEX('Wetmore 2012 PPB Raw Data'!$B$7:$G$246,MATCH($B223,'Wetmore 2012 PPB Raw Data'!$B$7:$B$246,0),2)),"",INDEX('Wetmore 2012 PPB Raw Data'!$B$7:$G$246,MATCH($B223,'Wetmore 2012 PPB Raw Data'!$B$7:$B$246,0),2)/100)</f>
        <v/>
      </c>
      <c r="J223" s="387">
        <f>IF(ISBLANK(INDEX('Wetmore 2012 PPB Raw Data'!$B$7:$G$246,MATCH($B223,'Wetmore 2012 PPB Raw Data'!$B$7:$B$246,0),5)),"",INDEX('Wetmore 2012 PPB Raw Data'!$B$7:$G$246,MATCH($B223,'Wetmore 2012 PPB Raw Data'!$B$7:$B$246,0),5)/100)</f>
        <v>0.28569693794942613</v>
      </c>
    </row>
    <row r="224" spans="1:10" x14ac:dyDescent="0.25">
      <c r="A224" s="150" t="s">
        <v>359</v>
      </c>
      <c r="B224" s="347" t="s">
        <v>360</v>
      </c>
      <c r="C224" s="150" t="s">
        <v>1738</v>
      </c>
      <c r="D224" s="150" t="s">
        <v>1739</v>
      </c>
      <c r="E224" s="364">
        <f>IF(ISBLANK(INDEX('Wetmore 2012 Met Stab Raw Data'!$B$8:$AI$683,MATCH($B224,'Wetmore 2012 Met Stab Raw Data'!$B$8:$B$683,0),34)),"",IF(INDEX('Wetmore 2012 Met Stab Raw Data'!$B$8:$AI$683,MATCH($B224,'Wetmore 2012 Met Stab Raw Data'!$B$8:$B$683,0),34)&lt;0,0,INDEX('Wetmore 2012 Met Stab Raw Data'!$B$8:$AI$683,MATCH($B224,'Wetmore 2012 Met Stab Raw Data'!$B$8:$B$683,0),34)))</f>
        <v>0.61150087600000003</v>
      </c>
      <c r="F224" s="134">
        <f>IF(ISBLANK(INDEX('Wetmore 2012 Met Stab Raw Data'!$B$8:$AI$683,MATCH($B224,'Wetmore 2012 Met Stab Raw Data'!$B$8:$B$683,0),34)),"",INDEX('Wetmore 2012 Met Stab Raw Data'!$B$8:$AI$683,MATCH($B224,'Wetmore 2012 Met Stab Raw Data'!$B$8:$B$683,0),32))</f>
        <v>0.57673893099999995</v>
      </c>
      <c r="G224" s="364">
        <f>IF(ISBLANK(INDEX('Wetmore 2012 Met Stab Raw Data'!$B$8:$AI$683,MATCH($B224,'Wetmore 2012 Met Stab Raw Data'!$B$8:$B$683,0)+1,34)),"",IF(INDEX('Wetmore 2012 Met Stab Raw Data'!$B$8:$AI$683,MATCH($B224,'Wetmore 2012 Met Stab Raw Data'!$B$8:$B$683,0)+1,34)&lt;0,0,INDEX('Wetmore 2012 Met Stab Raw Data'!$B$8:$AI$683,MATCH($B224,'Wetmore 2012 Met Stab Raw Data'!$B$8:$B$683,0)+1,34)))</f>
        <v>0.46331028400000002</v>
      </c>
      <c r="H224" s="134">
        <f>IF(ISBLANK(INDEX('Wetmore 2012 Met Stab Raw Data'!$B$8:$AI$683,MATCH($B224,'Wetmore 2012 Met Stab Raw Data'!$B$8:$B$683,0)+1,34)),"",INDEX('Wetmore 2012 Met Stab Raw Data'!$B$8:$AI$683,MATCH($B224,'Wetmore 2012 Met Stab Raw Data'!$B$8:$B$683,0)+1,32))</f>
        <v>0.77767325300000001</v>
      </c>
      <c r="I224" s="364" t="str">
        <f>IF(ISBLANK(INDEX('Wetmore 2012 PPB Raw Data'!$B$7:$G$246,MATCH($B224,'Wetmore 2012 PPB Raw Data'!$B$7:$B$246,0),2)),"",INDEX('Wetmore 2012 PPB Raw Data'!$B$7:$G$246,MATCH($B224,'Wetmore 2012 PPB Raw Data'!$B$7:$B$246,0),2)/100)</f>
        <v/>
      </c>
      <c r="J224" s="387">
        <f>IF(ISBLANK(INDEX('Wetmore 2012 PPB Raw Data'!$B$7:$G$246,MATCH($B224,'Wetmore 2012 PPB Raw Data'!$B$7:$B$246,0),5)),"",INDEX('Wetmore 2012 PPB Raw Data'!$B$7:$G$246,MATCH($B224,'Wetmore 2012 PPB Raw Data'!$B$7:$B$246,0),5)/100)</f>
        <v>0.82856587762341249</v>
      </c>
    </row>
    <row r="225" spans="1:10" x14ac:dyDescent="0.25">
      <c r="A225" s="150" t="s">
        <v>552</v>
      </c>
      <c r="B225" s="347" t="s">
        <v>604</v>
      </c>
      <c r="C225" s="150" t="s">
        <v>1738</v>
      </c>
      <c r="D225" s="150" t="s">
        <v>1739</v>
      </c>
      <c r="E225" s="364">
        <f>IF(ISBLANK(INDEX('Wetmore 2012 Met Stab Raw Data'!$B$8:$AI$683,MATCH($B225,'Wetmore 2012 Met Stab Raw Data'!$B$8:$B$683,0),34)),"",IF(INDEX('Wetmore 2012 Met Stab Raw Data'!$B$8:$AI$683,MATCH($B225,'Wetmore 2012 Met Stab Raw Data'!$B$8:$B$683,0),34)&lt;0,0,INDEX('Wetmore 2012 Met Stab Raw Data'!$B$8:$AI$683,MATCH($B225,'Wetmore 2012 Met Stab Raw Data'!$B$8:$B$683,0),34)))</f>
        <v>41.4997406683663</v>
      </c>
      <c r="F225" s="134">
        <f>IF(ISBLANK(INDEX('Wetmore 2012 Met Stab Raw Data'!$B$8:$AI$683,MATCH($B225,'Wetmore 2012 Met Stab Raw Data'!$B$8:$B$683,0),34)),"",INDEX('Wetmore 2012 Met Stab Raw Data'!$B$8:$AI$683,MATCH($B225,'Wetmore 2012 Met Stab Raw Data'!$B$8:$B$683,0),32))</f>
        <v>3.42216482197565E-5</v>
      </c>
      <c r="G225" s="364">
        <f>IF(ISBLANK(INDEX('Wetmore 2012 Met Stab Raw Data'!$B$8:$AI$683,MATCH($B225,'Wetmore 2012 Met Stab Raw Data'!$B$8:$B$683,0)+1,34)),"",IF(INDEX('Wetmore 2012 Met Stab Raw Data'!$B$8:$AI$683,MATCH($B225,'Wetmore 2012 Met Stab Raw Data'!$B$8:$B$683,0)+1,34)&lt;0,0,INDEX('Wetmore 2012 Met Stab Raw Data'!$B$8:$AI$683,MATCH($B225,'Wetmore 2012 Met Stab Raw Data'!$B$8:$B$683,0)+1,34)))</f>
        <v>41.307106858589499</v>
      </c>
      <c r="H225" s="134">
        <f>IF(ISBLANK(INDEX('Wetmore 2012 Met Stab Raw Data'!$B$8:$AI$683,MATCH($B225,'Wetmore 2012 Met Stab Raw Data'!$B$8:$B$683,0)+1,34)),"",INDEX('Wetmore 2012 Met Stab Raw Data'!$B$8:$AI$683,MATCH($B225,'Wetmore 2012 Met Stab Raw Data'!$B$8:$B$683,0)+1,32))</f>
        <v>6.3122102307300301E-6</v>
      </c>
      <c r="I225" s="364">
        <f>IF(ISBLANK(INDEX('Wetmore 2012 PPB Raw Data'!$B$7:$G$246,MATCH($B225,'Wetmore 2012 PPB Raw Data'!$B$7:$B$246,0),2)),"",INDEX('Wetmore 2012 PPB Raw Data'!$B$7:$G$246,MATCH($B225,'Wetmore 2012 PPB Raw Data'!$B$7:$B$246,0),2)/100)</f>
        <v>1.069421984130872E-2</v>
      </c>
      <c r="J225" s="387">
        <f>IF(ISBLANK(INDEX('Wetmore 2012 PPB Raw Data'!$B$7:$G$246,MATCH($B225,'Wetmore 2012 PPB Raw Data'!$B$7:$B$246,0),5)),"",INDEX('Wetmore 2012 PPB Raw Data'!$B$7:$G$246,MATCH($B225,'Wetmore 2012 PPB Raw Data'!$B$7:$B$246,0),5)/100)</f>
        <v>1.139218406161501E-2</v>
      </c>
    </row>
    <row r="226" spans="1:10" x14ac:dyDescent="0.25">
      <c r="A226" s="150" t="s">
        <v>361</v>
      </c>
      <c r="B226" s="347" t="s">
        <v>362</v>
      </c>
      <c r="C226" s="150" t="s">
        <v>1738</v>
      </c>
      <c r="D226" s="150" t="s">
        <v>1739</v>
      </c>
      <c r="E226" s="364">
        <f>IF(ISBLANK(INDEX('Wetmore 2012 Met Stab Raw Data'!$B$8:$AI$683,MATCH($B226,'Wetmore 2012 Met Stab Raw Data'!$B$8:$B$683,0),34)),"",IF(INDEX('Wetmore 2012 Met Stab Raw Data'!$B$8:$AI$683,MATCH($B226,'Wetmore 2012 Met Stab Raw Data'!$B$8:$B$683,0),34)&lt;0,0,INDEX('Wetmore 2012 Met Stab Raw Data'!$B$8:$AI$683,MATCH($B226,'Wetmore 2012 Met Stab Raw Data'!$B$8:$B$683,0),34)))</f>
        <v>4.9203041819999997</v>
      </c>
      <c r="F226" s="134">
        <f>IF(ISBLANK(INDEX('Wetmore 2012 Met Stab Raw Data'!$B$8:$AI$683,MATCH($B226,'Wetmore 2012 Met Stab Raw Data'!$B$8:$B$683,0),34)),"",INDEX('Wetmore 2012 Met Stab Raw Data'!$B$8:$AI$683,MATCH($B226,'Wetmore 2012 Met Stab Raw Data'!$B$8:$B$683,0),32))</f>
        <v>0.154597184</v>
      </c>
      <c r="G226" s="364">
        <f>IF(ISBLANK(INDEX('Wetmore 2012 Met Stab Raw Data'!$B$8:$AI$683,MATCH($B226,'Wetmore 2012 Met Stab Raw Data'!$B$8:$B$683,0)+1,34)),"",IF(INDEX('Wetmore 2012 Met Stab Raw Data'!$B$8:$AI$683,MATCH($B226,'Wetmore 2012 Met Stab Raw Data'!$B$8:$B$683,0)+1,34)&lt;0,0,INDEX('Wetmore 2012 Met Stab Raw Data'!$B$8:$AI$683,MATCH($B226,'Wetmore 2012 Met Stab Raw Data'!$B$8:$B$683,0)+1,34)))</f>
        <v>0</v>
      </c>
      <c r="H226" s="134">
        <f>IF(ISBLANK(INDEX('Wetmore 2012 Met Stab Raw Data'!$B$8:$AI$683,MATCH($B226,'Wetmore 2012 Met Stab Raw Data'!$B$8:$B$683,0)+1,34)),"",INDEX('Wetmore 2012 Met Stab Raw Data'!$B$8:$AI$683,MATCH($B226,'Wetmore 2012 Met Stab Raw Data'!$B$8:$B$683,0)+1,32))</f>
        <v>2.8778900000000001E-3</v>
      </c>
      <c r="I226" s="364" t="str">
        <f>IF(ISBLANK(INDEX('Wetmore 2012 PPB Raw Data'!$B$7:$G$246,MATCH($B226,'Wetmore 2012 PPB Raw Data'!$B$7:$B$246,0),2)),"",INDEX('Wetmore 2012 PPB Raw Data'!$B$7:$G$246,MATCH($B226,'Wetmore 2012 PPB Raw Data'!$B$7:$B$246,0),2)/100)</f>
        <v/>
      </c>
      <c r="J226" s="387">
        <f>IF(ISBLANK(INDEX('Wetmore 2012 PPB Raw Data'!$B$7:$G$246,MATCH($B226,'Wetmore 2012 PPB Raw Data'!$B$7:$B$246,0),5)),"",INDEX('Wetmore 2012 PPB Raw Data'!$B$7:$G$246,MATCH($B226,'Wetmore 2012 PPB Raw Data'!$B$7:$B$246,0),5)/100)</f>
        <v>2.8374783997200167E-2</v>
      </c>
    </row>
    <row r="227" spans="1:10" x14ac:dyDescent="0.25">
      <c r="A227" s="148" t="s">
        <v>657</v>
      </c>
      <c r="B227" s="347" t="s">
        <v>363</v>
      </c>
      <c r="C227" s="150" t="s">
        <v>1738</v>
      </c>
      <c r="D227" s="150" t="s">
        <v>1739</v>
      </c>
      <c r="E227" s="364">
        <f>IF(ISBLANK(INDEX('Wetmore 2012 Met Stab Raw Data'!$B$8:$AI$683,MATCH($B227,'Wetmore 2012 Met Stab Raw Data'!$B$8:$B$683,0),34)),"",IF(INDEX('Wetmore 2012 Met Stab Raw Data'!$B$8:$AI$683,MATCH($B227,'Wetmore 2012 Met Stab Raw Data'!$B$8:$B$683,0),34)&lt;0,0,INDEX('Wetmore 2012 Met Stab Raw Data'!$B$8:$AI$683,MATCH($B227,'Wetmore 2012 Met Stab Raw Data'!$B$8:$B$683,0),34)))</f>
        <v>18.27635738</v>
      </c>
      <c r="F227" s="134">
        <f>IF(ISBLANK(INDEX('Wetmore 2012 Met Stab Raw Data'!$B$8:$AI$683,MATCH($B227,'Wetmore 2012 Met Stab Raw Data'!$B$8:$B$683,0),34)),"",INDEX('Wetmore 2012 Met Stab Raw Data'!$B$8:$AI$683,MATCH($B227,'Wetmore 2012 Met Stab Raw Data'!$B$8:$B$683,0),32))</f>
        <v>1.8599999999999999E-4</v>
      </c>
      <c r="G227" s="364" t="str">
        <f>IF(ISBLANK(INDEX('Wetmore 2012 Met Stab Raw Data'!$B$8:$AI$683,MATCH($B227,'Wetmore 2012 Met Stab Raw Data'!$B$8:$B$683,0)+1,34)),"",IF(INDEX('Wetmore 2012 Met Stab Raw Data'!$B$8:$AI$683,MATCH($B227,'Wetmore 2012 Met Stab Raw Data'!$B$8:$B$683,0)+1,34)&lt;0,0,INDEX('Wetmore 2012 Met Stab Raw Data'!$B$8:$AI$683,MATCH($B227,'Wetmore 2012 Met Stab Raw Data'!$B$8:$B$683,0)+1,34)))</f>
        <v/>
      </c>
      <c r="H227" s="134" t="str">
        <f>IF(ISBLANK(INDEX('Wetmore 2012 Met Stab Raw Data'!$B$8:$AI$683,MATCH($B227,'Wetmore 2012 Met Stab Raw Data'!$B$8:$B$683,0)+1,34)),"",INDEX('Wetmore 2012 Met Stab Raw Data'!$B$8:$AI$683,MATCH($B227,'Wetmore 2012 Met Stab Raw Data'!$B$8:$B$683,0)+1,32))</f>
        <v/>
      </c>
      <c r="I227" s="364" t="str">
        <f>IF(ISBLANK(INDEX('Wetmore 2012 PPB Raw Data'!$B$7:$G$246,MATCH($B227,'Wetmore 2012 PPB Raw Data'!$B$7:$B$246,0),2)),"",INDEX('Wetmore 2012 PPB Raw Data'!$B$7:$G$246,MATCH($B227,'Wetmore 2012 PPB Raw Data'!$B$7:$B$246,0),2)/100)</f>
        <v/>
      </c>
      <c r="J227" s="387">
        <f>IF(ISBLANK(INDEX('Wetmore 2012 PPB Raw Data'!$B$7:$G$246,MATCH($B227,'Wetmore 2012 PPB Raw Data'!$B$7:$B$246,0),5)),"",INDEX('Wetmore 2012 PPB Raw Data'!$B$7:$G$246,MATCH($B227,'Wetmore 2012 PPB Raw Data'!$B$7:$B$246,0),5)/100)</f>
        <v>0</v>
      </c>
    </row>
    <row r="228" spans="1:10" x14ac:dyDescent="0.25">
      <c r="A228" s="150" t="s">
        <v>364</v>
      </c>
      <c r="B228" s="347" t="s">
        <v>365</v>
      </c>
      <c r="C228" s="150" t="s">
        <v>1738</v>
      </c>
      <c r="D228" s="150" t="s">
        <v>1739</v>
      </c>
      <c r="E228" s="364">
        <f>IF(ISBLANK(INDEX('Wetmore 2012 Met Stab Raw Data'!$B$8:$AI$683,MATCH($B228,'Wetmore 2012 Met Stab Raw Data'!$B$8:$B$683,0),34)),"",IF(INDEX('Wetmore 2012 Met Stab Raw Data'!$B$8:$AI$683,MATCH($B228,'Wetmore 2012 Met Stab Raw Data'!$B$8:$B$683,0),34)&lt;0,0,INDEX('Wetmore 2012 Met Stab Raw Data'!$B$8:$AI$683,MATCH($B228,'Wetmore 2012 Met Stab Raw Data'!$B$8:$B$683,0),34)))</f>
        <v>2.4686945269999998</v>
      </c>
      <c r="F228" s="134">
        <f>IF(ISBLANK(INDEX('Wetmore 2012 Met Stab Raw Data'!$B$8:$AI$683,MATCH($B228,'Wetmore 2012 Met Stab Raw Data'!$B$8:$B$683,0),34)),"",INDEX('Wetmore 2012 Met Stab Raw Data'!$B$8:$AI$683,MATCH($B228,'Wetmore 2012 Met Stab Raw Data'!$B$8:$B$683,0),32))</f>
        <v>2.6757988E-2</v>
      </c>
      <c r="G228" s="364">
        <f>IF(ISBLANK(INDEX('Wetmore 2012 Met Stab Raw Data'!$B$8:$AI$683,MATCH($B228,'Wetmore 2012 Met Stab Raw Data'!$B$8:$B$683,0)+1,34)),"",IF(INDEX('Wetmore 2012 Met Stab Raw Data'!$B$8:$AI$683,MATCH($B228,'Wetmore 2012 Met Stab Raw Data'!$B$8:$B$683,0)+1,34)&lt;0,0,INDEX('Wetmore 2012 Met Stab Raw Data'!$B$8:$AI$683,MATCH($B228,'Wetmore 2012 Met Stab Raw Data'!$B$8:$B$683,0)+1,34)))</f>
        <v>3.4575484859999999</v>
      </c>
      <c r="H228" s="134">
        <f>IF(ISBLANK(INDEX('Wetmore 2012 Met Stab Raw Data'!$B$8:$AI$683,MATCH($B228,'Wetmore 2012 Met Stab Raw Data'!$B$8:$B$683,0)+1,34)),"",INDEX('Wetmore 2012 Met Stab Raw Data'!$B$8:$AI$683,MATCH($B228,'Wetmore 2012 Met Stab Raw Data'!$B$8:$B$683,0)+1,32))</f>
        <v>1.6869797999999998E-2</v>
      </c>
      <c r="I228" s="364" t="str">
        <f>IF(ISBLANK(INDEX('Wetmore 2012 PPB Raw Data'!$B$7:$G$246,MATCH($B228,'Wetmore 2012 PPB Raw Data'!$B$7:$B$246,0),2)),"",INDEX('Wetmore 2012 PPB Raw Data'!$B$7:$G$246,MATCH($B228,'Wetmore 2012 PPB Raw Data'!$B$7:$B$246,0),2)/100)</f>
        <v/>
      </c>
      <c r="J228" s="387">
        <f>IF(ISBLANK(INDEX('Wetmore 2012 PPB Raw Data'!$B$7:$G$246,MATCH($B228,'Wetmore 2012 PPB Raw Data'!$B$7:$B$246,0),5)),"",INDEX('Wetmore 2012 PPB Raw Data'!$B$7:$G$246,MATCH($B228,'Wetmore 2012 PPB Raw Data'!$B$7:$B$246,0),5)/100)</f>
        <v>0.42700659032775823</v>
      </c>
    </row>
    <row r="229" spans="1:10" x14ac:dyDescent="0.25">
      <c r="A229" s="150" t="s">
        <v>557</v>
      </c>
      <c r="B229" s="347" t="s">
        <v>605</v>
      </c>
      <c r="C229" s="150" t="s">
        <v>1738</v>
      </c>
      <c r="D229" s="150" t="s">
        <v>1739</v>
      </c>
      <c r="E229" s="364">
        <f>IF(ISBLANK(INDEX('Wetmore 2012 Met Stab Raw Data'!$B$8:$AI$683,MATCH($B229,'Wetmore 2012 Met Stab Raw Data'!$B$8:$B$683,0),34)),"",IF(INDEX('Wetmore 2012 Met Stab Raw Data'!$B$8:$AI$683,MATCH($B229,'Wetmore 2012 Met Stab Raw Data'!$B$8:$B$683,0),34)&lt;0,0,INDEX('Wetmore 2012 Met Stab Raw Data'!$B$8:$AI$683,MATCH($B229,'Wetmore 2012 Met Stab Raw Data'!$B$8:$B$683,0),34)))</f>
        <v>14.588391183973499</v>
      </c>
      <c r="F229" s="134">
        <f>IF(ISBLANK(INDEX('Wetmore 2012 Met Stab Raw Data'!$B$8:$AI$683,MATCH($B229,'Wetmore 2012 Met Stab Raw Data'!$B$8:$B$683,0),34)),"",INDEX('Wetmore 2012 Met Stab Raw Data'!$B$8:$AI$683,MATCH($B229,'Wetmore 2012 Met Stab Raw Data'!$B$8:$B$683,0),32))</f>
        <v>3.4704727625461097E-2</v>
      </c>
      <c r="G229" s="364">
        <f>IF(ISBLANK(INDEX('Wetmore 2012 Met Stab Raw Data'!$B$8:$AI$683,MATCH($B229,'Wetmore 2012 Met Stab Raw Data'!$B$8:$B$683,0)+1,34)),"",IF(INDEX('Wetmore 2012 Met Stab Raw Data'!$B$8:$AI$683,MATCH($B229,'Wetmore 2012 Met Stab Raw Data'!$B$8:$B$683,0)+1,34)&lt;0,0,INDEX('Wetmore 2012 Met Stab Raw Data'!$B$8:$AI$683,MATCH($B229,'Wetmore 2012 Met Stab Raw Data'!$B$8:$B$683,0)+1,34)))</f>
        <v>18.024153030846399</v>
      </c>
      <c r="H229" s="134">
        <f>IF(ISBLANK(INDEX('Wetmore 2012 Met Stab Raw Data'!$B$8:$AI$683,MATCH($B229,'Wetmore 2012 Met Stab Raw Data'!$B$8:$B$683,0)+1,34)),"",INDEX('Wetmore 2012 Met Stab Raw Data'!$B$8:$AI$683,MATCH($B229,'Wetmore 2012 Met Stab Raw Data'!$B$8:$B$683,0)+1,32))</f>
        <v>4.5887996397708797E-5</v>
      </c>
      <c r="I229" s="364">
        <f>IF(ISBLANK(INDEX('Wetmore 2012 PPB Raw Data'!$B$7:$G$246,MATCH($B229,'Wetmore 2012 PPB Raw Data'!$B$7:$B$246,0),2)),"",INDEX('Wetmore 2012 PPB Raw Data'!$B$7:$G$246,MATCH($B229,'Wetmore 2012 PPB Raw Data'!$B$7:$B$246,0),2)/100)</f>
        <v>0</v>
      </c>
      <c r="J229" s="387">
        <f>IF(ISBLANK(INDEX('Wetmore 2012 PPB Raw Data'!$B$7:$G$246,MATCH($B229,'Wetmore 2012 PPB Raw Data'!$B$7:$B$246,0),5)),"",INDEX('Wetmore 2012 PPB Raw Data'!$B$7:$G$246,MATCH($B229,'Wetmore 2012 PPB Raw Data'!$B$7:$B$246,0),5)/100)</f>
        <v>0.11421722686845862</v>
      </c>
    </row>
    <row r="230" spans="1:10" x14ac:dyDescent="0.25">
      <c r="A230" s="150" t="s">
        <v>366</v>
      </c>
      <c r="B230" s="347" t="s">
        <v>367</v>
      </c>
      <c r="C230" s="150" t="s">
        <v>1738</v>
      </c>
      <c r="D230" s="150" t="s">
        <v>1739</v>
      </c>
      <c r="E230" s="364">
        <f>IF(ISBLANK(INDEX('Wetmore 2012 Met Stab Raw Data'!$B$8:$AI$683,MATCH($B230,'Wetmore 2012 Met Stab Raw Data'!$B$8:$B$683,0),34)),"",IF(INDEX('Wetmore 2012 Met Stab Raw Data'!$B$8:$AI$683,MATCH($B230,'Wetmore 2012 Met Stab Raw Data'!$B$8:$B$683,0),34)&lt;0,0,INDEX('Wetmore 2012 Met Stab Raw Data'!$B$8:$AI$683,MATCH($B230,'Wetmore 2012 Met Stab Raw Data'!$B$8:$B$683,0),34)))</f>
        <v>0</v>
      </c>
      <c r="F230" s="134">
        <f>IF(ISBLANK(INDEX('Wetmore 2012 Met Stab Raw Data'!$B$8:$AI$683,MATCH($B230,'Wetmore 2012 Met Stab Raw Data'!$B$8:$B$683,0),34)),"",INDEX('Wetmore 2012 Met Stab Raw Data'!$B$8:$AI$683,MATCH($B230,'Wetmore 2012 Met Stab Raw Data'!$B$8:$B$683,0),32))</f>
        <v>1.52E-5</v>
      </c>
      <c r="G230" s="364">
        <f>IF(ISBLANK(INDEX('Wetmore 2012 Met Stab Raw Data'!$B$8:$AI$683,MATCH($B230,'Wetmore 2012 Met Stab Raw Data'!$B$8:$B$683,0)+1,34)),"",IF(INDEX('Wetmore 2012 Met Stab Raw Data'!$B$8:$AI$683,MATCH($B230,'Wetmore 2012 Met Stab Raw Data'!$B$8:$B$683,0)+1,34)&lt;0,0,INDEX('Wetmore 2012 Met Stab Raw Data'!$B$8:$AI$683,MATCH($B230,'Wetmore 2012 Met Stab Raw Data'!$B$8:$B$683,0)+1,34)))</f>
        <v>0</v>
      </c>
      <c r="H230" s="134">
        <f>IF(ISBLANK(INDEX('Wetmore 2012 Met Stab Raw Data'!$B$8:$AI$683,MATCH($B230,'Wetmore 2012 Met Stab Raw Data'!$B$8:$B$683,0)+1,34)),"",INDEX('Wetmore 2012 Met Stab Raw Data'!$B$8:$AI$683,MATCH($B230,'Wetmore 2012 Met Stab Raw Data'!$B$8:$B$683,0)+1,32))</f>
        <v>8.53E-5</v>
      </c>
      <c r="I230" s="364" t="str">
        <f>IF(ISBLANK(INDEX('Wetmore 2012 PPB Raw Data'!$B$7:$G$246,MATCH($B230,'Wetmore 2012 PPB Raw Data'!$B$7:$B$246,0),2)),"",INDEX('Wetmore 2012 PPB Raw Data'!$B$7:$G$246,MATCH($B230,'Wetmore 2012 PPB Raw Data'!$B$7:$B$246,0),2)/100)</f>
        <v/>
      </c>
      <c r="J230" s="387">
        <f>IF(ISBLANK(INDEX('Wetmore 2012 PPB Raw Data'!$B$7:$G$246,MATCH($B230,'Wetmore 2012 PPB Raw Data'!$B$7:$B$246,0),5)),"",INDEX('Wetmore 2012 PPB Raw Data'!$B$7:$G$246,MATCH($B230,'Wetmore 2012 PPB Raw Data'!$B$7:$B$246,0),5)/100)</f>
        <v>0.12580923864707613</v>
      </c>
    </row>
    <row r="231" spans="1:10" x14ac:dyDescent="0.25">
      <c r="A231" s="148" t="s">
        <v>658</v>
      </c>
      <c r="B231" s="20" t="s">
        <v>659</v>
      </c>
      <c r="C231" s="150" t="s">
        <v>1738</v>
      </c>
      <c r="D231" s="150" t="s">
        <v>1739</v>
      </c>
      <c r="E231" s="364">
        <f>IF(ISBLANK(INDEX('Wetmore 2012 Met Stab Raw Data'!$B$8:$AI$683,MATCH($B231,'Wetmore 2012 Met Stab Raw Data'!$B$8:$B$683,0),34)),"",IF(INDEX('Wetmore 2012 Met Stab Raw Data'!$B$8:$AI$683,MATCH($B231,'Wetmore 2012 Met Stab Raw Data'!$B$8:$B$683,0),34)&lt;0,0,INDEX('Wetmore 2012 Met Stab Raw Data'!$B$8:$AI$683,MATCH($B231,'Wetmore 2012 Met Stab Raw Data'!$B$8:$B$683,0),34)))</f>
        <v>2.8908340340000001</v>
      </c>
      <c r="F231" s="134">
        <f>IF(ISBLANK(INDEX('Wetmore 2012 Met Stab Raw Data'!$B$8:$AI$683,MATCH($B231,'Wetmore 2012 Met Stab Raw Data'!$B$8:$B$683,0),34)),"",INDEX('Wetmore 2012 Met Stab Raw Data'!$B$8:$AI$683,MATCH($B231,'Wetmore 2012 Met Stab Raw Data'!$B$8:$B$683,0),32))</f>
        <v>0.24778961299999999</v>
      </c>
      <c r="G231" s="364" t="str">
        <f>IF(ISBLANK(INDEX('Wetmore 2012 Met Stab Raw Data'!$B$8:$AI$683,MATCH($B231,'Wetmore 2012 Met Stab Raw Data'!$B$8:$B$683,0)+1,34)),"",IF(INDEX('Wetmore 2012 Met Stab Raw Data'!$B$8:$AI$683,MATCH($B231,'Wetmore 2012 Met Stab Raw Data'!$B$8:$B$683,0)+1,34)&lt;0,0,INDEX('Wetmore 2012 Met Stab Raw Data'!$B$8:$AI$683,MATCH($B231,'Wetmore 2012 Met Stab Raw Data'!$B$8:$B$683,0)+1,34)))</f>
        <v/>
      </c>
      <c r="H231" s="134" t="str">
        <f>IF(ISBLANK(INDEX('Wetmore 2012 Met Stab Raw Data'!$B$8:$AI$683,MATCH($B231,'Wetmore 2012 Met Stab Raw Data'!$B$8:$B$683,0)+1,34)),"",INDEX('Wetmore 2012 Met Stab Raw Data'!$B$8:$AI$683,MATCH($B231,'Wetmore 2012 Met Stab Raw Data'!$B$8:$B$683,0)+1,32))</f>
        <v/>
      </c>
      <c r="I231" s="364" t="str">
        <f>IF(ISBLANK(INDEX('Wetmore 2012 PPB Raw Data'!$B$7:$G$246,MATCH($B231,'Wetmore 2012 PPB Raw Data'!$B$7:$B$246,0),2)),"",INDEX('Wetmore 2012 PPB Raw Data'!$B$7:$G$246,MATCH($B231,'Wetmore 2012 PPB Raw Data'!$B$7:$B$246,0),2)/100)</f>
        <v/>
      </c>
      <c r="J231" s="387">
        <f>IF(ISBLANK(INDEX('Wetmore 2012 PPB Raw Data'!$B$7:$G$246,MATCH($B231,'Wetmore 2012 PPB Raw Data'!$B$7:$B$246,0),5)),"",INDEX('Wetmore 2012 PPB Raw Data'!$B$7:$G$246,MATCH($B231,'Wetmore 2012 PPB Raw Data'!$B$7:$B$246,0),5)/100)</f>
        <v>0</v>
      </c>
    </row>
    <row r="232" spans="1:10" x14ac:dyDescent="0.25">
      <c r="A232" s="150" t="s">
        <v>368</v>
      </c>
      <c r="B232" s="347" t="s">
        <v>369</v>
      </c>
      <c r="C232" s="150" t="s">
        <v>1738</v>
      </c>
      <c r="D232" s="150" t="s">
        <v>1739</v>
      </c>
      <c r="E232" s="364">
        <f>IF(ISBLANK(INDEX('Wetmore 2012 Met Stab Raw Data'!$B$8:$AI$683,MATCH($B232,'Wetmore 2012 Met Stab Raw Data'!$B$8:$B$683,0),34)),"",IF(INDEX('Wetmore 2012 Met Stab Raw Data'!$B$8:$AI$683,MATCH($B232,'Wetmore 2012 Met Stab Raw Data'!$B$8:$B$683,0),34)&lt;0,0,INDEX('Wetmore 2012 Met Stab Raw Data'!$B$8:$AI$683,MATCH($B232,'Wetmore 2012 Met Stab Raw Data'!$B$8:$B$683,0),34)))</f>
        <v>14.57607707</v>
      </c>
      <c r="F232" s="134">
        <f>IF(ISBLANK(INDEX('Wetmore 2012 Met Stab Raw Data'!$B$8:$AI$683,MATCH($B232,'Wetmore 2012 Met Stab Raw Data'!$B$8:$B$683,0),34)),"",INDEX('Wetmore 2012 Met Stab Raw Data'!$B$8:$AI$683,MATCH($B232,'Wetmore 2012 Met Stab Raw Data'!$B$8:$B$683,0),32))</f>
        <v>1.22E-6</v>
      </c>
      <c r="G232" s="364">
        <f>IF(ISBLANK(INDEX('Wetmore 2012 Met Stab Raw Data'!$B$8:$AI$683,MATCH($B232,'Wetmore 2012 Met Stab Raw Data'!$B$8:$B$683,0)+1,34)),"",IF(INDEX('Wetmore 2012 Met Stab Raw Data'!$B$8:$AI$683,MATCH($B232,'Wetmore 2012 Met Stab Raw Data'!$B$8:$B$683,0)+1,34)&lt;0,0,INDEX('Wetmore 2012 Met Stab Raw Data'!$B$8:$AI$683,MATCH($B232,'Wetmore 2012 Met Stab Raw Data'!$B$8:$B$683,0)+1,34)))</f>
        <v>14.33783023</v>
      </c>
      <c r="H232" s="134">
        <f>IF(ISBLANK(INDEX('Wetmore 2012 Met Stab Raw Data'!$B$8:$AI$683,MATCH($B232,'Wetmore 2012 Met Stab Raw Data'!$B$8:$B$683,0)+1,34)),"",INDEX('Wetmore 2012 Met Stab Raw Data'!$B$8:$AI$683,MATCH($B232,'Wetmore 2012 Met Stab Raw Data'!$B$8:$B$683,0)+1,32))</f>
        <v>5.2999999999999998E-8</v>
      </c>
      <c r="I232" s="364" t="str">
        <f>IF(ISBLANK(INDEX('Wetmore 2012 PPB Raw Data'!$B$7:$G$246,MATCH($B232,'Wetmore 2012 PPB Raw Data'!$B$7:$B$246,0),2)),"",INDEX('Wetmore 2012 PPB Raw Data'!$B$7:$G$246,MATCH($B232,'Wetmore 2012 PPB Raw Data'!$B$7:$B$246,0),2)/100)</f>
        <v/>
      </c>
      <c r="J232" s="387">
        <f>IF(ISBLANK(INDEX('Wetmore 2012 PPB Raw Data'!$B$7:$G$246,MATCH($B232,'Wetmore 2012 PPB Raw Data'!$B$7:$B$246,0),5)),"",INDEX('Wetmore 2012 PPB Raw Data'!$B$7:$G$246,MATCH($B232,'Wetmore 2012 PPB Raw Data'!$B$7:$B$246,0),5)/100)</f>
        <v>2.3047669754890716E-2</v>
      </c>
    </row>
    <row r="233" spans="1:10" x14ac:dyDescent="0.25">
      <c r="A233" s="150" t="s">
        <v>370</v>
      </c>
      <c r="B233" s="347" t="s">
        <v>371</v>
      </c>
      <c r="C233" s="150" t="s">
        <v>1738</v>
      </c>
      <c r="D233" s="150" t="s">
        <v>1739</v>
      </c>
      <c r="E233" s="364">
        <f>IF(ISBLANK(INDEX('Wetmore 2012 Met Stab Raw Data'!$B$8:$AI$683,MATCH($B233,'Wetmore 2012 Met Stab Raw Data'!$B$8:$B$683,0),34)),"",IF(INDEX('Wetmore 2012 Met Stab Raw Data'!$B$8:$AI$683,MATCH($B233,'Wetmore 2012 Met Stab Raw Data'!$B$8:$B$683,0),34)&lt;0,0,INDEX('Wetmore 2012 Met Stab Raw Data'!$B$8:$AI$683,MATCH($B233,'Wetmore 2012 Met Stab Raw Data'!$B$8:$B$683,0),34)))</f>
        <v>125.0863884</v>
      </c>
      <c r="F233" s="134">
        <f>IF(ISBLANK(INDEX('Wetmore 2012 Met Stab Raw Data'!$B$8:$AI$683,MATCH($B233,'Wetmore 2012 Met Stab Raw Data'!$B$8:$B$683,0),34)),"",INDEX('Wetmore 2012 Met Stab Raw Data'!$B$8:$AI$683,MATCH($B233,'Wetmore 2012 Met Stab Raw Data'!$B$8:$B$683,0),32))</f>
        <v>1.0426420000000001E-3</v>
      </c>
      <c r="G233" s="364">
        <f>IF(ISBLANK(INDEX('Wetmore 2012 Met Stab Raw Data'!$B$8:$AI$683,MATCH($B233,'Wetmore 2012 Met Stab Raw Data'!$B$8:$B$683,0)+1,34)),"",IF(INDEX('Wetmore 2012 Met Stab Raw Data'!$B$8:$AI$683,MATCH($B233,'Wetmore 2012 Met Stab Raw Data'!$B$8:$B$683,0)+1,34)&lt;0,0,INDEX('Wetmore 2012 Met Stab Raw Data'!$B$8:$AI$683,MATCH($B233,'Wetmore 2012 Met Stab Raw Data'!$B$8:$B$683,0)+1,34)))</f>
        <v>25.07394167</v>
      </c>
      <c r="H233" s="134">
        <f>IF(ISBLANK(INDEX('Wetmore 2012 Met Stab Raw Data'!$B$8:$AI$683,MATCH($B233,'Wetmore 2012 Met Stab Raw Data'!$B$8:$B$683,0)+1,34)),"",INDEX('Wetmore 2012 Met Stab Raw Data'!$B$8:$AI$683,MATCH($B233,'Wetmore 2012 Met Stab Raw Data'!$B$8:$B$683,0)+1,32))</f>
        <v>9.02E-8</v>
      </c>
      <c r="I233" s="364" t="str">
        <f>IF(ISBLANK(INDEX('Wetmore 2012 PPB Raw Data'!$B$7:$G$246,MATCH($B233,'Wetmore 2012 PPB Raw Data'!$B$7:$B$246,0),2)),"",INDEX('Wetmore 2012 PPB Raw Data'!$B$7:$G$246,MATCH($B233,'Wetmore 2012 PPB Raw Data'!$B$7:$B$246,0),2)/100)</f>
        <v/>
      </c>
      <c r="J233" s="387">
        <f>IF(ISBLANK(INDEX('Wetmore 2012 PPB Raw Data'!$B$7:$G$246,MATCH($B233,'Wetmore 2012 PPB Raw Data'!$B$7:$B$246,0),5)),"",INDEX('Wetmore 2012 PPB Raw Data'!$B$7:$G$246,MATCH($B233,'Wetmore 2012 PPB Raw Data'!$B$7:$B$246,0),5)/100)</f>
        <v>6.6506713045813057E-2</v>
      </c>
    </row>
    <row r="234" spans="1:10" x14ac:dyDescent="0.25">
      <c r="A234" s="150" t="s">
        <v>372</v>
      </c>
      <c r="B234" s="347" t="s">
        <v>373</v>
      </c>
      <c r="C234" s="150" t="s">
        <v>1738</v>
      </c>
      <c r="D234" s="150" t="s">
        <v>1739</v>
      </c>
      <c r="E234" s="364">
        <f>IF(ISBLANK(INDEX('Wetmore 2012 Met Stab Raw Data'!$B$8:$AI$683,MATCH($B234,'Wetmore 2012 Met Stab Raw Data'!$B$8:$B$683,0),34)),"",IF(INDEX('Wetmore 2012 Met Stab Raw Data'!$B$8:$AI$683,MATCH($B234,'Wetmore 2012 Met Stab Raw Data'!$B$8:$B$683,0),34)&lt;0,0,INDEX('Wetmore 2012 Met Stab Raw Data'!$B$8:$AI$683,MATCH($B234,'Wetmore 2012 Met Stab Raw Data'!$B$8:$B$683,0),34)))</f>
        <v>0</v>
      </c>
      <c r="F234" s="134">
        <f>IF(ISBLANK(INDEX('Wetmore 2012 Met Stab Raw Data'!$B$8:$AI$683,MATCH($B234,'Wetmore 2012 Met Stab Raw Data'!$B$8:$B$683,0),34)),"",INDEX('Wetmore 2012 Met Stab Raw Data'!$B$8:$AI$683,MATCH($B234,'Wetmore 2012 Met Stab Raw Data'!$B$8:$B$683,0),32))</f>
        <v>0.70597062799999999</v>
      </c>
      <c r="G234" s="364">
        <f>IF(ISBLANK(INDEX('Wetmore 2012 Met Stab Raw Data'!$B$8:$AI$683,MATCH($B234,'Wetmore 2012 Met Stab Raw Data'!$B$8:$B$683,0)+1,34)),"",IF(INDEX('Wetmore 2012 Met Stab Raw Data'!$B$8:$AI$683,MATCH($B234,'Wetmore 2012 Met Stab Raw Data'!$B$8:$B$683,0)+1,34)&lt;0,0,INDEX('Wetmore 2012 Met Stab Raw Data'!$B$8:$AI$683,MATCH($B234,'Wetmore 2012 Met Stab Raw Data'!$B$8:$B$683,0)+1,34)))</f>
        <v>1.492686374</v>
      </c>
      <c r="H234" s="134">
        <f>IF(ISBLANK(INDEX('Wetmore 2012 Met Stab Raw Data'!$B$8:$AI$683,MATCH($B234,'Wetmore 2012 Met Stab Raw Data'!$B$8:$B$683,0)+1,34)),"",INDEX('Wetmore 2012 Met Stab Raw Data'!$B$8:$AI$683,MATCH($B234,'Wetmore 2012 Met Stab Raw Data'!$B$8:$B$683,0)+1,32))</f>
        <v>3.8834059999999998E-3</v>
      </c>
      <c r="I234" s="364" t="str">
        <f>IF(ISBLANK(INDEX('Wetmore 2012 PPB Raw Data'!$B$7:$G$246,MATCH($B234,'Wetmore 2012 PPB Raw Data'!$B$7:$B$246,0),2)),"",INDEX('Wetmore 2012 PPB Raw Data'!$B$7:$G$246,MATCH($B234,'Wetmore 2012 PPB Raw Data'!$B$7:$B$246,0),2)/100)</f>
        <v/>
      </c>
      <c r="J234" s="387">
        <f>IF(ISBLANK(INDEX('Wetmore 2012 PPB Raw Data'!$B$7:$G$246,MATCH($B234,'Wetmore 2012 PPB Raw Data'!$B$7:$B$246,0),5)),"",INDEX('Wetmore 2012 PPB Raw Data'!$B$7:$G$246,MATCH($B234,'Wetmore 2012 PPB Raw Data'!$B$7:$B$246,0),5)/100)</f>
        <v>2.2367731977763376E-2</v>
      </c>
    </row>
    <row r="235" spans="1:10" x14ac:dyDescent="0.25">
      <c r="A235" s="150" t="s">
        <v>562</v>
      </c>
      <c r="B235" s="347" t="s">
        <v>606</v>
      </c>
      <c r="C235" s="150" t="s">
        <v>1738</v>
      </c>
      <c r="D235" s="150" t="s">
        <v>1739</v>
      </c>
      <c r="E235" s="364">
        <f>IF(ISBLANK(INDEX('Wetmore 2012 Met Stab Raw Data'!$B$8:$AI$683,MATCH($B235,'Wetmore 2012 Met Stab Raw Data'!$B$8:$B$683,0),34)),"",IF(INDEX('Wetmore 2012 Met Stab Raw Data'!$B$8:$AI$683,MATCH($B235,'Wetmore 2012 Met Stab Raw Data'!$B$8:$B$683,0),34)&lt;0,0,INDEX('Wetmore 2012 Met Stab Raw Data'!$B$8:$AI$683,MATCH($B235,'Wetmore 2012 Met Stab Raw Data'!$B$8:$B$683,0),34)))</f>
        <v>118.8317408974</v>
      </c>
      <c r="F235" s="134">
        <f>IF(ISBLANK(INDEX('Wetmore 2012 Met Stab Raw Data'!$B$8:$AI$683,MATCH($B235,'Wetmore 2012 Met Stab Raw Data'!$B$8:$B$683,0),34)),"",INDEX('Wetmore 2012 Met Stab Raw Data'!$B$8:$AI$683,MATCH($B235,'Wetmore 2012 Met Stab Raw Data'!$B$8:$B$683,0),32))</f>
        <v>5.6276963409150102E-2</v>
      </c>
      <c r="G235" s="364">
        <f>IF(ISBLANK(INDEX('Wetmore 2012 Met Stab Raw Data'!$B$8:$AI$683,MATCH($B235,'Wetmore 2012 Met Stab Raw Data'!$B$8:$B$683,0)+1,34)),"",IF(INDEX('Wetmore 2012 Met Stab Raw Data'!$B$8:$AI$683,MATCH($B235,'Wetmore 2012 Met Stab Raw Data'!$B$8:$B$683,0)+1,34)&lt;0,0,INDEX('Wetmore 2012 Met Stab Raw Data'!$B$8:$AI$683,MATCH($B235,'Wetmore 2012 Met Stab Raw Data'!$B$8:$B$683,0)+1,34)))</f>
        <v>48.768600041680401</v>
      </c>
      <c r="H235" s="134">
        <f>IF(ISBLANK(INDEX('Wetmore 2012 Met Stab Raw Data'!$B$8:$AI$683,MATCH($B235,'Wetmore 2012 Met Stab Raw Data'!$B$8:$B$683,0)+1,34)),"",INDEX('Wetmore 2012 Met Stab Raw Data'!$B$8:$AI$683,MATCH($B235,'Wetmore 2012 Met Stab Raw Data'!$B$8:$B$683,0)+1,32))</f>
        <v>6.5526712851315898E-6</v>
      </c>
      <c r="I235" s="364">
        <f>IF(ISBLANK(INDEX('Wetmore 2012 PPB Raw Data'!$B$7:$G$246,MATCH($B235,'Wetmore 2012 PPB Raw Data'!$B$7:$B$246,0),2)),"",INDEX('Wetmore 2012 PPB Raw Data'!$B$7:$G$246,MATCH($B235,'Wetmore 2012 PPB Raw Data'!$B$7:$B$246,0),2)/100)</f>
        <v>0</v>
      </c>
      <c r="J235" s="387">
        <f>IF(ISBLANK(INDEX('Wetmore 2012 PPB Raw Data'!$B$7:$G$246,MATCH($B235,'Wetmore 2012 PPB Raw Data'!$B$7:$B$246,0),5)),"",INDEX('Wetmore 2012 PPB Raw Data'!$B$7:$G$246,MATCH($B235,'Wetmore 2012 PPB Raw Data'!$B$7:$B$246,0),5)/100)</f>
        <v>0</v>
      </c>
    </row>
    <row r="236" spans="1:10" x14ac:dyDescent="0.25">
      <c r="A236" s="150" t="s">
        <v>374</v>
      </c>
      <c r="B236" s="347" t="s">
        <v>375</v>
      </c>
      <c r="C236" s="150" t="s">
        <v>1738</v>
      </c>
      <c r="D236" s="150" t="s">
        <v>1739</v>
      </c>
      <c r="E236" s="364">
        <f>IF(ISBLANK(INDEX('Wetmore 2012 Met Stab Raw Data'!$B$8:$AI$683,MATCH($B236,'Wetmore 2012 Met Stab Raw Data'!$B$8:$B$683,0),34)),"",IF(INDEX('Wetmore 2012 Met Stab Raw Data'!$B$8:$AI$683,MATCH($B236,'Wetmore 2012 Met Stab Raw Data'!$B$8:$B$683,0),34)&lt;0,0,INDEX('Wetmore 2012 Met Stab Raw Data'!$B$8:$AI$683,MATCH($B236,'Wetmore 2012 Met Stab Raw Data'!$B$8:$B$683,0),34)))</f>
        <v>0</v>
      </c>
      <c r="F236" s="134">
        <f>IF(ISBLANK(INDEX('Wetmore 2012 Met Stab Raw Data'!$B$8:$AI$683,MATCH($B236,'Wetmore 2012 Met Stab Raw Data'!$B$8:$B$683,0),34)),"",INDEX('Wetmore 2012 Met Stab Raw Data'!$B$8:$AI$683,MATCH($B236,'Wetmore 2012 Met Stab Raw Data'!$B$8:$B$683,0),32))</f>
        <v>0.95043184999999997</v>
      </c>
      <c r="G236" s="364">
        <f>IF(ISBLANK(INDEX('Wetmore 2012 Met Stab Raw Data'!$B$8:$AI$683,MATCH($B236,'Wetmore 2012 Met Stab Raw Data'!$B$8:$B$683,0)+1,34)),"",IF(INDEX('Wetmore 2012 Met Stab Raw Data'!$B$8:$AI$683,MATCH($B236,'Wetmore 2012 Met Stab Raw Data'!$B$8:$B$683,0)+1,34)&lt;0,0,INDEX('Wetmore 2012 Met Stab Raw Data'!$B$8:$AI$683,MATCH($B236,'Wetmore 2012 Met Stab Raw Data'!$B$8:$B$683,0)+1,34)))</f>
        <v>0</v>
      </c>
      <c r="H236" s="134">
        <f>IF(ISBLANK(INDEX('Wetmore 2012 Met Stab Raw Data'!$B$8:$AI$683,MATCH($B236,'Wetmore 2012 Met Stab Raw Data'!$B$8:$B$683,0)+1,34)),"",INDEX('Wetmore 2012 Met Stab Raw Data'!$B$8:$AI$683,MATCH($B236,'Wetmore 2012 Met Stab Raw Data'!$B$8:$B$683,0)+1,32))</f>
        <v>8.7205352999999999E-2</v>
      </c>
      <c r="I236" s="364" t="str">
        <f>IF(ISBLANK(INDEX('Wetmore 2012 PPB Raw Data'!$B$7:$G$246,MATCH($B236,'Wetmore 2012 PPB Raw Data'!$B$7:$B$246,0),2)),"",INDEX('Wetmore 2012 PPB Raw Data'!$B$7:$G$246,MATCH($B236,'Wetmore 2012 PPB Raw Data'!$B$7:$B$246,0),2)/100)</f>
        <v/>
      </c>
      <c r="J236" s="387">
        <f>IF(ISBLANK(INDEX('Wetmore 2012 PPB Raw Data'!$B$7:$G$246,MATCH($B236,'Wetmore 2012 PPB Raw Data'!$B$7:$B$246,0),5)),"",INDEX('Wetmore 2012 PPB Raw Data'!$B$7:$G$246,MATCH($B236,'Wetmore 2012 PPB Raw Data'!$B$7:$B$246,0),5)/100)</f>
        <v>3.7597660657690728E-3</v>
      </c>
    </row>
    <row r="237" spans="1:10" x14ac:dyDescent="0.25">
      <c r="A237" s="150" t="s">
        <v>376</v>
      </c>
      <c r="B237" s="347" t="s">
        <v>377</v>
      </c>
      <c r="C237" s="150" t="s">
        <v>1738</v>
      </c>
      <c r="D237" s="150" t="s">
        <v>1739</v>
      </c>
      <c r="E237" s="364">
        <f>IF(ISBLANK(INDEX('Wetmore 2012 Met Stab Raw Data'!$B$8:$AI$683,MATCH($B237,'Wetmore 2012 Met Stab Raw Data'!$B$8:$B$683,0),34)),"",IF(INDEX('Wetmore 2012 Met Stab Raw Data'!$B$8:$AI$683,MATCH($B237,'Wetmore 2012 Met Stab Raw Data'!$B$8:$B$683,0),34)&lt;0,0,INDEX('Wetmore 2012 Met Stab Raw Data'!$B$8:$AI$683,MATCH($B237,'Wetmore 2012 Met Stab Raw Data'!$B$8:$B$683,0),34)))</f>
        <v>14.2471265</v>
      </c>
      <c r="F237" s="134">
        <f>IF(ISBLANK(INDEX('Wetmore 2012 Met Stab Raw Data'!$B$8:$AI$683,MATCH($B237,'Wetmore 2012 Met Stab Raw Data'!$B$8:$B$683,0),34)),"",INDEX('Wetmore 2012 Met Stab Raw Data'!$B$8:$AI$683,MATCH($B237,'Wetmore 2012 Met Stab Raw Data'!$B$8:$B$683,0),32))</f>
        <v>1.4700000000000002E-11</v>
      </c>
      <c r="G237" s="364">
        <f>IF(ISBLANK(INDEX('Wetmore 2012 Met Stab Raw Data'!$B$8:$AI$683,MATCH($B237,'Wetmore 2012 Met Stab Raw Data'!$B$8:$B$683,0)+1,34)),"",IF(INDEX('Wetmore 2012 Met Stab Raw Data'!$B$8:$AI$683,MATCH($B237,'Wetmore 2012 Met Stab Raw Data'!$B$8:$B$683,0)+1,34)&lt;0,0,INDEX('Wetmore 2012 Met Stab Raw Data'!$B$8:$AI$683,MATCH($B237,'Wetmore 2012 Met Stab Raw Data'!$B$8:$B$683,0)+1,34)))</f>
        <v>8.6689708569999997</v>
      </c>
      <c r="H237" s="134">
        <f>IF(ISBLANK(INDEX('Wetmore 2012 Met Stab Raw Data'!$B$8:$AI$683,MATCH($B237,'Wetmore 2012 Met Stab Raw Data'!$B$8:$B$683,0)+1,34)),"",INDEX('Wetmore 2012 Met Stab Raw Data'!$B$8:$AI$683,MATCH($B237,'Wetmore 2012 Met Stab Raw Data'!$B$8:$B$683,0)+1,32))</f>
        <v>2.08E-14</v>
      </c>
      <c r="I237" s="364" t="str">
        <f>IF(ISBLANK(INDEX('Wetmore 2012 PPB Raw Data'!$B$7:$G$246,MATCH($B237,'Wetmore 2012 PPB Raw Data'!$B$7:$B$246,0),2)),"",INDEX('Wetmore 2012 PPB Raw Data'!$B$7:$G$246,MATCH($B237,'Wetmore 2012 PPB Raw Data'!$B$7:$B$246,0),2)/100)</f>
        <v/>
      </c>
      <c r="J237" s="387">
        <f>IF(ISBLANK(INDEX('Wetmore 2012 PPB Raw Data'!$B$7:$G$246,MATCH($B237,'Wetmore 2012 PPB Raw Data'!$B$7:$B$246,0),5)),"",INDEX('Wetmore 2012 PPB Raw Data'!$B$7:$G$246,MATCH($B237,'Wetmore 2012 PPB Raw Data'!$B$7:$B$246,0),5)/100)</f>
        <v>4.171728595811771E-3</v>
      </c>
    </row>
    <row r="238" spans="1:10" x14ac:dyDescent="0.25">
      <c r="A238" s="148" t="s">
        <v>665</v>
      </c>
      <c r="B238" s="347" t="s">
        <v>378</v>
      </c>
      <c r="C238" s="150" t="s">
        <v>1738</v>
      </c>
      <c r="D238" s="150" t="s">
        <v>1739</v>
      </c>
      <c r="E238" s="364">
        <f>IF(ISBLANK(INDEX('Wetmore 2012 Met Stab Raw Data'!$B$8:$AI$683,MATCH($B238,'Wetmore 2012 Met Stab Raw Data'!$B$8:$B$683,0),34)),"",IF(INDEX('Wetmore 2012 Met Stab Raw Data'!$B$8:$AI$683,MATCH($B238,'Wetmore 2012 Met Stab Raw Data'!$B$8:$B$683,0),34)&lt;0,0,INDEX('Wetmore 2012 Met Stab Raw Data'!$B$8:$AI$683,MATCH($B238,'Wetmore 2012 Met Stab Raw Data'!$B$8:$B$683,0),34)))</f>
        <v>8.9844621960000008</v>
      </c>
      <c r="F238" s="134">
        <f>IF(ISBLANK(INDEX('Wetmore 2012 Met Stab Raw Data'!$B$8:$AI$683,MATCH($B238,'Wetmore 2012 Met Stab Raw Data'!$B$8:$B$683,0),34)),"",INDEX('Wetmore 2012 Met Stab Raw Data'!$B$8:$AI$683,MATCH($B238,'Wetmore 2012 Met Stab Raw Data'!$B$8:$B$683,0),32))</f>
        <v>8.6245823999999999E-2</v>
      </c>
      <c r="G238" s="364">
        <f>IF(ISBLANK(INDEX('Wetmore 2012 Met Stab Raw Data'!$B$8:$AI$683,MATCH($B238,'Wetmore 2012 Met Stab Raw Data'!$B$8:$B$683,0)+1,34)),"",IF(INDEX('Wetmore 2012 Met Stab Raw Data'!$B$8:$AI$683,MATCH($B238,'Wetmore 2012 Met Stab Raw Data'!$B$8:$B$683,0)+1,34)&lt;0,0,INDEX('Wetmore 2012 Met Stab Raw Data'!$B$8:$AI$683,MATCH($B238,'Wetmore 2012 Met Stab Raw Data'!$B$8:$B$683,0)+1,34)))</f>
        <v>13.965445150000001</v>
      </c>
      <c r="H238" s="134">
        <f>IF(ISBLANK(INDEX('Wetmore 2012 Met Stab Raw Data'!$B$8:$AI$683,MATCH($B238,'Wetmore 2012 Met Stab Raw Data'!$B$8:$B$683,0)+1,34)),"",INDEX('Wetmore 2012 Met Stab Raw Data'!$B$8:$AI$683,MATCH($B238,'Wetmore 2012 Met Stab Raw Data'!$B$8:$B$683,0)+1,32))</f>
        <v>1.1608478E-2</v>
      </c>
      <c r="I238" s="364" t="str">
        <f>IF(ISBLANK(INDEX('Wetmore 2012 PPB Raw Data'!$B$7:$G$246,MATCH($B238,'Wetmore 2012 PPB Raw Data'!$B$7:$B$246,0),2)),"",INDEX('Wetmore 2012 PPB Raw Data'!$B$7:$G$246,MATCH($B238,'Wetmore 2012 PPB Raw Data'!$B$7:$B$246,0),2)/100)</f>
        <v/>
      </c>
      <c r="J238" s="387">
        <f>IF(ISBLANK(INDEX('Wetmore 2012 PPB Raw Data'!$B$7:$G$246,MATCH($B238,'Wetmore 2012 PPB Raw Data'!$B$7:$B$246,0),5)),"",INDEX('Wetmore 2012 PPB Raw Data'!$B$7:$G$246,MATCH($B238,'Wetmore 2012 PPB Raw Data'!$B$7:$B$246,0),5)/100)</f>
        <v>0</v>
      </c>
    </row>
    <row r="239" spans="1:10" x14ac:dyDescent="0.25">
      <c r="A239" s="150" t="s">
        <v>379</v>
      </c>
      <c r="B239" s="347" t="s">
        <v>380</v>
      </c>
      <c r="C239" s="150" t="s">
        <v>1738</v>
      </c>
      <c r="D239" s="150" t="s">
        <v>1739</v>
      </c>
      <c r="E239" s="364">
        <f>IF(ISBLANK(INDEX('Wetmore 2012 Met Stab Raw Data'!$B$8:$AI$683,MATCH($B239,'Wetmore 2012 Met Stab Raw Data'!$B$8:$B$683,0),34)),"",IF(INDEX('Wetmore 2012 Met Stab Raw Data'!$B$8:$AI$683,MATCH($B239,'Wetmore 2012 Met Stab Raw Data'!$B$8:$B$683,0),34)&lt;0,0,INDEX('Wetmore 2012 Met Stab Raw Data'!$B$8:$AI$683,MATCH($B239,'Wetmore 2012 Met Stab Raw Data'!$B$8:$B$683,0),34)))</f>
        <v>14.466609010000001</v>
      </c>
      <c r="F239" s="134">
        <f>IF(ISBLANK(INDEX('Wetmore 2012 Met Stab Raw Data'!$B$8:$AI$683,MATCH($B239,'Wetmore 2012 Met Stab Raw Data'!$B$8:$B$683,0),34)),"",INDEX('Wetmore 2012 Met Stab Raw Data'!$B$8:$AI$683,MATCH($B239,'Wetmore 2012 Met Stab Raw Data'!$B$8:$B$683,0),32))</f>
        <v>2.88E-11</v>
      </c>
      <c r="G239" s="364">
        <f>IF(ISBLANK(INDEX('Wetmore 2012 Met Stab Raw Data'!$B$8:$AI$683,MATCH($B239,'Wetmore 2012 Met Stab Raw Data'!$B$8:$B$683,0)+1,34)),"",IF(INDEX('Wetmore 2012 Met Stab Raw Data'!$B$8:$AI$683,MATCH($B239,'Wetmore 2012 Met Stab Raw Data'!$B$8:$B$683,0)+1,34)&lt;0,0,INDEX('Wetmore 2012 Met Stab Raw Data'!$B$8:$AI$683,MATCH($B239,'Wetmore 2012 Met Stab Raw Data'!$B$8:$B$683,0)+1,34)))</f>
        <v>8.0232300070000004</v>
      </c>
      <c r="H239" s="134">
        <f>IF(ISBLANK(INDEX('Wetmore 2012 Met Stab Raw Data'!$B$8:$AI$683,MATCH($B239,'Wetmore 2012 Met Stab Raw Data'!$B$8:$B$683,0)+1,34)),"",INDEX('Wetmore 2012 Met Stab Raw Data'!$B$8:$AI$683,MATCH($B239,'Wetmore 2012 Met Stab Raw Data'!$B$8:$B$683,0)+1,32))</f>
        <v>2.5400000000000002E-7</v>
      </c>
      <c r="I239" s="364" t="str">
        <f>IF(ISBLANK(INDEX('Wetmore 2012 PPB Raw Data'!$B$7:$G$246,MATCH($B239,'Wetmore 2012 PPB Raw Data'!$B$7:$B$246,0),2)),"",INDEX('Wetmore 2012 PPB Raw Data'!$B$7:$G$246,MATCH($B239,'Wetmore 2012 PPB Raw Data'!$B$7:$B$246,0),2)/100)</f>
        <v/>
      </c>
      <c r="J239" s="387">
        <f>IF(ISBLANK(INDEX('Wetmore 2012 PPB Raw Data'!$B$7:$G$246,MATCH($B239,'Wetmore 2012 PPB Raw Data'!$B$7:$B$246,0),5)),"",INDEX('Wetmore 2012 PPB Raw Data'!$B$7:$G$246,MATCH($B239,'Wetmore 2012 PPB Raw Data'!$B$7:$B$246,0),5)/100)</f>
        <v>0.3292353485710926</v>
      </c>
    </row>
    <row r="240" spans="1:10" x14ac:dyDescent="0.25">
      <c r="A240" s="150" t="s">
        <v>381</v>
      </c>
      <c r="B240" s="347" t="s">
        <v>382</v>
      </c>
      <c r="C240" s="150" t="s">
        <v>1738</v>
      </c>
      <c r="D240" s="150" t="s">
        <v>1739</v>
      </c>
      <c r="E240" s="364">
        <f>IF(ISBLANK(INDEX('Wetmore 2012 Met Stab Raw Data'!$B$8:$AI$683,MATCH($B240,'Wetmore 2012 Met Stab Raw Data'!$B$8:$B$683,0),34)),"",IF(INDEX('Wetmore 2012 Met Stab Raw Data'!$B$8:$AI$683,MATCH($B240,'Wetmore 2012 Met Stab Raw Data'!$B$8:$B$683,0),34)&lt;0,0,INDEX('Wetmore 2012 Met Stab Raw Data'!$B$8:$AI$683,MATCH($B240,'Wetmore 2012 Met Stab Raw Data'!$B$8:$B$683,0),34)))</f>
        <v>6.117502204</v>
      </c>
      <c r="F240" s="134">
        <f>IF(ISBLANK(INDEX('Wetmore 2012 Met Stab Raw Data'!$B$8:$AI$683,MATCH($B240,'Wetmore 2012 Met Stab Raw Data'!$B$8:$B$683,0),34)),"",INDEX('Wetmore 2012 Met Stab Raw Data'!$B$8:$AI$683,MATCH($B240,'Wetmore 2012 Met Stab Raw Data'!$B$8:$B$683,0),32))</f>
        <v>3.3800000000000002E-5</v>
      </c>
      <c r="G240" s="364">
        <f>IF(ISBLANK(INDEX('Wetmore 2012 Met Stab Raw Data'!$B$8:$AI$683,MATCH($B240,'Wetmore 2012 Met Stab Raw Data'!$B$8:$B$683,0)+1,34)),"",IF(INDEX('Wetmore 2012 Met Stab Raw Data'!$B$8:$AI$683,MATCH($B240,'Wetmore 2012 Met Stab Raw Data'!$B$8:$B$683,0)+1,34)&lt;0,0,INDEX('Wetmore 2012 Met Stab Raw Data'!$B$8:$AI$683,MATCH($B240,'Wetmore 2012 Met Stab Raw Data'!$B$8:$B$683,0)+1,34)))</f>
        <v>1.037139053</v>
      </c>
      <c r="H240" s="134">
        <f>IF(ISBLANK(INDEX('Wetmore 2012 Met Stab Raw Data'!$B$8:$AI$683,MATCH($B240,'Wetmore 2012 Met Stab Raw Data'!$B$8:$B$683,0)+1,34)),"",INDEX('Wetmore 2012 Met Stab Raw Data'!$B$8:$AI$683,MATCH($B240,'Wetmore 2012 Met Stab Raw Data'!$B$8:$B$683,0)+1,32))</f>
        <v>0.277981488</v>
      </c>
      <c r="I240" s="364" t="str">
        <f>IF(ISBLANK(INDEX('Wetmore 2012 PPB Raw Data'!$B$7:$G$246,MATCH($B240,'Wetmore 2012 PPB Raw Data'!$B$7:$B$246,0),2)),"",INDEX('Wetmore 2012 PPB Raw Data'!$B$7:$G$246,MATCH($B240,'Wetmore 2012 PPB Raw Data'!$B$7:$B$246,0),2)/100)</f>
        <v/>
      </c>
      <c r="J240" s="387">
        <f>IF(ISBLANK(INDEX('Wetmore 2012 PPB Raw Data'!$B$7:$G$246,MATCH($B240,'Wetmore 2012 PPB Raw Data'!$B$7:$B$246,0),5)),"",INDEX('Wetmore 2012 PPB Raw Data'!$B$7:$G$246,MATCH($B240,'Wetmore 2012 PPB Raw Data'!$B$7:$B$246,0),5)/100)</f>
        <v>0.13725651700470315</v>
      </c>
    </row>
    <row r="241" spans="1:10" x14ac:dyDescent="0.25">
      <c r="A241" s="148" t="s">
        <v>661</v>
      </c>
      <c r="B241" s="301" t="s">
        <v>662</v>
      </c>
      <c r="C241" s="150" t="s">
        <v>1738</v>
      </c>
      <c r="D241" s="150" t="s">
        <v>1739</v>
      </c>
      <c r="E241">
        <v>18.34</v>
      </c>
      <c r="F241" s="134">
        <v>1.1E-4</v>
      </c>
      <c r="G241">
        <v>8.57</v>
      </c>
      <c r="H241">
        <v>10</v>
      </c>
      <c r="I241" s="364" t="str">
        <f>IF(ISBLANK(INDEX('Wetmore 2012 PPB Raw Data'!$B$7:$G$246,MATCH($B241,'Wetmore 2012 PPB Raw Data'!$B$7:$B$246,0),2)),"",INDEX('Wetmore 2012 PPB Raw Data'!$B$7:$G$246,MATCH($B241,'Wetmore 2012 PPB Raw Data'!$B$7:$B$246,0),2)/100)</f>
        <v/>
      </c>
      <c r="J241" s="387">
        <v>0.59358600000000006</v>
      </c>
    </row>
    <row r="242" spans="1:10" x14ac:dyDescent="0.25">
      <c r="A242" s="350" t="s">
        <v>567</v>
      </c>
      <c r="B242" s="351" t="s">
        <v>607</v>
      </c>
      <c r="C242" s="350" t="s">
        <v>1738</v>
      </c>
      <c r="D242" s="350" t="s">
        <v>1739</v>
      </c>
      <c r="E242" s="364">
        <f>IF(ISBLANK(INDEX('Wetmore 2012 Met Stab Raw Data'!$B$8:$AI$683,MATCH($B242,'Wetmore 2012 Met Stab Raw Data'!$B$8:$B$683,0),34)),"",IF(INDEX('Wetmore 2012 Met Stab Raw Data'!$B$8:$AI$683,MATCH($B242,'Wetmore 2012 Met Stab Raw Data'!$B$8:$B$683,0),34)&lt;0,0,INDEX('Wetmore 2012 Met Stab Raw Data'!$B$8:$AI$683,MATCH($B242,'Wetmore 2012 Met Stab Raw Data'!$B$8:$B$683,0),34)))</f>
        <v>4.18565033181829</v>
      </c>
      <c r="F242" s="134">
        <f>IF(ISBLANK(INDEX('Wetmore 2012 Met Stab Raw Data'!$B$8:$AI$683,MATCH($B242,'Wetmore 2012 Met Stab Raw Data'!$B$8:$B$683,0),34)),"",INDEX('Wetmore 2012 Met Stab Raw Data'!$B$8:$AI$683,MATCH($B242,'Wetmore 2012 Met Stab Raw Data'!$B$8:$B$683,0),32))</f>
        <v>0.29907061192981499</v>
      </c>
      <c r="G242" s="364">
        <f>IF(ISBLANK(INDEX('Wetmore 2012 Met Stab Raw Data'!$B$8:$AI$683,MATCH($B242,'Wetmore 2012 Met Stab Raw Data'!$B$8:$B$683,0)+1,34)),"",IF(INDEX('Wetmore 2012 Met Stab Raw Data'!$B$8:$AI$683,MATCH($B242,'Wetmore 2012 Met Stab Raw Data'!$B$8:$B$683,0)+1,34)&lt;0,0,INDEX('Wetmore 2012 Met Stab Raw Data'!$B$8:$AI$683,MATCH($B242,'Wetmore 2012 Met Stab Raw Data'!$B$8:$B$683,0)+1,34)))</f>
        <v>53.464637458366198</v>
      </c>
      <c r="H242" s="134">
        <f>IF(ISBLANK(INDEX('Wetmore 2012 Met Stab Raw Data'!$B$8:$AI$683,MATCH($B242,'Wetmore 2012 Met Stab Raw Data'!$B$8:$B$683,0)+1,34)),"",INDEX('Wetmore 2012 Met Stab Raw Data'!$B$8:$AI$683,MATCH($B242,'Wetmore 2012 Met Stab Raw Data'!$B$8:$B$683,0)+1,32))</f>
        <v>1.3312826370515099E-4</v>
      </c>
      <c r="I242" s="364">
        <f>IF(ISBLANK(INDEX('Wetmore 2012 PPB Raw Data'!$B$7:$G$246,MATCH($B242,'Wetmore 2012 PPB Raw Data'!$B$7:$B$246,0),2)),"",INDEX('Wetmore 2012 PPB Raw Data'!$B$7:$G$246,MATCH($B242,'Wetmore 2012 PPB Raw Data'!$B$7:$B$246,0),2)/100)</f>
        <v>0</v>
      </c>
      <c r="J242" s="387">
        <f>IF(ISBLANK(INDEX('Wetmore 2012 PPB Raw Data'!$B$7:$G$246,MATCH($B242,'Wetmore 2012 PPB Raw Data'!$B$7:$B$246,0),5)),"",INDEX('Wetmore 2012 PPB Raw Data'!$B$7:$G$246,MATCH($B242,'Wetmore 2012 PPB Raw Data'!$B$7:$B$246,0),5)/100)</f>
        <v>1.0310358321272195E-2</v>
      </c>
    </row>
    <row r="243" spans="1:10" x14ac:dyDescent="0.25">
      <c r="A243" s="353" t="s">
        <v>397</v>
      </c>
      <c r="B243" s="354" t="s">
        <v>573</v>
      </c>
      <c r="C243" s="350" t="s">
        <v>1740</v>
      </c>
      <c r="D243" s="350" t="s">
        <v>1741</v>
      </c>
      <c r="E243" s="364">
        <f>IF(INDEX('Wetmore 2013 Met Stab Raw Data'!$C$8:$AF$184,MATCH($B243,'Wetmore 2013 Met Stab Raw Data'!$C$8:$C$184,0),30)&lt;0,0,INDEX('Wetmore 2013 Met Stab Raw Data'!$C$8:$AF$184,MATCH($B243,'Wetmore 2013 Met Stab Raw Data'!$C$8:$C$184,0),30))</f>
        <v>0</v>
      </c>
      <c r="F243" s="134">
        <f>INDEX('Wetmore 2013 Met Stab Raw Data'!$C$8:$AF$184,MATCH($B243,'Wetmore 2013 Met Stab Raw Data'!$C$8:$C$184,0),28)</f>
        <v>0.13650000000000001</v>
      </c>
      <c r="G243" s="364">
        <f>IF(ISBLANK(INDEX('Wetmore 2013 Met Stab Raw Data'!$C$8:$AF$184,MATCH($B243,'Wetmore 2013 Met Stab Raw Data'!$C$8:$C$184,0)+1,30)),"",IF(INDEX('Wetmore 2013 Met Stab Raw Data'!$C$8:$AF$184,MATCH($B243,'Wetmore 2013 Met Stab Raw Data'!$C$8:$C$184,0)+1,30)&lt;0,0,INDEX('Wetmore 2013 Met Stab Raw Data'!$C$8:$AF$184,MATCH($B243,'Wetmore 2013 Met Stab Raw Data'!$C$8:$C$184,0)+1,30)))</f>
        <v>0</v>
      </c>
      <c r="H243" s="134" t="str">
        <f>IF(ISBLANK(INDEX('Wetmore 2013 Met Stab Raw Data'!$C$8:$AF$184,MATCH($B243,'Wetmore 2013 Met Stab Raw Data'!$C$8:$C$184,0)+1,30)),"",INDEX('Wetmore 2013 Met Stab Raw Data'!$C$8:$AF$184,MATCH($B243,'Wetmore 2013 Met Stab Raw Data'!$C$8:$C$184,0)+1,28))</f>
        <v>&lt; 0.0001</v>
      </c>
      <c r="I243" s="363"/>
      <c r="J243" s="389">
        <f>INDEX('Wetmore 2013 PPB Raw Data'!$B7:$D$65,MATCH($B$243,'Wetmore 2013 PPB Raw Data'!$B$7:$B$65,0),3)/100</f>
        <v>2.9757510744226851E-2</v>
      </c>
    </row>
    <row r="244" spans="1:10" x14ac:dyDescent="0.25">
      <c r="A244" s="353" t="s">
        <v>408</v>
      </c>
      <c r="B244" s="354" t="s">
        <v>575</v>
      </c>
      <c r="C244" s="350" t="s">
        <v>1740</v>
      </c>
      <c r="D244" s="350" t="s">
        <v>1741</v>
      </c>
      <c r="E244" s="364">
        <f>IF(INDEX('Wetmore 2013 Met Stab Raw Data'!$C$8:$AF$184,MATCH($B244,'Wetmore 2013 Met Stab Raw Data'!$C$8:$C$184,0),30)&lt;0,0,INDEX('Wetmore 2013 Met Stab Raw Data'!$C$8:$AF$184,MATCH($B244,'Wetmore 2013 Met Stab Raw Data'!$C$8:$C$184,0),30))</f>
        <v>59.28</v>
      </c>
      <c r="F244" s="134" t="str">
        <f>INDEX('Wetmore 2013 Met Stab Raw Data'!$C$8:$AF$184,MATCH($B244,'Wetmore 2013 Met Stab Raw Data'!$C$8:$C$184,0),28)</f>
        <v>&lt; 0.0001</v>
      </c>
      <c r="G244" s="364">
        <f>IF(ISBLANK(INDEX('Wetmore 2013 Met Stab Raw Data'!$C$8:$AF$184,MATCH($B244,'Wetmore 2013 Met Stab Raw Data'!$C$8:$C$184,0)+1,30)),"",IF(INDEX('Wetmore 2013 Met Stab Raw Data'!$C$8:$AF$184,MATCH($B244,'Wetmore 2013 Met Stab Raw Data'!$C$8:$C$184,0)+1,30)&lt;0,0,INDEX('Wetmore 2013 Met Stab Raw Data'!$C$8:$AF$184,MATCH($B244,'Wetmore 2013 Met Stab Raw Data'!$C$8:$C$184,0)+1,30)))</f>
        <v>51.72</v>
      </c>
      <c r="H244" s="134" t="str">
        <f>IF(ISBLANK(INDEX('Wetmore 2013 Met Stab Raw Data'!$C$8:$AF$184,MATCH($B244,'Wetmore 2013 Met Stab Raw Data'!$C$8:$C$184,0)+1,30)),"",INDEX('Wetmore 2013 Met Stab Raw Data'!$C$8:$AF$184,MATCH($B244,'Wetmore 2013 Met Stab Raw Data'!$C$8:$C$184,0)+1,28))</f>
        <v>&lt; 0.0001</v>
      </c>
      <c r="I244" s="363"/>
      <c r="J244" s="389">
        <f>INDEX('Wetmore 2013 PPB Raw Data'!$B8:$D$65,MATCH($B$243,'Wetmore 2013 PPB Raw Data'!$B$7:$B$65,0),3)/100</f>
        <v>0.19229456626122396</v>
      </c>
    </row>
    <row r="245" spans="1:10" x14ac:dyDescent="0.25">
      <c r="A245" s="355" t="s">
        <v>26</v>
      </c>
      <c r="B245" s="356" t="s">
        <v>27</v>
      </c>
      <c r="C245" s="350" t="s">
        <v>1740</v>
      </c>
      <c r="D245" s="350" t="s">
        <v>1741</v>
      </c>
      <c r="E245" s="364">
        <f>IF(INDEX('Wetmore 2013 Met Stab Raw Data'!$C$8:$AF$184,MATCH($B245,'Wetmore 2013 Met Stab Raw Data'!$C$8:$C$184,0),30)&lt;0,0,INDEX('Wetmore 2013 Met Stab Raw Data'!$C$8:$AF$184,MATCH($B245,'Wetmore 2013 Met Stab Raw Data'!$C$8:$C$184,0),30))</f>
        <v>0</v>
      </c>
      <c r="F245" s="134">
        <f>INDEX('Wetmore 2013 Met Stab Raw Data'!$C$8:$AF$184,MATCH($B245,'Wetmore 2013 Met Stab Raw Data'!$C$8:$C$184,0),28)</f>
        <v>0.2084</v>
      </c>
      <c r="G245" s="364">
        <f>IF(ISBLANK(INDEX('Wetmore 2013 Met Stab Raw Data'!$C$8:$AF$184,MATCH($B245,'Wetmore 2013 Met Stab Raw Data'!$C$8:$C$184,0)+1,30)),"",IF(INDEX('Wetmore 2013 Met Stab Raw Data'!$C$8:$AF$184,MATCH($B245,'Wetmore 2013 Met Stab Raw Data'!$C$8:$C$184,0)+1,30)&lt;0,0,INDEX('Wetmore 2013 Met Stab Raw Data'!$C$8:$AF$184,MATCH($B245,'Wetmore 2013 Met Stab Raw Data'!$C$8:$C$184,0)+1,30)))</f>
        <v>0</v>
      </c>
      <c r="H245" s="134">
        <f>IF(ISBLANK(INDEX('Wetmore 2013 Met Stab Raw Data'!$C$8:$AF$184,MATCH($B245,'Wetmore 2013 Met Stab Raw Data'!$C$8:$C$184,0)+1,30)),"",INDEX('Wetmore 2013 Met Stab Raw Data'!$C$8:$AF$184,MATCH($B245,'Wetmore 2013 Met Stab Raw Data'!$C$8:$C$184,0)+1,28))</f>
        <v>2.0000000000000001E-4</v>
      </c>
      <c r="I245" s="363"/>
      <c r="J245" s="389">
        <f>INDEX('Wetmore 2013 PPB Raw Data'!$B9:$D$65,MATCH($B$243,'Wetmore 2013 PPB Raw Data'!$B$7:$B$65,0),3)/100</f>
        <v>4.729356412099435E-3</v>
      </c>
    </row>
    <row r="246" spans="1:10" x14ac:dyDescent="0.25">
      <c r="A246" s="353" t="s">
        <v>413</v>
      </c>
      <c r="B246" s="354" t="s">
        <v>576</v>
      </c>
      <c r="C246" s="350" t="s">
        <v>1740</v>
      </c>
      <c r="D246" s="350" t="s">
        <v>1741</v>
      </c>
      <c r="E246" s="364">
        <f>IF(INDEX('Wetmore 2013 Met Stab Raw Data'!$C$8:$AF$184,MATCH($B246,'Wetmore 2013 Met Stab Raw Data'!$C$8:$C$184,0),30)&lt;0,0,INDEX('Wetmore 2013 Met Stab Raw Data'!$C$8:$AF$184,MATCH($B246,'Wetmore 2013 Met Stab Raw Data'!$C$8:$C$184,0),30))</f>
        <v>41.66</v>
      </c>
      <c r="F246" s="134" t="str">
        <f>INDEX('Wetmore 2013 Met Stab Raw Data'!$C$8:$AF$184,MATCH($B246,'Wetmore 2013 Met Stab Raw Data'!$C$8:$C$184,0),28)</f>
        <v>&lt; 0.0001</v>
      </c>
      <c r="G246" s="364">
        <f>IF(ISBLANK(INDEX('Wetmore 2013 Met Stab Raw Data'!$C$8:$AF$184,MATCH($B246,'Wetmore 2013 Met Stab Raw Data'!$C$8:$C$184,0)+1,30)),"",IF(INDEX('Wetmore 2013 Met Stab Raw Data'!$C$8:$AF$184,MATCH($B246,'Wetmore 2013 Met Stab Raw Data'!$C$8:$C$184,0)+1,30)&lt;0,0,INDEX('Wetmore 2013 Met Stab Raw Data'!$C$8:$AF$184,MATCH($B246,'Wetmore 2013 Met Stab Raw Data'!$C$8:$C$184,0)+1,30)))</f>
        <v>36.479999999999997</v>
      </c>
      <c r="H246" s="134" t="str">
        <f>IF(ISBLANK(INDEX('Wetmore 2013 Met Stab Raw Data'!$C$8:$AF$184,MATCH($B246,'Wetmore 2013 Met Stab Raw Data'!$C$8:$C$184,0)+1,30)),"",INDEX('Wetmore 2013 Met Stab Raw Data'!$C$8:$AF$184,MATCH($B246,'Wetmore 2013 Met Stab Raw Data'!$C$8:$C$184,0)+1,28))</f>
        <v>&lt; 0.0001</v>
      </c>
      <c r="I246" s="363"/>
      <c r="J246" s="389">
        <f>INDEX('Wetmore 2013 PPB Raw Data'!$B10:$D$65,MATCH($B$243,'Wetmore 2013 PPB Raw Data'!$B$7:$B$65,0),3)/100</f>
        <v>0.59734056855152573</v>
      </c>
    </row>
    <row r="247" spans="1:10" x14ac:dyDescent="0.25">
      <c r="A247" s="353" t="s">
        <v>30</v>
      </c>
      <c r="B247" s="354" t="s">
        <v>31</v>
      </c>
      <c r="C247" s="350" t="s">
        <v>1740</v>
      </c>
      <c r="D247" s="350" t="s">
        <v>1741</v>
      </c>
      <c r="E247" s="364">
        <f>IF(INDEX('Wetmore 2013 Met Stab Raw Data'!$C$8:$AF$184,MATCH($B247,'Wetmore 2013 Met Stab Raw Data'!$C$8:$C$184,0),30)&lt;0,0,INDEX('Wetmore 2013 Met Stab Raw Data'!$C$8:$AF$184,MATCH($B247,'Wetmore 2013 Met Stab Raw Data'!$C$8:$C$184,0),30))</f>
        <v>42.06</v>
      </c>
      <c r="F247" s="134" t="str">
        <f>INDEX('Wetmore 2013 Met Stab Raw Data'!$C$8:$AF$184,MATCH($B247,'Wetmore 2013 Met Stab Raw Data'!$C$8:$C$184,0),28)</f>
        <v>&lt; 0.0001</v>
      </c>
      <c r="G247" s="364">
        <f>IF(ISBLANK(INDEX('Wetmore 2013 Met Stab Raw Data'!$C$8:$AF$184,MATCH($B247,'Wetmore 2013 Met Stab Raw Data'!$C$8:$C$184,0)+1,30)),"",IF(INDEX('Wetmore 2013 Met Stab Raw Data'!$C$8:$AF$184,MATCH($B247,'Wetmore 2013 Met Stab Raw Data'!$C$8:$C$184,0)+1,30)&lt;0,0,INDEX('Wetmore 2013 Met Stab Raw Data'!$C$8:$AF$184,MATCH($B247,'Wetmore 2013 Met Stab Raw Data'!$C$8:$C$184,0)+1,30)))</f>
        <v>28.18</v>
      </c>
      <c r="H247" s="134" t="str">
        <f>IF(ISBLANK(INDEX('Wetmore 2013 Met Stab Raw Data'!$C$8:$AF$184,MATCH($B247,'Wetmore 2013 Met Stab Raw Data'!$C$8:$C$184,0)+1,30)),"",INDEX('Wetmore 2013 Met Stab Raw Data'!$C$8:$AF$184,MATCH($B247,'Wetmore 2013 Met Stab Raw Data'!$C$8:$C$184,0)+1,28))</f>
        <v>&lt; 0.0001</v>
      </c>
      <c r="I247" s="363"/>
      <c r="J247" s="389">
        <f>INDEX('Wetmore 2013 PPB Raw Data'!$B11:$D$65,MATCH($B$243,'Wetmore 2013 PPB Raw Data'!$B$7:$B$65,0),3)/100</f>
        <v>0.1823187762569064</v>
      </c>
    </row>
    <row r="248" spans="1:10" x14ac:dyDescent="0.25">
      <c r="A248" s="353" t="s">
        <v>423</v>
      </c>
      <c r="B248" s="354" t="s">
        <v>578</v>
      </c>
      <c r="C248" s="350" t="s">
        <v>1740</v>
      </c>
      <c r="D248" s="350" t="s">
        <v>1741</v>
      </c>
      <c r="E248" s="364">
        <f>IF(INDEX('Wetmore 2013 Met Stab Raw Data'!$C$8:$AF$184,MATCH($B248,'Wetmore 2013 Met Stab Raw Data'!$C$8:$C$184,0),30)&lt;0,0,INDEX('Wetmore 2013 Met Stab Raw Data'!$C$8:$AF$184,MATCH($B248,'Wetmore 2013 Met Stab Raw Data'!$C$8:$C$184,0),30))</f>
        <v>37.520000000000003</v>
      </c>
      <c r="F248" s="134" t="str">
        <f>INDEX('Wetmore 2013 Met Stab Raw Data'!$C$8:$AF$184,MATCH($B248,'Wetmore 2013 Met Stab Raw Data'!$C$8:$C$184,0),28)</f>
        <v>&lt; 0.0001</v>
      </c>
      <c r="G248" s="364">
        <f>IF(ISBLANK(INDEX('Wetmore 2013 Met Stab Raw Data'!$C$8:$AF$184,MATCH($B248,'Wetmore 2013 Met Stab Raw Data'!$C$8:$C$184,0)+1,30)),"",IF(INDEX('Wetmore 2013 Met Stab Raw Data'!$C$8:$AF$184,MATCH($B248,'Wetmore 2013 Met Stab Raw Data'!$C$8:$C$184,0)+1,30)&lt;0,0,INDEX('Wetmore 2013 Met Stab Raw Data'!$C$8:$AF$184,MATCH($B248,'Wetmore 2013 Met Stab Raw Data'!$C$8:$C$184,0)+1,30)))</f>
        <v>20.56</v>
      </c>
      <c r="H248" s="134" t="str">
        <f>IF(ISBLANK(INDEX('Wetmore 2013 Met Stab Raw Data'!$C$8:$AF$184,MATCH($B248,'Wetmore 2013 Met Stab Raw Data'!$C$8:$C$184,0)+1,30)),"",INDEX('Wetmore 2013 Met Stab Raw Data'!$C$8:$AF$184,MATCH($B248,'Wetmore 2013 Met Stab Raw Data'!$C$8:$C$184,0)+1,28))</f>
        <v>&lt; 0.0001</v>
      </c>
      <c r="I248" s="363"/>
      <c r="J248" s="389">
        <f>INDEX('Wetmore 2013 PPB Raw Data'!$B12:$D$65,MATCH($B$243,'Wetmore 2013 PPB Raw Data'!$B$7:$B$65,0),3)/100</f>
        <v>8.1833036244800955E-3</v>
      </c>
    </row>
    <row r="249" spans="1:10" x14ac:dyDescent="0.25">
      <c r="A249" s="357" t="s">
        <v>429</v>
      </c>
      <c r="B249" s="358" t="s">
        <v>579</v>
      </c>
      <c r="C249" s="350" t="s">
        <v>1740</v>
      </c>
      <c r="D249" s="350" t="s">
        <v>1741</v>
      </c>
      <c r="E249" s="364">
        <f>IF(INDEX('Wetmore 2013 Met Stab Raw Data'!$C$8:$AF$184,MATCH($B249,'Wetmore 2013 Met Stab Raw Data'!$C$8:$C$184,0),30)&lt;0,0,INDEX('Wetmore 2013 Met Stab Raw Data'!$C$8:$AF$184,MATCH($B249,'Wetmore 2013 Met Stab Raw Data'!$C$8:$C$184,0),30))</f>
        <v>0</v>
      </c>
      <c r="F249" s="134">
        <f>INDEX('Wetmore 2013 Met Stab Raw Data'!$C$8:$AF$184,MATCH($B249,'Wetmore 2013 Met Stab Raw Data'!$C$8:$C$184,0),28)</f>
        <v>5.7500000000000002E-2</v>
      </c>
      <c r="G249" s="364">
        <f>IF(ISBLANK(INDEX('Wetmore 2013 Met Stab Raw Data'!$C$8:$AF$184,MATCH($B249,'Wetmore 2013 Met Stab Raw Data'!$C$8:$C$184,0)+1,30)),"",IF(INDEX('Wetmore 2013 Met Stab Raw Data'!$C$8:$AF$184,MATCH($B249,'Wetmore 2013 Met Stab Raw Data'!$C$8:$C$184,0)+1,30)&lt;0,0,INDEX('Wetmore 2013 Met Stab Raw Data'!$C$8:$AF$184,MATCH($B249,'Wetmore 2013 Met Stab Raw Data'!$C$8:$C$184,0)+1,30)))</f>
        <v>0.35720000000000002</v>
      </c>
      <c r="H249" s="134">
        <f>IF(ISBLANK(INDEX('Wetmore 2013 Met Stab Raw Data'!$C$8:$AF$184,MATCH($B249,'Wetmore 2013 Met Stab Raw Data'!$C$8:$C$184,0)+1,30)),"",INDEX('Wetmore 2013 Met Stab Raw Data'!$C$8:$AF$184,MATCH($B249,'Wetmore 2013 Met Stab Raw Data'!$C$8:$C$184,0)+1,28))</f>
        <v>0.14130000000000001</v>
      </c>
      <c r="I249" s="363"/>
      <c r="J249" s="389">
        <f>INDEX('Wetmore 2013 PPB Raw Data'!$B13:$D$65,MATCH($B$243,'Wetmore 2013 PPB Raw Data'!$B$7:$B$65,0),3)/100</f>
        <v>9.8561243428012146E-2</v>
      </c>
    </row>
    <row r="250" spans="1:10" x14ac:dyDescent="0.25">
      <c r="A250" s="359" t="s">
        <v>1469</v>
      </c>
      <c r="B250" s="360" t="s">
        <v>580</v>
      </c>
      <c r="C250" s="350" t="s">
        <v>1740</v>
      </c>
      <c r="D250" s="350" t="s">
        <v>1741</v>
      </c>
      <c r="E250" s="364">
        <f>IF(INDEX('Wetmore 2013 Met Stab Raw Data'!$C$8:$AF$184,MATCH($B250,'Wetmore 2013 Met Stab Raw Data'!$C$8:$C$184,0),30)&lt;0,0,INDEX('Wetmore 2013 Met Stab Raw Data'!$C$8:$AF$184,MATCH($B250,'Wetmore 2013 Met Stab Raw Data'!$C$8:$C$184,0),30))</f>
        <v>0</v>
      </c>
      <c r="F250" s="134">
        <f>INDEX('Wetmore 2013 Met Stab Raw Data'!$C$8:$AF$184,MATCH($B250,'Wetmore 2013 Met Stab Raw Data'!$C$8:$C$184,0),28)</f>
        <v>0</v>
      </c>
      <c r="G250" s="364">
        <f>IF(ISBLANK(INDEX('Wetmore 2013 Met Stab Raw Data'!$C$8:$AF$184,MATCH($B250,'Wetmore 2013 Met Stab Raw Data'!$C$8:$C$184,0)+1,30)),"",IF(INDEX('Wetmore 2013 Met Stab Raw Data'!$C$8:$AF$184,MATCH($B250,'Wetmore 2013 Met Stab Raw Data'!$C$8:$C$184,0)+1,30)&lt;0,0,INDEX('Wetmore 2013 Met Stab Raw Data'!$C$8:$AF$184,MATCH($B250,'Wetmore 2013 Met Stab Raw Data'!$C$8:$C$184,0)+1,30)))</f>
        <v>2.3260000000000001</v>
      </c>
      <c r="H250" s="134">
        <f>IF(ISBLANK(INDEX('Wetmore 2013 Met Stab Raw Data'!$C$8:$AF$184,MATCH($B250,'Wetmore 2013 Met Stab Raw Data'!$C$8:$C$184,0)+1,30)),"",INDEX('Wetmore 2013 Met Stab Raw Data'!$C$8:$AF$184,MATCH($B250,'Wetmore 2013 Met Stab Raw Data'!$C$8:$C$184,0)+1,28))</f>
        <v>8.3500000000000005E-2</v>
      </c>
      <c r="I250" s="363"/>
      <c r="J250" s="389">
        <f>INDEX('Wetmore 2013 PPB Raw Data'!$B14:$D$65,MATCH($B$243,'Wetmore 2013 PPB Raw Data'!$B$7:$B$65,0),3)/100</f>
        <v>0.71811502099321667</v>
      </c>
    </row>
    <row r="251" spans="1:10" x14ac:dyDescent="0.25">
      <c r="A251" s="355" t="s">
        <v>50</v>
      </c>
      <c r="B251" s="356" t="s">
        <v>51</v>
      </c>
      <c r="C251" s="350" t="s">
        <v>1740</v>
      </c>
      <c r="D251" s="350" t="s">
        <v>1741</v>
      </c>
      <c r="E251" s="364">
        <f>IF(INDEX('Wetmore 2013 Met Stab Raw Data'!$C$8:$AF$184,MATCH($B251,'Wetmore 2013 Met Stab Raw Data'!$C$8:$C$184,0),30)&lt;0,0,INDEX('Wetmore 2013 Met Stab Raw Data'!$C$8:$AF$184,MATCH($B251,'Wetmore 2013 Met Stab Raw Data'!$C$8:$C$184,0),30))</f>
        <v>12.038</v>
      </c>
      <c r="F251" s="134" t="str">
        <f>INDEX('Wetmore 2013 Met Stab Raw Data'!$C$8:$AF$184,MATCH($B251,'Wetmore 2013 Met Stab Raw Data'!$C$8:$C$184,0),28)</f>
        <v>&lt; 0.0001</v>
      </c>
      <c r="G251" s="364">
        <f>IF(ISBLANK(INDEX('Wetmore 2013 Met Stab Raw Data'!$C$8:$AF$184,MATCH($B251,'Wetmore 2013 Met Stab Raw Data'!$C$8:$C$184,0)+1,30)),"",IF(INDEX('Wetmore 2013 Met Stab Raw Data'!$C$8:$AF$184,MATCH($B251,'Wetmore 2013 Met Stab Raw Data'!$C$8:$C$184,0)+1,30)&lt;0,0,INDEX('Wetmore 2013 Met Stab Raw Data'!$C$8:$AF$184,MATCH($B251,'Wetmore 2013 Met Stab Raw Data'!$C$8:$C$184,0)+1,30)))</f>
        <v>8.5220000000000002</v>
      </c>
      <c r="H251" s="134" t="str">
        <f>IF(ISBLANK(INDEX('Wetmore 2013 Met Stab Raw Data'!$C$8:$AF$184,MATCH($B251,'Wetmore 2013 Met Stab Raw Data'!$C$8:$C$184,0)+1,30)),"",INDEX('Wetmore 2013 Met Stab Raw Data'!$C$8:$AF$184,MATCH($B251,'Wetmore 2013 Met Stab Raw Data'!$C$8:$C$184,0)+1,28))</f>
        <v>&lt; 0.0001</v>
      </c>
      <c r="I251" s="363"/>
      <c r="J251" s="389">
        <f>INDEX('Wetmore 2013 PPB Raw Data'!$B15:$D$65,MATCH($B$243,'Wetmore 2013 PPB Raw Data'!$B$7:$B$65,0),3)/100</f>
        <v>4.6644446570027587E-2</v>
      </c>
    </row>
    <row r="252" spans="1:10" x14ac:dyDescent="0.25">
      <c r="A252" s="359" t="s">
        <v>622</v>
      </c>
      <c r="B252" s="354" t="s">
        <v>62</v>
      </c>
      <c r="C252" s="350" t="s">
        <v>1740</v>
      </c>
      <c r="D252" s="350" t="s">
        <v>1741</v>
      </c>
      <c r="E252" s="364">
        <f>IF(INDEX('Wetmore 2013 Met Stab Raw Data'!$C$8:$AF$184,MATCH($B252,'Wetmore 2013 Met Stab Raw Data'!$C$8:$C$184,0),30)&lt;0,0,INDEX('Wetmore 2013 Met Stab Raw Data'!$C$8:$AF$184,MATCH($B252,'Wetmore 2013 Met Stab Raw Data'!$C$8:$C$184,0),30))</f>
        <v>14.965999999999999</v>
      </c>
      <c r="F252" s="134" t="str">
        <f>INDEX('Wetmore 2013 Met Stab Raw Data'!$C$8:$AF$184,MATCH($B252,'Wetmore 2013 Met Stab Raw Data'!$C$8:$C$184,0),28)</f>
        <v>&lt; 0.0001</v>
      </c>
      <c r="G252" s="364">
        <f>IF(ISBLANK(INDEX('Wetmore 2013 Met Stab Raw Data'!$C$8:$AF$184,MATCH($B252,'Wetmore 2013 Met Stab Raw Data'!$C$8:$C$184,0)+1,30)),"",IF(INDEX('Wetmore 2013 Met Stab Raw Data'!$C$8:$AF$184,MATCH($B252,'Wetmore 2013 Met Stab Raw Data'!$C$8:$C$184,0)+1,30)&lt;0,0,INDEX('Wetmore 2013 Met Stab Raw Data'!$C$8:$AF$184,MATCH($B252,'Wetmore 2013 Met Stab Raw Data'!$C$8:$C$184,0)+1,30)))</f>
        <v>1.2327999999999999</v>
      </c>
      <c r="H252" s="134">
        <f>IF(ISBLANK(INDEX('Wetmore 2013 Met Stab Raw Data'!$C$8:$AF$184,MATCH($B252,'Wetmore 2013 Met Stab Raw Data'!$C$8:$C$184,0)+1,30)),"",INDEX('Wetmore 2013 Met Stab Raw Data'!$C$8:$AF$184,MATCH($B252,'Wetmore 2013 Met Stab Raw Data'!$C$8:$C$184,0)+1,28))</f>
        <v>0.15160000000000001</v>
      </c>
      <c r="I252" s="363"/>
      <c r="J252" s="389">
        <f>INDEX('Wetmore 2013 PPB Raw Data'!$B16:$D$65,MATCH($B$243,'Wetmore 2013 PPB Raw Data'!$B$7:$B$65,0),3)/100</f>
        <v>0.37531826105737337</v>
      </c>
    </row>
    <row r="253" spans="1:10" x14ac:dyDescent="0.25">
      <c r="A253" s="355" t="s">
        <v>67</v>
      </c>
      <c r="B253" s="356" t="s">
        <v>68</v>
      </c>
      <c r="C253" s="350" t="s">
        <v>1740</v>
      </c>
      <c r="D253" s="350" t="s">
        <v>1741</v>
      </c>
      <c r="E253" s="364">
        <f>IF(INDEX('Wetmore 2013 Met Stab Raw Data'!$C$8:$AF$184,MATCH($B253,'Wetmore 2013 Met Stab Raw Data'!$C$8:$C$184,0),30)&lt;0,0,INDEX('Wetmore 2013 Met Stab Raw Data'!$C$8:$AF$184,MATCH($B253,'Wetmore 2013 Met Stab Raw Data'!$C$8:$C$184,0),30))</f>
        <v>0</v>
      </c>
      <c r="F253" s="134">
        <f>INDEX('Wetmore 2013 Met Stab Raw Data'!$C$8:$AF$184,MATCH($B253,'Wetmore 2013 Met Stab Raw Data'!$C$8:$C$184,0),28)</f>
        <v>2.92E-2</v>
      </c>
      <c r="G253" s="364">
        <f>IF(ISBLANK(INDEX('Wetmore 2013 Met Stab Raw Data'!$C$8:$AF$184,MATCH($B253,'Wetmore 2013 Met Stab Raw Data'!$C$8:$C$184,0)+1,30)),"",IF(INDEX('Wetmore 2013 Met Stab Raw Data'!$C$8:$AF$184,MATCH($B253,'Wetmore 2013 Met Stab Raw Data'!$C$8:$C$184,0)+1,30)&lt;0,0,INDEX('Wetmore 2013 Met Stab Raw Data'!$C$8:$AF$184,MATCH($B253,'Wetmore 2013 Met Stab Raw Data'!$C$8:$C$184,0)+1,30)))</f>
        <v>0</v>
      </c>
      <c r="H253" s="134">
        <f>IF(ISBLANK(INDEX('Wetmore 2013 Met Stab Raw Data'!$C$8:$AF$184,MATCH($B253,'Wetmore 2013 Met Stab Raw Data'!$C$8:$C$184,0)+1,30)),"",INDEX('Wetmore 2013 Met Stab Raw Data'!$C$8:$AF$184,MATCH($B253,'Wetmore 2013 Met Stab Raw Data'!$C$8:$C$184,0)+1,28))</f>
        <v>2.0000000000000001E-4</v>
      </c>
      <c r="I253" s="363"/>
      <c r="J253" s="389">
        <f>INDEX('Wetmore 2013 PPB Raw Data'!$B17:$D$65,MATCH($B$243,'Wetmore 2013 PPB Raw Data'!$B$7:$B$65,0),3)/100</f>
        <v>0.48891721030907748</v>
      </c>
    </row>
    <row r="254" spans="1:10" x14ac:dyDescent="0.25">
      <c r="A254" s="353" t="s">
        <v>71</v>
      </c>
      <c r="B254" s="354" t="s">
        <v>72</v>
      </c>
      <c r="C254" s="350" t="s">
        <v>1740</v>
      </c>
      <c r="D254" s="350" t="s">
        <v>1741</v>
      </c>
      <c r="E254" s="364">
        <f>IF(INDEX('Wetmore 2013 Met Stab Raw Data'!$C$8:$AF$184,MATCH($B254,'Wetmore 2013 Met Stab Raw Data'!$C$8:$C$184,0),30)&lt;0,0,INDEX('Wetmore 2013 Met Stab Raw Data'!$C$8:$AF$184,MATCH($B254,'Wetmore 2013 Met Stab Raw Data'!$C$8:$C$184,0),30))</f>
        <v>24.78</v>
      </c>
      <c r="F254" s="134" t="str">
        <f>INDEX('Wetmore 2013 Met Stab Raw Data'!$C$8:$AF$184,MATCH($B254,'Wetmore 2013 Met Stab Raw Data'!$C$8:$C$184,0),28)</f>
        <v>&lt; 0.0001</v>
      </c>
      <c r="G254" s="364">
        <f>IF(ISBLANK(INDEX('Wetmore 2013 Met Stab Raw Data'!$C$8:$AF$184,MATCH($B254,'Wetmore 2013 Met Stab Raw Data'!$C$8:$C$184,0)+1,30)),"",IF(INDEX('Wetmore 2013 Met Stab Raw Data'!$C$8:$AF$184,MATCH($B254,'Wetmore 2013 Met Stab Raw Data'!$C$8:$C$184,0)+1,30)&lt;0,0,INDEX('Wetmore 2013 Met Stab Raw Data'!$C$8:$AF$184,MATCH($B254,'Wetmore 2013 Met Stab Raw Data'!$C$8:$C$184,0)+1,30)))</f>
        <v>11.49</v>
      </c>
      <c r="H254" s="134" t="str">
        <f>IF(ISBLANK(INDEX('Wetmore 2013 Met Stab Raw Data'!$C$8:$AF$184,MATCH($B254,'Wetmore 2013 Met Stab Raw Data'!$C$8:$C$184,0)+1,30)),"",INDEX('Wetmore 2013 Met Stab Raw Data'!$C$8:$AF$184,MATCH($B254,'Wetmore 2013 Met Stab Raw Data'!$C$8:$C$184,0)+1,28))</f>
        <v>&lt; 0.0001</v>
      </c>
      <c r="I254" s="363"/>
      <c r="J254" s="389">
        <f>INDEX('Wetmore 2013 PPB Raw Data'!$B18:$D$65,MATCH($B$243,'Wetmore 2013 PPB Raw Data'!$B$7:$B$65,0),3)/100</f>
        <v>3.2788070725506796E-2</v>
      </c>
    </row>
    <row r="255" spans="1:10" x14ac:dyDescent="0.25">
      <c r="A255" s="353" t="s">
        <v>88</v>
      </c>
      <c r="B255" s="354" t="s">
        <v>89</v>
      </c>
      <c r="C255" s="350" t="s">
        <v>1740</v>
      </c>
      <c r="D255" s="350" t="s">
        <v>1741</v>
      </c>
      <c r="E255" s="364">
        <f>IF(INDEX('Wetmore 2013 Met Stab Raw Data'!$C$8:$AF$184,MATCH($B255,'Wetmore 2013 Met Stab Raw Data'!$C$8:$C$184,0),30)&lt;0,0,INDEX('Wetmore 2013 Met Stab Raw Data'!$C$8:$AF$184,MATCH($B255,'Wetmore 2013 Met Stab Raw Data'!$C$8:$C$184,0),30))</f>
        <v>0</v>
      </c>
      <c r="F255" s="134">
        <f>INDEX('Wetmore 2013 Met Stab Raw Data'!$C$8:$AF$184,MATCH($B255,'Wetmore 2013 Met Stab Raw Data'!$C$8:$C$184,0),28)</f>
        <v>6.7599999999999993E-2</v>
      </c>
      <c r="G255" s="364">
        <f>IF(ISBLANK(INDEX('Wetmore 2013 Met Stab Raw Data'!$C$8:$AF$184,MATCH($B255,'Wetmore 2013 Met Stab Raw Data'!$C$8:$C$184,0)+1,30)),"",IF(INDEX('Wetmore 2013 Met Stab Raw Data'!$C$8:$AF$184,MATCH($B255,'Wetmore 2013 Met Stab Raw Data'!$C$8:$C$184,0)+1,30)&lt;0,0,INDEX('Wetmore 2013 Met Stab Raw Data'!$C$8:$AF$184,MATCH($B255,'Wetmore 2013 Met Stab Raw Data'!$C$8:$C$184,0)+1,30)))</f>
        <v>0</v>
      </c>
      <c r="H255" s="134">
        <f>IF(ISBLANK(INDEX('Wetmore 2013 Met Stab Raw Data'!$C$8:$AF$184,MATCH($B255,'Wetmore 2013 Met Stab Raw Data'!$C$8:$C$184,0)+1,30)),"",INDEX('Wetmore 2013 Met Stab Raw Data'!$C$8:$AF$184,MATCH($B255,'Wetmore 2013 Met Stab Raw Data'!$C$8:$C$184,0)+1,28))</f>
        <v>2.9999999999999997E-4</v>
      </c>
      <c r="I255" s="363"/>
      <c r="J255" s="389">
        <f>INDEX('Wetmore 2013 PPB Raw Data'!$B19:$D$65,MATCH($B$243,'Wetmore 2013 PPB Raw Data'!$B$7:$B$65,0),3)/100</f>
        <v>0</v>
      </c>
    </row>
    <row r="256" spans="1:10" x14ac:dyDescent="0.25">
      <c r="A256" s="353" t="s">
        <v>92</v>
      </c>
      <c r="B256" s="354" t="s">
        <v>93</v>
      </c>
      <c r="C256" s="350" t="s">
        <v>1740</v>
      </c>
      <c r="D256" s="350" t="s">
        <v>1741</v>
      </c>
      <c r="E256" s="364">
        <f>IF(INDEX('Wetmore 2013 Met Stab Raw Data'!$C$8:$AF$184,MATCH($B256,'Wetmore 2013 Met Stab Raw Data'!$C$8:$C$184,0),30)&lt;0,0,INDEX('Wetmore 2013 Met Stab Raw Data'!$C$8:$AF$184,MATCH($B256,'Wetmore 2013 Met Stab Raw Data'!$C$8:$C$184,0),30))</f>
        <v>2.3119999999999998</v>
      </c>
      <c r="F256" s="134" t="str">
        <f>INDEX('Wetmore 2013 Met Stab Raw Data'!$C$8:$AF$184,MATCH($B256,'Wetmore 2013 Met Stab Raw Data'!$C$8:$C$184,0),28)</f>
        <v>&lt; 0.0001</v>
      </c>
      <c r="G256" s="364" t="str">
        <f>IF(ISBLANK(INDEX('Wetmore 2013 Met Stab Raw Data'!$C$8:$AF$184,MATCH($B256,'Wetmore 2013 Met Stab Raw Data'!$C$8:$C$184,0)+1,30)),"",IF(INDEX('Wetmore 2013 Met Stab Raw Data'!$C$8:$AF$184,MATCH($B256,'Wetmore 2013 Met Stab Raw Data'!$C$8:$C$184,0)+1,30)&lt;0,0,INDEX('Wetmore 2013 Met Stab Raw Data'!$C$8:$AF$184,MATCH($B256,'Wetmore 2013 Met Stab Raw Data'!$C$8:$C$184,0)+1,30)))</f>
        <v/>
      </c>
      <c r="H256" s="134" t="str">
        <f>IF(ISBLANK(INDEX('Wetmore 2013 Met Stab Raw Data'!$C$8:$AF$184,MATCH($B256,'Wetmore 2013 Met Stab Raw Data'!$C$8:$C$184,0)+1,30)),"",INDEX('Wetmore 2013 Met Stab Raw Data'!$C$8:$AF$184,MATCH($B256,'Wetmore 2013 Met Stab Raw Data'!$C$8:$C$184,0)+1,28))</f>
        <v/>
      </c>
      <c r="I256" s="363"/>
      <c r="J256" s="389">
        <f>INDEX('Wetmore 2013 PPB Raw Data'!$B20:$D$65,MATCH($B$243,'Wetmore 2013 PPB Raw Data'!$B$7:$B$65,0),3)/100</f>
        <v>0.11945982746695455</v>
      </c>
    </row>
    <row r="257" spans="1:10" x14ac:dyDescent="0.25">
      <c r="A257" s="353" t="s">
        <v>454</v>
      </c>
      <c r="B257" s="354" t="s">
        <v>584</v>
      </c>
      <c r="C257" s="350" t="s">
        <v>1740</v>
      </c>
      <c r="D257" s="350" t="s">
        <v>1741</v>
      </c>
      <c r="E257" s="364">
        <f>IF(INDEX('Wetmore 2013 Met Stab Raw Data'!$C$8:$AF$184,MATCH($B257,'Wetmore 2013 Met Stab Raw Data'!$C$8:$C$184,0),30)&lt;0,0,INDEX('Wetmore 2013 Met Stab Raw Data'!$C$8:$AF$184,MATCH($B257,'Wetmore 2013 Met Stab Raw Data'!$C$8:$C$184,0),30))</f>
        <v>8.81</v>
      </c>
      <c r="F257" s="134" t="str">
        <f>INDEX('Wetmore 2013 Met Stab Raw Data'!$C$8:$AF$184,MATCH($B257,'Wetmore 2013 Met Stab Raw Data'!$C$8:$C$184,0),28)</f>
        <v>&lt; 0.0001</v>
      </c>
      <c r="G257" s="364" t="str">
        <f>IF(ISBLANK(INDEX('Wetmore 2013 Met Stab Raw Data'!$C$8:$AF$184,MATCH($B257,'Wetmore 2013 Met Stab Raw Data'!$C$8:$C$184,0)+1,30)),"",IF(INDEX('Wetmore 2013 Met Stab Raw Data'!$C$8:$AF$184,MATCH($B257,'Wetmore 2013 Met Stab Raw Data'!$C$8:$C$184,0)+1,30)&lt;0,0,INDEX('Wetmore 2013 Met Stab Raw Data'!$C$8:$AF$184,MATCH($B257,'Wetmore 2013 Met Stab Raw Data'!$C$8:$C$184,0)+1,30)))</f>
        <v/>
      </c>
      <c r="H257" s="134" t="str">
        <f>IF(ISBLANK(INDEX('Wetmore 2013 Met Stab Raw Data'!$C$8:$AF$184,MATCH($B257,'Wetmore 2013 Met Stab Raw Data'!$C$8:$C$184,0)+1,30)),"",INDEX('Wetmore 2013 Met Stab Raw Data'!$C$8:$AF$184,MATCH($B257,'Wetmore 2013 Met Stab Raw Data'!$C$8:$C$184,0)+1,28))</f>
        <v/>
      </c>
      <c r="I257" s="363"/>
      <c r="J257" s="389">
        <f>INDEX('Wetmore 2013 PPB Raw Data'!$B21:$D$65,MATCH($B$243,'Wetmore 2013 PPB Raw Data'!$B$7:$B$65,0),3)/100</f>
        <v>0</v>
      </c>
    </row>
    <row r="258" spans="1:10" x14ac:dyDescent="0.25">
      <c r="A258" s="357" t="s">
        <v>459</v>
      </c>
      <c r="B258" s="358" t="s">
        <v>585</v>
      </c>
      <c r="C258" s="350" t="s">
        <v>1740</v>
      </c>
      <c r="D258" s="350" t="s">
        <v>1741</v>
      </c>
      <c r="E258" s="364">
        <f>IF(INDEX('Wetmore 2013 Met Stab Raw Data'!$C$8:$AF$184,MATCH($B258,'Wetmore 2013 Met Stab Raw Data'!$C$8:$C$184,0),30)&lt;0,0,INDEX('Wetmore 2013 Met Stab Raw Data'!$C$8:$AF$184,MATCH($B258,'Wetmore 2013 Met Stab Raw Data'!$C$8:$C$184,0),30))</f>
        <v>59.02</v>
      </c>
      <c r="F258" s="134" t="str">
        <f>INDEX('Wetmore 2013 Met Stab Raw Data'!$C$8:$AF$184,MATCH($B258,'Wetmore 2013 Met Stab Raw Data'!$C$8:$C$184,0),28)</f>
        <v>&lt; 0.0001</v>
      </c>
      <c r="G258" s="364">
        <f>IF(ISBLANK(INDEX('Wetmore 2013 Met Stab Raw Data'!$C$8:$AF$184,MATCH($B258,'Wetmore 2013 Met Stab Raw Data'!$C$8:$C$184,0)+1,30)),"",IF(INDEX('Wetmore 2013 Met Stab Raw Data'!$C$8:$AF$184,MATCH($B258,'Wetmore 2013 Met Stab Raw Data'!$C$8:$C$184,0)+1,30)&lt;0,0,INDEX('Wetmore 2013 Met Stab Raw Data'!$C$8:$AF$184,MATCH($B258,'Wetmore 2013 Met Stab Raw Data'!$C$8:$C$184,0)+1,30)))</f>
        <v>73.22</v>
      </c>
      <c r="H258" s="134" t="str">
        <f>IF(ISBLANK(INDEX('Wetmore 2013 Met Stab Raw Data'!$C$8:$AF$184,MATCH($B258,'Wetmore 2013 Met Stab Raw Data'!$C$8:$C$184,0)+1,30)),"",INDEX('Wetmore 2013 Met Stab Raw Data'!$C$8:$AF$184,MATCH($B258,'Wetmore 2013 Met Stab Raw Data'!$C$8:$C$184,0)+1,28))</f>
        <v>&lt; 0.0001</v>
      </c>
      <c r="I258" s="363"/>
      <c r="J258" s="389">
        <f>INDEX('Wetmore 2013 PPB Raw Data'!$B22:$D$65,MATCH($B$243,'Wetmore 2013 PPB Raw Data'!$B$7:$B$65,0),3)/100</f>
        <v>0.32793387830624504</v>
      </c>
    </row>
    <row r="259" spans="1:10" x14ac:dyDescent="0.25">
      <c r="A259" s="353" t="s">
        <v>103</v>
      </c>
      <c r="B259" s="354" t="s">
        <v>104</v>
      </c>
      <c r="C259" s="350" t="s">
        <v>1740</v>
      </c>
      <c r="D259" s="350" t="s">
        <v>1741</v>
      </c>
      <c r="E259" s="364">
        <f>IF(INDEX('Wetmore 2013 Met Stab Raw Data'!$C$8:$AF$184,MATCH($B259,'Wetmore 2013 Met Stab Raw Data'!$C$8:$C$184,0),30)&lt;0,0,INDEX('Wetmore 2013 Met Stab Raw Data'!$C$8:$AF$184,MATCH($B259,'Wetmore 2013 Met Stab Raw Data'!$C$8:$C$184,0),30))</f>
        <v>9.8219999999999992</v>
      </c>
      <c r="F259" s="134" t="str">
        <f>INDEX('Wetmore 2013 Met Stab Raw Data'!$C$8:$AF$184,MATCH($B259,'Wetmore 2013 Met Stab Raw Data'!$C$8:$C$184,0),28)</f>
        <v>&lt; 0.0001</v>
      </c>
      <c r="G259" s="364" t="str">
        <f>IF(ISBLANK(INDEX('Wetmore 2013 Met Stab Raw Data'!$C$8:$AF$184,MATCH($B259,'Wetmore 2013 Met Stab Raw Data'!$C$8:$C$184,0)+1,30)),"",IF(INDEX('Wetmore 2013 Met Stab Raw Data'!$C$8:$AF$184,MATCH($B259,'Wetmore 2013 Met Stab Raw Data'!$C$8:$C$184,0)+1,30)&lt;0,0,INDEX('Wetmore 2013 Met Stab Raw Data'!$C$8:$AF$184,MATCH($B259,'Wetmore 2013 Met Stab Raw Data'!$C$8:$C$184,0)+1,30)))</f>
        <v/>
      </c>
      <c r="H259" s="134" t="str">
        <f>IF(ISBLANK(INDEX('Wetmore 2013 Met Stab Raw Data'!$C$8:$AF$184,MATCH($B259,'Wetmore 2013 Met Stab Raw Data'!$C$8:$C$184,0)+1,30)),"",INDEX('Wetmore 2013 Met Stab Raw Data'!$C$8:$AF$184,MATCH($B259,'Wetmore 2013 Met Stab Raw Data'!$C$8:$C$184,0)+1,28))</f>
        <v/>
      </c>
      <c r="I259" s="363"/>
      <c r="J259" s="389">
        <f>INDEX('Wetmore 2013 PPB Raw Data'!$B23:$D$65,MATCH($B$243,'Wetmore 2013 PPB Raw Data'!$B$7:$B$65,0),3)/100</f>
        <v>8.4021075577056556E-2</v>
      </c>
    </row>
    <row r="260" spans="1:10" x14ac:dyDescent="0.25">
      <c r="A260" s="353" t="s">
        <v>114</v>
      </c>
      <c r="B260" s="354" t="s">
        <v>115</v>
      </c>
      <c r="C260" s="350" t="s">
        <v>1740</v>
      </c>
      <c r="D260" s="350" t="s">
        <v>1741</v>
      </c>
      <c r="E260" s="364">
        <f>IF(INDEX('Wetmore 2013 Met Stab Raw Data'!$C$8:$AF$184,MATCH($B260,'Wetmore 2013 Met Stab Raw Data'!$C$8:$C$184,0),30)&lt;0,0,INDEX('Wetmore 2013 Met Stab Raw Data'!$C$8:$AF$184,MATCH($B260,'Wetmore 2013 Met Stab Raw Data'!$C$8:$C$184,0),30))</f>
        <v>10.73</v>
      </c>
      <c r="F260" s="134">
        <f>INDEX('Wetmore 2013 Met Stab Raw Data'!$C$8:$AF$184,MATCH($B260,'Wetmore 2013 Met Stab Raw Data'!$C$8:$C$184,0),28)</f>
        <v>0.25790000000000002</v>
      </c>
      <c r="G260" s="364">
        <f>IF(ISBLANK(INDEX('Wetmore 2013 Met Stab Raw Data'!$C$8:$AF$184,MATCH($B260,'Wetmore 2013 Met Stab Raw Data'!$C$8:$C$184,0)+1,30)),"",IF(INDEX('Wetmore 2013 Met Stab Raw Data'!$C$8:$AF$184,MATCH($B260,'Wetmore 2013 Met Stab Raw Data'!$C$8:$C$184,0)+1,30)&lt;0,0,INDEX('Wetmore 2013 Met Stab Raw Data'!$C$8:$AF$184,MATCH($B260,'Wetmore 2013 Met Stab Raw Data'!$C$8:$C$184,0)+1,30)))</f>
        <v>1.3772</v>
      </c>
      <c r="H260" s="134">
        <f>IF(ISBLANK(INDEX('Wetmore 2013 Met Stab Raw Data'!$C$8:$AF$184,MATCH($B260,'Wetmore 2013 Met Stab Raw Data'!$C$8:$C$184,0)+1,30)),"",INDEX('Wetmore 2013 Met Stab Raw Data'!$C$8:$AF$184,MATCH($B260,'Wetmore 2013 Met Stab Raw Data'!$C$8:$C$184,0)+1,28))</f>
        <v>2.6800000000000001E-2</v>
      </c>
      <c r="I260" s="363"/>
      <c r="J260" s="389">
        <f>INDEX('Wetmore 2013 PPB Raw Data'!$B24:$D$65,MATCH($B$243,'Wetmore 2013 PPB Raw Data'!$B$7:$B$65,0),3)/100</f>
        <v>0.21517738354133381</v>
      </c>
    </row>
    <row r="261" spans="1:10" x14ac:dyDescent="0.25">
      <c r="A261" s="353" t="s">
        <v>122</v>
      </c>
      <c r="B261" s="354" t="s">
        <v>123</v>
      </c>
      <c r="C261" s="350" t="s">
        <v>1740</v>
      </c>
      <c r="D261" s="350" t="s">
        <v>1741</v>
      </c>
      <c r="E261" s="364">
        <f>IF(INDEX('Wetmore 2013 Met Stab Raw Data'!$C$8:$AF$184,MATCH($B261,'Wetmore 2013 Met Stab Raw Data'!$C$8:$C$184,0),30)&lt;0,0,INDEX('Wetmore 2013 Met Stab Raw Data'!$C$8:$AF$184,MATCH($B261,'Wetmore 2013 Met Stab Raw Data'!$C$8:$C$184,0),30))</f>
        <v>101.82</v>
      </c>
      <c r="F261" s="134">
        <f>INDEX('Wetmore 2013 Met Stab Raw Data'!$C$8:$AF$184,MATCH($B261,'Wetmore 2013 Met Stab Raw Data'!$C$8:$C$184,0),28)</f>
        <v>5.9999999999999995E-4</v>
      </c>
      <c r="G261" s="364">
        <f>IF(ISBLANK(INDEX('Wetmore 2013 Met Stab Raw Data'!$C$8:$AF$184,MATCH($B261,'Wetmore 2013 Met Stab Raw Data'!$C$8:$C$184,0)+1,30)),"",IF(INDEX('Wetmore 2013 Met Stab Raw Data'!$C$8:$AF$184,MATCH($B261,'Wetmore 2013 Met Stab Raw Data'!$C$8:$C$184,0)+1,30)&lt;0,0,INDEX('Wetmore 2013 Met Stab Raw Data'!$C$8:$AF$184,MATCH($B261,'Wetmore 2013 Met Stab Raw Data'!$C$8:$C$184,0)+1,30)))</f>
        <v>47.1</v>
      </c>
      <c r="H261" s="134" t="str">
        <f>IF(ISBLANK(INDEX('Wetmore 2013 Met Stab Raw Data'!$C$8:$AF$184,MATCH($B261,'Wetmore 2013 Met Stab Raw Data'!$C$8:$C$184,0)+1,30)),"",INDEX('Wetmore 2013 Met Stab Raw Data'!$C$8:$AF$184,MATCH($B261,'Wetmore 2013 Met Stab Raw Data'!$C$8:$C$184,0)+1,28))</f>
        <v>&lt; 0.0001</v>
      </c>
      <c r="I261" s="363"/>
      <c r="J261" s="389">
        <f>INDEX('Wetmore 2013 PPB Raw Data'!$B25:$D$65,MATCH($B$243,'Wetmore 2013 PPB Raw Data'!$B$7:$B$65,0),3)/100</f>
        <v>0.53716289940167206</v>
      </c>
    </row>
    <row r="262" spans="1:10" x14ac:dyDescent="0.25">
      <c r="A262" s="355" t="s">
        <v>628</v>
      </c>
      <c r="B262" s="356" t="s">
        <v>131</v>
      </c>
      <c r="C262" s="350" t="s">
        <v>1740</v>
      </c>
      <c r="D262" s="350" t="s">
        <v>1741</v>
      </c>
      <c r="E262" s="364">
        <f>IF(INDEX('Wetmore 2013 Met Stab Raw Data'!$C$8:$AF$184,MATCH($B262,'Wetmore 2013 Met Stab Raw Data'!$C$8:$C$184,0),30)&lt;0,0,INDEX('Wetmore 2013 Met Stab Raw Data'!$C$8:$AF$184,MATCH($B262,'Wetmore 2013 Met Stab Raw Data'!$C$8:$C$184,0),30))</f>
        <v>38.580000000000005</v>
      </c>
      <c r="F262" s="134" t="str">
        <f>INDEX('Wetmore 2013 Met Stab Raw Data'!$C$8:$AF$184,MATCH($B262,'Wetmore 2013 Met Stab Raw Data'!$C$8:$C$184,0),28)</f>
        <v>&lt; 0.0001</v>
      </c>
      <c r="G262" s="364">
        <f>IF(ISBLANK(INDEX('Wetmore 2013 Met Stab Raw Data'!$C$8:$AF$184,MATCH($B262,'Wetmore 2013 Met Stab Raw Data'!$C$8:$C$184,0)+1,30)),"",IF(INDEX('Wetmore 2013 Met Stab Raw Data'!$C$8:$AF$184,MATCH($B262,'Wetmore 2013 Met Stab Raw Data'!$C$8:$C$184,0)+1,30)&lt;0,0,INDEX('Wetmore 2013 Met Stab Raw Data'!$C$8:$AF$184,MATCH($B262,'Wetmore 2013 Met Stab Raw Data'!$C$8:$C$184,0)+1,30)))</f>
        <v>15.571999999999999</v>
      </c>
      <c r="H262" s="134" t="str">
        <f>IF(ISBLANK(INDEX('Wetmore 2013 Met Stab Raw Data'!$C$8:$AF$184,MATCH($B262,'Wetmore 2013 Met Stab Raw Data'!$C$8:$C$184,0)+1,30)),"",INDEX('Wetmore 2013 Met Stab Raw Data'!$C$8:$AF$184,MATCH($B262,'Wetmore 2013 Met Stab Raw Data'!$C$8:$C$184,0)+1,28))</f>
        <v>&lt; 0.0001</v>
      </c>
      <c r="I262" s="363"/>
      <c r="J262" s="389">
        <f>INDEX('Wetmore 2013 PPB Raw Data'!$B26:$D$65,MATCH($B$243,'Wetmore 2013 PPB Raw Data'!$B$7:$B$65,0),3)/100</f>
        <v>0</v>
      </c>
    </row>
    <row r="263" spans="1:10" x14ac:dyDescent="0.25">
      <c r="A263" s="353" t="s">
        <v>134</v>
      </c>
      <c r="B263" s="354" t="s">
        <v>135</v>
      </c>
      <c r="C263" s="350" t="s">
        <v>1740</v>
      </c>
      <c r="D263" s="350" t="s">
        <v>1741</v>
      </c>
      <c r="E263" s="364">
        <f>IF(INDEX('Wetmore 2013 Met Stab Raw Data'!$C$8:$AF$184,MATCH($B263,'Wetmore 2013 Met Stab Raw Data'!$C$8:$C$184,0),30)&lt;0,0,INDEX('Wetmore 2013 Met Stab Raw Data'!$C$8:$AF$184,MATCH($B263,'Wetmore 2013 Met Stab Raw Data'!$C$8:$C$184,0),30))</f>
        <v>17.512</v>
      </c>
      <c r="F263" s="134" t="str">
        <f>INDEX('Wetmore 2013 Met Stab Raw Data'!$C$8:$AF$184,MATCH($B263,'Wetmore 2013 Met Stab Raw Data'!$C$8:$C$184,0),28)</f>
        <v>&lt; 0.0001</v>
      </c>
      <c r="G263" s="364">
        <f>IF(ISBLANK(INDEX('Wetmore 2013 Met Stab Raw Data'!$C$8:$AF$184,MATCH($B263,'Wetmore 2013 Met Stab Raw Data'!$C$8:$C$184,0)+1,30)),"",IF(INDEX('Wetmore 2013 Met Stab Raw Data'!$C$8:$AF$184,MATCH($B263,'Wetmore 2013 Met Stab Raw Data'!$C$8:$C$184,0)+1,30)&lt;0,0,INDEX('Wetmore 2013 Met Stab Raw Data'!$C$8:$AF$184,MATCH($B263,'Wetmore 2013 Met Stab Raw Data'!$C$8:$C$184,0)+1,30)))</f>
        <v>15.63</v>
      </c>
      <c r="H263" s="134" t="str">
        <f>IF(ISBLANK(INDEX('Wetmore 2013 Met Stab Raw Data'!$C$8:$AF$184,MATCH($B263,'Wetmore 2013 Met Stab Raw Data'!$C$8:$C$184,0)+1,30)),"",INDEX('Wetmore 2013 Met Stab Raw Data'!$C$8:$AF$184,MATCH($B263,'Wetmore 2013 Met Stab Raw Data'!$C$8:$C$184,0)+1,28))</f>
        <v>&lt; 0.0001</v>
      </c>
      <c r="I263" s="363"/>
      <c r="J263" s="389">
        <f>INDEX('Wetmore 2013 PPB Raw Data'!$B27:$D$65,MATCH($B$243,'Wetmore 2013 PPB Raw Data'!$B$7:$B$65,0),3)/100</f>
        <v>2.5931072582063715E-3</v>
      </c>
    </row>
    <row r="264" spans="1:10" x14ac:dyDescent="0.25">
      <c r="A264" s="353" t="s">
        <v>1473</v>
      </c>
      <c r="B264" s="354" t="s">
        <v>587</v>
      </c>
      <c r="C264" s="350" t="s">
        <v>1740</v>
      </c>
      <c r="D264" s="350" t="s">
        <v>1741</v>
      </c>
      <c r="E264" s="364">
        <f>IF(INDEX('Wetmore 2013 Met Stab Raw Data'!$C$8:$AF$184,MATCH($B264,'Wetmore 2013 Met Stab Raw Data'!$C$8:$C$184,0),30)&lt;0,0,INDEX('Wetmore 2013 Met Stab Raw Data'!$C$8:$AF$184,MATCH($B264,'Wetmore 2013 Met Stab Raw Data'!$C$8:$C$184,0),30))</f>
        <v>2.742</v>
      </c>
      <c r="F264" s="134" t="str">
        <f>INDEX('Wetmore 2013 Met Stab Raw Data'!$C$8:$AF$184,MATCH($B264,'Wetmore 2013 Met Stab Raw Data'!$C$8:$C$184,0),28)</f>
        <v>&lt; 0.0001</v>
      </c>
      <c r="G264" s="364">
        <f>IF(ISBLANK(INDEX('Wetmore 2013 Met Stab Raw Data'!$C$8:$AF$184,MATCH($B264,'Wetmore 2013 Met Stab Raw Data'!$C$8:$C$184,0)+1,30)),"",IF(INDEX('Wetmore 2013 Met Stab Raw Data'!$C$8:$AF$184,MATCH($B264,'Wetmore 2013 Met Stab Raw Data'!$C$8:$C$184,0)+1,30)&lt;0,0,INDEX('Wetmore 2013 Met Stab Raw Data'!$C$8:$AF$184,MATCH($B264,'Wetmore 2013 Met Stab Raw Data'!$C$8:$C$184,0)+1,30)))</f>
        <v>0</v>
      </c>
      <c r="H264" s="134">
        <f>IF(ISBLANK(INDEX('Wetmore 2013 Met Stab Raw Data'!$C$8:$AF$184,MATCH($B264,'Wetmore 2013 Met Stab Raw Data'!$C$8:$C$184,0)+1,30)),"",INDEX('Wetmore 2013 Met Stab Raw Data'!$C$8:$AF$184,MATCH($B264,'Wetmore 2013 Met Stab Raw Data'!$C$8:$C$184,0)+1,28))</f>
        <v>0.121</v>
      </c>
      <c r="I264" s="363"/>
      <c r="J264" s="389">
        <f>INDEX('Wetmore 2013 PPB Raw Data'!$B28:$D$65,MATCH($B$243,'Wetmore 2013 PPB Raw Data'!$B$7:$B$65,0),3)/100</f>
        <v>0</v>
      </c>
    </row>
    <row r="265" spans="1:10" x14ac:dyDescent="0.25">
      <c r="A265" s="355" t="s">
        <v>631</v>
      </c>
      <c r="B265" s="356" t="s">
        <v>144</v>
      </c>
      <c r="C265" s="350" t="s">
        <v>1740</v>
      </c>
      <c r="D265" s="350" t="s">
        <v>1741</v>
      </c>
      <c r="E265" s="364">
        <f>IF(INDEX('Wetmore 2013 Met Stab Raw Data'!$C$8:$AF$184,MATCH($B265,'Wetmore 2013 Met Stab Raw Data'!$C$8:$C$184,0),30)&lt;0,0,INDEX('Wetmore 2013 Met Stab Raw Data'!$C$8:$AF$184,MATCH($B265,'Wetmore 2013 Met Stab Raw Data'!$C$8:$C$184,0),30))</f>
        <v>56.4</v>
      </c>
      <c r="F265" s="134" t="str">
        <f>INDEX('Wetmore 2013 Met Stab Raw Data'!$C$8:$AF$184,MATCH($B265,'Wetmore 2013 Met Stab Raw Data'!$C$8:$C$184,0),28)</f>
        <v>&lt; 0.0001</v>
      </c>
      <c r="G265" s="364">
        <f>IF(ISBLANK(INDEX('Wetmore 2013 Met Stab Raw Data'!$C$8:$AF$184,MATCH($B265,'Wetmore 2013 Met Stab Raw Data'!$C$8:$C$184,0)+1,30)),"",IF(INDEX('Wetmore 2013 Met Stab Raw Data'!$C$8:$AF$184,MATCH($B265,'Wetmore 2013 Met Stab Raw Data'!$C$8:$C$184,0)+1,30)&lt;0,0,INDEX('Wetmore 2013 Met Stab Raw Data'!$C$8:$AF$184,MATCH($B265,'Wetmore 2013 Met Stab Raw Data'!$C$8:$C$184,0)+1,30)))</f>
        <v>50.2</v>
      </c>
      <c r="H265" s="134" t="str">
        <f>IF(ISBLANK(INDEX('Wetmore 2013 Met Stab Raw Data'!$C$8:$AF$184,MATCH($B265,'Wetmore 2013 Met Stab Raw Data'!$C$8:$C$184,0)+1,30)),"",INDEX('Wetmore 2013 Met Stab Raw Data'!$C$8:$AF$184,MATCH($B265,'Wetmore 2013 Met Stab Raw Data'!$C$8:$C$184,0)+1,28))</f>
        <v>&lt; 0.0001</v>
      </c>
      <c r="I265" s="363"/>
      <c r="J265" s="389">
        <f>INDEX('Wetmore 2013 PPB Raw Data'!$B29:$D$65,MATCH($B$243,'Wetmore 2013 PPB Raw Data'!$B$7:$B$65,0),3)/100</f>
        <v>0.1386487240023106</v>
      </c>
    </row>
    <row r="266" spans="1:10" x14ac:dyDescent="0.25">
      <c r="A266" s="353" t="s">
        <v>145</v>
      </c>
      <c r="B266" s="354" t="s">
        <v>146</v>
      </c>
      <c r="C266" s="350" t="s">
        <v>1740</v>
      </c>
      <c r="D266" s="350" t="s">
        <v>1741</v>
      </c>
      <c r="E266" s="364">
        <f>IF(INDEX('Wetmore 2013 Met Stab Raw Data'!$C$8:$AF$184,MATCH($B266,'Wetmore 2013 Met Stab Raw Data'!$C$8:$C$184,0),30)&lt;0,0,INDEX('Wetmore 2013 Met Stab Raw Data'!$C$8:$AF$184,MATCH($B266,'Wetmore 2013 Met Stab Raw Data'!$C$8:$C$184,0),30))</f>
        <v>43.26</v>
      </c>
      <c r="F266" s="134" t="str">
        <f>INDEX('Wetmore 2013 Met Stab Raw Data'!$C$8:$AF$184,MATCH($B266,'Wetmore 2013 Met Stab Raw Data'!$C$8:$C$184,0),28)</f>
        <v>&lt; 0.0001</v>
      </c>
      <c r="G266" s="364">
        <f>IF(ISBLANK(INDEX('Wetmore 2013 Met Stab Raw Data'!$C$8:$AF$184,MATCH($B266,'Wetmore 2013 Met Stab Raw Data'!$C$8:$C$184,0)+1,30)),"",IF(INDEX('Wetmore 2013 Met Stab Raw Data'!$C$8:$AF$184,MATCH($B266,'Wetmore 2013 Met Stab Raw Data'!$C$8:$C$184,0)+1,30)&lt;0,0,INDEX('Wetmore 2013 Met Stab Raw Data'!$C$8:$AF$184,MATCH($B266,'Wetmore 2013 Met Stab Raw Data'!$C$8:$C$184,0)+1,30)))</f>
        <v>37.340000000000003</v>
      </c>
      <c r="H266" s="134" t="str">
        <f>IF(ISBLANK(INDEX('Wetmore 2013 Met Stab Raw Data'!$C$8:$AF$184,MATCH($B266,'Wetmore 2013 Met Stab Raw Data'!$C$8:$C$184,0)+1,30)),"",INDEX('Wetmore 2013 Met Stab Raw Data'!$C$8:$AF$184,MATCH($B266,'Wetmore 2013 Met Stab Raw Data'!$C$8:$C$184,0)+1,28))</f>
        <v>&lt; 0.0001</v>
      </c>
      <c r="I266" s="363"/>
      <c r="J266" s="389">
        <f>INDEX('Wetmore 2013 PPB Raw Data'!$B30:$D$65,MATCH($B$243,'Wetmore 2013 PPB Raw Data'!$B$7:$B$65,0),3)/100</f>
        <v>0.1140746672423676</v>
      </c>
    </row>
    <row r="267" spans="1:10" x14ac:dyDescent="0.25">
      <c r="A267" s="353" t="s">
        <v>479</v>
      </c>
      <c r="B267" s="354" t="s">
        <v>589</v>
      </c>
      <c r="C267" s="350" t="s">
        <v>1740</v>
      </c>
      <c r="D267" s="350" t="s">
        <v>1741</v>
      </c>
      <c r="E267" s="364">
        <f>IF(INDEX('Wetmore 2013 Met Stab Raw Data'!$C$8:$AF$184,MATCH($B267,'Wetmore 2013 Met Stab Raw Data'!$C$8:$C$184,0),30)&lt;0,0,INDEX('Wetmore 2013 Met Stab Raw Data'!$C$8:$AF$184,MATCH($B267,'Wetmore 2013 Met Stab Raw Data'!$C$8:$C$184,0),30))</f>
        <v>42.28</v>
      </c>
      <c r="F267" s="134" t="str">
        <f>INDEX('Wetmore 2013 Met Stab Raw Data'!$C$8:$AF$184,MATCH($B267,'Wetmore 2013 Met Stab Raw Data'!$C$8:$C$184,0),28)</f>
        <v>&lt; 0.0001</v>
      </c>
      <c r="G267" s="364">
        <f>IF(ISBLANK(INDEX('Wetmore 2013 Met Stab Raw Data'!$C$8:$AF$184,MATCH($B267,'Wetmore 2013 Met Stab Raw Data'!$C$8:$C$184,0)+1,30)),"",IF(INDEX('Wetmore 2013 Met Stab Raw Data'!$C$8:$AF$184,MATCH($B267,'Wetmore 2013 Met Stab Raw Data'!$C$8:$C$184,0)+1,30)&lt;0,0,INDEX('Wetmore 2013 Met Stab Raw Data'!$C$8:$AF$184,MATCH($B267,'Wetmore 2013 Met Stab Raw Data'!$C$8:$C$184,0)+1,30)))</f>
        <v>31.32</v>
      </c>
      <c r="H267" s="134" t="str">
        <f>IF(ISBLANK(INDEX('Wetmore 2013 Met Stab Raw Data'!$C$8:$AF$184,MATCH($B267,'Wetmore 2013 Met Stab Raw Data'!$C$8:$C$184,0)+1,30)),"",INDEX('Wetmore 2013 Met Stab Raw Data'!$C$8:$AF$184,MATCH($B267,'Wetmore 2013 Met Stab Raw Data'!$C$8:$C$184,0)+1,28))</f>
        <v>&lt; 0.0001</v>
      </c>
      <c r="I267" s="363"/>
      <c r="J267" s="389">
        <f>INDEX('Wetmore 2013 PPB Raw Data'!$B31:$D$65,MATCH($B$243,'Wetmore 2013 PPB Raw Data'!$B$7:$B$65,0),3)/100</f>
        <v>6.0296224954201547E-3</v>
      </c>
    </row>
    <row r="268" spans="1:10" x14ac:dyDescent="0.25">
      <c r="A268" s="355" t="s">
        <v>151</v>
      </c>
      <c r="B268" s="356" t="s">
        <v>152</v>
      </c>
      <c r="C268" s="350" t="s">
        <v>1740</v>
      </c>
      <c r="D268" s="350" t="s">
        <v>1741</v>
      </c>
      <c r="E268" s="364">
        <f>IF(INDEX('Wetmore 2013 Met Stab Raw Data'!$C$8:$AF$184,MATCH($B268,'Wetmore 2013 Met Stab Raw Data'!$C$8:$C$184,0),30)&lt;0,0,INDEX('Wetmore 2013 Met Stab Raw Data'!$C$8:$AF$184,MATCH($B268,'Wetmore 2013 Met Stab Raw Data'!$C$8:$C$184,0),30))</f>
        <v>1.5696000000000001</v>
      </c>
      <c r="F268" s="134">
        <f>INDEX('Wetmore 2013 Met Stab Raw Data'!$C$8:$AF$184,MATCH($B268,'Wetmore 2013 Met Stab Raw Data'!$C$8:$C$184,0),28)</f>
        <v>8.2500000000000004E-2</v>
      </c>
      <c r="G268" s="364">
        <f>IF(ISBLANK(INDEX('Wetmore 2013 Met Stab Raw Data'!$C$8:$AF$184,MATCH($B268,'Wetmore 2013 Met Stab Raw Data'!$C$8:$C$184,0)+1,30)),"",IF(INDEX('Wetmore 2013 Met Stab Raw Data'!$C$8:$AF$184,MATCH($B268,'Wetmore 2013 Met Stab Raw Data'!$C$8:$C$184,0)+1,30)&lt;0,0,INDEX('Wetmore 2013 Met Stab Raw Data'!$C$8:$AF$184,MATCH($B268,'Wetmore 2013 Met Stab Raw Data'!$C$8:$C$184,0)+1,30)))</f>
        <v>1.1057999999999999</v>
      </c>
      <c r="H268" s="134">
        <f>IF(ISBLANK(INDEX('Wetmore 2013 Met Stab Raw Data'!$C$8:$AF$184,MATCH($B268,'Wetmore 2013 Met Stab Raw Data'!$C$8:$C$184,0)+1,30)),"",INDEX('Wetmore 2013 Met Stab Raw Data'!$C$8:$AF$184,MATCH($B268,'Wetmore 2013 Met Stab Raw Data'!$C$8:$C$184,0)+1,28))</f>
        <v>0.21579999999999999</v>
      </c>
      <c r="I268" s="363"/>
      <c r="J268" s="389">
        <f>INDEX('Wetmore 2013 PPB Raw Data'!$B32:$D$65,MATCH($B$243,'Wetmore 2013 PPB Raw Data'!$B$7:$B$65,0),3)/100</f>
        <v>2.7597565183364526E-2</v>
      </c>
    </row>
    <row r="269" spans="1:10" x14ac:dyDescent="0.25">
      <c r="A269" s="353" t="s">
        <v>153</v>
      </c>
      <c r="B269" s="354" t="s">
        <v>154</v>
      </c>
      <c r="C269" s="350" t="s">
        <v>1740</v>
      </c>
      <c r="D269" s="350" t="s">
        <v>1741</v>
      </c>
      <c r="E269" s="364">
        <f>IF(INDEX('Wetmore 2013 Met Stab Raw Data'!$C$8:$AF$184,MATCH($B269,'Wetmore 2013 Met Stab Raw Data'!$C$8:$C$184,0),30)&lt;0,0,INDEX('Wetmore 2013 Met Stab Raw Data'!$C$8:$AF$184,MATCH($B269,'Wetmore 2013 Met Stab Raw Data'!$C$8:$C$184,0),30))</f>
        <v>3.8860000000000001</v>
      </c>
      <c r="F269" s="134">
        <f>INDEX('Wetmore 2013 Met Stab Raw Data'!$C$8:$AF$184,MATCH($B269,'Wetmore 2013 Met Stab Raw Data'!$C$8:$C$184,0),28)</f>
        <v>2.1399999999999999E-2</v>
      </c>
      <c r="G269" s="364" t="str">
        <f>IF(ISBLANK(INDEX('Wetmore 2013 Met Stab Raw Data'!$C$8:$AF$184,MATCH($B269,'Wetmore 2013 Met Stab Raw Data'!$C$8:$C$184,0)+1,30)),"",IF(INDEX('Wetmore 2013 Met Stab Raw Data'!$C$8:$AF$184,MATCH($B269,'Wetmore 2013 Met Stab Raw Data'!$C$8:$C$184,0)+1,30)&lt;0,0,INDEX('Wetmore 2013 Met Stab Raw Data'!$C$8:$AF$184,MATCH($B269,'Wetmore 2013 Met Stab Raw Data'!$C$8:$C$184,0)+1,30)))</f>
        <v/>
      </c>
      <c r="H269" s="134" t="str">
        <f>IF(ISBLANK(INDEX('Wetmore 2013 Met Stab Raw Data'!$C$8:$AF$184,MATCH($B269,'Wetmore 2013 Met Stab Raw Data'!$C$8:$C$184,0)+1,30)),"",INDEX('Wetmore 2013 Met Stab Raw Data'!$C$8:$AF$184,MATCH($B269,'Wetmore 2013 Met Stab Raw Data'!$C$8:$C$184,0)+1,28))</f>
        <v/>
      </c>
      <c r="I269" s="363"/>
      <c r="J269" s="389">
        <f>INDEX('Wetmore 2013 PPB Raw Data'!$B33:$D$65,MATCH($B$243,'Wetmore 2013 PPB Raw Data'!$B$7:$B$65,0),3)/100</f>
        <v>0.29297464093399828</v>
      </c>
    </row>
    <row r="270" spans="1:10" x14ac:dyDescent="0.25">
      <c r="A270" s="353" t="s">
        <v>169</v>
      </c>
      <c r="B270" s="354" t="s">
        <v>170</v>
      </c>
      <c r="C270" s="350" t="s">
        <v>1740</v>
      </c>
      <c r="D270" s="350" t="s">
        <v>1741</v>
      </c>
      <c r="E270" s="364">
        <f>IF(INDEX('Wetmore 2013 Met Stab Raw Data'!$C$8:$AF$184,MATCH($B270,'Wetmore 2013 Met Stab Raw Data'!$C$8:$C$184,0),30)&lt;0,0,INDEX('Wetmore 2013 Met Stab Raw Data'!$C$8:$AF$184,MATCH($B270,'Wetmore 2013 Met Stab Raw Data'!$C$8:$C$184,0),30))</f>
        <v>37.44</v>
      </c>
      <c r="F270" s="134" t="str">
        <f>INDEX('Wetmore 2013 Met Stab Raw Data'!$C$8:$AF$184,MATCH($B270,'Wetmore 2013 Met Stab Raw Data'!$C$8:$C$184,0),28)</f>
        <v>&lt; 0.0001</v>
      </c>
      <c r="G270" s="364">
        <f>IF(ISBLANK(INDEX('Wetmore 2013 Met Stab Raw Data'!$C$8:$AF$184,MATCH($B270,'Wetmore 2013 Met Stab Raw Data'!$C$8:$C$184,0)+1,30)),"",IF(INDEX('Wetmore 2013 Met Stab Raw Data'!$C$8:$AF$184,MATCH($B270,'Wetmore 2013 Met Stab Raw Data'!$C$8:$C$184,0)+1,30)&lt;0,0,INDEX('Wetmore 2013 Met Stab Raw Data'!$C$8:$AF$184,MATCH($B270,'Wetmore 2013 Met Stab Raw Data'!$C$8:$C$184,0)+1,30)))</f>
        <v>14.122</v>
      </c>
      <c r="H270" s="134" t="str">
        <f>IF(ISBLANK(INDEX('Wetmore 2013 Met Stab Raw Data'!$C$8:$AF$184,MATCH($B270,'Wetmore 2013 Met Stab Raw Data'!$C$8:$C$184,0)+1,30)),"",INDEX('Wetmore 2013 Met Stab Raw Data'!$C$8:$AF$184,MATCH($B270,'Wetmore 2013 Met Stab Raw Data'!$C$8:$C$184,0)+1,28))</f>
        <v>&lt; 0.0001</v>
      </c>
      <c r="I270" s="363"/>
      <c r="J270" s="389">
        <f>INDEX('Wetmore 2013 PPB Raw Data'!$B34:$D$65,MATCH($B$243,'Wetmore 2013 PPB Raw Data'!$B$7:$B$65,0),3)/100</f>
        <v>0</v>
      </c>
    </row>
    <row r="271" spans="1:10" x14ac:dyDescent="0.25">
      <c r="A271" s="353" t="s">
        <v>634</v>
      </c>
      <c r="B271" s="354" t="s">
        <v>171</v>
      </c>
      <c r="C271" s="350" t="s">
        <v>1740</v>
      </c>
      <c r="D271" s="350" t="s">
        <v>1741</v>
      </c>
      <c r="E271" s="364">
        <f>IF(INDEX('Wetmore 2013 Met Stab Raw Data'!$C$8:$AF$184,MATCH($B271,'Wetmore 2013 Met Stab Raw Data'!$C$8:$C$184,0),30)&lt;0,0,INDEX('Wetmore 2013 Met Stab Raw Data'!$C$8:$AF$184,MATCH($B271,'Wetmore 2013 Met Stab Raw Data'!$C$8:$C$184,0),30))</f>
        <v>40.92</v>
      </c>
      <c r="F271" s="134" t="str">
        <f>INDEX('Wetmore 2013 Met Stab Raw Data'!$C$8:$AF$184,MATCH($B271,'Wetmore 2013 Met Stab Raw Data'!$C$8:$C$184,0),28)</f>
        <v>&lt; 0.0001</v>
      </c>
      <c r="G271" s="364">
        <f>IF(ISBLANK(INDEX('Wetmore 2013 Met Stab Raw Data'!$C$8:$AF$184,MATCH($B271,'Wetmore 2013 Met Stab Raw Data'!$C$8:$C$184,0)+1,30)),"",IF(INDEX('Wetmore 2013 Met Stab Raw Data'!$C$8:$AF$184,MATCH($B271,'Wetmore 2013 Met Stab Raw Data'!$C$8:$C$184,0)+1,30)&lt;0,0,INDEX('Wetmore 2013 Met Stab Raw Data'!$C$8:$AF$184,MATCH($B271,'Wetmore 2013 Met Stab Raw Data'!$C$8:$C$184,0)+1,30)))</f>
        <v>9.94</v>
      </c>
      <c r="H271" s="134" t="str">
        <f>IF(ISBLANK(INDEX('Wetmore 2013 Met Stab Raw Data'!$C$8:$AF$184,MATCH($B271,'Wetmore 2013 Met Stab Raw Data'!$C$8:$C$184,0)+1,30)),"",INDEX('Wetmore 2013 Met Stab Raw Data'!$C$8:$AF$184,MATCH($B271,'Wetmore 2013 Met Stab Raw Data'!$C$8:$C$184,0)+1,28))</f>
        <v>&lt; 0.0001</v>
      </c>
      <c r="I271" s="363"/>
      <c r="J271" s="389">
        <f>INDEX('Wetmore 2013 PPB Raw Data'!$B35:$D$65,MATCH($B$243,'Wetmore 2013 PPB Raw Data'!$B$7:$B$65,0),3)/100</f>
        <v>0.2007292210200218</v>
      </c>
    </row>
    <row r="272" spans="1:10" x14ac:dyDescent="0.25">
      <c r="A272" s="353" t="s">
        <v>186</v>
      </c>
      <c r="B272" s="354" t="s">
        <v>635</v>
      </c>
      <c r="C272" s="350" t="s">
        <v>1740</v>
      </c>
      <c r="D272" s="350" t="s">
        <v>1741</v>
      </c>
      <c r="E272" s="364">
        <f>IF(INDEX('Wetmore 2013 Met Stab Raw Data'!$C$8:$AF$184,MATCH($B272,'Wetmore 2013 Met Stab Raw Data'!$C$8:$C$184,0),30)&lt;0,0,INDEX('Wetmore 2013 Met Stab Raw Data'!$C$8:$AF$184,MATCH($B272,'Wetmore 2013 Met Stab Raw Data'!$C$8:$C$184,0),30))</f>
        <v>5.0019999999999998</v>
      </c>
      <c r="F272" s="134" t="str">
        <f>INDEX('Wetmore 2013 Met Stab Raw Data'!$C$8:$AF$184,MATCH($B272,'Wetmore 2013 Met Stab Raw Data'!$C$8:$C$184,0),28)</f>
        <v>&lt; 0.0001</v>
      </c>
      <c r="G272" s="364">
        <f>IF(ISBLANK(INDEX('Wetmore 2013 Met Stab Raw Data'!$C$8:$AF$184,MATCH($B272,'Wetmore 2013 Met Stab Raw Data'!$C$8:$C$184,0)+1,30)),"",IF(INDEX('Wetmore 2013 Met Stab Raw Data'!$C$8:$AF$184,MATCH($B272,'Wetmore 2013 Met Stab Raw Data'!$C$8:$C$184,0)+1,30)&lt;0,0,INDEX('Wetmore 2013 Met Stab Raw Data'!$C$8:$AF$184,MATCH($B272,'Wetmore 2013 Met Stab Raw Data'!$C$8:$C$184,0)+1,30)))</f>
        <v>2.4700000000000002</v>
      </c>
      <c r="H272" s="134">
        <f>IF(ISBLANK(INDEX('Wetmore 2013 Met Stab Raw Data'!$C$8:$AF$184,MATCH($B272,'Wetmore 2013 Met Stab Raw Data'!$C$8:$C$184,0)+1,30)),"",INDEX('Wetmore 2013 Met Stab Raw Data'!$C$8:$AF$184,MATCH($B272,'Wetmore 2013 Met Stab Raw Data'!$C$8:$C$184,0)+1,28))</f>
        <v>4.8999999999999998E-3</v>
      </c>
      <c r="I272" s="363"/>
      <c r="J272" s="389">
        <f>INDEX('Wetmore 2013 PPB Raw Data'!$B36:$D$65,MATCH($B$243,'Wetmore 2013 PPB Raw Data'!$B$7:$B$65,0),3)/100</f>
        <v>7.9257867569314772E-2</v>
      </c>
    </row>
    <row r="273" spans="1:10" x14ac:dyDescent="0.25">
      <c r="A273" s="353" t="s">
        <v>190</v>
      </c>
      <c r="B273" s="354" t="s">
        <v>191</v>
      </c>
      <c r="C273" s="350" t="s">
        <v>1740</v>
      </c>
      <c r="D273" s="350" t="s">
        <v>1741</v>
      </c>
      <c r="E273" s="364">
        <f>IF(INDEX('Wetmore 2013 Met Stab Raw Data'!$C$8:$AF$184,MATCH($B273,'Wetmore 2013 Met Stab Raw Data'!$C$8:$C$184,0),30)&lt;0,0,INDEX('Wetmore 2013 Met Stab Raw Data'!$C$8:$AF$184,MATCH($B273,'Wetmore 2013 Met Stab Raw Data'!$C$8:$C$184,0),30))</f>
        <v>11.178000000000001</v>
      </c>
      <c r="F273" s="134" t="str">
        <f>INDEX('Wetmore 2013 Met Stab Raw Data'!$C$8:$AF$184,MATCH($B273,'Wetmore 2013 Met Stab Raw Data'!$C$8:$C$184,0),28)</f>
        <v>&lt; 0.0001</v>
      </c>
      <c r="G273" s="364">
        <f>IF(ISBLANK(INDEX('Wetmore 2013 Met Stab Raw Data'!$C$8:$AF$184,MATCH($B273,'Wetmore 2013 Met Stab Raw Data'!$C$8:$C$184,0)+1,30)),"",IF(INDEX('Wetmore 2013 Met Stab Raw Data'!$C$8:$AF$184,MATCH($B273,'Wetmore 2013 Met Stab Raw Data'!$C$8:$C$184,0)+1,30)&lt;0,0,INDEX('Wetmore 2013 Met Stab Raw Data'!$C$8:$AF$184,MATCH($B273,'Wetmore 2013 Met Stab Raw Data'!$C$8:$C$184,0)+1,30)))</f>
        <v>8.3979999999999997</v>
      </c>
      <c r="H273" s="134" t="str">
        <f>IF(ISBLANK(INDEX('Wetmore 2013 Met Stab Raw Data'!$C$8:$AF$184,MATCH($B273,'Wetmore 2013 Met Stab Raw Data'!$C$8:$C$184,0)+1,30)),"",INDEX('Wetmore 2013 Met Stab Raw Data'!$C$8:$AF$184,MATCH($B273,'Wetmore 2013 Met Stab Raw Data'!$C$8:$C$184,0)+1,28))</f>
        <v>&lt; 0.0001</v>
      </c>
      <c r="I273" s="363"/>
      <c r="J273" s="389">
        <f>INDEX('Wetmore 2013 PPB Raw Data'!$B37:$D$65,MATCH($B$243,'Wetmore 2013 PPB Raw Data'!$B$7:$B$65,0),3)/100</f>
        <v>0.74849824921516539</v>
      </c>
    </row>
    <row r="274" spans="1:10" x14ac:dyDescent="0.25">
      <c r="A274" s="353" t="s">
        <v>1474</v>
      </c>
      <c r="B274" s="354" t="s">
        <v>195</v>
      </c>
      <c r="C274" s="350" t="s">
        <v>1740</v>
      </c>
      <c r="D274" s="350" t="s">
        <v>1741</v>
      </c>
      <c r="E274" s="364">
        <f>IF(INDEX('Wetmore 2013 Met Stab Raw Data'!$C$8:$AF$184,MATCH($B274,'Wetmore 2013 Met Stab Raw Data'!$C$8:$C$184,0),30)&lt;0,0,INDEX('Wetmore 2013 Met Stab Raw Data'!$C$8:$AF$184,MATCH($B274,'Wetmore 2013 Met Stab Raw Data'!$C$8:$C$184,0),30))</f>
        <v>9.9480000000000004</v>
      </c>
      <c r="F274" s="134" t="str">
        <f>INDEX('Wetmore 2013 Met Stab Raw Data'!$C$8:$AF$184,MATCH($B274,'Wetmore 2013 Met Stab Raw Data'!$C$8:$C$184,0),28)</f>
        <v>&lt; 0.0001</v>
      </c>
      <c r="G274" s="364">
        <f>IF(ISBLANK(INDEX('Wetmore 2013 Met Stab Raw Data'!$C$8:$AF$184,MATCH($B274,'Wetmore 2013 Met Stab Raw Data'!$C$8:$C$184,0)+1,30)),"",IF(INDEX('Wetmore 2013 Met Stab Raw Data'!$C$8:$AF$184,MATCH($B274,'Wetmore 2013 Met Stab Raw Data'!$C$8:$C$184,0)+1,30)&lt;0,0,INDEX('Wetmore 2013 Met Stab Raw Data'!$C$8:$AF$184,MATCH($B274,'Wetmore 2013 Met Stab Raw Data'!$C$8:$C$184,0)+1,30)))</f>
        <v>1.0469999999999999</v>
      </c>
      <c r="H274" s="134">
        <f>IF(ISBLANK(INDEX('Wetmore 2013 Met Stab Raw Data'!$C$8:$AF$184,MATCH($B274,'Wetmore 2013 Met Stab Raw Data'!$C$8:$C$184,0)+1,30)),"",INDEX('Wetmore 2013 Met Stab Raw Data'!$C$8:$AF$184,MATCH($B274,'Wetmore 2013 Met Stab Raw Data'!$C$8:$C$184,0)+1,28))</f>
        <v>1.1900000000000001E-2</v>
      </c>
      <c r="I274" s="363"/>
      <c r="J274" s="389">
        <f>INDEX('Wetmore 2013 PPB Raw Data'!$B38:$D$65,MATCH($B$243,'Wetmore 2013 PPB Raw Data'!$B$7:$B$65,0),3)/100</f>
        <v>5.0017331886931258E-3</v>
      </c>
    </row>
    <row r="275" spans="1:10" x14ac:dyDescent="0.25">
      <c r="A275" s="353" t="s">
        <v>196</v>
      </c>
      <c r="B275" s="354" t="s">
        <v>197</v>
      </c>
      <c r="C275" s="350" t="s">
        <v>1740</v>
      </c>
      <c r="D275" s="350" t="s">
        <v>1741</v>
      </c>
      <c r="E275" s="364">
        <f>IF(INDEX('Wetmore 2013 Met Stab Raw Data'!$C$8:$AF$184,MATCH($B275,'Wetmore 2013 Met Stab Raw Data'!$C$8:$C$184,0),30)&lt;0,0,INDEX('Wetmore 2013 Met Stab Raw Data'!$C$8:$AF$184,MATCH($B275,'Wetmore 2013 Met Stab Raw Data'!$C$8:$C$184,0),30))</f>
        <v>46.16</v>
      </c>
      <c r="F275" s="134" t="str">
        <f>INDEX('Wetmore 2013 Met Stab Raw Data'!$C$8:$AF$184,MATCH($B275,'Wetmore 2013 Met Stab Raw Data'!$C$8:$C$184,0),28)</f>
        <v>&lt; 0.0001</v>
      </c>
      <c r="G275" s="364">
        <f>IF(ISBLANK(INDEX('Wetmore 2013 Met Stab Raw Data'!$C$8:$AF$184,MATCH($B275,'Wetmore 2013 Met Stab Raw Data'!$C$8:$C$184,0)+1,30)),"",IF(INDEX('Wetmore 2013 Met Stab Raw Data'!$C$8:$AF$184,MATCH($B275,'Wetmore 2013 Met Stab Raw Data'!$C$8:$C$184,0)+1,30)&lt;0,0,INDEX('Wetmore 2013 Met Stab Raw Data'!$C$8:$AF$184,MATCH($B275,'Wetmore 2013 Met Stab Raw Data'!$C$8:$C$184,0)+1,30)))</f>
        <v>32.880000000000003</v>
      </c>
      <c r="H275" s="134" t="str">
        <f>IF(ISBLANK(INDEX('Wetmore 2013 Met Stab Raw Data'!$C$8:$AF$184,MATCH($B275,'Wetmore 2013 Met Stab Raw Data'!$C$8:$C$184,0)+1,30)),"",INDEX('Wetmore 2013 Met Stab Raw Data'!$C$8:$AF$184,MATCH($B275,'Wetmore 2013 Met Stab Raw Data'!$C$8:$C$184,0)+1,28))</f>
        <v>&lt; 0.0001</v>
      </c>
      <c r="I275" s="363"/>
      <c r="J275" s="389">
        <f>INDEX('Wetmore 2013 PPB Raw Data'!$B39:$D$65,MATCH($B$243,'Wetmore 2013 PPB Raw Data'!$B$7:$B$65,0),3)/100</f>
        <v>6.8555896588652243E-2</v>
      </c>
    </row>
    <row r="276" spans="1:10" x14ac:dyDescent="0.25">
      <c r="A276" s="353" t="s">
        <v>204</v>
      </c>
      <c r="B276" s="354" t="s">
        <v>205</v>
      </c>
      <c r="C276" s="350" t="s">
        <v>1740</v>
      </c>
      <c r="D276" s="350" t="s">
        <v>1741</v>
      </c>
      <c r="E276" s="364">
        <f>IF(INDEX('Wetmore 2013 Met Stab Raw Data'!$C$8:$AF$184,MATCH($B276,'Wetmore 2013 Met Stab Raw Data'!$C$8:$C$184,0),30)&lt;0,0,INDEX('Wetmore 2013 Met Stab Raw Data'!$C$8:$AF$184,MATCH($B276,'Wetmore 2013 Met Stab Raw Data'!$C$8:$C$184,0),30))</f>
        <v>46.44</v>
      </c>
      <c r="F276" s="134" t="str">
        <f>INDEX('Wetmore 2013 Met Stab Raw Data'!$C$8:$AF$184,MATCH($B276,'Wetmore 2013 Met Stab Raw Data'!$C$8:$C$184,0),28)</f>
        <v>&lt; 0.0001</v>
      </c>
      <c r="G276" s="364">
        <f>IF(ISBLANK(INDEX('Wetmore 2013 Met Stab Raw Data'!$C$8:$AF$184,MATCH($B276,'Wetmore 2013 Met Stab Raw Data'!$C$8:$C$184,0)+1,30)),"",IF(INDEX('Wetmore 2013 Met Stab Raw Data'!$C$8:$AF$184,MATCH($B276,'Wetmore 2013 Met Stab Raw Data'!$C$8:$C$184,0)+1,30)&lt;0,0,INDEX('Wetmore 2013 Met Stab Raw Data'!$C$8:$AF$184,MATCH($B276,'Wetmore 2013 Met Stab Raw Data'!$C$8:$C$184,0)+1,30)))</f>
        <v>5.86</v>
      </c>
      <c r="H276" s="134" t="str">
        <f>IF(ISBLANK(INDEX('Wetmore 2013 Met Stab Raw Data'!$C$8:$AF$184,MATCH($B276,'Wetmore 2013 Met Stab Raw Data'!$C$8:$C$184,0)+1,30)),"",INDEX('Wetmore 2013 Met Stab Raw Data'!$C$8:$AF$184,MATCH($B276,'Wetmore 2013 Met Stab Raw Data'!$C$8:$C$184,0)+1,28))</f>
        <v>&lt; 0.0001</v>
      </c>
      <c r="I276" s="363"/>
      <c r="J276" s="389">
        <f>INDEX('Wetmore 2013 PPB Raw Data'!$B40:$D$65,MATCH($B$243,'Wetmore 2013 PPB Raw Data'!$B$7:$B$65,0),3)/100</f>
        <v>4.8292372294980776E-2</v>
      </c>
    </row>
    <row r="277" spans="1:10" x14ac:dyDescent="0.25">
      <c r="A277" s="353" t="s">
        <v>214</v>
      </c>
      <c r="B277" s="354" t="s">
        <v>215</v>
      </c>
      <c r="C277" s="350" t="s">
        <v>1740</v>
      </c>
      <c r="D277" s="350" t="s">
        <v>1741</v>
      </c>
      <c r="E277" s="364">
        <f>IF(INDEX('Wetmore 2013 Met Stab Raw Data'!$C$8:$AF$184,MATCH($B277,'Wetmore 2013 Met Stab Raw Data'!$C$8:$C$184,0),30)&lt;0,0,INDEX('Wetmore 2013 Met Stab Raw Data'!$C$8:$AF$184,MATCH($B277,'Wetmore 2013 Met Stab Raw Data'!$C$8:$C$184,0),30))</f>
        <v>0</v>
      </c>
      <c r="F277" s="134">
        <f>INDEX('Wetmore 2013 Met Stab Raw Data'!$C$8:$AF$184,MATCH($B277,'Wetmore 2013 Met Stab Raw Data'!$C$8:$C$184,0),28)</f>
        <v>6.4999999999999997E-3</v>
      </c>
      <c r="G277" s="364">
        <f>IF(ISBLANK(INDEX('Wetmore 2013 Met Stab Raw Data'!$C$8:$AF$184,MATCH($B277,'Wetmore 2013 Met Stab Raw Data'!$C$8:$C$184,0)+1,30)),"",IF(INDEX('Wetmore 2013 Met Stab Raw Data'!$C$8:$AF$184,MATCH($B277,'Wetmore 2013 Met Stab Raw Data'!$C$8:$C$184,0)+1,30)&lt;0,0,INDEX('Wetmore 2013 Met Stab Raw Data'!$C$8:$AF$184,MATCH($B277,'Wetmore 2013 Met Stab Raw Data'!$C$8:$C$184,0)+1,30)))</f>
        <v>0</v>
      </c>
      <c r="H277" s="134">
        <f>IF(ISBLANK(INDEX('Wetmore 2013 Met Stab Raw Data'!$C$8:$AF$184,MATCH($B277,'Wetmore 2013 Met Stab Raw Data'!$C$8:$C$184,0)+1,30)),"",INDEX('Wetmore 2013 Met Stab Raw Data'!$C$8:$AF$184,MATCH($B277,'Wetmore 2013 Met Stab Raw Data'!$C$8:$C$184,0)+1,28))</f>
        <v>5.0000000000000001E-4</v>
      </c>
      <c r="I277" s="363"/>
      <c r="J277" s="389">
        <f>INDEX('Wetmore 2013 PPB Raw Data'!$B41:$D$65,MATCH($B$243,'Wetmore 2013 PPB Raw Data'!$B$7:$B$65,0),3)/100</f>
        <v>0.83929538363339573</v>
      </c>
    </row>
    <row r="278" spans="1:10" x14ac:dyDescent="0.25">
      <c r="A278" s="355" t="s">
        <v>222</v>
      </c>
      <c r="B278" s="356" t="s">
        <v>223</v>
      </c>
      <c r="C278" s="350" t="s">
        <v>1740</v>
      </c>
      <c r="D278" s="350" t="s">
        <v>1741</v>
      </c>
      <c r="E278" s="364">
        <f>IF(INDEX('Wetmore 2013 Met Stab Raw Data'!$C$8:$AF$184,MATCH($B278,'Wetmore 2013 Met Stab Raw Data'!$C$8:$C$184,0),30)&lt;0,0,INDEX('Wetmore 2013 Met Stab Raw Data'!$C$8:$AF$184,MATCH($B278,'Wetmore 2013 Met Stab Raw Data'!$C$8:$C$184,0),30))</f>
        <v>81.88</v>
      </c>
      <c r="F278" s="134" t="str">
        <f>INDEX('Wetmore 2013 Met Stab Raw Data'!$C$8:$AF$184,MATCH($B278,'Wetmore 2013 Met Stab Raw Data'!$C$8:$C$184,0),28)</f>
        <v>&lt; 0.0001</v>
      </c>
      <c r="G278" s="364">
        <f>IF(ISBLANK(INDEX('Wetmore 2013 Met Stab Raw Data'!$C$8:$AF$184,MATCH($B278,'Wetmore 2013 Met Stab Raw Data'!$C$8:$C$184,0)+1,30)),"",IF(INDEX('Wetmore 2013 Met Stab Raw Data'!$C$8:$AF$184,MATCH($B278,'Wetmore 2013 Met Stab Raw Data'!$C$8:$C$184,0)+1,30)&lt;0,0,INDEX('Wetmore 2013 Met Stab Raw Data'!$C$8:$AF$184,MATCH($B278,'Wetmore 2013 Met Stab Raw Data'!$C$8:$C$184,0)+1,30)))</f>
        <v>32.799999999999997</v>
      </c>
      <c r="H278" s="134" t="str">
        <f>IF(ISBLANK(INDEX('Wetmore 2013 Met Stab Raw Data'!$C$8:$AF$184,MATCH($B278,'Wetmore 2013 Met Stab Raw Data'!$C$8:$C$184,0)+1,30)),"",INDEX('Wetmore 2013 Met Stab Raw Data'!$C$8:$AF$184,MATCH($B278,'Wetmore 2013 Met Stab Raw Data'!$C$8:$C$184,0)+1,28))</f>
        <v>&lt; 0.0001</v>
      </c>
      <c r="I278" s="363"/>
      <c r="J278" s="389">
        <f>INDEX('Wetmore 2013 PPB Raw Data'!$B42:$D$65,MATCH($B$243,'Wetmore 2013 PPB Raw Data'!$B$7:$B$65,0),3)/100</f>
        <v>0.10721339121290446</v>
      </c>
    </row>
    <row r="279" spans="1:10" x14ac:dyDescent="0.25">
      <c r="A279" s="353" t="s">
        <v>504</v>
      </c>
      <c r="B279" s="354" t="s">
        <v>594</v>
      </c>
      <c r="C279" s="350" t="s">
        <v>1740</v>
      </c>
      <c r="D279" s="350" t="s">
        <v>1741</v>
      </c>
      <c r="E279" s="364">
        <f>IF(INDEX('Wetmore 2013 Met Stab Raw Data'!$C$8:$AF$184,MATCH($B279,'Wetmore 2013 Met Stab Raw Data'!$C$8:$C$184,0),30)&lt;0,0,INDEX('Wetmore 2013 Met Stab Raw Data'!$C$8:$AF$184,MATCH($B279,'Wetmore 2013 Met Stab Raw Data'!$C$8:$C$184,0),30))</f>
        <v>0</v>
      </c>
      <c r="F279" s="134">
        <f>INDEX('Wetmore 2013 Met Stab Raw Data'!$C$8:$AF$184,MATCH($B279,'Wetmore 2013 Met Stab Raw Data'!$C$8:$C$184,0),28)</f>
        <v>1E-4</v>
      </c>
      <c r="G279" s="364">
        <f>IF(ISBLANK(INDEX('Wetmore 2013 Met Stab Raw Data'!$C$8:$AF$184,MATCH($B279,'Wetmore 2013 Met Stab Raw Data'!$C$8:$C$184,0)+1,30)),"",IF(INDEX('Wetmore 2013 Met Stab Raw Data'!$C$8:$AF$184,MATCH($B279,'Wetmore 2013 Met Stab Raw Data'!$C$8:$C$184,0)+1,30)&lt;0,0,INDEX('Wetmore 2013 Met Stab Raw Data'!$C$8:$AF$184,MATCH($B279,'Wetmore 2013 Met Stab Raw Data'!$C$8:$C$184,0)+1,30)))</f>
        <v>0</v>
      </c>
      <c r="H279" s="134">
        <f>IF(ISBLANK(INDEX('Wetmore 2013 Met Stab Raw Data'!$C$8:$AF$184,MATCH($B279,'Wetmore 2013 Met Stab Raw Data'!$C$8:$C$184,0)+1,30)),"",INDEX('Wetmore 2013 Met Stab Raw Data'!$C$8:$AF$184,MATCH($B279,'Wetmore 2013 Met Stab Raw Data'!$C$8:$C$184,0)+1,28))</f>
        <v>3.1300000000000001E-2</v>
      </c>
      <c r="I279" s="363"/>
      <c r="J279" s="389">
        <f>INDEX('Wetmore 2013 PPB Raw Data'!$B43:$D$65,MATCH($B$243,'Wetmore 2013 PPB Raw Data'!$B$7:$B$65,0),3)/100</f>
        <v>6.218968750547698E-2</v>
      </c>
    </row>
    <row r="280" spans="1:10" x14ac:dyDescent="0.25">
      <c r="A280" s="353" t="s">
        <v>225</v>
      </c>
      <c r="B280" s="354" t="s">
        <v>226</v>
      </c>
      <c r="C280" s="350" t="s">
        <v>1740</v>
      </c>
      <c r="D280" s="350" t="s">
        <v>1741</v>
      </c>
      <c r="E280" s="364">
        <f>IF(INDEX('Wetmore 2013 Met Stab Raw Data'!$C$8:$AF$184,MATCH($B280,'Wetmore 2013 Met Stab Raw Data'!$C$8:$C$184,0),30)&lt;0,0,INDEX('Wetmore 2013 Met Stab Raw Data'!$C$8:$AF$184,MATCH($B280,'Wetmore 2013 Met Stab Raw Data'!$C$8:$C$184,0),30))</f>
        <v>5.2880000000000003</v>
      </c>
      <c r="F280" s="134" t="str">
        <f>INDEX('Wetmore 2013 Met Stab Raw Data'!$C$8:$AF$184,MATCH($B280,'Wetmore 2013 Met Stab Raw Data'!$C$8:$C$184,0),28)</f>
        <v>&lt; 0.0001</v>
      </c>
      <c r="G280" s="364">
        <f>IF(ISBLANK(INDEX('Wetmore 2013 Met Stab Raw Data'!$C$8:$AF$184,MATCH($B280,'Wetmore 2013 Met Stab Raw Data'!$C$8:$C$184,0)+1,30)),"",IF(INDEX('Wetmore 2013 Met Stab Raw Data'!$C$8:$AF$184,MATCH($B280,'Wetmore 2013 Met Stab Raw Data'!$C$8:$C$184,0)+1,30)&lt;0,0,INDEX('Wetmore 2013 Met Stab Raw Data'!$C$8:$AF$184,MATCH($B280,'Wetmore 2013 Met Stab Raw Data'!$C$8:$C$184,0)+1,30)))</f>
        <v>5.758</v>
      </c>
      <c r="H280" s="134">
        <f>IF(ISBLANK(INDEX('Wetmore 2013 Met Stab Raw Data'!$C$8:$AF$184,MATCH($B280,'Wetmore 2013 Met Stab Raw Data'!$C$8:$C$184,0)+1,30)),"",INDEX('Wetmore 2013 Met Stab Raw Data'!$C$8:$AF$184,MATCH($B280,'Wetmore 2013 Met Stab Raw Data'!$C$8:$C$184,0)+1,28))</f>
        <v>2.9999999999999997E-4</v>
      </c>
      <c r="I280" s="363"/>
      <c r="J280" s="389">
        <f>INDEX('Wetmore 2013 PPB Raw Data'!$B44:$D$65,MATCH($B$243,'Wetmore 2013 PPB Raw Data'!$B$7:$B$65,0),3)/100</f>
        <v>0</v>
      </c>
    </row>
    <row r="281" spans="1:10" x14ac:dyDescent="0.25">
      <c r="A281" s="355" t="s">
        <v>231</v>
      </c>
      <c r="B281" s="356" t="s">
        <v>232</v>
      </c>
      <c r="C281" s="350" t="s">
        <v>1740</v>
      </c>
      <c r="D281" s="350" t="s">
        <v>1741</v>
      </c>
      <c r="E281" s="364">
        <f>IF(INDEX('Wetmore 2013 Met Stab Raw Data'!$C$8:$AF$184,MATCH($B281,'Wetmore 2013 Met Stab Raw Data'!$C$8:$C$184,0),30)&lt;0,0,INDEX('Wetmore 2013 Met Stab Raw Data'!$C$8:$AF$184,MATCH($B281,'Wetmore 2013 Met Stab Raw Data'!$C$8:$C$184,0),30))</f>
        <v>0</v>
      </c>
      <c r="F281" s="134" t="str">
        <f>INDEX('Wetmore 2013 Met Stab Raw Data'!$C$8:$AF$184,MATCH($B281,'Wetmore 2013 Met Stab Raw Data'!$C$8:$C$184,0),28)</f>
        <v>&lt; 0.0001</v>
      </c>
      <c r="G281" s="364">
        <f>IF(ISBLANK(INDEX('Wetmore 2013 Met Stab Raw Data'!$C$8:$AF$184,MATCH($B281,'Wetmore 2013 Met Stab Raw Data'!$C$8:$C$184,0)+1,30)),"",IF(INDEX('Wetmore 2013 Met Stab Raw Data'!$C$8:$AF$184,MATCH($B281,'Wetmore 2013 Met Stab Raw Data'!$C$8:$C$184,0)+1,30)&lt;0,0,INDEX('Wetmore 2013 Met Stab Raw Data'!$C$8:$AF$184,MATCH($B281,'Wetmore 2013 Met Stab Raw Data'!$C$8:$C$184,0)+1,30)))</f>
        <v>0</v>
      </c>
      <c r="H281" s="134" t="str">
        <f>IF(ISBLANK(INDEX('Wetmore 2013 Met Stab Raw Data'!$C$8:$AF$184,MATCH($B281,'Wetmore 2013 Met Stab Raw Data'!$C$8:$C$184,0)+1,30)),"",INDEX('Wetmore 2013 Met Stab Raw Data'!$C$8:$AF$184,MATCH($B281,'Wetmore 2013 Met Stab Raw Data'!$C$8:$C$184,0)+1,28))</f>
        <v>&lt; 0.0001</v>
      </c>
      <c r="I281" s="363"/>
      <c r="J281" s="389">
        <f>INDEX('Wetmore 2013 PPB Raw Data'!$B45:$D$65,MATCH($B$243,'Wetmore 2013 PPB Raw Data'!$B$7:$B$65,0),3)/100</f>
        <v>1.7140156932214979E-2</v>
      </c>
    </row>
    <row r="282" spans="1:10" x14ac:dyDescent="0.25">
      <c r="A282" s="355" t="s">
        <v>261</v>
      </c>
      <c r="B282" s="356" t="s">
        <v>262</v>
      </c>
      <c r="C282" s="350" t="s">
        <v>1740</v>
      </c>
      <c r="D282" s="350" t="s">
        <v>1741</v>
      </c>
      <c r="E282" s="364">
        <f>IF(INDEX('Wetmore 2013 Met Stab Raw Data'!$C$8:$AF$184,MATCH($B282,'Wetmore 2013 Met Stab Raw Data'!$C$8:$C$184,0),30)&lt;0,0,INDEX('Wetmore 2013 Met Stab Raw Data'!$C$8:$AF$184,MATCH($B282,'Wetmore 2013 Met Stab Raw Data'!$C$8:$C$184,0),30))</f>
        <v>0</v>
      </c>
      <c r="F282" s="134">
        <f>INDEX('Wetmore 2013 Met Stab Raw Data'!$C$8:$AF$184,MATCH($B282,'Wetmore 2013 Met Stab Raw Data'!$C$8:$C$184,0),28)</f>
        <v>0.97570000000000001</v>
      </c>
      <c r="G282" s="364">
        <f>IF(ISBLANK(INDEX('Wetmore 2013 Met Stab Raw Data'!$C$8:$AF$184,MATCH($B282,'Wetmore 2013 Met Stab Raw Data'!$C$8:$C$184,0)+1,30)),"",IF(INDEX('Wetmore 2013 Met Stab Raw Data'!$C$8:$AF$184,MATCH($B282,'Wetmore 2013 Met Stab Raw Data'!$C$8:$C$184,0)+1,30)&lt;0,0,INDEX('Wetmore 2013 Met Stab Raw Data'!$C$8:$AF$184,MATCH($B282,'Wetmore 2013 Met Stab Raw Data'!$C$8:$C$184,0)+1,30)))</f>
        <v>0</v>
      </c>
      <c r="H282" s="134">
        <f>IF(ISBLANK(INDEX('Wetmore 2013 Met Stab Raw Data'!$C$8:$AF$184,MATCH($B282,'Wetmore 2013 Met Stab Raw Data'!$C$8:$C$184,0)+1,30)),"",INDEX('Wetmore 2013 Met Stab Raw Data'!$C$8:$AF$184,MATCH($B282,'Wetmore 2013 Met Stab Raw Data'!$C$8:$C$184,0)+1,28))</f>
        <v>0.57430000000000003</v>
      </c>
      <c r="I282" s="363"/>
      <c r="J282" s="389">
        <f>INDEX('Wetmore 2013 PPB Raw Data'!$B46:$D$65,MATCH($B$243,'Wetmore 2013 PPB Raw Data'!$B$7:$B$65,0),3)/100</f>
        <v>1.3958993469761108E-2</v>
      </c>
    </row>
    <row r="283" spans="1:10" x14ac:dyDescent="0.25">
      <c r="A283" s="353" t="s">
        <v>265</v>
      </c>
      <c r="B283" s="354" t="s">
        <v>266</v>
      </c>
      <c r="C283" s="350" t="s">
        <v>1740</v>
      </c>
      <c r="D283" s="350" t="s">
        <v>1741</v>
      </c>
      <c r="E283" s="364">
        <f>IF(INDEX('Wetmore 2013 Met Stab Raw Data'!$C$8:$AF$184,MATCH($B283,'Wetmore 2013 Met Stab Raw Data'!$C$8:$C$184,0),30)&lt;0,0,INDEX('Wetmore 2013 Met Stab Raw Data'!$C$8:$AF$184,MATCH($B283,'Wetmore 2013 Met Stab Raw Data'!$C$8:$C$184,0),30))</f>
        <v>7.2640000000000002</v>
      </c>
      <c r="F283" s="134">
        <f>INDEX('Wetmore 2013 Met Stab Raw Data'!$C$8:$AF$184,MATCH($B283,'Wetmore 2013 Met Stab Raw Data'!$C$8:$C$184,0),28)</f>
        <v>5.9999999999999995E-4</v>
      </c>
      <c r="G283" s="364">
        <f>IF(ISBLANK(INDEX('Wetmore 2013 Met Stab Raw Data'!$C$8:$AF$184,MATCH($B283,'Wetmore 2013 Met Stab Raw Data'!$C$8:$C$184,0)+1,30)),"",IF(INDEX('Wetmore 2013 Met Stab Raw Data'!$C$8:$AF$184,MATCH($B283,'Wetmore 2013 Met Stab Raw Data'!$C$8:$C$184,0)+1,30)&lt;0,0,INDEX('Wetmore 2013 Met Stab Raw Data'!$C$8:$AF$184,MATCH($B283,'Wetmore 2013 Met Stab Raw Data'!$C$8:$C$184,0)+1,30)))</f>
        <v>6.8120000000000003</v>
      </c>
      <c r="H283" s="134" t="str">
        <f>IF(ISBLANK(INDEX('Wetmore 2013 Met Stab Raw Data'!$C$8:$AF$184,MATCH($B283,'Wetmore 2013 Met Stab Raw Data'!$C$8:$C$184,0)+1,30)),"",INDEX('Wetmore 2013 Met Stab Raw Data'!$C$8:$AF$184,MATCH($B283,'Wetmore 2013 Met Stab Raw Data'!$C$8:$C$184,0)+1,28))</f>
        <v>&lt; 0.0001</v>
      </c>
      <c r="I283" s="363"/>
      <c r="J283" s="389">
        <f>INDEX('Wetmore 2013 PPB Raw Data'!$B47:$D$65,MATCH($B$243,'Wetmore 2013 PPB Raw Data'!$B$7:$B$65,0),3)/100</f>
        <v>0</v>
      </c>
    </row>
    <row r="284" spans="1:10" x14ac:dyDescent="0.25">
      <c r="A284" s="359" t="s">
        <v>278</v>
      </c>
      <c r="B284" s="360" t="s">
        <v>279</v>
      </c>
      <c r="C284" s="350" t="s">
        <v>1740</v>
      </c>
      <c r="D284" s="350" t="s">
        <v>1741</v>
      </c>
      <c r="E284" s="364">
        <f>IF(INDEX('Wetmore 2013 Met Stab Raw Data'!$C$8:$AF$184,MATCH($B284,'Wetmore 2013 Met Stab Raw Data'!$C$8:$C$184,0),30)&lt;0,0,INDEX('Wetmore 2013 Met Stab Raw Data'!$C$8:$AF$184,MATCH($B284,'Wetmore 2013 Met Stab Raw Data'!$C$8:$C$184,0),30))</f>
        <v>0</v>
      </c>
      <c r="F284" s="134">
        <f>INDEX('Wetmore 2013 Met Stab Raw Data'!$C$8:$AF$184,MATCH($B284,'Wetmore 2013 Met Stab Raw Data'!$C$8:$C$184,0),28)</f>
        <v>6.9999999999999999E-4</v>
      </c>
      <c r="G284" s="364">
        <f>IF(ISBLANK(INDEX('Wetmore 2013 Met Stab Raw Data'!$C$8:$AF$184,MATCH($B284,'Wetmore 2013 Met Stab Raw Data'!$C$8:$C$184,0)+1,30)),"",IF(INDEX('Wetmore 2013 Met Stab Raw Data'!$C$8:$AF$184,MATCH($B284,'Wetmore 2013 Met Stab Raw Data'!$C$8:$C$184,0)+1,30)&lt;0,0,INDEX('Wetmore 2013 Met Stab Raw Data'!$C$8:$AF$184,MATCH($B284,'Wetmore 2013 Met Stab Raw Data'!$C$8:$C$184,0)+1,30)))</f>
        <v>0</v>
      </c>
      <c r="H284" s="134">
        <f>IF(ISBLANK(INDEX('Wetmore 2013 Met Stab Raw Data'!$C$8:$AF$184,MATCH($B284,'Wetmore 2013 Met Stab Raw Data'!$C$8:$C$184,0)+1,30)),"",INDEX('Wetmore 2013 Met Stab Raw Data'!$C$8:$AF$184,MATCH($B284,'Wetmore 2013 Met Stab Raw Data'!$C$8:$C$184,0)+1,28))</f>
        <v>5.9999999999999995E-4</v>
      </c>
      <c r="I284" s="363"/>
      <c r="J284" s="389">
        <f>INDEX('Wetmore 2013 PPB Raw Data'!$B48:$D$65,MATCH($B$243,'Wetmore 2013 PPB Raw Data'!$B$7:$B$65,0),3)/100</f>
        <v>0</v>
      </c>
    </row>
    <row r="285" spans="1:10" x14ac:dyDescent="0.25">
      <c r="A285" s="359" t="s">
        <v>280</v>
      </c>
      <c r="B285" s="360" t="s">
        <v>281</v>
      </c>
      <c r="C285" s="350" t="s">
        <v>1740</v>
      </c>
      <c r="D285" s="350" t="s">
        <v>1741</v>
      </c>
      <c r="E285" s="364">
        <f>IF(INDEX('Wetmore 2013 Met Stab Raw Data'!$C$8:$AF$184,MATCH($B285,'Wetmore 2013 Met Stab Raw Data'!$C$8:$C$184,0),30)&lt;0,0,INDEX('Wetmore 2013 Met Stab Raw Data'!$C$8:$AF$184,MATCH($B285,'Wetmore 2013 Met Stab Raw Data'!$C$8:$C$184,0),30))</f>
        <v>0</v>
      </c>
      <c r="F285" s="134">
        <f>INDEX('Wetmore 2013 Met Stab Raw Data'!$C$8:$AF$184,MATCH($B285,'Wetmore 2013 Met Stab Raw Data'!$C$8:$C$184,0),28)</f>
        <v>3.7400000000000003E-2</v>
      </c>
      <c r="G285" s="364">
        <f>IF(ISBLANK(INDEX('Wetmore 2013 Met Stab Raw Data'!$C$8:$AF$184,MATCH($B285,'Wetmore 2013 Met Stab Raw Data'!$C$8:$C$184,0)+1,30)),"",IF(INDEX('Wetmore 2013 Met Stab Raw Data'!$C$8:$AF$184,MATCH($B285,'Wetmore 2013 Met Stab Raw Data'!$C$8:$C$184,0)+1,30)&lt;0,0,INDEX('Wetmore 2013 Met Stab Raw Data'!$C$8:$AF$184,MATCH($B285,'Wetmore 2013 Met Stab Raw Data'!$C$8:$C$184,0)+1,30)))</f>
        <v>0</v>
      </c>
      <c r="H285" s="134" t="str">
        <f>IF(ISBLANK(INDEX('Wetmore 2013 Met Stab Raw Data'!$C$8:$AF$184,MATCH($B285,'Wetmore 2013 Met Stab Raw Data'!$C$8:$C$184,0)+1,30)),"",INDEX('Wetmore 2013 Met Stab Raw Data'!$C$8:$AF$184,MATCH($B285,'Wetmore 2013 Met Stab Raw Data'!$C$8:$C$184,0)+1,28))</f>
        <v>&lt; 0.0001</v>
      </c>
      <c r="I285" s="363"/>
      <c r="J285" s="389">
        <f>INDEX('Wetmore 2013 PPB Raw Data'!$B49:$D$65,MATCH($B$243,'Wetmore 2013 PPB Raw Data'!$B$7:$B$65,0),3)/100</f>
        <v>2.9287148483006561E-3</v>
      </c>
    </row>
    <row r="286" spans="1:10" x14ac:dyDescent="0.25">
      <c r="A286" s="353" t="s">
        <v>648</v>
      </c>
      <c r="B286" s="354" t="s">
        <v>282</v>
      </c>
      <c r="C286" s="350" t="s">
        <v>1740</v>
      </c>
      <c r="D286" s="350" t="s">
        <v>1741</v>
      </c>
      <c r="E286" s="364">
        <f>IF(INDEX('Wetmore 2013 Met Stab Raw Data'!$C$8:$AF$184,MATCH($B286,'Wetmore 2013 Met Stab Raw Data'!$C$8:$C$184,0),30)&lt;0,0,INDEX('Wetmore 2013 Met Stab Raw Data'!$C$8:$AF$184,MATCH($B286,'Wetmore 2013 Met Stab Raw Data'!$C$8:$C$184,0),30))</f>
        <v>54.7</v>
      </c>
      <c r="F286" s="134" t="str">
        <f>INDEX('Wetmore 2013 Met Stab Raw Data'!$C$8:$AF$184,MATCH($B286,'Wetmore 2013 Met Stab Raw Data'!$C$8:$C$184,0),28)</f>
        <v>&lt; 0.0001</v>
      </c>
      <c r="G286" s="364">
        <f>IF(ISBLANK(INDEX('Wetmore 2013 Met Stab Raw Data'!$C$8:$AF$184,MATCH($B286,'Wetmore 2013 Met Stab Raw Data'!$C$8:$C$184,0)+1,30)),"",IF(INDEX('Wetmore 2013 Met Stab Raw Data'!$C$8:$AF$184,MATCH($B286,'Wetmore 2013 Met Stab Raw Data'!$C$8:$C$184,0)+1,30)&lt;0,0,INDEX('Wetmore 2013 Met Stab Raw Data'!$C$8:$AF$184,MATCH($B286,'Wetmore 2013 Met Stab Raw Data'!$C$8:$C$184,0)+1,30)))</f>
        <v>15.452</v>
      </c>
      <c r="H286" s="134" t="str">
        <f>IF(ISBLANK(INDEX('Wetmore 2013 Met Stab Raw Data'!$C$8:$AF$184,MATCH($B286,'Wetmore 2013 Met Stab Raw Data'!$C$8:$C$184,0)+1,30)),"",INDEX('Wetmore 2013 Met Stab Raw Data'!$C$8:$AF$184,MATCH($B286,'Wetmore 2013 Met Stab Raw Data'!$C$8:$C$184,0)+1,28))</f>
        <v>&lt; 0.0001</v>
      </c>
      <c r="I286" s="363"/>
      <c r="J286" s="389">
        <f>INDEX('Wetmore 2013 PPB Raw Data'!$B50:$D$65,MATCH($B$243,'Wetmore 2013 PPB Raw Data'!$B$7:$B$65,0),3)/100</f>
        <v>0</v>
      </c>
    </row>
    <row r="287" spans="1:10" x14ac:dyDescent="0.25">
      <c r="A287" s="355" t="s">
        <v>302</v>
      </c>
      <c r="B287" s="356" t="s">
        <v>303</v>
      </c>
      <c r="C287" s="350" t="s">
        <v>1740</v>
      </c>
      <c r="D287" s="350" t="s">
        <v>1741</v>
      </c>
      <c r="E287" s="364">
        <f>IF(INDEX('Wetmore 2013 Met Stab Raw Data'!$C$8:$AF$184,MATCH($B287,'Wetmore 2013 Met Stab Raw Data'!$C$8:$C$184,0),30)&lt;0,0,INDEX('Wetmore 2013 Met Stab Raw Data'!$C$8:$AF$184,MATCH($B287,'Wetmore 2013 Met Stab Raw Data'!$C$8:$C$184,0),30))</f>
        <v>0</v>
      </c>
      <c r="F287" s="134" t="str">
        <f>INDEX('Wetmore 2013 Met Stab Raw Data'!$C$8:$AF$184,MATCH($B287,'Wetmore 2013 Met Stab Raw Data'!$C$8:$C$184,0),28)</f>
        <v>&lt; 0.0001</v>
      </c>
      <c r="G287" s="364" t="str">
        <f>IF(ISBLANK(INDEX('Wetmore 2013 Met Stab Raw Data'!$C$8:$AF$184,MATCH($B287,'Wetmore 2013 Met Stab Raw Data'!$C$8:$C$184,0)+1,30)),"",IF(INDEX('Wetmore 2013 Met Stab Raw Data'!$C$8:$AF$184,MATCH($B287,'Wetmore 2013 Met Stab Raw Data'!$C$8:$C$184,0)+1,30)&lt;0,0,INDEX('Wetmore 2013 Met Stab Raw Data'!$C$8:$AF$184,MATCH($B287,'Wetmore 2013 Met Stab Raw Data'!$C$8:$C$184,0)+1,30)))</f>
        <v/>
      </c>
      <c r="H287" s="134" t="str">
        <f>IF(ISBLANK(INDEX('Wetmore 2013 Met Stab Raw Data'!$C$8:$AF$184,MATCH($B287,'Wetmore 2013 Met Stab Raw Data'!$C$8:$C$184,0)+1,30)),"",INDEX('Wetmore 2013 Met Stab Raw Data'!$C$8:$AF$184,MATCH($B287,'Wetmore 2013 Met Stab Raw Data'!$C$8:$C$184,0)+1,28))</f>
        <v/>
      </c>
      <c r="I287" s="363"/>
      <c r="J287" s="389">
        <f>INDEX('Wetmore 2013 PPB Raw Data'!$B51:$D$65,MATCH($B$243,'Wetmore 2013 PPB Raw Data'!$B$7:$B$65,0),3)/100</f>
        <v>0.77451267056530226</v>
      </c>
    </row>
    <row r="288" spans="1:10" x14ac:dyDescent="0.25">
      <c r="A288" s="353" t="s">
        <v>650</v>
      </c>
      <c r="B288" s="361" t="s">
        <v>310</v>
      </c>
      <c r="C288" s="350" t="s">
        <v>1740</v>
      </c>
      <c r="D288" s="350" t="s">
        <v>1741</v>
      </c>
      <c r="E288" s="364">
        <f>IF(INDEX('Wetmore 2013 Met Stab Raw Data'!$C$8:$AF$184,MATCH($B288,'Wetmore 2013 Met Stab Raw Data'!$C$8:$C$184,0),30)&lt;0,0,INDEX('Wetmore 2013 Met Stab Raw Data'!$C$8:$AF$184,MATCH($B288,'Wetmore 2013 Met Stab Raw Data'!$C$8:$C$184,0),30))</f>
        <v>1.7096</v>
      </c>
      <c r="F288" s="134">
        <f>INDEX('Wetmore 2013 Met Stab Raw Data'!$C$8:$AF$184,MATCH($B288,'Wetmore 2013 Met Stab Raw Data'!$C$8:$C$184,0),28)</f>
        <v>1.2999999999999999E-3</v>
      </c>
      <c r="G288" s="364">
        <f>IF(ISBLANK(INDEX('Wetmore 2013 Met Stab Raw Data'!$C$8:$AF$184,MATCH($B288,'Wetmore 2013 Met Stab Raw Data'!$C$8:$C$184,0)+1,30)),"",IF(INDEX('Wetmore 2013 Met Stab Raw Data'!$C$8:$AF$184,MATCH($B288,'Wetmore 2013 Met Stab Raw Data'!$C$8:$C$184,0)+1,30)&lt;0,0,INDEX('Wetmore 2013 Met Stab Raw Data'!$C$8:$AF$184,MATCH($B288,'Wetmore 2013 Met Stab Raw Data'!$C$8:$C$184,0)+1,30)))</f>
        <v>1.3191999999999999</v>
      </c>
      <c r="H288" s="134">
        <f>IF(ISBLANK(INDEX('Wetmore 2013 Met Stab Raw Data'!$C$8:$AF$184,MATCH($B288,'Wetmore 2013 Met Stab Raw Data'!$C$8:$C$184,0)+1,30)),"",INDEX('Wetmore 2013 Met Stab Raw Data'!$C$8:$AF$184,MATCH($B288,'Wetmore 2013 Met Stab Raw Data'!$C$8:$C$184,0)+1,28))</f>
        <v>0.1336</v>
      </c>
      <c r="I288" s="363"/>
      <c r="J288" s="389">
        <f>INDEX('Wetmore 2013 PPB Raw Data'!$B52:$D$65,MATCH($B$243,'Wetmore 2013 PPB Raw Data'!$B$7:$B$65,0),3)/100</f>
        <v>9.3605794899460207E-2</v>
      </c>
    </row>
    <row r="289" spans="1:10" x14ac:dyDescent="0.25">
      <c r="A289" s="353" t="s">
        <v>317</v>
      </c>
      <c r="B289" s="354" t="s">
        <v>318</v>
      </c>
      <c r="C289" s="350" t="s">
        <v>1740</v>
      </c>
      <c r="D289" s="350" t="s">
        <v>1741</v>
      </c>
      <c r="E289" s="364">
        <f>IF(INDEX('Wetmore 2013 Met Stab Raw Data'!$C$8:$AF$184,MATCH($B289,'Wetmore 2013 Met Stab Raw Data'!$C$8:$C$184,0),30)&lt;0,0,INDEX('Wetmore 2013 Met Stab Raw Data'!$C$8:$AF$184,MATCH($B289,'Wetmore 2013 Met Stab Raw Data'!$C$8:$C$184,0),30))</f>
        <v>11.412000000000001</v>
      </c>
      <c r="F289" s="134" t="str">
        <f>INDEX('Wetmore 2013 Met Stab Raw Data'!$C$8:$AF$184,MATCH($B289,'Wetmore 2013 Met Stab Raw Data'!$C$8:$C$184,0),28)</f>
        <v>&lt; 0.0001</v>
      </c>
      <c r="G289" s="364">
        <f>IF(ISBLANK(INDEX('Wetmore 2013 Met Stab Raw Data'!$C$8:$AF$184,MATCH($B289,'Wetmore 2013 Met Stab Raw Data'!$C$8:$C$184,0)+1,30)),"",IF(INDEX('Wetmore 2013 Met Stab Raw Data'!$C$8:$AF$184,MATCH($B289,'Wetmore 2013 Met Stab Raw Data'!$C$8:$C$184,0)+1,30)&lt;0,0,INDEX('Wetmore 2013 Met Stab Raw Data'!$C$8:$AF$184,MATCH($B289,'Wetmore 2013 Met Stab Raw Data'!$C$8:$C$184,0)+1,30)))</f>
        <v>5.7279999999999998</v>
      </c>
      <c r="H289" s="134" t="str">
        <f>IF(ISBLANK(INDEX('Wetmore 2013 Met Stab Raw Data'!$C$8:$AF$184,MATCH($B289,'Wetmore 2013 Met Stab Raw Data'!$C$8:$C$184,0)+1,30)),"",INDEX('Wetmore 2013 Met Stab Raw Data'!$C$8:$AF$184,MATCH($B289,'Wetmore 2013 Met Stab Raw Data'!$C$8:$C$184,0)+1,28))</f>
        <v>&lt; 0.0001</v>
      </c>
      <c r="I289" s="363"/>
      <c r="J289" s="389">
        <f>INDEX('Wetmore 2013 PPB Raw Data'!$B53:$D$65,MATCH($B$243,'Wetmore 2013 PPB Raw Data'!$B$7:$B$65,0),3)/100</f>
        <v>7.9240522002362562E-2</v>
      </c>
    </row>
    <row r="290" spans="1:10" x14ac:dyDescent="0.25">
      <c r="A290" s="353" t="s">
        <v>1458</v>
      </c>
      <c r="B290" s="354" t="s">
        <v>1476</v>
      </c>
      <c r="C290" s="350" t="s">
        <v>1740</v>
      </c>
      <c r="D290" s="350" t="s">
        <v>1741</v>
      </c>
      <c r="E290" s="364">
        <f>IF(INDEX('Wetmore 2013 Met Stab Raw Data'!$C$8:$AF$184,MATCH($B290,'Wetmore 2013 Met Stab Raw Data'!$C$8:$C$184,0),30)&lt;0,0,INDEX('Wetmore 2013 Met Stab Raw Data'!$C$8:$AF$184,MATCH($B290,'Wetmore 2013 Met Stab Raw Data'!$C$8:$C$184,0),30))</f>
        <v>1.9488000000000001</v>
      </c>
      <c r="F290" s="134" t="str">
        <f>INDEX('Wetmore 2013 Met Stab Raw Data'!$C$8:$AF$184,MATCH($B290,'Wetmore 2013 Met Stab Raw Data'!$C$8:$C$184,0),28)</f>
        <v>&lt; 0.0001</v>
      </c>
      <c r="G290" s="364">
        <f>IF(ISBLANK(INDEX('Wetmore 2013 Met Stab Raw Data'!$C$8:$AF$184,MATCH($B290,'Wetmore 2013 Met Stab Raw Data'!$C$8:$C$184,0)+1,30)),"",IF(INDEX('Wetmore 2013 Met Stab Raw Data'!$C$8:$AF$184,MATCH($B290,'Wetmore 2013 Met Stab Raw Data'!$C$8:$C$184,0)+1,30)&lt;0,0,INDEX('Wetmore 2013 Met Stab Raw Data'!$C$8:$AF$184,MATCH($B290,'Wetmore 2013 Met Stab Raw Data'!$C$8:$C$184,0)+1,30)))</f>
        <v>0</v>
      </c>
      <c r="H290" s="134">
        <f>IF(ISBLANK(INDEX('Wetmore 2013 Met Stab Raw Data'!$C$8:$AF$184,MATCH($B290,'Wetmore 2013 Met Stab Raw Data'!$C$8:$C$184,0)+1,30)),"",INDEX('Wetmore 2013 Met Stab Raw Data'!$C$8:$AF$184,MATCH($B290,'Wetmore 2013 Met Stab Raw Data'!$C$8:$C$184,0)+1,28))</f>
        <v>0.81610000000000005</v>
      </c>
      <c r="I290" s="363"/>
      <c r="J290" s="389">
        <f>INDEX('Wetmore 2013 PPB Raw Data'!$B54:$D$65,MATCH($B$243,'Wetmore 2013 PPB Raw Data'!$B$7:$B$65,0),3)/100</f>
        <v>9.2721311475409841E-3</v>
      </c>
    </row>
    <row r="291" spans="1:10" x14ac:dyDescent="0.25">
      <c r="A291" s="353" t="s">
        <v>325</v>
      </c>
      <c r="B291" s="354" t="s">
        <v>326</v>
      </c>
      <c r="C291" s="350" t="s">
        <v>1740</v>
      </c>
      <c r="D291" s="350" t="s">
        <v>1741</v>
      </c>
      <c r="E291" s="364">
        <f>IF(INDEX('Wetmore 2013 Met Stab Raw Data'!$C$8:$AF$184,MATCH($B291,'Wetmore 2013 Met Stab Raw Data'!$C$8:$C$184,0),30)&lt;0,0,INDEX('Wetmore 2013 Met Stab Raw Data'!$C$8:$AF$184,MATCH($B291,'Wetmore 2013 Met Stab Raw Data'!$C$8:$C$184,0),30))</f>
        <v>96.48</v>
      </c>
      <c r="F291" s="134" t="str">
        <f>INDEX('Wetmore 2013 Met Stab Raw Data'!$C$8:$AF$184,MATCH($B291,'Wetmore 2013 Met Stab Raw Data'!$C$8:$C$184,0),28)</f>
        <v>&lt; 0.0001</v>
      </c>
      <c r="G291" s="364">
        <f>IF(ISBLANK(INDEX('Wetmore 2013 Met Stab Raw Data'!$C$8:$AF$184,MATCH($B291,'Wetmore 2013 Met Stab Raw Data'!$C$8:$C$184,0)+1,30)),"",IF(INDEX('Wetmore 2013 Met Stab Raw Data'!$C$8:$AF$184,MATCH($B291,'Wetmore 2013 Met Stab Raw Data'!$C$8:$C$184,0)+1,30)&lt;0,0,INDEX('Wetmore 2013 Met Stab Raw Data'!$C$8:$AF$184,MATCH($B291,'Wetmore 2013 Met Stab Raw Data'!$C$8:$C$184,0)+1,30)))</f>
        <v>43.38</v>
      </c>
      <c r="H291" s="134" t="str">
        <f>IF(ISBLANK(INDEX('Wetmore 2013 Met Stab Raw Data'!$C$8:$AF$184,MATCH($B291,'Wetmore 2013 Met Stab Raw Data'!$C$8:$C$184,0)+1,30)),"",INDEX('Wetmore 2013 Met Stab Raw Data'!$C$8:$AF$184,MATCH($B291,'Wetmore 2013 Met Stab Raw Data'!$C$8:$C$184,0)+1,28))</f>
        <v>&lt; 0.0001</v>
      </c>
      <c r="I291" s="363"/>
      <c r="J291" s="389">
        <f>INDEX('Wetmore 2013 PPB Raw Data'!$B55:$D$65,MATCH($B$243,'Wetmore 2013 PPB Raw Data'!$B$7:$B$65,0),3)/100</f>
        <v>0.40947375980601303</v>
      </c>
    </row>
    <row r="292" spans="1:10" x14ac:dyDescent="0.25">
      <c r="A292" s="355" t="s">
        <v>327</v>
      </c>
      <c r="B292" s="356" t="s">
        <v>328</v>
      </c>
      <c r="C292" s="350" t="s">
        <v>1740</v>
      </c>
      <c r="D292" s="350" t="s">
        <v>1741</v>
      </c>
      <c r="E292" s="364">
        <f>IF(INDEX('Wetmore 2013 Met Stab Raw Data'!$C$8:$AF$184,MATCH($B292,'Wetmore 2013 Met Stab Raw Data'!$C$8:$C$184,0),30)&lt;0,0,INDEX('Wetmore 2013 Met Stab Raw Data'!$C$8:$AF$184,MATCH($B292,'Wetmore 2013 Met Stab Raw Data'!$C$8:$C$184,0),30))</f>
        <v>0</v>
      </c>
      <c r="F292" s="134">
        <f>INDEX('Wetmore 2013 Met Stab Raw Data'!$C$8:$AF$184,MATCH($B292,'Wetmore 2013 Met Stab Raw Data'!$C$8:$C$184,0),28)</f>
        <v>3.8300000000000001E-2</v>
      </c>
      <c r="G292" s="364">
        <f>IF(ISBLANK(INDEX('Wetmore 2013 Met Stab Raw Data'!$C$8:$AF$184,MATCH($B292,'Wetmore 2013 Met Stab Raw Data'!$C$8:$C$184,0)+1,30)),"",IF(INDEX('Wetmore 2013 Met Stab Raw Data'!$C$8:$AF$184,MATCH($B292,'Wetmore 2013 Met Stab Raw Data'!$C$8:$C$184,0)+1,30)&lt;0,0,INDEX('Wetmore 2013 Met Stab Raw Data'!$C$8:$AF$184,MATCH($B292,'Wetmore 2013 Met Stab Raw Data'!$C$8:$C$184,0)+1,30)))</f>
        <v>0</v>
      </c>
      <c r="H292" s="134">
        <f>IF(ISBLANK(INDEX('Wetmore 2013 Met Stab Raw Data'!$C$8:$AF$184,MATCH($B292,'Wetmore 2013 Met Stab Raw Data'!$C$8:$C$184,0)+1,30)),"",INDEX('Wetmore 2013 Met Stab Raw Data'!$C$8:$AF$184,MATCH($B292,'Wetmore 2013 Met Stab Raw Data'!$C$8:$C$184,0)+1,28))</f>
        <v>8.5000000000000006E-3</v>
      </c>
      <c r="I292" s="363"/>
      <c r="J292" s="389">
        <f>INDEX('Wetmore 2013 PPB Raw Data'!$B56:$D$65,MATCH($B$243,'Wetmore 2013 PPB Raw Data'!$B$7:$B$65,0),3)/100</f>
        <v>0</v>
      </c>
    </row>
    <row r="293" spans="1:10" x14ac:dyDescent="0.25">
      <c r="A293" s="353" t="s">
        <v>654</v>
      </c>
      <c r="B293" s="354" t="s">
        <v>330</v>
      </c>
      <c r="C293" s="350" t="s">
        <v>1740</v>
      </c>
      <c r="D293" s="350" t="s">
        <v>1741</v>
      </c>
      <c r="E293" s="364">
        <f>IF(INDEX('Wetmore 2013 Met Stab Raw Data'!$C$8:$AF$184,MATCH($B293,'Wetmore 2013 Met Stab Raw Data'!$C$8:$C$184,0),30)&lt;0,0,INDEX('Wetmore 2013 Met Stab Raw Data'!$C$8:$AF$184,MATCH($B293,'Wetmore 2013 Met Stab Raw Data'!$C$8:$C$184,0),30))</f>
        <v>134.36000000000001</v>
      </c>
      <c r="F293" s="134" t="str">
        <f>INDEX('Wetmore 2013 Met Stab Raw Data'!$C$8:$AF$184,MATCH($B293,'Wetmore 2013 Met Stab Raw Data'!$C$8:$C$184,0),28)</f>
        <v>&lt; 0.0001</v>
      </c>
      <c r="G293" s="364">
        <f>IF(ISBLANK(INDEX('Wetmore 2013 Met Stab Raw Data'!$C$8:$AF$184,MATCH($B293,'Wetmore 2013 Met Stab Raw Data'!$C$8:$C$184,0)+1,30)),"",IF(INDEX('Wetmore 2013 Met Stab Raw Data'!$C$8:$AF$184,MATCH($B293,'Wetmore 2013 Met Stab Raw Data'!$C$8:$C$184,0)+1,30)&lt;0,0,INDEX('Wetmore 2013 Met Stab Raw Data'!$C$8:$AF$184,MATCH($B293,'Wetmore 2013 Met Stab Raw Data'!$C$8:$C$184,0)+1,30)))</f>
        <v>49.62</v>
      </c>
      <c r="H293" s="134" t="str">
        <f>IF(ISBLANK(INDEX('Wetmore 2013 Met Stab Raw Data'!$C$8:$AF$184,MATCH($B293,'Wetmore 2013 Met Stab Raw Data'!$C$8:$C$184,0)+1,30)),"",INDEX('Wetmore 2013 Met Stab Raw Data'!$C$8:$AF$184,MATCH($B293,'Wetmore 2013 Met Stab Raw Data'!$C$8:$C$184,0)+1,28))</f>
        <v>&lt; 0.0001</v>
      </c>
      <c r="I293" s="363"/>
      <c r="J293" s="389">
        <f>INDEX('Wetmore 2013 PPB Raw Data'!$B57:$D$65,MATCH($B$243,'Wetmore 2013 PPB Raw Data'!$B$7:$B$65,0),3)/100</f>
        <v>0</v>
      </c>
    </row>
    <row r="294" spans="1:10" x14ac:dyDescent="0.25">
      <c r="A294" s="353" t="s">
        <v>655</v>
      </c>
      <c r="B294" s="354" t="s">
        <v>333</v>
      </c>
      <c r="C294" s="350" t="s">
        <v>1740</v>
      </c>
      <c r="D294" s="350" t="s">
        <v>1741</v>
      </c>
      <c r="E294" s="364">
        <f>IF(INDEX('Wetmore 2013 Met Stab Raw Data'!$C$8:$AF$184,MATCH($B294,'Wetmore 2013 Met Stab Raw Data'!$C$8:$C$184,0),30)&lt;0,0,INDEX('Wetmore 2013 Met Stab Raw Data'!$C$8:$AF$184,MATCH($B294,'Wetmore 2013 Met Stab Raw Data'!$C$8:$C$184,0),30))</f>
        <v>4.8319999999999999</v>
      </c>
      <c r="F294" s="134" t="str">
        <f>INDEX('Wetmore 2013 Met Stab Raw Data'!$C$8:$AF$184,MATCH($B294,'Wetmore 2013 Met Stab Raw Data'!$C$8:$C$184,0),28)</f>
        <v>&lt; 0.0001</v>
      </c>
      <c r="G294" s="364">
        <f>IF(ISBLANK(INDEX('Wetmore 2013 Met Stab Raw Data'!$C$8:$AF$184,MATCH($B294,'Wetmore 2013 Met Stab Raw Data'!$C$8:$C$184,0)+1,30)),"",IF(INDEX('Wetmore 2013 Met Stab Raw Data'!$C$8:$AF$184,MATCH($B294,'Wetmore 2013 Met Stab Raw Data'!$C$8:$C$184,0)+1,30)&lt;0,0,INDEX('Wetmore 2013 Met Stab Raw Data'!$C$8:$AF$184,MATCH($B294,'Wetmore 2013 Met Stab Raw Data'!$C$8:$C$184,0)+1,30)))</f>
        <v>0</v>
      </c>
      <c r="H294" s="134">
        <f>IF(ISBLANK(INDEX('Wetmore 2013 Met Stab Raw Data'!$C$8:$AF$184,MATCH($B294,'Wetmore 2013 Met Stab Raw Data'!$C$8:$C$184,0)+1,30)),"",INDEX('Wetmore 2013 Met Stab Raw Data'!$C$8:$AF$184,MATCH($B294,'Wetmore 2013 Met Stab Raw Data'!$C$8:$C$184,0)+1,28))</f>
        <v>1.61E-2</v>
      </c>
      <c r="I294" s="363"/>
      <c r="J294" s="389">
        <f>INDEX('Wetmore 2013 PPB Raw Data'!$B58:$D$65,MATCH($B$243,'Wetmore 2013 PPB Raw Data'!$B$7:$B$65,0),3)/100</f>
        <v>0.64699290780141838</v>
      </c>
    </row>
    <row r="295" spans="1:10" x14ac:dyDescent="0.25">
      <c r="A295" s="353" t="s">
        <v>352</v>
      </c>
      <c r="B295" s="354" t="s">
        <v>353</v>
      </c>
      <c r="C295" s="350" t="s">
        <v>1740</v>
      </c>
      <c r="D295" s="350" t="s">
        <v>1741</v>
      </c>
      <c r="E295" s="364">
        <f>IF(INDEX('Wetmore 2013 Met Stab Raw Data'!$C$8:$AF$184,MATCH($B295,'Wetmore 2013 Met Stab Raw Data'!$C$8:$C$184,0),30)&lt;0,0,INDEX('Wetmore 2013 Met Stab Raw Data'!$C$8:$AF$184,MATCH($B295,'Wetmore 2013 Met Stab Raw Data'!$C$8:$C$184,0),30))</f>
        <v>5.1900000000000002E-2</v>
      </c>
      <c r="F295" s="134">
        <f>INDEX('Wetmore 2013 Met Stab Raw Data'!$C$8:$AF$184,MATCH($B295,'Wetmore 2013 Met Stab Raw Data'!$C$8:$C$184,0),28)</f>
        <v>0.82969999999999999</v>
      </c>
      <c r="G295" s="364">
        <f>IF(ISBLANK(INDEX('Wetmore 2013 Met Stab Raw Data'!$C$8:$AF$184,MATCH($B295,'Wetmore 2013 Met Stab Raw Data'!$C$8:$C$184,0)+1,30)),"",IF(INDEX('Wetmore 2013 Met Stab Raw Data'!$C$8:$AF$184,MATCH($B295,'Wetmore 2013 Met Stab Raw Data'!$C$8:$C$184,0)+1,30)&lt;0,0,INDEX('Wetmore 2013 Met Stab Raw Data'!$C$8:$AF$184,MATCH($B295,'Wetmore 2013 Met Stab Raw Data'!$C$8:$C$184,0)+1,30)))</f>
        <v>0.57299999999999995</v>
      </c>
      <c r="H295" s="134">
        <f>IF(ISBLANK(INDEX('Wetmore 2013 Met Stab Raw Data'!$C$8:$AF$184,MATCH($B295,'Wetmore 2013 Met Stab Raw Data'!$C$8:$C$184,0)+1,30)),"",INDEX('Wetmore 2013 Met Stab Raw Data'!$C$8:$AF$184,MATCH($B295,'Wetmore 2013 Met Stab Raw Data'!$C$8:$C$184,0)+1,28))</f>
        <v>0.6129</v>
      </c>
      <c r="I295" s="363"/>
      <c r="J295" s="389">
        <f>INDEX('Wetmore 2013 PPB Raw Data'!$B59:$D$65,MATCH($B$243,'Wetmore 2013 PPB Raw Data'!$B$7:$B$65,0),3)/100</f>
        <v>5.6135259136870556E-2</v>
      </c>
    </row>
    <row r="296" spans="1:10" x14ac:dyDescent="0.25">
      <c r="A296" s="355" t="s">
        <v>361</v>
      </c>
      <c r="B296" s="356" t="s">
        <v>362</v>
      </c>
      <c r="C296" s="350" t="s">
        <v>1740</v>
      </c>
      <c r="D296" s="350" t="s">
        <v>1741</v>
      </c>
      <c r="E296" s="364">
        <f>IF(INDEX('Wetmore 2013 Met Stab Raw Data'!$C$8:$AF$184,MATCH($B296,'Wetmore 2013 Met Stab Raw Data'!$C$8:$C$184,0),30)&lt;0,0,INDEX('Wetmore 2013 Met Stab Raw Data'!$C$8:$AF$184,MATCH($B296,'Wetmore 2013 Met Stab Raw Data'!$C$8:$C$184,0),30))</f>
        <v>2.1419999999999999</v>
      </c>
      <c r="F296" s="134">
        <f>INDEX('Wetmore 2013 Met Stab Raw Data'!$C$8:$AF$184,MATCH($B296,'Wetmore 2013 Met Stab Raw Data'!$C$8:$C$184,0),28)</f>
        <v>7.0000000000000001E-3</v>
      </c>
      <c r="G296" s="364">
        <f>IF(ISBLANK(INDEX('Wetmore 2013 Met Stab Raw Data'!$C$8:$AF$184,MATCH($B296,'Wetmore 2013 Met Stab Raw Data'!$C$8:$C$184,0)+1,30)),"",IF(INDEX('Wetmore 2013 Met Stab Raw Data'!$C$8:$AF$184,MATCH($B296,'Wetmore 2013 Met Stab Raw Data'!$C$8:$C$184,0)+1,30)&lt;0,0,INDEX('Wetmore 2013 Met Stab Raw Data'!$C$8:$AF$184,MATCH($B296,'Wetmore 2013 Met Stab Raw Data'!$C$8:$C$184,0)+1,30)))</f>
        <v>1.5264</v>
      </c>
      <c r="H296" s="134">
        <f>IF(ISBLANK(INDEX('Wetmore 2013 Met Stab Raw Data'!$C$8:$AF$184,MATCH($B296,'Wetmore 2013 Met Stab Raw Data'!$C$8:$C$184,0)+1,30)),"",INDEX('Wetmore 2013 Met Stab Raw Data'!$C$8:$AF$184,MATCH($B296,'Wetmore 2013 Met Stab Raw Data'!$C$8:$C$184,0)+1,28))</f>
        <v>2.7E-2</v>
      </c>
      <c r="I296" s="363"/>
      <c r="J296" s="389">
        <f>INDEX('Wetmore 2013 PPB Raw Data'!$B60:$D$65,MATCH($B$243,'Wetmore 2013 PPB Raw Data'!$B$7:$B$65,0),3)/100</f>
        <v>0.16446028414539757</v>
      </c>
    </row>
    <row r="297" spans="1:10" x14ac:dyDescent="0.25">
      <c r="A297" s="353" t="s">
        <v>557</v>
      </c>
      <c r="B297" s="354" t="s">
        <v>605</v>
      </c>
      <c r="C297" s="350" t="s">
        <v>1740</v>
      </c>
      <c r="D297" s="350" t="s">
        <v>1741</v>
      </c>
      <c r="E297" s="364">
        <f>IF(INDEX('Wetmore 2013 Met Stab Raw Data'!$C$8:$AF$184,MATCH($B297,'Wetmore 2013 Met Stab Raw Data'!$C$8:$C$184,0),30)&lt;0,0,INDEX('Wetmore 2013 Met Stab Raw Data'!$C$8:$AF$184,MATCH($B297,'Wetmore 2013 Met Stab Raw Data'!$C$8:$C$184,0),30))</f>
        <v>11.442</v>
      </c>
      <c r="F297" s="134" t="str">
        <f>INDEX('Wetmore 2013 Met Stab Raw Data'!$C$8:$AF$184,MATCH($B297,'Wetmore 2013 Met Stab Raw Data'!$C$8:$C$184,0),28)</f>
        <v>&lt; 0.0001</v>
      </c>
      <c r="G297" s="364" t="str">
        <f>IF(ISBLANK(INDEX('Wetmore 2013 Met Stab Raw Data'!$C$8:$AF$184,MATCH($B297,'Wetmore 2013 Met Stab Raw Data'!$C$8:$C$184,0)+1,30)),"",IF(INDEX('Wetmore 2013 Met Stab Raw Data'!$C$8:$AF$184,MATCH($B297,'Wetmore 2013 Met Stab Raw Data'!$C$8:$C$184,0)+1,30)&lt;0,0,INDEX('Wetmore 2013 Met Stab Raw Data'!$C$8:$AF$184,MATCH($B297,'Wetmore 2013 Met Stab Raw Data'!$C$8:$C$184,0)+1,30)))</f>
        <v/>
      </c>
      <c r="H297" s="134" t="str">
        <f>IF(ISBLANK(INDEX('Wetmore 2013 Met Stab Raw Data'!$C$8:$AF$184,MATCH($B297,'Wetmore 2013 Met Stab Raw Data'!$C$8:$C$184,0)+1,30)),"",INDEX('Wetmore 2013 Met Stab Raw Data'!$C$8:$AF$184,MATCH($B297,'Wetmore 2013 Met Stab Raw Data'!$C$8:$C$184,0)+1,28))</f>
        <v/>
      </c>
      <c r="I297" s="363"/>
      <c r="J297" s="389">
        <f>INDEX('Wetmore 2013 PPB Raw Data'!$B61:$D$65,MATCH($B$243,'Wetmore 2013 PPB Raw Data'!$B$7:$B$65,0),3)/100</f>
        <v>0</v>
      </c>
    </row>
    <row r="298" spans="1:10" x14ac:dyDescent="0.25">
      <c r="A298" s="353" t="s">
        <v>562</v>
      </c>
      <c r="B298" s="354" t="s">
        <v>606</v>
      </c>
      <c r="C298" s="350" t="s">
        <v>1740</v>
      </c>
      <c r="D298" s="350" t="s">
        <v>1741</v>
      </c>
      <c r="E298" s="364">
        <f>IF(INDEX('Wetmore 2013 Met Stab Raw Data'!$C$8:$AF$184,MATCH($B298,'Wetmore 2013 Met Stab Raw Data'!$C$8:$C$184,0),30)&lt;0,0,INDEX('Wetmore 2013 Met Stab Raw Data'!$C$8:$AF$184,MATCH($B298,'Wetmore 2013 Met Stab Raw Data'!$C$8:$C$184,0),30))</f>
        <v>34.659999999999997</v>
      </c>
      <c r="F298" s="134">
        <f>INDEX('Wetmore 2013 Met Stab Raw Data'!$C$8:$AF$184,MATCH($B298,'Wetmore 2013 Met Stab Raw Data'!$C$8:$C$184,0),28)</f>
        <v>1E-4</v>
      </c>
      <c r="G298" s="364">
        <f>IF(ISBLANK(INDEX('Wetmore 2013 Met Stab Raw Data'!$C$8:$AF$184,MATCH($B298,'Wetmore 2013 Met Stab Raw Data'!$C$8:$C$184,0)+1,30)),"",IF(INDEX('Wetmore 2013 Met Stab Raw Data'!$C$8:$AF$184,MATCH($B298,'Wetmore 2013 Met Stab Raw Data'!$C$8:$C$184,0)+1,30)&lt;0,0,INDEX('Wetmore 2013 Met Stab Raw Data'!$C$8:$AF$184,MATCH($B298,'Wetmore 2013 Met Stab Raw Data'!$C$8:$C$184,0)+1,30)))</f>
        <v>43.82</v>
      </c>
      <c r="H298" s="134" t="str">
        <f>IF(ISBLANK(INDEX('Wetmore 2013 Met Stab Raw Data'!$C$8:$AF$184,MATCH($B298,'Wetmore 2013 Met Stab Raw Data'!$C$8:$C$184,0)+1,30)),"",INDEX('Wetmore 2013 Met Stab Raw Data'!$C$8:$AF$184,MATCH($B298,'Wetmore 2013 Met Stab Raw Data'!$C$8:$C$184,0)+1,28))</f>
        <v>&lt; 0.0001</v>
      </c>
      <c r="I298" s="363"/>
      <c r="J298" s="389">
        <f>INDEX('Wetmore 2013 PPB Raw Data'!$B62:$D$65,MATCH($B$243,'Wetmore 2013 PPB Raw Data'!$B$7:$B$65,0),3)/100</f>
        <v>0</v>
      </c>
    </row>
    <row r="299" spans="1:10" x14ac:dyDescent="0.25">
      <c r="A299" s="353" t="s">
        <v>376</v>
      </c>
      <c r="B299" s="354" t="s">
        <v>377</v>
      </c>
      <c r="C299" s="350" t="s">
        <v>1740</v>
      </c>
      <c r="D299" s="350" t="s">
        <v>1741</v>
      </c>
      <c r="E299" s="364">
        <f>IF(INDEX('Wetmore 2013 Met Stab Raw Data'!$C$8:$AF$184,MATCH($B299,'Wetmore 2013 Met Stab Raw Data'!$C$8:$C$184,0),30)&lt;0,0,INDEX('Wetmore 2013 Met Stab Raw Data'!$C$8:$AF$184,MATCH($B299,'Wetmore 2013 Met Stab Raw Data'!$C$8:$C$184,0),30))</f>
        <v>20.62</v>
      </c>
      <c r="F299" s="134" t="str">
        <f>INDEX('Wetmore 2013 Met Stab Raw Data'!$C$8:$AF$184,MATCH($B299,'Wetmore 2013 Met Stab Raw Data'!$C$8:$C$184,0),28)</f>
        <v>&lt; 0.0001</v>
      </c>
      <c r="G299" s="364">
        <f>IF(ISBLANK(INDEX('Wetmore 2013 Met Stab Raw Data'!$C$8:$AF$184,MATCH($B299,'Wetmore 2013 Met Stab Raw Data'!$C$8:$C$184,0)+1,30)),"",IF(INDEX('Wetmore 2013 Met Stab Raw Data'!$C$8:$AF$184,MATCH($B299,'Wetmore 2013 Met Stab Raw Data'!$C$8:$C$184,0)+1,30)&lt;0,0,INDEX('Wetmore 2013 Met Stab Raw Data'!$C$8:$AF$184,MATCH($B299,'Wetmore 2013 Met Stab Raw Data'!$C$8:$C$184,0)+1,30)))</f>
        <v>0.91620000000000001</v>
      </c>
      <c r="H299" s="134">
        <f>IF(ISBLANK(INDEX('Wetmore 2013 Met Stab Raw Data'!$C$8:$AF$184,MATCH($B299,'Wetmore 2013 Met Stab Raw Data'!$C$8:$C$184,0)+1,30)),"",INDEX('Wetmore 2013 Met Stab Raw Data'!$C$8:$AF$184,MATCH($B299,'Wetmore 2013 Met Stab Raw Data'!$C$8:$C$184,0)+1,28))</f>
        <v>5.2200000000000003E-2</v>
      </c>
      <c r="I299" s="363"/>
      <c r="J299" s="389">
        <f>INDEX('Wetmore 2013 PPB Raw Data'!$B63:$D$65,MATCH($B$243,'Wetmore 2013 PPB Raw Data'!$B$7:$B$65,0),3)/100</f>
        <v>9.4568506999446224E-3</v>
      </c>
    </row>
    <row r="300" spans="1:10" x14ac:dyDescent="0.25">
      <c r="A300" s="362" t="s">
        <v>381</v>
      </c>
      <c r="B300" s="354" t="s">
        <v>382</v>
      </c>
      <c r="C300" s="350" t="s">
        <v>1740</v>
      </c>
      <c r="D300" s="350" t="s">
        <v>1741</v>
      </c>
      <c r="E300" s="364">
        <f>IF(INDEX('Wetmore 2013 Met Stab Raw Data'!$C$8:$AF$184,MATCH($B300,'Wetmore 2013 Met Stab Raw Data'!$C$8:$C$184,0),30)&lt;0,0,INDEX('Wetmore 2013 Met Stab Raw Data'!$C$8:$AF$184,MATCH($B300,'Wetmore 2013 Met Stab Raw Data'!$C$8:$C$184,0),30))</f>
        <v>17.984000000000002</v>
      </c>
      <c r="F300" s="134" t="str">
        <f>INDEX('Wetmore 2013 Met Stab Raw Data'!$C$8:$AF$184,MATCH($B300,'Wetmore 2013 Met Stab Raw Data'!$C$8:$C$184,0),28)</f>
        <v>&lt; 0.0001</v>
      </c>
      <c r="G300" s="364" t="str">
        <f>IF(ISBLANK(INDEX('Wetmore 2013 Met Stab Raw Data'!$C$8:$AF$184,MATCH($B300,'Wetmore 2013 Met Stab Raw Data'!$C$8:$C$184,0)+1,30)),"",IF(INDEX('Wetmore 2013 Met Stab Raw Data'!$C$8:$AF$184,MATCH($B300,'Wetmore 2013 Met Stab Raw Data'!$C$8:$C$184,0)+1,30)&lt;0,0,INDEX('Wetmore 2013 Met Stab Raw Data'!$C$8:$AF$184,MATCH($B300,'Wetmore 2013 Met Stab Raw Data'!$C$8:$C$184,0)+1,30)))</f>
        <v/>
      </c>
      <c r="H300" s="134" t="str">
        <f>IF(ISBLANK(INDEX('Wetmore 2013 Met Stab Raw Data'!$C$8:$AF$184,MATCH($B300,'Wetmore 2013 Met Stab Raw Data'!$C$8:$C$184,0)+1,30)),"",INDEX('Wetmore 2013 Met Stab Raw Data'!$C$8:$AF$184,MATCH($B300,'Wetmore 2013 Met Stab Raw Data'!$C$8:$C$184,0)+1,28))</f>
        <v/>
      </c>
      <c r="I300" s="363"/>
      <c r="J300" s="389">
        <f>INDEX('Wetmore 2013 PPB Raw Data'!$B64:$D$65,MATCH($B$243,'Wetmore 2013 PPB Raw Data'!$B$7:$B$65,0),3)/100</f>
        <v>0</v>
      </c>
    </row>
    <row r="301" spans="1:10" x14ac:dyDescent="0.25">
      <c r="A301" s="353" t="s">
        <v>567</v>
      </c>
      <c r="B301" s="354" t="s">
        <v>607</v>
      </c>
      <c r="C301" s="350" t="s">
        <v>1740</v>
      </c>
      <c r="D301" s="350" t="s">
        <v>1741</v>
      </c>
      <c r="E301" s="364">
        <f>IF(INDEX('Wetmore 2013 Met Stab Raw Data'!$C$8:$AF$184,MATCH($B301,'Wetmore 2013 Met Stab Raw Data'!$C$8:$C$184,0),30)&lt;0,0,INDEX('Wetmore 2013 Met Stab Raw Data'!$C$8:$AF$184,MATCH($B301,'Wetmore 2013 Met Stab Raw Data'!$C$8:$C$184,0),30))</f>
        <v>41.26</v>
      </c>
      <c r="F301" s="134" t="str">
        <f>INDEX('Wetmore 2013 Met Stab Raw Data'!$C$8:$AF$184,MATCH($B301,'Wetmore 2013 Met Stab Raw Data'!$C$8:$C$184,0),28)</f>
        <v>&lt; 0.0001</v>
      </c>
      <c r="G301" s="364">
        <f>IF(ISBLANK(INDEX('Wetmore 2013 Met Stab Raw Data'!$C$8:$AF$184,MATCH($B301,'Wetmore 2013 Met Stab Raw Data'!$C$8:$C$184,0)+1,30)),"",IF(INDEX('Wetmore 2013 Met Stab Raw Data'!$C$8:$AF$184,MATCH($B301,'Wetmore 2013 Met Stab Raw Data'!$C$8:$C$184,0)+1,30)&lt;0,0,INDEX('Wetmore 2013 Met Stab Raw Data'!$C$8:$AF$184,MATCH($B301,'Wetmore 2013 Met Stab Raw Data'!$C$8:$C$184,0)+1,30)))</f>
        <v>25.84</v>
      </c>
      <c r="H301" s="134" t="str">
        <f>IF(ISBLANK(INDEX('Wetmore 2013 Met Stab Raw Data'!$C$8:$AF$184,MATCH($B301,'Wetmore 2013 Met Stab Raw Data'!$C$8:$C$184,0)+1,30)),"",INDEX('Wetmore 2013 Met Stab Raw Data'!$C$8:$AF$184,MATCH($B301,'Wetmore 2013 Met Stab Raw Data'!$C$8:$C$184,0)+1,28))</f>
        <v>&lt; 0.0001</v>
      </c>
      <c r="I301" s="363"/>
      <c r="J301" s="389">
        <f>INDEX('Wetmore 2013 PPB Raw Data'!$B65:$D$65,MATCH($B$243,'Wetmore 2013 PPB Raw Data'!$B$7:$B$65,0),3)/100</f>
        <v>5.3879891997667718E-2</v>
      </c>
    </row>
  </sheetData>
  <mergeCells count="6">
    <mergeCell ref="A1:A3"/>
    <mergeCell ref="D1:D3"/>
    <mergeCell ref="I1:J2"/>
    <mergeCell ref="E1:H1"/>
    <mergeCell ref="C1:C3"/>
    <mergeCell ref="B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C1354"/>
  <sheetViews>
    <sheetView topLeftCell="A664" zoomScaleNormal="100" workbookViewId="0">
      <selection activeCell="B630" sqref="B630"/>
    </sheetView>
  </sheetViews>
  <sheetFormatPr defaultRowHeight="15" x14ac:dyDescent="0.25"/>
  <cols>
    <col min="1" max="1" width="30.42578125" customWidth="1"/>
    <col min="2" max="2" width="11" style="20" customWidth="1"/>
    <col min="3" max="3" width="10" style="3" customWidth="1"/>
    <col min="4" max="5" width="6.28515625" customWidth="1"/>
    <col min="6" max="6" width="7" customWidth="1"/>
    <col min="7" max="8" width="7.28515625" customWidth="1"/>
    <col min="9" max="9" width="7" customWidth="1"/>
    <col min="14" max="14" width="7.7109375" customWidth="1"/>
    <col min="15" max="15" width="7.5703125" customWidth="1"/>
    <col min="16" max="16" width="8.7109375" customWidth="1"/>
    <col min="17" max="17" width="7.28515625" customWidth="1"/>
    <col min="18" max="21" width="7.28515625" hidden="1" customWidth="1"/>
    <col min="22" max="23" width="0" hidden="1" customWidth="1"/>
    <col min="28" max="29" width="9.28515625" bestFit="1" customWidth="1"/>
    <col min="30" max="30" width="9.5703125" bestFit="1" customWidth="1"/>
    <col min="33" max="33" width="9.5703125" bestFit="1" customWidth="1"/>
    <col min="34" max="34" width="10.5703125" bestFit="1" customWidth="1"/>
    <col min="35" max="35" width="13.28515625" customWidth="1"/>
  </cols>
  <sheetData>
    <row r="1" spans="1:55" x14ac:dyDescent="0.25">
      <c r="A1" s="176" t="s">
        <v>1462</v>
      </c>
    </row>
    <row r="2" spans="1:55" x14ac:dyDescent="0.25">
      <c r="A2" s="1" t="s">
        <v>1459</v>
      </c>
    </row>
    <row r="5" spans="1:55" x14ac:dyDescent="0.25">
      <c r="A5" s="168" t="s">
        <v>0</v>
      </c>
      <c r="B5" s="296" t="s">
        <v>1</v>
      </c>
      <c r="C5" s="168" t="s">
        <v>2</v>
      </c>
      <c r="D5" s="374" t="s">
        <v>3</v>
      </c>
      <c r="E5" s="375"/>
      <c r="F5" s="375"/>
      <c r="G5" s="375"/>
      <c r="H5" s="375"/>
      <c r="I5" s="376"/>
      <c r="J5" s="377" t="s">
        <v>4</v>
      </c>
      <c r="K5" s="375"/>
      <c r="L5" s="375"/>
      <c r="M5" s="375"/>
      <c r="N5" s="375"/>
      <c r="O5" s="376"/>
      <c r="P5" s="377" t="s">
        <v>3</v>
      </c>
      <c r="Q5" s="375"/>
      <c r="R5" s="375"/>
      <c r="S5" s="375"/>
      <c r="T5" s="375"/>
      <c r="U5" s="376"/>
      <c r="V5" s="377" t="s">
        <v>4</v>
      </c>
      <c r="W5" s="375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</row>
    <row r="6" spans="1:55" x14ac:dyDescent="0.25">
      <c r="A6" s="3"/>
      <c r="B6" s="297"/>
      <c r="C6" s="3" t="s">
        <v>5</v>
      </c>
      <c r="D6" s="3">
        <v>0</v>
      </c>
      <c r="E6" s="3">
        <v>15</v>
      </c>
      <c r="F6" s="3">
        <v>30</v>
      </c>
      <c r="G6" s="3">
        <v>60</v>
      </c>
      <c r="H6" s="3">
        <v>120</v>
      </c>
      <c r="I6" s="3">
        <v>240</v>
      </c>
      <c r="J6" s="40">
        <v>0</v>
      </c>
      <c r="K6" s="41">
        <v>15</v>
      </c>
      <c r="L6" s="41">
        <v>30</v>
      </c>
      <c r="M6" s="41">
        <v>60</v>
      </c>
      <c r="N6" s="41">
        <v>120</v>
      </c>
      <c r="O6" s="70">
        <v>240</v>
      </c>
      <c r="P6" s="40">
        <v>0</v>
      </c>
      <c r="Q6" s="41">
        <v>120</v>
      </c>
      <c r="R6" s="41">
        <v>0</v>
      </c>
      <c r="S6" s="41">
        <v>120</v>
      </c>
      <c r="T6" s="41">
        <v>240</v>
      </c>
      <c r="U6" s="70">
        <v>240</v>
      </c>
      <c r="V6" s="3">
        <v>240</v>
      </c>
      <c r="W6" s="3">
        <v>240</v>
      </c>
      <c r="Y6" s="35" t="s">
        <v>383</v>
      </c>
      <c r="AA6" s="133" t="s">
        <v>666</v>
      </c>
      <c r="AB6" s="35" t="s">
        <v>384</v>
      </c>
      <c r="AC6" s="2"/>
      <c r="AD6" s="2"/>
      <c r="AE6" s="2"/>
      <c r="AF6" s="2"/>
      <c r="AG6" s="2"/>
      <c r="AH6" s="2"/>
      <c r="AI6" s="2"/>
    </row>
    <row r="7" spans="1:55" x14ac:dyDescent="0.25">
      <c r="A7" s="170"/>
      <c r="B7" s="298"/>
      <c r="C7" s="170"/>
      <c r="D7" s="170"/>
      <c r="E7" s="170"/>
      <c r="F7" s="170"/>
      <c r="G7" s="170"/>
      <c r="H7" s="170"/>
      <c r="I7" s="170"/>
      <c r="J7" s="171"/>
      <c r="K7" s="170"/>
      <c r="L7" s="170"/>
      <c r="M7" s="170"/>
      <c r="N7" s="170"/>
      <c r="O7" s="172"/>
      <c r="P7" s="171" t="s">
        <v>6</v>
      </c>
      <c r="Q7" s="170" t="s">
        <v>6</v>
      </c>
      <c r="R7" s="170" t="s">
        <v>7</v>
      </c>
      <c r="S7" s="170" t="s">
        <v>7</v>
      </c>
      <c r="T7" s="170" t="s">
        <v>6</v>
      </c>
      <c r="U7" s="172" t="s">
        <v>7</v>
      </c>
      <c r="V7" s="170" t="s">
        <v>6</v>
      </c>
      <c r="W7" s="170" t="s">
        <v>8</v>
      </c>
      <c r="X7" s="173"/>
      <c r="Y7" s="174" t="s">
        <v>385</v>
      </c>
      <c r="Z7" s="175" t="s">
        <v>386</v>
      </c>
      <c r="AA7" s="175" t="s">
        <v>386</v>
      </c>
      <c r="AB7" s="175" t="s">
        <v>387</v>
      </c>
      <c r="AC7" s="175" t="s">
        <v>388</v>
      </c>
      <c r="AD7" s="175" t="s">
        <v>389</v>
      </c>
      <c r="AE7" s="175" t="s">
        <v>390</v>
      </c>
      <c r="AF7" s="174" t="s">
        <v>391</v>
      </c>
      <c r="AG7" s="175" t="s">
        <v>392</v>
      </c>
      <c r="AH7" s="175" t="s">
        <v>393</v>
      </c>
      <c r="AI7" s="175" t="s">
        <v>394</v>
      </c>
      <c r="AJ7" s="36"/>
      <c r="AK7" s="36"/>
    </row>
    <row r="8" spans="1:55" x14ac:dyDescent="0.25">
      <c r="A8" t="s">
        <v>12</v>
      </c>
      <c r="B8" s="20" t="s">
        <v>13</v>
      </c>
      <c r="C8" s="3" t="s">
        <v>14</v>
      </c>
      <c r="D8" s="7">
        <v>2.3716794112574022</v>
      </c>
      <c r="E8" s="7">
        <v>0.46806876329557873</v>
      </c>
      <c r="F8" s="7">
        <v>0.27737135629276144</v>
      </c>
      <c r="G8" s="7">
        <v>0</v>
      </c>
      <c r="H8" s="7">
        <v>0</v>
      </c>
      <c r="I8" s="7">
        <v>0</v>
      </c>
      <c r="J8" s="42">
        <v>10.001552348646007</v>
      </c>
      <c r="K8" s="43">
        <v>7.5312941988156155</v>
      </c>
      <c r="L8" s="43">
        <v>5.7899959753923991</v>
      </c>
      <c r="M8" s="43">
        <v>2.3659863163341575</v>
      </c>
      <c r="N8" s="43">
        <v>0.43708503420916461</v>
      </c>
      <c r="O8" s="43">
        <v>0</v>
      </c>
      <c r="P8" s="42"/>
      <c r="Q8" s="43"/>
      <c r="R8" s="43"/>
      <c r="S8" s="43"/>
      <c r="T8" s="43">
        <v>0.77732421088943826</v>
      </c>
      <c r="U8" s="71">
        <v>0.76488127407577755</v>
      </c>
      <c r="V8" s="7">
        <v>7.8420399011096418</v>
      </c>
      <c r="W8" s="7">
        <v>7.7656183522106588</v>
      </c>
      <c r="Y8" s="151" t="s">
        <v>395</v>
      </c>
      <c r="Z8" t="s">
        <v>1067</v>
      </c>
      <c r="AA8" t="s">
        <v>1068</v>
      </c>
      <c r="AB8">
        <v>0.92434984399999998</v>
      </c>
      <c r="AC8">
        <v>0.27115038600000002</v>
      </c>
      <c r="AD8">
        <v>85.531204020000004</v>
      </c>
      <c r="AE8" s="2">
        <v>1</v>
      </c>
      <c r="AF8" s="2">
        <v>7</v>
      </c>
      <c r="AG8" s="134">
        <v>3.57E-5</v>
      </c>
      <c r="AH8">
        <v>10.15593297</v>
      </c>
      <c r="AI8">
        <v>136.50093649999999</v>
      </c>
    </row>
    <row r="9" spans="1:55" x14ac:dyDescent="0.25">
      <c r="C9" s="3" t="s">
        <v>15</v>
      </c>
      <c r="D9" s="7">
        <v>2.4863220835968489</v>
      </c>
      <c r="E9" s="7">
        <v>0.50743287529465875</v>
      </c>
      <c r="F9" s="7">
        <v>0.27254297705973668</v>
      </c>
      <c r="G9" s="7">
        <v>0</v>
      </c>
      <c r="H9" s="7">
        <v>0</v>
      </c>
      <c r="I9" s="7">
        <v>0</v>
      </c>
      <c r="J9" s="42">
        <v>9.9614327603058701</v>
      </c>
      <c r="K9" s="43">
        <v>7.3379405507962971</v>
      </c>
      <c r="L9" s="43">
        <v>5.7448283792330246</v>
      </c>
      <c r="M9" s="43">
        <v>2.4007934226412924</v>
      </c>
      <c r="N9" s="43">
        <v>0.3915943195538435</v>
      </c>
      <c r="O9" s="43">
        <v>0</v>
      </c>
      <c r="P9" s="42"/>
      <c r="Q9" s="43"/>
      <c r="R9" s="43"/>
      <c r="S9" s="43"/>
      <c r="T9" s="43">
        <v>0.7503052952337147</v>
      </c>
      <c r="U9" s="71">
        <v>0.77528775944345418</v>
      </c>
      <c r="V9" s="7">
        <v>8.0118208474673729</v>
      </c>
      <c r="W9" s="7">
        <v>7.7136089231299945</v>
      </c>
      <c r="Y9" s="151" t="s">
        <v>396</v>
      </c>
      <c r="Z9" t="s">
        <v>1069</v>
      </c>
      <c r="AA9" t="s">
        <v>1070</v>
      </c>
      <c r="AB9">
        <v>0.98308168699999998</v>
      </c>
      <c r="AC9">
        <v>0.169976075</v>
      </c>
      <c r="AD9">
        <v>755.39812870000003</v>
      </c>
      <c r="AE9" s="2">
        <v>1</v>
      </c>
      <c r="AF9" s="2">
        <v>13</v>
      </c>
      <c r="AG9" s="134">
        <v>6.6699999999999999E-13</v>
      </c>
      <c r="AH9">
        <v>24.37988172</v>
      </c>
      <c r="AI9">
        <v>56.86222669</v>
      </c>
    </row>
    <row r="10" spans="1:55" x14ac:dyDescent="0.25">
      <c r="C10" s="3" t="s">
        <v>16</v>
      </c>
      <c r="D10" s="7">
        <v>1.4909446328982923</v>
      </c>
      <c r="E10" s="7">
        <v>0.48544931869142754</v>
      </c>
      <c r="F10" s="7">
        <v>0.24519979302018052</v>
      </c>
      <c r="G10" s="7">
        <v>0</v>
      </c>
      <c r="H10" s="7">
        <v>0</v>
      </c>
      <c r="I10" s="7">
        <v>0</v>
      </c>
      <c r="J10" s="42">
        <v>9.8358880009199101</v>
      </c>
      <c r="K10" s="43">
        <v>7.4950037371356295</v>
      </c>
      <c r="L10" s="43">
        <v>5.7148278042890812</v>
      </c>
      <c r="M10" s="43">
        <v>2.2096360604841028</v>
      </c>
      <c r="N10" s="43">
        <v>0.25164146495716666</v>
      </c>
      <c r="O10" s="43">
        <v>0</v>
      </c>
      <c r="P10" s="42"/>
      <c r="Q10" s="43"/>
      <c r="R10" s="43"/>
      <c r="S10" s="43"/>
      <c r="T10" s="43">
        <v>0.79478410854941639</v>
      </c>
      <c r="U10" s="71">
        <v>0.77551083769332485</v>
      </c>
      <c r="V10" s="7">
        <v>7.9442189386534814</v>
      </c>
      <c r="W10" s="7">
        <v>7.5329270396136367</v>
      </c>
      <c r="Y10" s="151"/>
      <c r="Z10" s="4"/>
      <c r="AE10" s="2"/>
      <c r="AF10" s="2"/>
    </row>
    <row r="11" spans="1:55" x14ac:dyDescent="0.25">
      <c r="A11" s="9" t="s">
        <v>397</v>
      </c>
      <c r="B11" s="299" t="s">
        <v>573</v>
      </c>
      <c r="C11" s="10" t="s">
        <v>9</v>
      </c>
      <c r="D11" s="13">
        <v>0.24399999999999999</v>
      </c>
      <c r="E11" s="13">
        <v>0.59399999999999997</v>
      </c>
      <c r="F11" s="13">
        <v>0.48699999999999999</v>
      </c>
      <c r="G11" s="13">
        <v>0.70799999999999996</v>
      </c>
      <c r="H11" s="47">
        <v>0.80400000000000005</v>
      </c>
      <c r="I11" s="71"/>
      <c r="J11" s="25">
        <v>12.28</v>
      </c>
      <c r="K11" s="25">
        <v>12.940000000000001</v>
      </c>
      <c r="L11" s="25">
        <v>10.98</v>
      </c>
      <c r="M11" s="25">
        <v>10.600000000000001</v>
      </c>
      <c r="N11" s="87">
        <v>17.420000000000002</v>
      </c>
      <c r="O11" s="71"/>
      <c r="P11" s="25">
        <v>3.2800000000000002</v>
      </c>
      <c r="Q11" s="13">
        <v>0.84799999999999998</v>
      </c>
      <c r="R11" s="25">
        <v>1.3460000000000001</v>
      </c>
      <c r="S11" s="13">
        <v>0.81100000000000005</v>
      </c>
      <c r="T11" s="43"/>
      <c r="U11" s="71"/>
      <c r="V11" s="7"/>
      <c r="W11" s="7"/>
      <c r="Y11" s="151" t="s">
        <v>398</v>
      </c>
      <c r="Z11" s="4" t="s">
        <v>399</v>
      </c>
      <c r="AA11" t="s">
        <v>400</v>
      </c>
      <c r="AB11">
        <v>0.24189704599266801</v>
      </c>
      <c r="AC11">
        <v>0.308513038074127</v>
      </c>
      <c r="AD11">
        <v>2.5526564138973602</v>
      </c>
      <c r="AE11" s="2">
        <v>1</v>
      </c>
      <c r="AF11" s="2">
        <v>8</v>
      </c>
      <c r="AG11">
        <v>0.14877610444447201</v>
      </c>
      <c r="AH11">
        <v>-188.665290934805</v>
      </c>
      <c r="AI11">
        <v>-7.3479035505207602</v>
      </c>
    </row>
    <row r="12" spans="1:55" x14ac:dyDescent="0.25">
      <c r="C12" s="3" t="s">
        <v>10</v>
      </c>
      <c r="D12" s="13">
        <v>0.48299999999999998</v>
      </c>
      <c r="E12" s="13">
        <v>0.58299999999999996</v>
      </c>
      <c r="F12" s="13">
        <v>0.61899999999999999</v>
      </c>
      <c r="G12" s="13">
        <v>0.67500000000000004</v>
      </c>
      <c r="H12" s="47">
        <v>0.49</v>
      </c>
      <c r="I12" s="71"/>
      <c r="J12" s="25">
        <v>12.24</v>
      </c>
      <c r="K12" s="25">
        <v>16.739999999999998</v>
      </c>
      <c r="L12" s="25">
        <v>12.5</v>
      </c>
      <c r="M12" s="25">
        <v>12.4</v>
      </c>
      <c r="N12" s="87">
        <v>13.02</v>
      </c>
      <c r="O12" s="71"/>
      <c r="P12" s="25">
        <v>2.12</v>
      </c>
      <c r="Q12" s="13">
        <v>0.64900000000000002</v>
      </c>
      <c r="R12" s="25"/>
      <c r="S12" s="13">
        <v>0.78100000000000003</v>
      </c>
      <c r="T12" s="43"/>
      <c r="U12" s="71"/>
      <c r="V12" s="7"/>
      <c r="W12" s="7"/>
      <c r="Y12" s="151" t="s">
        <v>396</v>
      </c>
      <c r="Z12" s="4" t="s">
        <v>401</v>
      </c>
      <c r="AA12" t="s">
        <v>402</v>
      </c>
      <c r="AB12">
        <v>8.9336200294414803E-2</v>
      </c>
      <c r="AC12">
        <v>0.16191829324056001</v>
      </c>
      <c r="AD12">
        <v>0.78480071634161297</v>
      </c>
      <c r="AE12" s="2">
        <v>1</v>
      </c>
      <c r="AF12" s="2">
        <v>8</v>
      </c>
      <c r="AG12">
        <v>0.40152056481975601</v>
      </c>
      <c r="AH12">
        <v>-648.31504615011602</v>
      </c>
      <c r="AI12">
        <v>-2.1383035444759599</v>
      </c>
    </row>
    <row r="13" spans="1:55" s="9" customFormat="1" x14ac:dyDescent="0.25">
      <c r="A13" s="9" t="s">
        <v>17</v>
      </c>
      <c r="B13" s="299" t="s">
        <v>18</v>
      </c>
      <c r="C13" s="10" t="s">
        <v>9</v>
      </c>
      <c r="D13" s="11">
        <v>0.315</v>
      </c>
      <c r="E13" s="11">
        <v>0.57599999999999996</v>
      </c>
      <c r="F13" s="11">
        <v>0.78700000000000003</v>
      </c>
      <c r="G13" s="11">
        <v>0.875</v>
      </c>
      <c r="H13" s="11">
        <v>0.93200000000000005</v>
      </c>
      <c r="I13" s="11">
        <v>1.1100000000000001</v>
      </c>
      <c r="J13" s="44">
        <v>3.61</v>
      </c>
      <c r="K13" s="45">
        <v>3.33</v>
      </c>
      <c r="L13" s="45">
        <v>4.22</v>
      </c>
      <c r="M13" s="45">
        <v>4.1900000000000004</v>
      </c>
      <c r="N13" s="45">
        <v>4.95</v>
      </c>
      <c r="O13" s="45">
        <v>5.93</v>
      </c>
      <c r="P13" s="44"/>
      <c r="Q13" s="45"/>
      <c r="R13" s="45"/>
      <c r="S13" s="45"/>
      <c r="T13" s="45">
        <v>1.23</v>
      </c>
      <c r="U13" s="72">
        <v>0.746</v>
      </c>
      <c r="V13" s="11">
        <v>5.79</v>
      </c>
      <c r="W13" s="11">
        <v>5.48</v>
      </c>
      <c r="X13"/>
      <c r="Y13" s="151" t="s">
        <v>395</v>
      </c>
      <c r="Z13" t="s">
        <v>1415</v>
      </c>
      <c r="AA13" t="s">
        <v>1416</v>
      </c>
      <c r="AB13">
        <v>0.156843228</v>
      </c>
      <c r="AC13">
        <v>0.297180047</v>
      </c>
      <c r="AD13">
        <v>2.9763049189999999</v>
      </c>
      <c r="AE13" s="2">
        <v>1</v>
      </c>
      <c r="AF13" s="2">
        <v>16</v>
      </c>
      <c r="AG13">
        <v>0.103750817</v>
      </c>
      <c r="AH13">
        <v>-472.343816</v>
      </c>
      <c r="AI13">
        <v>-2.9349264540000002</v>
      </c>
    </row>
    <row r="14" spans="1:55" x14ac:dyDescent="0.25">
      <c r="C14" s="3" t="s">
        <v>10</v>
      </c>
      <c r="D14" s="13">
        <v>0.80100000000000005</v>
      </c>
      <c r="E14" s="13">
        <v>0.69699999999999995</v>
      </c>
      <c r="F14" s="13">
        <v>0.89800000000000002</v>
      </c>
      <c r="G14" s="13">
        <v>0.438</v>
      </c>
      <c r="H14" s="13">
        <v>0.55800000000000005</v>
      </c>
      <c r="I14" s="13">
        <v>0.63500000000000001</v>
      </c>
      <c r="J14" s="46">
        <v>3.95</v>
      </c>
      <c r="K14" s="47">
        <v>2.91</v>
      </c>
      <c r="L14" s="47">
        <v>4.6399999999999997</v>
      </c>
      <c r="M14" s="47">
        <v>4.8</v>
      </c>
      <c r="N14" s="47">
        <v>5.53</v>
      </c>
      <c r="O14" s="47">
        <v>6.35</v>
      </c>
      <c r="P14" s="46"/>
      <c r="Q14" s="47"/>
      <c r="R14" s="47"/>
      <c r="S14" s="47"/>
      <c r="T14" s="47">
        <v>1.26</v>
      </c>
      <c r="U14" s="73">
        <v>1.19</v>
      </c>
      <c r="V14" s="13">
        <v>5.14</v>
      </c>
      <c r="W14" s="13">
        <v>5.2</v>
      </c>
      <c r="Y14" s="151" t="s">
        <v>396</v>
      </c>
      <c r="Z14" t="s">
        <v>1417</v>
      </c>
      <c r="AA14" t="s">
        <v>1418</v>
      </c>
      <c r="AB14">
        <v>0.15252840500000001</v>
      </c>
      <c r="AC14">
        <v>0.26764314</v>
      </c>
      <c r="AD14">
        <v>2.8796888279999999</v>
      </c>
      <c r="AE14" s="2">
        <v>1</v>
      </c>
      <c r="AF14" s="2">
        <v>16</v>
      </c>
      <c r="AG14">
        <v>0.109067023</v>
      </c>
      <c r="AH14">
        <v>-533.19699530000003</v>
      </c>
      <c r="AI14">
        <v>-2.599966566</v>
      </c>
    </row>
    <row r="15" spans="1:55" x14ac:dyDescent="0.25">
      <c r="C15" s="3" t="s">
        <v>11</v>
      </c>
      <c r="D15" s="13">
        <v>0.41199999999999998</v>
      </c>
      <c r="E15" s="13">
        <v>0.69199999999999995</v>
      </c>
      <c r="F15" s="13">
        <v>0.51700000000000002</v>
      </c>
      <c r="G15" s="13">
        <v>0.628</v>
      </c>
      <c r="H15" s="13">
        <v>0.66600000000000004</v>
      </c>
      <c r="I15" s="13">
        <v>0.746</v>
      </c>
      <c r="J15" s="46">
        <v>6.96</v>
      </c>
      <c r="K15" s="47">
        <v>8.35</v>
      </c>
      <c r="L15" s="47">
        <v>3.64</v>
      </c>
      <c r="M15" s="47">
        <v>5.74</v>
      </c>
      <c r="N15" s="47">
        <v>3.67</v>
      </c>
      <c r="O15" s="47">
        <v>5.95</v>
      </c>
      <c r="P15" s="46"/>
      <c r="Q15" s="47"/>
      <c r="R15" s="47"/>
      <c r="S15" s="47"/>
      <c r="T15" s="47">
        <v>0.874</v>
      </c>
      <c r="U15" s="73">
        <v>0.74</v>
      </c>
      <c r="V15" s="13">
        <v>9.17</v>
      </c>
      <c r="W15" s="13">
        <v>8.69</v>
      </c>
      <c r="Y15" s="151"/>
      <c r="Z15" s="4"/>
      <c r="AE15" s="2"/>
      <c r="AF15" s="2"/>
    </row>
    <row r="16" spans="1:55" x14ac:dyDescent="0.25">
      <c r="A16" t="s">
        <v>19</v>
      </c>
      <c r="B16" s="20" t="s">
        <v>20</v>
      </c>
      <c r="C16" s="3" t="s">
        <v>14</v>
      </c>
      <c r="D16" s="7">
        <v>0.35898675110407469</v>
      </c>
      <c r="E16" s="7">
        <v>0.24810710218592896</v>
      </c>
      <c r="F16" s="7">
        <v>0.26402244257422991</v>
      </c>
      <c r="G16" s="7">
        <v>0.24474627114407133</v>
      </c>
      <c r="H16" s="7">
        <v>0.28968697053023362</v>
      </c>
      <c r="I16" s="7">
        <v>0.25760631058522904</v>
      </c>
      <c r="J16" s="42">
        <v>1.5156959142293698</v>
      </c>
      <c r="K16" s="43">
        <v>0.98729550315251502</v>
      </c>
      <c r="L16" s="43">
        <v>0.80411632363969665</v>
      </c>
      <c r="M16" s="43">
        <v>0.82486459461711525</v>
      </c>
      <c r="N16" s="47">
        <v>0.35968113768297089</v>
      </c>
      <c r="O16" s="43">
        <v>0.37009693636641394</v>
      </c>
      <c r="P16" s="42"/>
      <c r="Q16" s="43"/>
      <c r="R16" s="43"/>
      <c r="S16" s="43"/>
      <c r="T16" s="43">
        <v>0.22291475710357472</v>
      </c>
      <c r="U16" s="71">
        <v>0.20255534261033803</v>
      </c>
      <c r="V16" s="7">
        <v>0.50255812015665358</v>
      </c>
      <c r="W16" s="7">
        <v>1.1980557175790907</v>
      </c>
      <c r="Y16" s="151" t="s">
        <v>395</v>
      </c>
      <c r="Z16" t="s">
        <v>1399</v>
      </c>
      <c r="AA16" t="s">
        <v>1400</v>
      </c>
      <c r="AB16">
        <v>0.117623778</v>
      </c>
      <c r="AC16">
        <v>0.24845421600000001</v>
      </c>
      <c r="AD16">
        <v>2.1328548899999999</v>
      </c>
      <c r="AE16" s="2">
        <v>1</v>
      </c>
      <c r="AF16" s="2">
        <v>16</v>
      </c>
      <c r="AG16">
        <v>0.16352989500000001</v>
      </c>
      <c r="AH16">
        <v>667.40516950000006</v>
      </c>
      <c r="AI16">
        <v>2.07714058</v>
      </c>
      <c r="AJ16" s="14"/>
      <c r="AK16" s="14"/>
      <c r="AL16" s="14"/>
      <c r="AM16" s="14"/>
      <c r="AN16" s="14"/>
      <c r="AO16" s="14"/>
      <c r="AP16" s="14"/>
      <c r="AQ16" s="14"/>
      <c r="AR16" s="15"/>
      <c r="AS16" s="15"/>
      <c r="AT16" s="15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35" x14ac:dyDescent="0.25">
      <c r="C17" s="3" t="s">
        <v>15</v>
      </c>
      <c r="D17" s="7">
        <v>0.30596339193956062</v>
      </c>
      <c r="E17" s="7">
        <v>0.21252673388328752</v>
      </c>
      <c r="F17" s="7">
        <v>0.21822070383023637</v>
      </c>
      <c r="G17" s="7">
        <v>0.22216481959836681</v>
      </c>
      <c r="H17" s="7">
        <v>0.21047134960975475</v>
      </c>
      <c r="I17" s="7">
        <v>0.17455767574924314</v>
      </c>
      <c r="J17" s="42">
        <v>2.0689553648307086</v>
      </c>
      <c r="K17" s="43">
        <v>0.8826653334444351</v>
      </c>
      <c r="L17" s="43">
        <v>0.77578535122073156</v>
      </c>
      <c r="M17" s="43">
        <v>0.6486848318195706</v>
      </c>
      <c r="N17" s="43">
        <v>0.52886148376524178</v>
      </c>
      <c r="O17" s="43">
        <v>0.44164652945587868</v>
      </c>
      <c r="P17" s="42"/>
      <c r="Q17" s="43"/>
      <c r="R17" s="43"/>
      <c r="S17" s="43"/>
      <c r="T17" s="43">
        <v>0.19861122684220761</v>
      </c>
      <c r="U17" s="71">
        <v>9.8786212260089434E-2</v>
      </c>
      <c r="V17" s="7">
        <v>0.66360025553426094</v>
      </c>
      <c r="W17" s="7">
        <v>0.86213926617226333</v>
      </c>
      <c r="Y17" s="151" t="s">
        <v>396</v>
      </c>
      <c r="Z17" t="s">
        <v>1401</v>
      </c>
      <c r="AA17" t="s">
        <v>1402</v>
      </c>
      <c r="AB17">
        <v>0.626298943</v>
      </c>
      <c r="AC17">
        <v>0.31830345700000001</v>
      </c>
      <c r="AD17">
        <v>26.81497117</v>
      </c>
      <c r="AE17" s="2">
        <v>1</v>
      </c>
      <c r="AF17" s="2">
        <v>16</v>
      </c>
      <c r="AG17" s="134">
        <v>9.1500000000000001E-5</v>
      </c>
      <c r="AH17">
        <v>146.92191120000001</v>
      </c>
      <c r="AI17">
        <v>9.4355862219999995</v>
      </c>
    </row>
    <row r="18" spans="1:35" x14ac:dyDescent="0.25">
      <c r="C18" s="3" t="s">
        <v>16</v>
      </c>
      <c r="D18" s="7">
        <v>0.25024581284892927</v>
      </c>
      <c r="E18" s="7">
        <v>0.16019776129766966</v>
      </c>
      <c r="F18" s="7">
        <v>0.156475849234786</v>
      </c>
      <c r="G18" s="7">
        <v>0.16003110851873456</v>
      </c>
      <c r="H18" s="7">
        <v>0.16789156459183957</v>
      </c>
      <c r="I18" s="7">
        <v>0.14786545565647308</v>
      </c>
      <c r="J18" s="42">
        <v>1.9425492320084439</v>
      </c>
      <c r="K18" s="43">
        <v>0.85314001610976864</v>
      </c>
      <c r="L18" s="43">
        <v>0.7927006082826431</v>
      </c>
      <c r="M18" s="43">
        <v>0.67954337138571785</v>
      </c>
      <c r="N18" s="43">
        <v>0.51819570591339603</v>
      </c>
      <c r="O18" s="43">
        <v>0.49564202983084737</v>
      </c>
      <c r="P18" s="42"/>
      <c r="Q18" s="43"/>
      <c r="R18" s="43"/>
      <c r="S18" s="43"/>
      <c r="T18" s="43">
        <v>0.12450629114240482</v>
      </c>
      <c r="U18" s="71">
        <v>6.0567174957642418E-2</v>
      </c>
      <c r="V18" s="7">
        <v>0.78034052717829061</v>
      </c>
      <c r="W18" s="7">
        <v>0.68709829736410855</v>
      </c>
      <c r="Y18" s="151"/>
      <c r="Z18" s="4"/>
      <c r="AE18" s="2"/>
      <c r="AF18" s="2"/>
    </row>
    <row r="19" spans="1:35" x14ac:dyDescent="0.25">
      <c r="A19" s="9" t="s">
        <v>664</v>
      </c>
      <c r="B19" s="20" t="s">
        <v>21</v>
      </c>
      <c r="C19" s="3" t="s">
        <v>14</v>
      </c>
      <c r="D19" s="7">
        <v>0.66</v>
      </c>
      <c r="E19" s="7">
        <v>0.84399999999999997</v>
      </c>
      <c r="F19" s="7">
        <v>0.75900000000000001</v>
      </c>
      <c r="G19" s="7">
        <v>0.96099999999999997</v>
      </c>
      <c r="H19" s="7">
        <v>0.65800000000000003</v>
      </c>
      <c r="I19" s="7">
        <v>0.75900000000000001</v>
      </c>
      <c r="J19" s="42">
        <v>7.48</v>
      </c>
      <c r="K19" s="43">
        <v>6.01</v>
      </c>
      <c r="L19" s="57">
        <v>6.69</v>
      </c>
      <c r="M19" s="43">
        <v>7.78</v>
      </c>
      <c r="N19" s="43">
        <v>5.7</v>
      </c>
      <c r="O19" s="43">
        <v>8.44</v>
      </c>
      <c r="P19" s="42"/>
      <c r="Q19" s="43"/>
      <c r="R19" s="43"/>
      <c r="S19" s="43"/>
      <c r="T19" s="43">
        <v>0.83199999999999996</v>
      </c>
      <c r="U19" s="71">
        <v>0.96399999999999997</v>
      </c>
      <c r="V19" s="7">
        <v>8.6300000000000008</v>
      </c>
      <c r="W19" s="17">
        <v>12.7</v>
      </c>
      <c r="Y19" s="151" t="s">
        <v>395</v>
      </c>
      <c r="Z19" t="s">
        <v>667</v>
      </c>
      <c r="AA19" t="s">
        <v>668</v>
      </c>
      <c r="AB19">
        <v>2.4071523000000001E-2</v>
      </c>
      <c r="AC19">
        <v>0.119865841</v>
      </c>
      <c r="AD19">
        <v>0.39464404600000003</v>
      </c>
      <c r="AE19" s="2">
        <v>1</v>
      </c>
      <c r="AF19" s="2">
        <v>16</v>
      </c>
      <c r="AG19">
        <v>0.53873282899999997</v>
      </c>
      <c r="AH19">
        <v>-3216.0173150000001</v>
      </c>
      <c r="AI19">
        <v>-0.43105935899999998</v>
      </c>
    </row>
    <row r="20" spans="1:35" x14ac:dyDescent="0.25">
      <c r="A20" s="9"/>
      <c r="C20" s="3" t="s">
        <v>15</v>
      </c>
      <c r="D20" s="7">
        <v>0.73499999999999999</v>
      </c>
      <c r="E20" s="7">
        <v>0.65</v>
      </c>
      <c r="F20" s="7">
        <v>0.755</v>
      </c>
      <c r="G20" s="7">
        <v>0.81</v>
      </c>
      <c r="H20" s="7">
        <v>0.72599999999999998</v>
      </c>
      <c r="I20" s="7">
        <v>0.88800000000000001</v>
      </c>
      <c r="J20" s="42">
        <v>6.86</v>
      </c>
      <c r="K20" s="43">
        <v>8.82</v>
      </c>
      <c r="L20" s="43">
        <v>7.53</v>
      </c>
      <c r="M20" s="43">
        <v>8.0399999999999991</v>
      </c>
      <c r="N20" s="43">
        <v>5.93</v>
      </c>
      <c r="O20" s="30">
        <v>10.5</v>
      </c>
      <c r="P20" s="42"/>
      <c r="Q20" s="43"/>
      <c r="R20" s="43"/>
      <c r="S20" s="43"/>
      <c r="T20" s="43">
        <v>0.78</v>
      </c>
      <c r="U20" s="71">
        <v>1.02</v>
      </c>
      <c r="V20" s="7">
        <v>9.9700000000000006</v>
      </c>
      <c r="W20" s="17">
        <v>12.3</v>
      </c>
      <c r="Y20" s="151" t="s">
        <v>396</v>
      </c>
      <c r="Z20" t="s">
        <v>669</v>
      </c>
      <c r="AA20" t="s">
        <v>670</v>
      </c>
      <c r="AB20">
        <v>0.20234196700000001</v>
      </c>
      <c r="AC20">
        <v>0.16252750899999999</v>
      </c>
      <c r="AD20">
        <v>4.0587210689999997</v>
      </c>
      <c r="AE20" s="2">
        <v>1</v>
      </c>
      <c r="AF20" s="2">
        <v>16</v>
      </c>
      <c r="AG20">
        <v>6.1069114000000001E-2</v>
      </c>
      <c r="AH20">
        <v>-739.59694590000004</v>
      </c>
      <c r="AI20">
        <v>-1.8743916789999999</v>
      </c>
    </row>
    <row r="21" spans="1:35" x14ac:dyDescent="0.25">
      <c r="A21" s="9"/>
      <c r="C21" s="3" t="s">
        <v>16</v>
      </c>
      <c r="D21" s="7">
        <v>0.68</v>
      </c>
      <c r="E21" s="7">
        <v>0.84899999999999998</v>
      </c>
      <c r="F21" s="7">
        <v>0.76400000000000001</v>
      </c>
      <c r="G21" s="7">
        <v>0.67900000000000005</v>
      </c>
      <c r="H21" s="7">
        <v>0.62</v>
      </c>
      <c r="I21" s="7">
        <v>0.77200000000000002</v>
      </c>
      <c r="J21" s="42">
        <v>5.6</v>
      </c>
      <c r="K21" s="43">
        <v>6.69</v>
      </c>
      <c r="L21" s="43">
        <v>6.19</v>
      </c>
      <c r="M21" s="43">
        <v>8.41</v>
      </c>
      <c r="N21" s="43">
        <v>6.14</v>
      </c>
      <c r="O21" s="43">
        <v>8.4600000000000009</v>
      </c>
      <c r="P21" s="42"/>
      <c r="Q21" s="43"/>
      <c r="R21" s="43"/>
      <c r="S21" s="43"/>
      <c r="T21" s="43">
        <v>0.95299999999999996</v>
      </c>
      <c r="U21" s="71">
        <v>0.81399999999999995</v>
      </c>
      <c r="V21" s="17">
        <v>11.2</v>
      </c>
      <c r="W21" s="17">
        <v>11.3</v>
      </c>
      <c r="Y21" s="151"/>
      <c r="Z21" s="4"/>
      <c r="AE21" s="2"/>
      <c r="AF21" s="2"/>
    </row>
    <row r="22" spans="1:35" x14ac:dyDescent="0.25">
      <c r="A22" s="18" t="s">
        <v>22</v>
      </c>
      <c r="B22" s="300" t="s">
        <v>23</v>
      </c>
      <c r="C22" s="3" t="s">
        <v>14</v>
      </c>
      <c r="D22" s="7">
        <v>0.53774911559842675</v>
      </c>
      <c r="E22" s="7">
        <v>0.80759772362725479</v>
      </c>
      <c r="F22" s="7">
        <v>0.73063698885983608</v>
      </c>
      <c r="G22" s="7">
        <v>0.61623915097448967</v>
      </c>
      <c r="H22" s="7">
        <v>0.47911493924545712</v>
      </c>
      <c r="I22" s="7">
        <v>0.30995363758212297</v>
      </c>
      <c r="J22" s="42">
        <v>7.4442912702423589</v>
      </c>
      <c r="K22" s="57">
        <v>7.8141992045879016</v>
      </c>
      <c r="L22" s="43">
        <v>8.1994142075542182</v>
      </c>
      <c r="M22" s="43">
        <v>6.8977491155984261</v>
      </c>
      <c r="N22" s="43">
        <v>4.8187264617345251</v>
      </c>
      <c r="O22" s="43">
        <v>5.3696860099756103</v>
      </c>
      <c r="P22" s="42"/>
      <c r="Q22" s="43"/>
      <c r="R22" s="43"/>
      <c r="S22" s="43"/>
      <c r="T22" s="43">
        <v>0.59108171650809693</v>
      </c>
      <c r="U22" s="71">
        <v>0.31359671288259977</v>
      </c>
      <c r="V22" s="7">
        <v>6.8467267254070441</v>
      </c>
      <c r="W22" s="7">
        <v>4.810581617630902</v>
      </c>
      <c r="Y22" s="151" t="s">
        <v>395</v>
      </c>
      <c r="Z22" t="s">
        <v>1259</v>
      </c>
      <c r="AA22" t="s">
        <v>1260</v>
      </c>
      <c r="AB22">
        <v>0.50700995500000001</v>
      </c>
      <c r="AC22">
        <v>0.22566972800000001</v>
      </c>
      <c r="AD22">
        <v>16.455016390000001</v>
      </c>
      <c r="AE22" s="2">
        <v>1</v>
      </c>
      <c r="AF22" s="2">
        <v>16</v>
      </c>
      <c r="AG22" s="134">
        <v>9.1699999999999995E-4</v>
      </c>
      <c r="AH22">
        <v>264.54169109999998</v>
      </c>
      <c r="AI22">
        <v>5.2403625119999999</v>
      </c>
    </row>
    <row r="23" spans="1:35" x14ac:dyDescent="0.25">
      <c r="A23" s="18"/>
      <c r="B23" s="300"/>
      <c r="C23" s="3" t="s">
        <v>15</v>
      </c>
      <c r="D23" s="7">
        <v>0.45665179846630483</v>
      </c>
      <c r="E23" s="7">
        <v>0.56260508448506952</v>
      </c>
      <c r="F23" s="7">
        <v>0.61648656368789967</v>
      </c>
      <c r="G23" s="7">
        <v>0.76174683043659763</v>
      </c>
      <c r="H23" s="7">
        <v>0.5338366548746456</v>
      </c>
      <c r="I23" s="7">
        <v>0.33475775087341519</v>
      </c>
      <c r="J23" s="42">
        <v>7.0398703610116238</v>
      </c>
      <c r="K23" s="43">
        <v>7.7308936301114022</v>
      </c>
      <c r="L23" s="43">
        <v>7.8916051064577788</v>
      </c>
      <c r="M23" s="43">
        <v>7.5225633363362698</v>
      </c>
      <c r="N23" s="43">
        <v>5.3320775197205066</v>
      </c>
      <c r="O23" s="43">
        <v>5.1084858605611831</v>
      </c>
      <c r="P23" s="42"/>
      <c r="Q23" s="43"/>
      <c r="R23" s="43"/>
      <c r="S23" s="43"/>
      <c r="T23" s="43">
        <v>0.54081299026608942</v>
      </c>
      <c r="U23" s="71">
        <v>0.39678758981345164</v>
      </c>
      <c r="V23" s="7">
        <v>7.8968592208477064</v>
      </c>
      <c r="W23" s="7">
        <v>5.4173048274043634</v>
      </c>
      <c r="Y23" s="151" t="s">
        <v>396</v>
      </c>
      <c r="Z23" t="s">
        <v>1261</v>
      </c>
      <c r="AA23" t="s">
        <v>1262</v>
      </c>
      <c r="AB23">
        <v>0.66939801499999996</v>
      </c>
      <c r="AC23">
        <v>0.111152087</v>
      </c>
      <c r="AD23">
        <v>32.3965636</v>
      </c>
      <c r="AE23" s="2">
        <v>1</v>
      </c>
      <c r="AF23" s="2">
        <v>16</v>
      </c>
      <c r="AG23" s="134">
        <v>3.3399999999999999E-5</v>
      </c>
      <c r="AH23">
        <v>382.78022859999999</v>
      </c>
      <c r="AI23">
        <v>3.6216456799999999</v>
      </c>
    </row>
    <row r="24" spans="1:35" x14ac:dyDescent="0.25">
      <c r="A24" s="18"/>
      <c r="B24" s="300"/>
      <c r="C24" s="3" t="s">
        <v>16</v>
      </c>
      <c r="D24" s="7">
        <v>0.48996418448287227</v>
      </c>
      <c r="E24" s="7">
        <v>0.70611632352618048</v>
      </c>
      <c r="F24" s="7">
        <v>0.69816791544901224</v>
      </c>
      <c r="G24" s="7">
        <v>0.78003295906484138</v>
      </c>
      <c r="H24" s="7">
        <v>0.32345938344576036</v>
      </c>
      <c r="I24" s="7">
        <v>0.399150095581288</v>
      </c>
      <c r="J24" s="42">
        <v>6.6751264529454408</v>
      </c>
      <c r="K24" s="43">
        <v>8.0896926017885793</v>
      </c>
      <c r="L24" s="43">
        <v>7.6519729296214098</v>
      </c>
      <c r="M24" s="43">
        <v>7.7833200764650297</v>
      </c>
      <c r="N24" s="43">
        <v>5.3831948320186331</v>
      </c>
      <c r="O24" s="43">
        <v>5.3278996286612026</v>
      </c>
      <c r="P24" s="42"/>
      <c r="Q24" s="43"/>
      <c r="R24" s="43"/>
      <c r="S24" s="43"/>
      <c r="T24" s="43">
        <v>0.5309178000922854</v>
      </c>
      <c r="U24" s="71">
        <v>0.33152732306475352</v>
      </c>
      <c r="V24" s="7">
        <v>7.8271147634637783</v>
      </c>
      <c r="W24" s="7">
        <v>5.4618966843180763</v>
      </c>
      <c r="Y24" s="151"/>
      <c r="Z24" s="4"/>
      <c r="AE24" s="2"/>
      <c r="AF24" s="2"/>
    </row>
    <row r="25" spans="1:35" x14ac:dyDescent="0.25">
      <c r="A25" t="s">
        <v>24</v>
      </c>
      <c r="B25" s="20" t="s">
        <v>25</v>
      </c>
      <c r="C25" s="3" t="s">
        <v>14</v>
      </c>
      <c r="D25" s="13">
        <v>0.21</v>
      </c>
      <c r="E25" s="13">
        <v>0.21299999999999999</v>
      </c>
      <c r="F25" s="13">
        <v>0.247</v>
      </c>
      <c r="G25" s="13">
        <v>0.33300000000000002</v>
      </c>
      <c r="H25" s="13">
        <v>0.32500000000000001</v>
      </c>
      <c r="I25" s="13">
        <v>0.36499999999999999</v>
      </c>
      <c r="J25" s="46">
        <v>2.08</v>
      </c>
      <c r="K25" s="47">
        <v>2.04</v>
      </c>
      <c r="L25" s="47">
        <v>2.56</v>
      </c>
      <c r="M25" s="47">
        <v>2.69</v>
      </c>
      <c r="N25" s="47">
        <v>2.62</v>
      </c>
      <c r="O25" s="47">
        <v>3.79</v>
      </c>
      <c r="P25" s="46"/>
      <c r="Q25" s="47"/>
      <c r="R25" s="47"/>
      <c r="S25" s="47"/>
      <c r="T25" s="47">
        <v>0.35099999999999998</v>
      </c>
      <c r="U25" s="73">
        <v>0.40699999999999997</v>
      </c>
      <c r="V25" s="13">
        <v>3.97</v>
      </c>
      <c r="W25" s="13">
        <v>4.0599999999999996</v>
      </c>
      <c r="Y25" s="151" t="s">
        <v>395</v>
      </c>
      <c r="Z25" t="s">
        <v>1073</v>
      </c>
      <c r="AA25" t="s">
        <v>1074</v>
      </c>
      <c r="AB25">
        <v>0.60551087999999997</v>
      </c>
      <c r="AC25">
        <v>0.15640478599999999</v>
      </c>
      <c r="AD25">
        <v>24.558786529999999</v>
      </c>
      <c r="AE25" s="2">
        <v>1</v>
      </c>
      <c r="AF25" s="2">
        <v>16</v>
      </c>
      <c r="AG25" s="134">
        <v>1.4300000000000001E-4</v>
      </c>
      <c r="AH25">
        <v>-312.4374613</v>
      </c>
      <c r="AI25">
        <v>-4.4370299109999998</v>
      </c>
    </row>
    <row r="26" spans="1:35" x14ac:dyDescent="0.25">
      <c r="C26" s="3" t="s">
        <v>15</v>
      </c>
      <c r="D26" s="13">
        <v>0.151</v>
      </c>
      <c r="E26" s="13">
        <v>0.20300000000000001</v>
      </c>
      <c r="F26" s="13">
        <v>0.24</v>
      </c>
      <c r="G26" s="13">
        <v>0.28399999999999997</v>
      </c>
      <c r="H26" s="13">
        <v>0.32300000000000001</v>
      </c>
      <c r="I26" s="13">
        <v>0.29499999999999998</v>
      </c>
      <c r="J26" s="46">
        <v>2.0299999999999998</v>
      </c>
      <c r="K26" s="47">
        <v>2.89</v>
      </c>
      <c r="L26" s="47">
        <v>2.54</v>
      </c>
      <c r="M26" s="47">
        <v>2.52</v>
      </c>
      <c r="N26" s="47">
        <v>3.02</v>
      </c>
      <c r="O26" s="47">
        <v>2.38</v>
      </c>
      <c r="P26" s="46"/>
      <c r="Q26" s="47"/>
      <c r="R26" s="47"/>
      <c r="S26" s="47"/>
      <c r="T26" s="47">
        <v>0.38800000000000001</v>
      </c>
      <c r="U26" s="73">
        <v>0.38700000000000001</v>
      </c>
      <c r="V26" s="13">
        <v>3.56</v>
      </c>
      <c r="W26" s="13">
        <v>3.6</v>
      </c>
      <c r="Y26" s="151" t="s">
        <v>396</v>
      </c>
      <c r="Z26" t="s">
        <v>1075</v>
      </c>
      <c r="AA26" t="s">
        <v>1076</v>
      </c>
      <c r="AB26">
        <v>0.41475061899999999</v>
      </c>
      <c r="AC26">
        <v>0.192741262</v>
      </c>
      <c r="AD26">
        <v>11.33877305</v>
      </c>
      <c r="AE26" s="2">
        <v>1</v>
      </c>
      <c r="AF26" s="2">
        <v>16</v>
      </c>
      <c r="AG26">
        <v>3.9214979999999998E-3</v>
      </c>
      <c r="AH26">
        <v>-373.12887690000002</v>
      </c>
      <c r="AI26">
        <v>-3.7153231689999999</v>
      </c>
    </row>
    <row r="27" spans="1:35" x14ac:dyDescent="0.25">
      <c r="C27" s="3" t="s">
        <v>16</v>
      </c>
      <c r="D27" s="13">
        <v>0.20499999999999999</v>
      </c>
      <c r="E27" s="13">
        <v>0.218</v>
      </c>
      <c r="F27" s="13">
        <v>0.252</v>
      </c>
      <c r="G27" s="13">
        <v>0.30399999999999999</v>
      </c>
      <c r="H27" s="13">
        <v>0.30599999999999999</v>
      </c>
      <c r="I27" s="13">
        <v>0.35399999999999998</v>
      </c>
      <c r="J27" s="46">
        <v>2.0699999999999998</v>
      </c>
      <c r="K27" s="47">
        <v>1.46</v>
      </c>
      <c r="L27" s="47">
        <v>2.74</v>
      </c>
      <c r="M27" s="47">
        <v>3</v>
      </c>
      <c r="N27" s="47">
        <v>3.53</v>
      </c>
      <c r="O27" s="47">
        <v>3.87</v>
      </c>
      <c r="P27" s="46"/>
      <c r="Q27" s="47"/>
      <c r="R27" s="47"/>
      <c r="S27" s="47"/>
      <c r="T27" s="47">
        <v>0.315</v>
      </c>
      <c r="U27" s="73">
        <v>0.40500000000000003</v>
      </c>
      <c r="V27" s="13">
        <v>2.56</v>
      </c>
      <c r="W27" s="13">
        <v>4.22</v>
      </c>
      <c r="Y27" s="151"/>
      <c r="Z27" s="4"/>
      <c r="AE27" s="2"/>
      <c r="AF27" s="2"/>
    </row>
    <row r="28" spans="1:35" x14ac:dyDescent="0.25">
      <c r="A28" t="s">
        <v>403</v>
      </c>
      <c r="B28" s="20" t="s">
        <v>574</v>
      </c>
      <c r="C28" s="3" t="s">
        <v>14</v>
      </c>
      <c r="D28" s="25">
        <v>1.758</v>
      </c>
      <c r="E28" s="25">
        <v>1.488</v>
      </c>
      <c r="F28" s="25">
        <v>1.944</v>
      </c>
      <c r="G28" s="25">
        <v>1.42</v>
      </c>
      <c r="H28" s="25">
        <v>1.3480000000000001</v>
      </c>
      <c r="I28" s="73"/>
      <c r="J28" s="25">
        <v>21.400000000000002</v>
      </c>
      <c r="K28" s="25">
        <v>22.799999999999997</v>
      </c>
      <c r="L28" s="25">
        <v>28.799999999999997</v>
      </c>
      <c r="M28" s="25">
        <v>29.6</v>
      </c>
      <c r="N28" s="25">
        <v>24.4</v>
      </c>
      <c r="O28" s="73"/>
      <c r="P28" s="25">
        <v>1.52</v>
      </c>
      <c r="Q28" s="25">
        <v>1.496</v>
      </c>
      <c r="R28" s="25">
        <v>1.522</v>
      </c>
      <c r="S28" s="25">
        <v>1.3380000000000001</v>
      </c>
      <c r="T28" s="47"/>
      <c r="U28" s="73"/>
      <c r="V28" s="13"/>
      <c r="W28" s="13"/>
      <c r="Y28" s="151" t="s">
        <v>395</v>
      </c>
      <c r="Z28" s="4" t="s">
        <v>404</v>
      </c>
      <c r="AA28" t="s">
        <v>405</v>
      </c>
      <c r="AB28">
        <v>5.9063273926447701E-7</v>
      </c>
      <c r="AC28">
        <v>0.25144151279018201</v>
      </c>
      <c r="AD28">
        <v>4.7250647042693096E-6</v>
      </c>
      <c r="AE28" s="2">
        <v>1</v>
      </c>
      <c r="AF28" s="2">
        <v>8</v>
      </c>
      <c r="AG28">
        <v>0.99831884961862405</v>
      </c>
      <c r="AH28">
        <v>-170145.65093263399</v>
      </c>
      <c r="AI28">
        <v>-8.1476920128200105E-3</v>
      </c>
    </row>
    <row r="29" spans="1:35" x14ac:dyDescent="0.25">
      <c r="C29" s="3" t="s">
        <v>15</v>
      </c>
      <c r="D29" s="25">
        <v>2.06</v>
      </c>
      <c r="E29" s="25">
        <v>1.6300000000000001</v>
      </c>
      <c r="F29" s="25">
        <v>2.68</v>
      </c>
      <c r="G29" s="25">
        <v>1.948</v>
      </c>
      <c r="H29" s="25">
        <v>2.6</v>
      </c>
      <c r="I29" s="73"/>
      <c r="J29" s="25">
        <v>14.78</v>
      </c>
      <c r="K29" s="25">
        <v>10.18</v>
      </c>
      <c r="L29" s="25">
        <v>14.96</v>
      </c>
      <c r="M29" s="25">
        <v>15.940000000000001</v>
      </c>
      <c r="N29" s="25">
        <v>18.759999999999998</v>
      </c>
      <c r="O29" s="73"/>
      <c r="P29" s="25">
        <v>2.12</v>
      </c>
      <c r="Q29" s="25">
        <v>2.1</v>
      </c>
      <c r="R29" s="25">
        <v>1.6159999999999999</v>
      </c>
      <c r="S29" s="25">
        <v>1.484</v>
      </c>
      <c r="T29" s="47"/>
      <c r="U29" s="73"/>
      <c r="V29" s="13"/>
      <c r="W29" s="13"/>
      <c r="Y29" s="151" t="s">
        <v>396</v>
      </c>
      <c r="Z29" s="4" t="s">
        <v>406</v>
      </c>
      <c r="AA29" t="s">
        <v>407</v>
      </c>
      <c r="AB29">
        <v>8.0271499726782297E-2</v>
      </c>
      <c r="AC29">
        <v>0.34226713201141401</v>
      </c>
      <c r="AD29">
        <v>0.69821909142045002</v>
      </c>
      <c r="AE29" s="2">
        <v>1</v>
      </c>
      <c r="AF29" s="2">
        <v>8</v>
      </c>
      <c r="AG29">
        <v>0.427631936816527</v>
      </c>
      <c r="AH29">
        <v>-325.16265282660299</v>
      </c>
      <c r="AI29">
        <v>-4.2633874126348301</v>
      </c>
    </row>
    <row r="30" spans="1:35" x14ac:dyDescent="0.25">
      <c r="A30" t="s">
        <v>408</v>
      </c>
      <c r="B30" s="20" t="s">
        <v>575</v>
      </c>
      <c r="C30" s="3" t="s">
        <v>14</v>
      </c>
      <c r="D30" s="25">
        <v>0.21600000000000003</v>
      </c>
      <c r="E30" s="87">
        <v>0.19419999999999998</v>
      </c>
      <c r="F30" s="87">
        <v>5.8999999999999997E-2</v>
      </c>
      <c r="G30" s="87">
        <v>0</v>
      </c>
      <c r="H30" s="87">
        <v>0</v>
      </c>
      <c r="I30" s="73"/>
      <c r="J30" s="25">
        <v>7.22</v>
      </c>
      <c r="K30" s="60">
        <v>6.7600000000000007</v>
      </c>
      <c r="L30" s="60">
        <v>5.68</v>
      </c>
      <c r="M30" s="60">
        <v>2.68</v>
      </c>
      <c r="N30" s="60">
        <v>0.39</v>
      </c>
      <c r="O30" s="73"/>
      <c r="P30" s="31">
        <v>0.72400000000000009</v>
      </c>
      <c r="Q30" s="31">
        <v>0.81199999999999994</v>
      </c>
      <c r="R30" s="31">
        <v>1.03</v>
      </c>
      <c r="S30" s="28">
        <v>1.07</v>
      </c>
      <c r="T30" s="47"/>
      <c r="U30" s="73"/>
      <c r="V30" s="13"/>
      <c r="W30" s="13"/>
      <c r="X30" s="9"/>
      <c r="Y30" s="149" t="s">
        <v>395</v>
      </c>
      <c r="Z30" s="12" t="s">
        <v>409</v>
      </c>
      <c r="AA30" s="9" t="s">
        <v>410</v>
      </c>
      <c r="AB30" s="9">
        <v>0.78402529450440706</v>
      </c>
      <c r="AC30" s="9">
        <v>0.33346547176184599</v>
      </c>
      <c r="AD30" s="9">
        <v>14.5206873685568</v>
      </c>
      <c r="AE30" s="8">
        <v>1</v>
      </c>
      <c r="AF30" s="8">
        <v>4</v>
      </c>
      <c r="AG30" s="9">
        <v>1.8930351126270999E-2</v>
      </c>
      <c r="AH30" s="9">
        <v>16.364481748416399</v>
      </c>
      <c r="AI30" s="9">
        <v>84.7136122263109</v>
      </c>
    </row>
    <row r="31" spans="1:35" x14ac:dyDescent="0.25">
      <c r="C31" s="3" t="s">
        <v>15</v>
      </c>
      <c r="D31" s="25">
        <v>0.39399999999999996</v>
      </c>
      <c r="E31" s="87">
        <v>0.1782</v>
      </c>
      <c r="F31" s="87">
        <v>0.11360000000000001</v>
      </c>
      <c r="G31" s="87">
        <v>0</v>
      </c>
      <c r="H31" s="87">
        <v>0</v>
      </c>
      <c r="I31" s="73"/>
      <c r="J31" s="25">
        <v>4.4800000000000004</v>
      </c>
      <c r="K31" s="60">
        <v>6.22</v>
      </c>
      <c r="L31" s="60">
        <v>4.96</v>
      </c>
      <c r="M31" s="60">
        <v>2.86</v>
      </c>
      <c r="N31" s="60">
        <v>0.41399999999999998</v>
      </c>
      <c r="O31" s="73"/>
      <c r="P31" s="31">
        <v>0.92600000000000005</v>
      </c>
      <c r="Q31" s="31">
        <v>0.94799999999999995</v>
      </c>
      <c r="R31" s="31"/>
      <c r="S31" s="25"/>
      <c r="T31" s="47"/>
      <c r="U31" s="73"/>
      <c r="V31" s="13"/>
      <c r="W31" s="13"/>
      <c r="Y31" s="151" t="s">
        <v>396</v>
      </c>
      <c r="Z31" s="4" t="s">
        <v>411</v>
      </c>
      <c r="AA31" t="s">
        <v>412</v>
      </c>
      <c r="AB31">
        <v>0.92191744845013301</v>
      </c>
      <c r="AC31">
        <v>0.32585900782738703</v>
      </c>
      <c r="AD31">
        <v>94.455668279370798</v>
      </c>
      <c r="AE31" s="2">
        <v>1</v>
      </c>
      <c r="AF31" s="2">
        <v>8</v>
      </c>
      <c r="AG31">
        <v>1.0498091093768999E-5</v>
      </c>
      <c r="AH31">
        <v>29.3641862639785</v>
      </c>
      <c r="AI31">
        <v>47.210378951330803</v>
      </c>
    </row>
    <row r="32" spans="1:35" x14ac:dyDescent="0.25">
      <c r="A32" t="s">
        <v>26</v>
      </c>
      <c r="B32" s="20" t="s">
        <v>27</v>
      </c>
      <c r="C32" s="3" t="s">
        <v>14</v>
      </c>
      <c r="D32" s="28">
        <v>1.05</v>
      </c>
      <c r="E32" s="13">
        <v>0.81299999999999994</v>
      </c>
      <c r="F32" s="95"/>
      <c r="G32" s="13">
        <v>0.86299999999999999</v>
      </c>
      <c r="H32" s="13">
        <v>0.73699999999999999</v>
      </c>
      <c r="I32" s="13">
        <v>0.8</v>
      </c>
      <c r="J32" s="91">
        <v>9.69</v>
      </c>
      <c r="K32" s="92">
        <v>7.68</v>
      </c>
      <c r="L32" s="96"/>
      <c r="M32" s="92">
        <v>7.78</v>
      </c>
      <c r="N32" s="47">
        <v>6.61</v>
      </c>
      <c r="O32" s="47">
        <v>8.16</v>
      </c>
      <c r="P32" s="48"/>
      <c r="Q32" s="49"/>
      <c r="R32" s="49"/>
      <c r="S32" s="49"/>
      <c r="T32" s="49">
        <v>0.82699999999999996</v>
      </c>
      <c r="U32" s="74">
        <v>0.878</v>
      </c>
      <c r="V32" s="14">
        <v>6.92</v>
      </c>
      <c r="W32" s="14">
        <v>7.28</v>
      </c>
      <c r="Y32" s="151" t="s">
        <v>395</v>
      </c>
      <c r="Z32" t="s">
        <v>1127</v>
      </c>
      <c r="AA32" t="s">
        <v>1128</v>
      </c>
      <c r="AB32">
        <v>0.36283158399999998</v>
      </c>
      <c r="AC32">
        <v>0.109662546</v>
      </c>
      <c r="AD32">
        <v>7.4027689929999996</v>
      </c>
      <c r="AE32" s="2">
        <v>1</v>
      </c>
      <c r="AF32" s="2">
        <v>13</v>
      </c>
      <c r="AG32">
        <v>1.7486090999999999E-2</v>
      </c>
      <c r="AH32">
        <v>784.16625090000002</v>
      </c>
      <c r="AI32">
        <v>1.7678577209999999</v>
      </c>
    </row>
    <row r="33" spans="1:35" x14ac:dyDescent="0.25">
      <c r="C33" s="3" t="s">
        <v>15</v>
      </c>
      <c r="D33" s="28">
        <v>1.03</v>
      </c>
      <c r="E33" s="13">
        <v>0.81100000000000005</v>
      </c>
      <c r="F33" s="95"/>
      <c r="G33" s="13">
        <v>0.85699999999999998</v>
      </c>
      <c r="H33" s="13">
        <v>0.79</v>
      </c>
      <c r="I33" s="13">
        <v>0.77700000000000002</v>
      </c>
      <c r="J33" s="91">
        <v>9.24</v>
      </c>
      <c r="K33" s="92">
        <v>6.78</v>
      </c>
      <c r="L33" s="96"/>
      <c r="M33" s="92">
        <v>7.02</v>
      </c>
      <c r="N33" s="47">
        <v>6.77</v>
      </c>
      <c r="O33" s="47">
        <v>7.59</v>
      </c>
      <c r="P33" s="48"/>
      <c r="Q33" s="49"/>
      <c r="R33" s="49"/>
      <c r="S33" s="49"/>
      <c r="T33" s="49">
        <v>0.81</v>
      </c>
      <c r="U33" s="74">
        <v>0.81100000000000005</v>
      </c>
      <c r="V33" s="14">
        <v>7.73</v>
      </c>
      <c r="W33" s="14">
        <v>7.23</v>
      </c>
      <c r="Y33" s="151" t="s">
        <v>396</v>
      </c>
      <c r="Z33" t="s">
        <v>1129</v>
      </c>
      <c r="AA33" t="s">
        <v>1130</v>
      </c>
      <c r="AB33">
        <v>9.6662970000000001E-2</v>
      </c>
      <c r="AC33">
        <v>0.12262517000000001</v>
      </c>
      <c r="AD33">
        <v>1.391085012</v>
      </c>
      <c r="AE33" s="2">
        <v>1</v>
      </c>
      <c r="AF33" s="2">
        <v>13</v>
      </c>
      <c r="AG33">
        <v>0.25935686000000002</v>
      </c>
      <c r="AH33">
        <v>1617.7339939999999</v>
      </c>
      <c r="AI33">
        <v>0.85693591599999996</v>
      </c>
    </row>
    <row r="34" spans="1:35" x14ac:dyDescent="0.25">
      <c r="C34" s="3" t="s">
        <v>16</v>
      </c>
      <c r="D34" s="28">
        <v>1.17</v>
      </c>
      <c r="E34" s="13">
        <v>0.8</v>
      </c>
      <c r="F34" s="95"/>
      <c r="G34" s="13">
        <v>0.89900000000000002</v>
      </c>
      <c r="H34" s="13">
        <v>0.79300000000000004</v>
      </c>
      <c r="I34" s="13">
        <v>0.77</v>
      </c>
      <c r="J34" s="91">
        <v>9.64</v>
      </c>
      <c r="K34" s="92">
        <v>7.29</v>
      </c>
      <c r="L34" s="96"/>
      <c r="M34" s="92">
        <v>7.43</v>
      </c>
      <c r="N34" s="47">
        <v>7.11</v>
      </c>
      <c r="O34" s="47">
        <v>7.47</v>
      </c>
      <c r="P34" s="48"/>
      <c r="Q34" s="49"/>
      <c r="R34" s="49"/>
      <c r="S34" s="49"/>
      <c r="T34" s="49">
        <v>0.83099999999999996</v>
      </c>
      <c r="U34" s="74">
        <v>0.85199999999999998</v>
      </c>
      <c r="V34" s="14">
        <v>7.81</v>
      </c>
      <c r="W34" s="14">
        <v>7.37</v>
      </c>
      <c r="Y34" s="151"/>
      <c r="Z34" s="4"/>
      <c r="AE34" s="2"/>
      <c r="AF34" s="2"/>
    </row>
    <row r="35" spans="1:35" x14ac:dyDescent="0.25">
      <c r="A35" t="s">
        <v>413</v>
      </c>
      <c r="B35" s="20" t="s">
        <v>576</v>
      </c>
      <c r="C35" s="3" t="s">
        <v>9</v>
      </c>
      <c r="D35" s="25">
        <v>1.1000000000000001</v>
      </c>
      <c r="E35" s="25">
        <v>0.7</v>
      </c>
      <c r="F35" s="25">
        <v>0.4</v>
      </c>
      <c r="G35" s="25">
        <v>0</v>
      </c>
      <c r="H35" s="87">
        <v>0</v>
      </c>
      <c r="I35" s="98"/>
      <c r="J35" s="25">
        <v>11</v>
      </c>
      <c r="K35" s="25">
        <v>8.6999999999999993</v>
      </c>
      <c r="L35" s="25">
        <v>7.4</v>
      </c>
      <c r="M35" s="25">
        <v>3.3</v>
      </c>
      <c r="N35" s="87">
        <v>1.1000000000000001</v>
      </c>
      <c r="O35" s="98"/>
      <c r="P35" s="25">
        <v>1.3</v>
      </c>
      <c r="Q35" s="25">
        <v>1.3</v>
      </c>
      <c r="R35" s="25">
        <v>1</v>
      </c>
      <c r="S35" s="25">
        <v>0.9</v>
      </c>
      <c r="T35" s="49"/>
      <c r="U35" s="74"/>
      <c r="V35" s="14"/>
      <c r="W35" s="14"/>
      <c r="X35" s="14"/>
      <c r="Y35" s="151" t="s">
        <v>395</v>
      </c>
      <c r="Z35" s="150" t="s">
        <v>414</v>
      </c>
      <c r="AA35" s="158" t="s">
        <v>415</v>
      </c>
      <c r="AB35" s="156">
        <v>0.96799747778071998</v>
      </c>
      <c r="AC35" s="156">
        <v>8.5779385224794197E-2</v>
      </c>
      <c r="AD35" s="156">
        <v>120.990148357439</v>
      </c>
      <c r="AE35" s="155">
        <v>1</v>
      </c>
      <c r="AF35" s="155">
        <v>4</v>
      </c>
      <c r="AG35" s="157">
        <v>3.8823286663625101E-4</v>
      </c>
      <c r="AH35" s="157">
        <v>22.038842527578101</v>
      </c>
      <c r="AI35" s="157">
        <v>62.902321634412601</v>
      </c>
    </row>
    <row r="36" spans="1:35" x14ac:dyDescent="0.25">
      <c r="C36" s="3" t="s">
        <v>10</v>
      </c>
      <c r="D36" s="25">
        <v>1.2</v>
      </c>
      <c r="E36" s="25">
        <v>0.7</v>
      </c>
      <c r="F36" s="25">
        <v>0.5</v>
      </c>
      <c r="G36" s="25">
        <v>0</v>
      </c>
      <c r="H36" s="87">
        <v>0</v>
      </c>
      <c r="I36" s="98"/>
      <c r="J36" s="25">
        <v>11.7</v>
      </c>
      <c r="K36" s="25">
        <v>8.6999999999999993</v>
      </c>
      <c r="L36" s="25">
        <v>7.1</v>
      </c>
      <c r="M36" s="25">
        <v>3.8</v>
      </c>
      <c r="N36" s="87">
        <v>1.2</v>
      </c>
      <c r="O36" s="98"/>
      <c r="P36" s="25">
        <v>1</v>
      </c>
      <c r="Q36" s="25">
        <v>1.7</v>
      </c>
      <c r="R36" s="25"/>
      <c r="S36" s="25"/>
      <c r="T36" s="49"/>
      <c r="U36" s="74"/>
      <c r="V36" s="14"/>
      <c r="W36" s="14"/>
      <c r="Y36" s="151" t="s">
        <v>396</v>
      </c>
      <c r="Z36" t="s">
        <v>416</v>
      </c>
      <c r="AA36" t="s">
        <v>417</v>
      </c>
      <c r="AB36">
        <v>0.99397197680999705</v>
      </c>
      <c r="AC36">
        <v>7.1632681140360893E-2</v>
      </c>
      <c r="AD36">
        <v>1319.1349077202301</v>
      </c>
      <c r="AE36" s="2">
        <v>1</v>
      </c>
      <c r="AF36" s="2">
        <v>8</v>
      </c>
      <c r="AG36">
        <v>3.6191583063782601E-10</v>
      </c>
      <c r="AH36">
        <v>35.7442262502435</v>
      </c>
      <c r="AI36">
        <v>38.783728354182699</v>
      </c>
    </row>
    <row r="37" spans="1:35" x14ac:dyDescent="0.25">
      <c r="A37" t="s">
        <v>28</v>
      </c>
      <c r="B37" s="20" t="s">
        <v>29</v>
      </c>
      <c r="C37" s="3" t="s">
        <v>9</v>
      </c>
      <c r="D37" s="13">
        <v>0.56499999999999995</v>
      </c>
      <c r="E37" s="13">
        <v>0.74299999999999999</v>
      </c>
      <c r="F37" s="13">
        <v>0.56299999999999994</v>
      </c>
      <c r="G37" s="13">
        <v>0.82</v>
      </c>
      <c r="H37" s="13">
        <v>0.78</v>
      </c>
      <c r="I37" s="13">
        <v>0.71899999999999997</v>
      </c>
      <c r="J37" s="46">
        <v>16.3</v>
      </c>
      <c r="K37" s="47">
        <v>17.399999999999999</v>
      </c>
      <c r="L37" s="47">
        <v>16.600000000000001</v>
      </c>
      <c r="M37" s="47">
        <v>15.8</v>
      </c>
      <c r="N37" s="47">
        <v>13.7</v>
      </c>
      <c r="O37" s="47">
        <v>15.9</v>
      </c>
      <c r="P37" s="46"/>
      <c r="Q37" s="47"/>
      <c r="R37" s="47"/>
      <c r="S37" s="47"/>
      <c r="T37" s="47">
        <v>0.46100000000000002</v>
      </c>
      <c r="U37" s="73">
        <v>0.55000000000000004</v>
      </c>
      <c r="V37" s="13">
        <v>11.2</v>
      </c>
      <c r="W37" s="13">
        <v>14.3</v>
      </c>
      <c r="Y37" s="151" t="s">
        <v>395</v>
      </c>
      <c r="Z37" t="s">
        <v>745</v>
      </c>
      <c r="AA37" t="s">
        <v>746</v>
      </c>
      <c r="AB37">
        <v>5.9564592E-2</v>
      </c>
      <c r="AC37">
        <v>0.129390333</v>
      </c>
      <c r="AD37">
        <v>1.013395998</v>
      </c>
      <c r="AE37" s="2">
        <v>1</v>
      </c>
      <c r="AF37" s="2">
        <v>16</v>
      </c>
      <c r="AG37">
        <v>0.32907315700000001</v>
      </c>
      <c r="AH37">
        <v>1859.1959670000001</v>
      </c>
      <c r="AI37">
        <v>0.74564187199999998</v>
      </c>
    </row>
    <row r="38" spans="1:35" x14ac:dyDescent="0.25">
      <c r="C38" s="3" t="s">
        <v>10</v>
      </c>
      <c r="D38" s="13">
        <v>0.8</v>
      </c>
      <c r="E38" s="13">
        <v>0.73699999999999999</v>
      </c>
      <c r="F38" s="13">
        <v>0.75900000000000001</v>
      </c>
      <c r="G38" s="13">
        <v>0.72</v>
      </c>
      <c r="H38" s="13">
        <v>0.63500000000000001</v>
      </c>
      <c r="I38" s="13">
        <v>0.67100000000000004</v>
      </c>
      <c r="J38" s="46">
        <v>17.8</v>
      </c>
      <c r="K38" s="47">
        <v>17.2</v>
      </c>
      <c r="L38" s="47">
        <v>19.3</v>
      </c>
      <c r="M38" s="47">
        <v>14.7</v>
      </c>
      <c r="N38" s="47">
        <v>17.399999999999999</v>
      </c>
      <c r="O38" s="47">
        <v>17.399999999999999</v>
      </c>
      <c r="P38" s="46"/>
      <c r="Q38" s="47"/>
      <c r="R38" s="47"/>
      <c r="S38" s="47"/>
      <c r="T38" s="47">
        <v>0.61299999999999999</v>
      </c>
      <c r="U38" s="73">
        <v>0.50900000000000001</v>
      </c>
      <c r="V38" s="13">
        <v>14.9</v>
      </c>
      <c r="W38" s="13">
        <v>16.100000000000001</v>
      </c>
      <c r="Y38" s="151" t="s">
        <v>396</v>
      </c>
      <c r="Z38" t="s">
        <v>747</v>
      </c>
      <c r="AA38" t="s">
        <v>748</v>
      </c>
      <c r="AB38">
        <v>2.8484696E-2</v>
      </c>
      <c r="AC38">
        <v>9.2736728000000004E-2</v>
      </c>
      <c r="AD38">
        <v>0.469117811</v>
      </c>
      <c r="AE38" s="2">
        <v>1</v>
      </c>
      <c r="AF38" s="2">
        <v>16</v>
      </c>
      <c r="AG38">
        <v>0.50319564299999997</v>
      </c>
      <c r="AH38">
        <v>3812.6229840000001</v>
      </c>
      <c r="AI38">
        <v>0.36360646400000002</v>
      </c>
    </row>
    <row r="39" spans="1:35" x14ac:dyDescent="0.25">
      <c r="C39" s="3" t="s">
        <v>11</v>
      </c>
      <c r="D39" s="13">
        <v>0.748</v>
      </c>
      <c r="E39" s="13">
        <v>0.79300000000000004</v>
      </c>
      <c r="F39" s="13">
        <v>0.64300000000000002</v>
      </c>
      <c r="G39" s="13">
        <v>0.623</v>
      </c>
      <c r="H39" s="13">
        <v>0.57199999999999995</v>
      </c>
      <c r="I39" s="13">
        <v>0.57899999999999996</v>
      </c>
      <c r="J39" s="46">
        <v>13.8</v>
      </c>
      <c r="K39" s="47">
        <v>16.7</v>
      </c>
      <c r="L39" s="47">
        <v>15.4</v>
      </c>
      <c r="M39" s="47">
        <v>16.5</v>
      </c>
      <c r="N39" s="47">
        <v>17</v>
      </c>
      <c r="O39" s="47">
        <v>14.5</v>
      </c>
      <c r="P39" s="46"/>
      <c r="Q39" s="47"/>
      <c r="R39" s="47"/>
      <c r="S39" s="47"/>
      <c r="T39" s="47">
        <v>0.71499999999999997</v>
      </c>
      <c r="U39" s="73">
        <v>0.59</v>
      </c>
      <c r="V39" s="13">
        <v>16.600000000000001</v>
      </c>
      <c r="W39" s="13">
        <v>16.5</v>
      </c>
      <c r="Y39" s="151"/>
      <c r="AE39" s="2"/>
      <c r="AF39" s="2"/>
    </row>
    <row r="40" spans="1:35" x14ac:dyDescent="0.25">
      <c r="A40" t="s">
        <v>30</v>
      </c>
      <c r="B40" s="20" t="s">
        <v>31</v>
      </c>
      <c r="C40" s="3" t="s">
        <v>9</v>
      </c>
      <c r="D40" s="28">
        <v>1.47</v>
      </c>
      <c r="E40" s="28">
        <v>1.33</v>
      </c>
      <c r="F40" s="28">
        <v>2.36</v>
      </c>
      <c r="G40" s="28">
        <v>1.72</v>
      </c>
      <c r="H40" s="13">
        <v>0.54300000000000004</v>
      </c>
      <c r="I40" s="31">
        <v>4.1799999999999997E-2</v>
      </c>
      <c r="J40" s="91">
        <v>12.2</v>
      </c>
      <c r="K40" s="92">
        <v>10.1</v>
      </c>
      <c r="L40" s="92">
        <v>10.6</v>
      </c>
      <c r="M40" s="92">
        <v>11.4</v>
      </c>
      <c r="N40" s="92">
        <v>9.81</v>
      </c>
      <c r="O40" s="92">
        <v>10.199999999999999</v>
      </c>
      <c r="P40" s="59"/>
      <c r="Q40" s="60"/>
      <c r="R40" s="60"/>
      <c r="S40" s="60"/>
      <c r="T40" s="92">
        <v>1.72</v>
      </c>
      <c r="U40" s="97">
        <v>7.1999999999999995E-2</v>
      </c>
      <c r="V40" s="28">
        <v>17.3</v>
      </c>
      <c r="W40" s="28">
        <v>15.2</v>
      </c>
      <c r="Y40" s="151" t="s">
        <v>395</v>
      </c>
      <c r="Z40" t="s">
        <v>1367</v>
      </c>
      <c r="AA40" t="s">
        <v>1368</v>
      </c>
      <c r="AB40">
        <v>0.93562542500000001</v>
      </c>
      <c r="AC40">
        <v>0.36100943099999999</v>
      </c>
      <c r="AD40">
        <v>232.54532940000001</v>
      </c>
      <c r="AE40" s="2">
        <v>1</v>
      </c>
      <c r="AF40" s="2">
        <v>16</v>
      </c>
      <c r="AG40" s="134">
        <v>5.9699999999999998E-11</v>
      </c>
      <c r="AH40">
        <v>43.989014529999999</v>
      </c>
      <c r="AI40">
        <v>31.514558260000001</v>
      </c>
    </row>
    <row r="41" spans="1:35" x14ac:dyDescent="0.25">
      <c r="C41" s="3" t="s">
        <v>10</v>
      </c>
      <c r="D41" s="28">
        <v>2.62</v>
      </c>
      <c r="E41" s="28">
        <v>1.1399999999999999</v>
      </c>
      <c r="F41" s="28">
        <v>1.88</v>
      </c>
      <c r="G41" s="28">
        <v>1.06</v>
      </c>
      <c r="H41" s="13">
        <v>0.438</v>
      </c>
      <c r="I41" s="31">
        <v>4.7E-2</v>
      </c>
      <c r="J41" s="91">
        <v>23.3</v>
      </c>
      <c r="K41" s="92">
        <v>11.3</v>
      </c>
      <c r="L41" s="92">
        <v>12.1</v>
      </c>
      <c r="M41" s="92">
        <v>12.3</v>
      </c>
      <c r="N41" s="92">
        <v>9.92</v>
      </c>
      <c r="O41" s="61">
        <v>10</v>
      </c>
      <c r="P41" s="59"/>
      <c r="Q41" s="60"/>
      <c r="R41" s="60"/>
      <c r="S41" s="60"/>
      <c r="T41" s="92">
        <v>2.38</v>
      </c>
      <c r="U41" s="97">
        <v>0.17</v>
      </c>
      <c r="V41" s="28">
        <v>17.399999999999999</v>
      </c>
      <c r="W41" s="28">
        <v>13.4</v>
      </c>
      <c r="Y41" s="151" t="s">
        <v>396</v>
      </c>
      <c r="Z41" t="s">
        <v>1369</v>
      </c>
      <c r="AA41" t="s">
        <v>1370</v>
      </c>
      <c r="AB41">
        <v>0.298973869</v>
      </c>
      <c r="AC41">
        <v>0.180147059</v>
      </c>
      <c r="AD41">
        <v>6.8236855920000004</v>
      </c>
      <c r="AE41" s="2">
        <v>1</v>
      </c>
      <c r="AF41" s="2">
        <v>16</v>
      </c>
      <c r="AG41">
        <v>1.8866471999999999E-2</v>
      </c>
      <c r="AH41">
        <v>514.61200289999999</v>
      </c>
      <c r="AI41">
        <v>2.6938632469999999</v>
      </c>
    </row>
    <row r="42" spans="1:35" x14ac:dyDescent="0.25">
      <c r="C42" s="3" t="s">
        <v>11</v>
      </c>
      <c r="D42" s="28">
        <v>1.64</v>
      </c>
      <c r="E42" s="28">
        <v>2.21</v>
      </c>
      <c r="F42" s="28">
        <v>1.49</v>
      </c>
      <c r="G42" s="28">
        <v>1.57</v>
      </c>
      <c r="H42" s="13">
        <v>0.49</v>
      </c>
      <c r="I42" s="31">
        <v>4.8300000000000003E-2</v>
      </c>
      <c r="J42" s="91">
        <v>11.2</v>
      </c>
      <c r="K42" s="92">
        <v>13.9</v>
      </c>
      <c r="L42" s="61">
        <v>13</v>
      </c>
      <c r="M42" s="92">
        <v>12.4</v>
      </c>
      <c r="N42" s="92">
        <v>11.7</v>
      </c>
      <c r="O42" s="92">
        <v>8.81</v>
      </c>
      <c r="P42" s="59"/>
      <c r="Q42" s="60"/>
      <c r="R42" s="60"/>
      <c r="S42" s="60"/>
      <c r="T42" s="92">
        <v>1.88</v>
      </c>
      <c r="U42" s="97">
        <v>5.2999999999999999E-2</v>
      </c>
      <c r="V42" s="28">
        <v>16.2</v>
      </c>
      <c r="W42" s="28">
        <v>11.2</v>
      </c>
      <c r="Y42" s="151"/>
      <c r="AE42" s="2"/>
      <c r="AF42" s="2"/>
    </row>
    <row r="43" spans="1:35" x14ac:dyDescent="0.25">
      <c r="A43" s="9" t="s">
        <v>572</v>
      </c>
      <c r="B43" s="299" t="s">
        <v>32</v>
      </c>
      <c r="C43" s="3" t="s">
        <v>9</v>
      </c>
      <c r="D43" s="4">
        <v>0.96637504444276068</v>
      </c>
      <c r="E43" s="4">
        <v>0.90614048876108411</v>
      </c>
      <c r="F43" s="4">
        <v>0.70382882882882891</v>
      </c>
      <c r="G43" s="4">
        <v>0.54730065497002722</v>
      </c>
      <c r="H43" s="4">
        <v>0</v>
      </c>
      <c r="I43" s="4">
        <v>0</v>
      </c>
      <c r="J43" s="68"/>
      <c r="K43" s="69"/>
      <c r="L43" s="69"/>
      <c r="M43" s="69"/>
      <c r="N43" s="69"/>
      <c r="O43" s="69"/>
      <c r="P43" s="53"/>
      <c r="Q43" s="54"/>
      <c r="R43" s="54"/>
      <c r="S43" s="54"/>
      <c r="T43" s="54">
        <v>0</v>
      </c>
      <c r="U43" s="76">
        <v>0</v>
      </c>
      <c r="Y43" s="151" t="s">
        <v>395</v>
      </c>
      <c r="Z43" t="s">
        <v>1081</v>
      </c>
      <c r="AA43" t="s">
        <v>1082</v>
      </c>
      <c r="AB43">
        <v>0.68710562900000005</v>
      </c>
      <c r="AC43">
        <v>0.158274792</v>
      </c>
      <c r="AD43">
        <v>21.959667280000001</v>
      </c>
      <c r="AE43" s="2">
        <v>1</v>
      </c>
      <c r="AF43" s="2">
        <v>10</v>
      </c>
      <c r="AG43" s="134">
        <v>8.5899999999999995E-4</v>
      </c>
      <c r="AH43">
        <v>71.821875800000001</v>
      </c>
      <c r="AI43">
        <v>19.301840080000002</v>
      </c>
    </row>
    <row r="44" spans="1:35" x14ac:dyDescent="0.25">
      <c r="C44" s="3" t="s">
        <v>10</v>
      </c>
      <c r="D44" s="4">
        <v>0.99033738486397138</v>
      </c>
      <c r="E44" s="4">
        <v>0.95804759983864463</v>
      </c>
      <c r="F44" s="4">
        <v>1.0463634553246548</v>
      </c>
      <c r="G44" s="4">
        <v>0.73558142709858443</v>
      </c>
      <c r="H44" s="4">
        <v>0</v>
      </c>
      <c r="I44" s="4">
        <v>0</v>
      </c>
      <c r="J44" s="68"/>
      <c r="K44" s="69"/>
      <c r="L44" s="69"/>
      <c r="M44" s="69"/>
      <c r="N44" s="69"/>
      <c r="O44" s="69"/>
      <c r="P44" s="53"/>
      <c r="Q44" s="54"/>
      <c r="R44" s="54"/>
      <c r="S44" s="54"/>
      <c r="T44" s="54">
        <v>0</v>
      </c>
      <c r="U44" s="76">
        <v>0</v>
      </c>
      <c r="Y44" s="151"/>
      <c r="AE44" s="2"/>
      <c r="AF44" s="2"/>
    </row>
    <row r="45" spans="1:35" x14ac:dyDescent="0.25">
      <c r="C45" s="3" t="s">
        <v>11</v>
      </c>
      <c r="D45" s="4">
        <v>1.0414900282741693</v>
      </c>
      <c r="E45" s="4">
        <v>1.0872941907424667</v>
      </c>
      <c r="F45" s="4">
        <v>0.84823070013357604</v>
      </c>
      <c r="G45" s="4">
        <v>0.4661121510701885</v>
      </c>
      <c r="H45" s="4">
        <v>0</v>
      </c>
      <c r="I45" s="4">
        <v>0</v>
      </c>
      <c r="J45" s="68"/>
      <c r="K45" s="69"/>
      <c r="L45" s="69"/>
      <c r="M45" s="69"/>
      <c r="N45" s="69"/>
      <c r="O45" s="69"/>
      <c r="P45" s="53"/>
      <c r="Q45" s="54"/>
      <c r="R45" s="54"/>
      <c r="S45" s="54"/>
      <c r="T45" s="54">
        <v>0</v>
      </c>
      <c r="U45" s="76">
        <v>0</v>
      </c>
      <c r="Y45" s="151"/>
      <c r="AE45" s="2"/>
      <c r="AF45" s="2"/>
    </row>
    <row r="46" spans="1:35" x14ac:dyDescent="0.25">
      <c r="A46" s="9" t="s">
        <v>33</v>
      </c>
      <c r="B46" s="299" t="s">
        <v>34</v>
      </c>
      <c r="C46" s="3" t="s">
        <v>9</v>
      </c>
      <c r="D46" s="7">
        <v>0.13168238189216186</v>
      </c>
      <c r="E46" s="7">
        <v>0.12579441073995565</v>
      </c>
      <c r="F46" s="7">
        <v>0.1142986623784811</v>
      </c>
      <c r="G46" s="7">
        <v>9.9578490851058646E-2</v>
      </c>
      <c r="H46" s="7">
        <v>2.5771946495139243E-2</v>
      </c>
      <c r="I46" s="7">
        <v>0</v>
      </c>
      <c r="J46" s="42">
        <v>2.6895665521526202</v>
      </c>
      <c r="K46" s="43">
        <v>2.2999381136856467</v>
      </c>
      <c r="L46" s="43">
        <v>2.7061647540384475</v>
      </c>
      <c r="M46" s="43">
        <v>2.0819993665180418</v>
      </c>
      <c r="N46" s="43">
        <v>1.2834134931657042</v>
      </c>
      <c r="O46" s="43">
        <v>1.3655644080598397</v>
      </c>
      <c r="P46" s="42"/>
      <c r="Q46" s="43"/>
      <c r="R46" s="43"/>
      <c r="S46" s="43"/>
      <c r="T46" s="43">
        <v>8.2160173476597723E-2</v>
      </c>
      <c r="U46" s="71">
        <v>5.7556708817581556E-2</v>
      </c>
      <c r="V46" s="7">
        <v>1.4351119557537217</v>
      </c>
      <c r="W46" s="7">
        <v>1.570589381867797</v>
      </c>
      <c r="Y46" s="151" t="s">
        <v>395</v>
      </c>
      <c r="Z46" t="s">
        <v>675</v>
      </c>
      <c r="AA46" t="s">
        <v>676</v>
      </c>
      <c r="AB46">
        <v>0.87594589</v>
      </c>
      <c r="AC46">
        <v>0.192918268</v>
      </c>
      <c r="AD46">
        <v>91.792981159999997</v>
      </c>
      <c r="AE46" s="2">
        <v>1</v>
      </c>
      <c r="AF46" s="2">
        <v>13</v>
      </c>
      <c r="AG46" s="134">
        <v>2.9499999999999998E-7</v>
      </c>
      <c r="AH46">
        <v>61.621072390000002</v>
      </c>
      <c r="AI46">
        <v>22.497082689999999</v>
      </c>
    </row>
    <row r="47" spans="1:35" x14ac:dyDescent="0.25">
      <c r="C47" s="3" t="s">
        <v>10</v>
      </c>
      <c r="D47" s="7">
        <v>0.13422556830641033</v>
      </c>
      <c r="E47" s="7">
        <v>0.11226079964914845</v>
      </c>
      <c r="F47" s="7">
        <v>0.13748458933313842</v>
      </c>
      <c r="G47" s="7">
        <v>9.2149209365787105E-2</v>
      </c>
      <c r="H47" s="7">
        <v>2.7513583315059816E-2</v>
      </c>
      <c r="I47" s="7">
        <v>0</v>
      </c>
      <c r="J47" s="42">
        <v>2.2366698340764564</v>
      </c>
      <c r="K47" s="43">
        <v>2.6021401944302318</v>
      </c>
      <c r="L47" s="43">
        <v>2.1444207294788393</v>
      </c>
      <c r="M47" s="43">
        <v>2.0146821626099456</v>
      </c>
      <c r="N47" s="43">
        <v>1.3380191506468826</v>
      </c>
      <c r="O47" s="43">
        <v>1.8181711863167898</v>
      </c>
      <c r="P47" s="42"/>
      <c r="Q47" s="43"/>
      <c r="R47" s="43"/>
      <c r="S47" s="43"/>
      <c r="T47" s="43">
        <v>6.1351753039495166E-2</v>
      </c>
      <c r="U47" s="71">
        <v>4.6848378529834568E-2</v>
      </c>
      <c r="V47" s="7">
        <v>1.5389898399239823</v>
      </c>
      <c r="W47" s="7">
        <v>1.6100816217138123</v>
      </c>
      <c r="Y47" s="151" t="s">
        <v>396</v>
      </c>
      <c r="Z47" t="s">
        <v>677</v>
      </c>
      <c r="AA47" t="s">
        <v>678</v>
      </c>
      <c r="AB47">
        <v>0.57134242099999999</v>
      </c>
      <c r="AC47">
        <v>0.18803333999999999</v>
      </c>
      <c r="AD47">
        <v>21.325830140000001</v>
      </c>
      <c r="AE47" s="2">
        <v>1</v>
      </c>
      <c r="AF47" s="2">
        <v>16</v>
      </c>
      <c r="AG47" s="134">
        <v>2.8499999999999999E-4</v>
      </c>
      <c r="AH47">
        <v>278.88731369999999</v>
      </c>
      <c r="AI47">
        <v>4.9708046699999997</v>
      </c>
    </row>
    <row r="48" spans="1:35" x14ac:dyDescent="0.25">
      <c r="C48" s="3" t="s">
        <v>11</v>
      </c>
      <c r="D48" s="7">
        <v>0.1283834027727018</v>
      </c>
      <c r="E48" s="7">
        <v>9.3494627585702803E-2</v>
      </c>
      <c r="F48" s="7">
        <v>0.10093268035962283</v>
      </c>
      <c r="G48" s="7">
        <v>8.2623102599712492E-2</v>
      </c>
      <c r="H48" s="7">
        <v>3.7776137221937969E-2</v>
      </c>
      <c r="I48" s="7">
        <v>0</v>
      </c>
      <c r="J48" s="42">
        <v>2.4777374948225033</v>
      </c>
      <c r="K48" s="43">
        <v>2.7978139999512708</v>
      </c>
      <c r="L48" s="43">
        <v>2.3830855444290138</v>
      </c>
      <c r="M48" s="43">
        <v>2.2270594254805935</v>
      </c>
      <c r="N48" s="43">
        <v>1.2319084862217673</v>
      </c>
      <c r="O48" s="43">
        <v>1.4968028652876253</v>
      </c>
      <c r="P48" s="42"/>
      <c r="Q48" s="43"/>
      <c r="R48" s="43"/>
      <c r="S48" s="43"/>
      <c r="T48" s="43">
        <v>8.4995736179129214E-2</v>
      </c>
      <c r="U48" s="71">
        <v>3.5818775430645912E-2</v>
      </c>
      <c r="V48" s="7">
        <v>1.5884472382623105</v>
      </c>
      <c r="W48" s="7">
        <v>1.5583154252856761</v>
      </c>
      <c r="Y48" s="151"/>
      <c r="AE48" s="2"/>
      <c r="AF48" s="2"/>
    </row>
    <row r="49" spans="1:35" x14ac:dyDescent="0.25">
      <c r="A49" t="s">
        <v>418</v>
      </c>
      <c r="B49" s="20" t="s">
        <v>577</v>
      </c>
      <c r="C49" s="3" t="s">
        <v>9</v>
      </c>
      <c r="D49" s="25">
        <v>0.97600000000000009</v>
      </c>
      <c r="E49" s="87">
        <v>1.5379999999999998</v>
      </c>
      <c r="F49" s="87">
        <v>1.252</v>
      </c>
      <c r="G49" s="87">
        <v>0.996</v>
      </c>
      <c r="H49" s="87">
        <v>0.71400000000000008</v>
      </c>
      <c r="I49" s="99"/>
      <c r="J49" s="25">
        <v>7.1999999999999993</v>
      </c>
      <c r="K49" s="25">
        <v>4.74</v>
      </c>
      <c r="L49" s="25">
        <v>6.62</v>
      </c>
      <c r="M49" s="25">
        <v>7.1999999999999993</v>
      </c>
      <c r="N49" s="87">
        <v>5.5</v>
      </c>
      <c r="O49" s="99"/>
      <c r="P49" s="25">
        <v>1.3880000000000001</v>
      </c>
      <c r="Q49" s="25">
        <v>1.224</v>
      </c>
      <c r="R49" s="25">
        <v>1.3839999999999999</v>
      </c>
      <c r="S49" s="25">
        <v>0.97199999999999998</v>
      </c>
      <c r="T49" s="43"/>
      <c r="U49" s="71"/>
      <c r="V49" s="7"/>
      <c r="W49" s="7"/>
      <c r="Y49" s="151" t="s">
        <v>395</v>
      </c>
      <c r="Z49" t="s">
        <v>419</v>
      </c>
      <c r="AA49" t="s">
        <v>420</v>
      </c>
      <c r="AB49">
        <v>0.38982776365653998</v>
      </c>
      <c r="AC49">
        <v>0.184246380839789</v>
      </c>
      <c r="AD49">
        <v>5.1110521316752902</v>
      </c>
      <c r="AE49" s="2">
        <v>1</v>
      </c>
      <c r="AF49" s="2">
        <v>8</v>
      </c>
      <c r="AG49">
        <v>5.3658380333998799E-2</v>
      </c>
      <c r="AH49">
        <v>223.25828921459399</v>
      </c>
      <c r="AI49">
        <v>6.2093746485147996</v>
      </c>
    </row>
    <row r="50" spans="1:35" x14ac:dyDescent="0.25">
      <c r="C50" s="3" t="s">
        <v>10</v>
      </c>
      <c r="D50" s="25">
        <v>1.208</v>
      </c>
      <c r="E50" s="87">
        <v>1.3819999999999999</v>
      </c>
      <c r="F50" s="87">
        <v>1.3080000000000001</v>
      </c>
      <c r="G50" s="87">
        <v>0.96399999999999997</v>
      </c>
      <c r="H50" s="87">
        <v>1.1040000000000001</v>
      </c>
      <c r="I50" s="99"/>
      <c r="J50" s="25">
        <v>4.6400000000000006</v>
      </c>
      <c r="K50" s="25">
        <v>8.4</v>
      </c>
      <c r="L50" s="25">
        <v>8.36</v>
      </c>
      <c r="M50" s="25">
        <v>7.9</v>
      </c>
      <c r="N50" s="87">
        <v>6.12</v>
      </c>
      <c r="O50" s="99"/>
      <c r="P50" s="25">
        <v>1.57</v>
      </c>
      <c r="Q50" s="25">
        <v>1.4380000000000002</v>
      </c>
      <c r="R50" s="25"/>
      <c r="S50" s="25"/>
      <c r="T50" s="43"/>
      <c r="U50" s="71"/>
      <c r="V50" s="7"/>
      <c r="W50" s="7"/>
      <c r="Y50" s="151" t="s">
        <v>396</v>
      </c>
      <c r="Z50" t="s">
        <v>421</v>
      </c>
      <c r="AA50" t="s">
        <v>422</v>
      </c>
      <c r="AB50">
        <v>2.36074208582218E-3</v>
      </c>
      <c r="AC50">
        <v>0.232387420268404</v>
      </c>
      <c r="AD50">
        <v>1.89306270144818E-2</v>
      </c>
      <c r="AE50" s="2">
        <v>1</v>
      </c>
      <c r="AF50" s="2">
        <v>8</v>
      </c>
      <c r="AG50">
        <v>0.89396546934361598</v>
      </c>
      <c r="AH50">
        <v>2908.4834663532602</v>
      </c>
      <c r="AI50">
        <v>0.47663821271711199</v>
      </c>
    </row>
    <row r="51" spans="1:35" x14ac:dyDescent="0.25">
      <c r="A51" s="18" t="s">
        <v>35</v>
      </c>
      <c r="B51" s="20" t="s">
        <v>36</v>
      </c>
      <c r="C51" s="3" t="s">
        <v>14</v>
      </c>
      <c r="D51" s="7">
        <v>0.87762275419787539</v>
      </c>
      <c r="E51" s="7">
        <v>0.63090374310004438</v>
      </c>
      <c r="F51" s="7">
        <v>0.50217890578675284</v>
      </c>
      <c r="G51" s="7">
        <v>0</v>
      </c>
      <c r="H51" s="7">
        <v>0</v>
      </c>
      <c r="I51" s="7">
        <v>0</v>
      </c>
      <c r="J51" s="42">
        <v>6.0547043134369538</v>
      </c>
      <c r="K51" s="43">
        <v>6.6707542658852139</v>
      </c>
      <c r="L51" s="43">
        <v>3.3507356174113032</v>
      </c>
      <c r="M51" s="43">
        <v>1.6365258016564028</v>
      </c>
      <c r="N51" s="43">
        <v>2.070487054137244</v>
      </c>
      <c r="O51" s="43">
        <v>1.6477349090487778</v>
      </c>
      <c r="P51" s="42"/>
      <c r="Q51" s="43"/>
      <c r="R51" s="43"/>
      <c r="S51" s="43"/>
      <c r="T51" s="43">
        <v>0</v>
      </c>
      <c r="U51" s="71">
        <v>0</v>
      </c>
      <c r="V51" s="7">
        <v>2.0210110896246891</v>
      </c>
      <c r="W51" s="7">
        <v>1.975749386012891</v>
      </c>
      <c r="Y51" s="151" t="s">
        <v>395</v>
      </c>
      <c r="Z51" t="s">
        <v>1383</v>
      </c>
      <c r="AA51" t="s">
        <v>1384</v>
      </c>
      <c r="AB51">
        <v>0.75316104399999995</v>
      </c>
      <c r="AC51">
        <v>0.116029062</v>
      </c>
      <c r="AD51">
        <v>15.256122</v>
      </c>
      <c r="AE51" s="2">
        <v>1</v>
      </c>
      <c r="AF51" s="2">
        <v>5</v>
      </c>
      <c r="AG51">
        <v>1.1341594999999999E-2</v>
      </c>
      <c r="AH51">
        <v>42.479995680000002</v>
      </c>
      <c r="AI51">
        <v>32.634051370000002</v>
      </c>
    </row>
    <row r="52" spans="1:35" x14ac:dyDescent="0.25">
      <c r="C52" s="3" t="s">
        <v>15</v>
      </c>
      <c r="D52" s="7">
        <v>0.68050971668994531</v>
      </c>
      <c r="E52" s="7">
        <v>0.67486901683971501</v>
      </c>
      <c r="F52" s="7">
        <v>0</v>
      </c>
      <c r="G52" s="7">
        <v>0</v>
      </c>
      <c r="H52" s="7">
        <v>0</v>
      </c>
      <c r="I52" s="7">
        <v>0</v>
      </c>
      <c r="J52" s="42">
        <v>3.641413849561784</v>
      </c>
      <c r="K52" s="43">
        <v>4.8548642202602625</v>
      </c>
      <c r="L52" s="43">
        <v>3.00030383189385</v>
      </c>
      <c r="M52" s="43">
        <v>1.3332011183186658</v>
      </c>
      <c r="N52" s="43">
        <v>1.5488082658212987</v>
      </c>
      <c r="O52" s="43">
        <v>0.877974384900573</v>
      </c>
      <c r="P52" s="42"/>
      <c r="Q52" s="43"/>
      <c r="R52" s="43"/>
      <c r="S52" s="43"/>
      <c r="T52" s="43">
        <v>0</v>
      </c>
      <c r="U52" s="71">
        <v>0</v>
      </c>
      <c r="V52" s="7">
        <v>1.1656289127989645</v>
      </c>
      <c r="W52" s="7">
        <v>1.2271921670694679</v>
      </c>
      <c r="Y52" s="151" t="s">
        <v>396</v>
      </c>
      <c r="Z52" t="s">
        <v>1385</v>
      </c>
      <c r="AA52" t="s">
        <v>1386</v>
      </c>
      <c r="AB52">
        <v>0.65212199900000001</v>
      </c>
      <c r="AC52">
        <v>0.39227323600000003</v>
      </c>
      <c r="AD52">
        <v>29.993135379999998</v>
      </c>
      <c r="AE52" s="2">
        <v>1</v>
      </c>
      <c r="AF52" s="2">
        <v>16</v>
      </c>
      <c r="AG52" s="134">
        <v>5.0699999999999999E-5</v>
      </c>
      <c r="AH52">
        <v>112.7241526</v>
      </c>
      <c r="AI52">
        <v>12.29811295</v>
      </c>
    </row>
    <row r="53" spans="1:35" x14ac:dyDescent="0.25">
      <c r="C53" s="3" t="s">
        <v>16</v>
      </c>
      <c r="D53" s="7">
        <v>0.86290697323556931</v>
      </c>
      <c r="E53" s="7">
        <v>0.54403513333911191</v>
      </c>
      <c r="F53" s="7">
        <v>0</v>
      </c>
      <c r="G53" s="7">
        <v>0</v>
      </c>
      <c r="H53" s="7">
        <v>0</v>
      </c>
      <c r="I53" s="7">
        <v>0</v>
      </c>
      <c r="J53" s="42">
        <v>4.5263060740599297</v>
      </c>
      <c r="K53" s="43">
        <v>4.1926060166727082</v>
      </c>
      <c r="L53" s="43">
        <v>3.2016600729190907</v>
      </c>
      <c r="M53" s="43">
        <v>1.3816437345142074</v>
      </c>
      <c r="N53" s="43">
        <v>1.3724043226461282</v>
      </c>
      <c r="O53" s="43">
        <v>0.84945299879353009</v>
      </c>
      <c r="P53" s="42"/>
      <c r="Q53" s="43"/>
      <c r="R53" s="43"/>
      <c r="S53" s="43"/>
      <c r="T53" s="43">
        <v>0</v>
      </c>
      <c r="U53" s="71">
        <v>0</v>
      </c>
      <c r="V53" s="7">
        <v>0.89521899030424612</v>
      </c>
      <c r="W53" s="7">
        <v>1.1626071201214436</v>
      </c>
      <c r="Y53" s="151"/>
      <c r="AE53" s="2"/>
      <c r="AF53" s="2"/>
    </row>
    <row r="54" spans="1:35" x14ac:dyDescent="0.25">
      <c r="A54" t="s">
        <v>37</v>
      </c>
      <c r="B54" s="20" t="s">
        <v>38</v>
      </c>
      <c r="C54" s="3" t="s">
        <v>14</v>
      </c>
      <c r="D54" s="13">
        <v>0.45400000000000001</v>
      </c>
      <c r="E54" s="13">
        <v>0.41499999999999998</v>
      </c>
      <c r="F54" s="13">
        <v>0.36799999999999999</v>
      </c>
      <c r="G54" s="13">
        <v>0.26700000000000002</v>
      </c>
      <c r="H54" s="13">
        <v>7.5300000000000006E-2</v>
      </c>
      <c r="I54" s="13">
        <v>1.7299999999999999E-2</v>
      </c>
      <c r="J54" s="46">
        <v>3.77</v>
      </c>
      <c r="K54" s="47">
        <v>3.73</v>
      </c>
      <c r="L54" s="47">
        <v>1.55</v>
      </c>
      <c r="M54" s="47">
        <v>4.17</v>
      </c>
      <c r="N54" s="47">
        <v>2.54</v>
      </c>
      <c r="O54" s="47">
        <v>1.35</v>
      </c>
      <c r="P54" s="46"/>
      <c r="Q54" s="47"/>
      <c r="R54" s="47"/>
      <c r="S54" s="47"/>
      <c r="T54" s="47">
        <v>0.23499999999999999</v>
      </c>
      <c r="U54" s="73">
        <v>1.0999999999999999E-2</v>
      </c>
      <c r="V54" s="13">
        <v>4.38</v>
      </c>
      <c r="W54" s="13">
        <v>1.41</v>
      </c>
      <c r="Y54" s="151" t="s">
        <v>395</v>
      </c>
      <c r="Z54" t="s">
        <v>845</v>
      </c>
      <c r="AA54" t="s">
        <v>846</v>
      </c>
      <c r="AB54">
        <v>0.98005429799999999</v>
      </c>
      <c r="AC54">
        <v>0.201820372</v>
      </c>
      <c r="AD54">
        <v>786.17783340000005</v>
      </c>
      <c r="AE54" s="2">
        <v>1</v>
      </c>
      <c r="AF54" s="2">
        <v>16</v>
      </c>
      <c r="AG54" s="134">
        <v>5E-15</v>
      </c>
      <c r="AH54">
        <v>42.794818710000001</v>
      </c>
      <c r="AI54">
        <v>32.393976719999998</v>
      </c>
    </row>
    <row r="55" spans="1:35" x14ac:dyDescent="0.25">
      <c r="C55" s="3" t="s">
        <v>15</v>
      </c>
      <c r="D55" s="13">
        <v>0.74199999999999999</v>
      </c>
      <c r="E55" s="13">
        <v>0.45700000000000002</v>
      </c>
      <c r="F55" s="13">
        <v>0.38400000000000001</v>
      </c>
      <c r="G55" s="13">
        <v>0.248</v>
      </c>
      <c r="H55" s="13">
        <v>6.2899999999999998E-2</v>
      </c>
      <c r="I55" s="13">
        <v>1.43E-2</v>
      </c>
      <c r="J55" s="46">
        <v>5.52</v>
      </c>
      <c r="K55" s="47">
        <v>5.92</v>
      </c>
      <c r="L55" s="47">
        <v>5.67</v>
      </c>
      <c r="M55" s="47">
        <v>4.3499999999999996</v>
      </c>
      <c r="N55" s="47">
        <v>2.17</v>
      </c>
      <c r="O55" s="47">
        <v>1.23</v>
      </c>
      <c r="P55" s="46"/>
      <c r="Q55" s="47"/>
      <c r="R55" s="47"/>
      <c r="S55" s="47"/>
      <c r="T55" s="47">
        <v>0.26</v>
      </c>
      <c r="U55" s="73">
        <v>8.3800000000000003E-3</v>
      </c>
      <c r="V55" s="13">
        <v>5.18</v>
      </c>
      <c r="W55" s="13">
        <v>1.17</v>
      </c>
      <c r="Y55" s="151" t="s">
        <v>396</v>
      </c>
      <c r="Z55" t="s">
        <v>847</v>
      </c>
      <c r="AA55" t="s">
        <v>848</v>
      </c>
      <c r="AB55">
        <v>0.70700990900000005</v>
      </c>
      <c r="AC55">
        <v>0.40167491700000002</v>
      </c>
      <c r="AD55">
        <v>38.609355360000002</v>
      </c>
      <c r="AE55" s="2">
        <v>1</v>
      </c>
      <c r="AF55" s="2">
        <v>16</v>
      </c>
      <c r="AG55" s="134">
        <v>1.24E-5</v>
      </c>
      <c r="AH55">
        <v>97.027670110000003</v>
      </c>
      <c r="AI55">
        <v>14.28761877</v>
      </c>
    </row>
    <row r="56" spans="1:35" x14ac:dyDescent="0.25">
      <c r="C56" s="3" t="s">
        <v>16</v>
      </c>
      <c r="D56" s="13">
        <v>0.64400000000000002</v>
      </c>
      <c r="E56" s="13">
        <v>0.42</v>
      </c>
      <c r="F56" s="13">
        <v>0.38100000000000001</v>
      </c>
      <c r="G56" s="13">
        <v>0.219</v>
      </c>
      <c r="H56" s="13">
        <v>7.7899999999999997E-2</v>
      </c>
      <c r="I56" s="13">
        <v>1.23E-2</v>
      </c>
      <c r="J56" s="46">
        <v>7.98</v>
      </c>
      <c r="K56" s="47">
        <v>6.39</v>
      </c>
      <c r="L56" s="47">
        <v>6.21</v>
      </c>
      <c r="M56" s="47">
        <v>5.0999999999999996</v>
      </c>
      <c r="N56" s="47">
        <v>1.28</v>
      </c>
      <c r="O56" s="47">
        <v>0.68100000000000005</v>
      </c>
      <c r="P56" s="46"/>
      <c r="Q56" s="47"/>
      <c r="R56" s="47"/>
      <c r="S56" s="47"/>
      <c r="T56" s="47">
        <v>0.28599999999999998</v>
      </c>
      <c r="U56" s="73">
        <v>4.2700000000000004E-3</v>
      </c>
      <c r="V56" s="13">
        <v>5.09</v>
      </c>
      <c r="W56" s="13">
        <v>1.1000000000000001</v>
      </c>
      <c r="Y56" s="151"/>
      <c r="AE56" s="2"/>
      <c r="AF56" s="2"/>
    </row>
    <row r="57" spans="1:35" x14ac:dyDescent="0.25">
      <c r="A57" t="s">
        <v>39</v>
      </c>
      <c r="B57" s="20" t="s">
        <v>40</v>
      </c>
      <c r="C57" s="3" t="s">
        <v>14</v>
      </c>
      <c r="D57" s="13">
        <v>0.41599999999999998</v>
      </c>
      <c r="E57" s="13">
        <v>0.24299999999999999</v>
      </c>
      <c r="F57" s="13">
        <v>0.184</v>
      </c>
      <c r="G57" s="13">
        <v>0.129</v>
      </c>
      <c r="H57" s="13">
        <v>0.13900000000000001</v>
      </c>
      <c r="I57" s="13">
        <v>3.0099999999999998E-2</v>
      </c>
      <c r="J57" s="46">
        <v>7.22</v>
      </c>
      <c r="K57" s="47">
        <v>6.12</v>
      </c>
      <c r="L57" s="47">
        <v>5.66</v>
      </c>
      <c r="M57" s="47">
        <v>5.03</v>
      </c>
      <c r="N57" s="47">
        <v>3.94</v>
      </c>
      <c r="O57" s="47">
        <v>1.28</v>
      </c>
      <c r="P57" s="46"/>
      <c r="Q57" s="47"/>
      <c r="R57" s="47"/>
      <c r="S57" s="47"/>
      <c r="T57" s="47">
        <v>0.14599999999999999</v>
      </c>
      <c r="U57" s="73">
        <v>1.89E-2</v>
      </c>
      <c r="V57" s="13">
        <v>1.55</v>
      </c>
      <c r="W57" s="13">
        <v>1.37</v>
      </c>
      <c r="Y57" s="151" t="s">
        <v>395</v>
      </c>
      <c r="Z57" t="s">
        <v>999</v>
      </c>
      <c r="AA57" t="s">
        <v>1000</v>
      </c>
      <c r="AB57">
        <v>0.94006927900000004</v>
      </c>
      <c r="AC57">
        <v>0.23885281799999999</v>
      </c>
      <c r="AD57">
        <v>250.97493019999999</v>
      </c>
      <c r="AE57" s="2">
        <v>1</v>
      </c>
      <c r="AF57" s="2">
        <v>16</v>
      </c>
      <c r="AG57" s="134">
        <v>3.3599999999999999E-11</v>
      </c>
      <c r="AH57">
        <v>63.998685080000001</v>
      </c>
      <c r="AI57">
        <v>21.661294439999999</v>
      </c>
    </row>
    <row r="58" spans="1:35" x14ac:dyDescent="0.25">
      <c r="C58" s="3" t="s">
        <v>15</v>
      </c>
      <c r="D58" s="13">
        <v>0.38400000000000001</v>
      </c>
      <c r="E58" s="13">
        <v>0.33500000000000002</v>
      </c>
      <c r="F58" s="13">
        <v>0.28299999999999997</v>
      </c>
      <c r="G58" s="13">
        <v>0.14000000000000001</v>
      </c>
      <c r="H58" s="13">
        <v>9.6299999999999997E-2</v>
      </c>
      <c r="I58" s="13">
        <v>2.0500000000000001E-2</v>
      </c>
      <c r="J58" s="46">
        <v>4.37</v>
      </c>
      <c r="K58" s="47">
        <v>4.9400000000000004</v>
      </c>
      <c r="L58" s="47">
        <v>6.04</v>
      </c>
      <c r="M58" s="47">
        <v>3.39</v>
      </c>
      <c r="N58" s="47">
        <v>4.13</v>
      </c>
      <c r="O58" s="47">
        <v>1.61</v>
      </c>
      <c r="P58" s="46"/>
      <c r="Q58" s="47"/>
      <c r="R58" s="47"/>
      <c r="S58" s="47"/>
      <c r="T58" s="47">
        <v>0.14000000000000001</v>
      </c>
      <c r="U58" s="73">
        <v>3.2599999999999997E-2</v>
      </c>
      <c r="V58" s="13">
        <v>2.79</v>
      </c>
      <c r="W58" s="13">
        <v>2.02</v>
      </c>
      <c r="Y58" s="151" t="s">
        <v>396</v>
      </c>
      <c r="Z58" t="s">
        <v>1001</v>
      </c>
      <c r="AA58" t="s">
        <v>1002</v>
      </c>
      <c r="AB58">
        <v>0.68854075999999997</v>
      </c>
      <c r="AC58">
        <v>0.29443989700000001</v>
      </c>
      <c r="AD58">
        <v>35.371087959999997</v>
      </c>
      <c r="AE58" s="2">
        <v>1</v>
      </c>
      <c r="AF58" s="2">
        <v>16</v>
      </c>
      <c r="AG58" s="134">
        <v>2.05E-5</v>
      </c>
      <c r="AH58">
        <v>138.29157559999999</v>
      </c>
      <c r="AI58">
        <v>10.024431030000001</v>
      </c>
    </row>
    <row r="59" spans="1:35" x14ac:dyDescent="0.25">
      <c r="C59" s="3" t="s">
        <v>16</v>
      </c>
      <c r="D59" s="13">
        <v>0.28399999999999997</v>
      </c>
      <c r="E59" s="13">
        <v>0.312</v>
      </c>
      <c r="F59" s="13">
        <v>0.20100000000000001</v>
      </c>
      <c r="G59" s="13">
        <v>0.19800000000000001</v>
      </c>
      <c r="H59" s="13">
        <v>0.13200000000000001</v>
      </c>
      <c r="I59" s="13">
        <v>2.1000000000000001E-2</v>
      </c>
      <c r="J59" s="46">
        <v>2.59</v>
      </c>
      <c r="K59" s="47">
        <v>6.15</v>
      </c>
      <c r="L59" s="47">
        <v>6.07</v>
      </c>
      <c r="M59" s="47">
        <v>4.82</v>
      </c>
      <c r="N59" s="47">
        <v>2.1800000000000002</v>
      </c>
      <c r="O59" s="47">
        <v>2.06</v>
      </c>
      <c r="P59" s="46"/>
      <c r="Q59" s="47"/>
      <c r="R59" s="47"/>
      <c r="S59" s="47"/>
      <c r="T59" s="47">
        <v>7.9000000000000001E-2</v>
      </c>
      <c r="U59" s="73">
        <v>3.6299999999999999E-2</v>
      </c>
      <c r="V59" s="13">
        <v>1.7</v>
      </c>
      <c r="W59" s="13">
        <v>2.1800000000000002</v>
      </c>
      <c r="Y59" s="151"/>
      <c r="AE59" s="2"/>
      <c r="AF59" s="2"/>
    </row>
    <row r="60" spans="1:35" x14ac:dyDescent="0.25">
      <c r="A60" t="s">
        <v>41</v>
      </c>
      <c r="B60" s="20" t="s">
        <v>42</v>
      </c>
      <c r="C60" s="3" t="s">
        <v>14</v>
      </c>
      <c r="D60" s="7">
        <v>0.59900354409574197</v>
      </c>
      <c r="E60" s="7">
        <v>0.26210899378499153</v>
      </c>
      <c r="F60" s="7">
        <v>0.18865889362576405</v>
      </c>
      <c r="G60" s="7">
        <v>0.22502439776054239</v>
      </c>
      <c r="H60" s="7">
        <v>5.1415070111459245E-2</v>
      </c>
      <c r="I60" s="7">
        <v>4.9925522625712669E-2</v>
      </c>
      <c r="J60" s="42">
        <v>13.366685500025682</v>
      </c>
      <c r="K60" s="43">
        <v>4.3635009502285689</v>
      </c>
      <c r="L60" s="43">
        <v>5.3748523293440851</v>
      </c>
      <c r="M60" s="43">
        <v>3.6048076429195133</v>
      </c>
      <c r="N60" s="43">
        <v>1.8742616467204274</v>
      </c>
      <c r="O60" s="43">
        <v>1.0204941188556167</v>
      </c>
      <c r="P60" s="42"/>
      <c r="Q60" s="43"/>
      <c r="R60" s="43"/>
      <c r="S60" s="43"/>
      <c r="T60" s="43">
        <v>0.78668652729980992</v>
      </c>
      <c r="U60" s="71">
        <v>5.9735990549078022E-2</v>
      </c>
      <c r="V60" s="7">
        <v>6.8981457701987769E-2</v>
      </c>
      <c r="W60" s="7">
        <v>0.94992038625507214</v>
      </c>
      <c r="Y60" s="151" t="s">
        <v>395</v>
      </c>
      <c r="Z60" t="s">
        <v>945</v>
      </c>
      <c r="AA60" t="s">
        <v>946</v>
      </c>
      <c r="AB60">
        <v>0.72797873999999996</v>
      </c>
      <c r="AC60">
        <v>0.46282382900000002</v>
      </c>
      <c r="AD60">
        <v>42.818932029999999</v>
      </c>
      <c r="AE60" s="2">
        <v>1</v>
      </c>
      <c r="AF60" s="2">
        <v>16</v>
      </c>
      <c r="AG60" s="134">
        <v>6.7599999999999997E-6</v>
      </c>
      <c r="AH60">
        <v>79.961874230000006</v>
      </c>
      <c r="AI60">
        <v>17.33694182</v>
      </c>
    </row>
    <row r="61" spans="1:35" x14ac:dyDescent="0.25">
      <c r="C61" s="3" t="s">
        <v>15</v>
      </c>
      <c r="D61" s="7">
        <v>0.52349889568031227</v>
      </c>
      <c r="E61" s="7">
        <v>0.12419744208742103</v>
      </c>
      <c r="F61" s="7">
        <v>0.17247932610817196</v>
      </c>
      <c r="G61" s="7">
        <v>0.12501926138990191</v>
      </c>
      <c r="H61" s="7">
        <v>6.2355539575735787E-2</v>
      </c>
      <c r="I61" s="7">
        <v>4.201551183933433E-2</v>
      </c>
      <c r="J61" s="42">
        <v>9.1841902511685252</v>
      </c>
      <c r="K61" s="43">
        <v>2.9955313575427605</v>
      </c>
      <c r="L61" s="43">
        <v>3.657814987929529</v>
      </c>
      <c r="M61" s="43">
        <v>2.7102573321690895</v>
      </c>
      <c r="N61" s="43">
        <v>2.692742308284966</v>
      </c>
      <c r="O61" s="43">
        <v>1.6874004828188403</v>
      </c>
      <c r="P61" s="42"/>
      <c r="Q61" s="43"/>
      <c r="R61" s="43"/>
      <c r="S61" s="43"/>
      <c r="T61" s="43">
        <v>0.86157481123837898</v>
      </c>
      <c r="U61" s="71">
        <v>4.9257794442446969E-2</v>
      </c>
      <c r="V61" s="7">
        <v>8.1668293184036164E-2</v>
      </c>
      <c r="W61" s="7">
        <v>1.2271303097231496</v>
      </c>
      <c r="Y61" s="151" t="s">
        <v>396</v>
      </c>
      <c r="Z61" t="s">
        <v>947</v>
      </c>
      <c r="AA61" t="s">
        <v>948</v>
      </c>
      <c r="AB61">
        <v>0.66029769299999996</v>
      </c>
      <c r="AC61">
        <v>0.39588274600000001</v>
      </c>
      <c r="AD61">
        <v>31.100062829999999</v>
      </c>
      <c r="AE61" s="2">
        <v>1</v>
      </c>
      <c r="AF61" s="2">
        <v>16</v>
      </c>
      <c r="AG61" s="134">
        <v>4.1699999999999997E-5</v>
      </c>
      <c r="AH61">
        <v>109.69059300000001</v>
      </c>
      <c r="AI61">
        <v>12.638224689999999</v>
      </c>
    </row>
    <row r="62" spans="1:35" x14ac:dyDescent="0.25">
      <c r="C62" s="3" t="s">
        <v>16</v>
      </c>
      <c r="D62" s="7">
        <v>0.53880528018901841</v>
      </c>
      <c r="E62" s="7">
        <v>0.16816477477014741</v>
      </c>
      <c r="F62" s="7">
        <v>0.20894755765576045</v>
      </c>
      <c r="G62" s="7">
        <v>0.14361292310853152</v>
      </c>
      <c r="H62" s="7">
        <v>6.8827366582772609E-2</v>
      </c>
      <c r="I62" s="7">
        <v>5.3007345010015923E-2</v>
      </c>
      <c r="J62" s="42">
        <v>11.257383532795727</v>
      </c>
      <c r="K62" s="43">
        <v>4.4405978735425551</v>
      </c>
      <c r="L62" s="43">
        <v>3.7545842107966512</v>
      </c>
      <c r="M62" s="43">
        <v>3.7237146232472136</v>
      </c>
      <c r="N62" s="43">
        <v>2.6250449432431044</v>
      </c>
      <c r="O62" s="43">
        <v>1.985720889619395</v>
      </c>
      <c r="P62" s="42"/>
      <c r="Q62" s="43"/>
      <c r="R62" s="43"/>
      <c r="S62" s="43"/>
      <c r="T62" s="43">
        <v>0.87385073706918692</v>
      </c>
      <c r="U62" s="71">
        <v>4.6792336535004364E-2</v>
      </c>
      <c r="V62" s="7">
        <v>6.6824182032975493E-2</v>
      </c>
      <c r="W62" s="7">
        <v>1.533617545842108</v>
      </c>
      <c r="Y62" s="151"/>
      <c r="AE62" s="2"/>
      <c r="AF62" s="2"/>
    </row>
    <row r="63" spans="1:35" x14ac:dyDescent="0.25">
      <c r="A63" t="s">
        <v>43</v>
      </c>
      <c r="B63" s="20" t="s">
        <v>44</v>
      </c>
      <c r="C63" s="3" t="s">
        <v>14</v>
      </c>
      <c r="D63" s="7">
        <v>0.69699999999999995</v>
      </c>
      <c r="E63" s="7">
        <v>0.20599999999999999</v>
      </c>
      <c r="F63" s="7">
        <v>0.11600000000000001</v>
      </c>
      <c r="G63" s="7">
        <v>0.115</v>
      </c>
      <c r="H63" s="5">
        <v>0</v>
      </c>
      <c r="I63" s="5">
        <v>0</v>
      </c>
      <c r="J63" s="65">
        <v>3.83</v>
      </c>
      <c r="K63" s="43">
        <v>2.04</v>
      </c>
      <c r="L63" s="43">
        <v>1.41</v>
      </c>
      <c r="M63" s="43">
        <v>0.27800000000000002</v>
      </c>
      <c r="N63" s="86">
        <v>3.39E-2</v>
      </c>
      <c r="O63" s="30">
        <v>0</v>
      </c>
      <c r="P63" s="55"/>
      <c r="Q63" s="30"/>
      <c r="R63" s="30"/>
      <c r="S63" s="30"/>
      <c r="T63" s="30">
        <v>0</v>
      </c>
      <c r="U63" s="77">
        <v>0</v>
      </c>
      <c r="V63" s="5">
        <v>0</v>
      </c>
      <c r="W63" s="5">
        <v>0</v>
      </c>
      <c r="Y63" s="151" t="s">
        <v>395</v>
      </c>
      <c r="Z63" t="s">
        <v>941</v>
      </c>
      <c r="AA63" t="s">
        <v>942</v>
      </c>
      <c r="AB63">
        <v>0.67298842599999997</v>
      </c>
      <c r="AC63">
        <v>0.48015179699999999</v>
      </c>
      <c r="AD63">
        <v>20.579957369999999</v>
      </c>
      <c r="AE63" s="2">
        <v>1</v>
      </c>
      <c r="AF63" s="2">
        <v>10</v>
      </c>
      <c r="AG63">
        <v>1.080491E-3</v>
      </c>
      <c r="AH63">
        <v>24.45572713</v>
      </c>
      <c r="AI63">
        <v>56.685877859999998</v>
      </c>
    </row>
    <row r="64" spans="1:35" x14ac:dyDescent="0.25">
      <c r="C64" s="3" t="s">
        <v>15</v>
      </c>
      <c r="D64" s="7">
        <v>0.76</v>
      </c>
      <c r="E64" s="7">
        <v>0.17499999999999999</v>
      </c>
      <c r="F64" s="23">
        <v>9.11E-2</v>
      </c>
      <c r="G64" s="23">
        <v>8.7499999999999994E-2</v>
      </c>
      <c r="H64" s="5">
        <v>0</v>
      </c>
      <c r="I64" s="5">
        <v>0</v>
      </c>
      <c r="J64" s="65">
        <v>4.42</v>
      </c>
      <c r="K64" s="43">
        <v>2.19</v>
      </c>
      <c r="L64" s="43">
        <v>1.59</v>
      </c>
      <c r="M64" s="43">
        <v>1.21</v>
      </c>
      <c r="N64" s="86">
        <v>5.5100000000000003E-2</v>
      </c>
      <c r="O64" s="30">
        <v>0</v>
      </c>
      <c r="P64" s="55"/>
      <c r="Q64" s="30"/>
      <c r="R64" s="30"/>
      <c r="S64" s="30"/>
      <c r="T64" s="30">
        <v>0</v>
      </c>
      <c r="U64" s="77">
        <v>0</v>
      </c>
      <c r="V64" s="5">
        <v>0</v>
      </c>
      <c r="W64" s="5">
        <v>0</v>
      </c>
      <c r="Y64" s="151" t="s">
        <v>396</v>
      </c>
      <c r="Z64" t="s">
        <v>943</v>
      </c>
      <c r="AA64" t="s">
        <v>944</v>
      </c>
      <c r="AB64">
        <v>0.93766962700000001</v>
      </c>
      <c r="AC64">
        <v>0.42467286100000001</v>
      </c>
      <c r="AD64">
        <v>195.5660556</v>
      </c>
      <c r="AE64" s="2">
        <v>1</v>
      </c>
      <c r="AF64" s="2">
        <v>13</v>
      </c>
      <c r="AG64" s="134">
        <v>3.2700000000000001E-9</v>
      </c>
      <c r="AH64">
        <v>19.178122859999998</v>
      </c>
      <c r="AI64">
        <v>72.285195540000004</v>
      </c>
    </row>
    <row r="65" spans="1:35" x14ac:dyDescent="0.25">
      <c r="C65" s="3" t="s">
        <v>16</v>
      </c>
      <c r="D65" s="7">
        <v>0.56999999999999995</v>
      </c>
      <c r="E65" s="7">
        <v>0.157</v>
      </c>
      <c r="F65" s="7">
        <v>0.123</v>
      </c>
      <c r="G65" s="7">
        <v>0.10100000000000001</v>
      </c>
      <c r="H65" s="5">
        <v>0</v>
      </c>
      <c r="I65" s="5">
        <v>0</v>
      </c>
      <c r="J65" s="65">
        <v>4.59</v>
      </c>
      <c r="K65" s="43">
        <v>2.61</v>
      </c>
      <c r="L65" s="43">
        <v>1.64</v>
      </c>
      <c r="M65" s="43">
        <v>1.25</v>
      </c>
      <c r="N65" s="86">
        <v>6.6500000000000004E-2</v>
      </c>
      <c r="O65" s="30">
        <v>0</v>
      </c>
      <c r="P65" s="55"/>
      <c r="Q65" s="30"/>
      <c r="R65" s="30"/>
      <c r="S65" s="30"/>
      <c r="T65" s="30">
        <v>0</v>
      </c>
      <c r="U65" s="77">
        <v>0</v>
      </c>
      <c r="V65" s="5">
        <v>0</v>
      </c>
      <c r="W65" s="5">
        <v>0</v>
      </c>
      <c r="Y65" s="151"/>
      <c r="AE65" s="2"/>
      <c r="AF65" s="2"/>
    </row>
    <row r="66" spans="1:35" x14ac:dyDescent="0.25">
      <c r="A66" t="s">
        <v>45</v>
      </c>
      <c r="B66" s="20" t="s">
        <v>46</v>
      </c>
      <c r="C66" s="3" t="s">
        <v>14</v>
      </c>
      <c r="D66" s="17">
        <v>1.19</v>
      </c>
      <c r="E66" s="17">
        <v>1.1399999999999999</v>
      </c>
      <c r="F66" s="7">
        <v>0.92100000000000004</v>
      </c>
      <c r="G66" s="17">
        <v>1.0900000000000001</v>
      </c>
      <c r="H66" s="7">
        <v>0.55800000000000005</v>
      </c>
      <c r="I66" s="7">
        <v>0.30499999999999999</v>
      </c>
      <c r="J66" s="65">
        <v>14.6</v>
      </c>
      <c r="K66" s="56">
        <v>11.5</v>
      </c>
      <c r="L66" s="56">
        <v>13.4</v>
      </c>
      <c r="M66" s="56">
        <v>11.9</v>
      </c>
      <c r="N66" s="56">
        <v>9.35</v>
      </c>
      <c r="O66" s="43">
        <v>5.55</v>
      </c>
      <c r="P66" s="42"/>
      <c r="Q66" s="43"/>
      <c r="R66" s="43"/>
      <c r="S66" s="43"/>
      <c r="T66" s="56">
        <v>1.29</v>
      </c>
      <c r="U66" s="71">
        <v>0.45300000000000001</v>
      </c>
      <c r="V66" s="17">
        <v>17.2</v>
      </c>
      <c r="W66" s="7">
        <v>5.5</v>
      </c>
      <c r="Y66" s="151" t="s">
        <v>395</v>
      </c>
      <c r="Z66" t="s">
        <v>1363</v>
      </c>
      <c r="AA66" t="s">
        <v>1364</v>
      </c>
      <c r="AB66">
        <v>0.90921671999999998</v>
      </c>
      <c r="AC66">
        <v>0.14151859</v>
      </c>
      <c r="AD66">
        <v>160.24390819999999</v>
      </c>
      <c r="AE66" s="2">
        <v>1</v>
      </c>
      <c r="AF66" s="2">
        <v>16</v>
      </c>
      <c r="AG66" s="134">
        <v>9.4499999999999994E-10</v>
      </c>
      <c r="AH66">
        <v>135.17996690000001</v>
      </c>
      <c r="AI66">
        <v>10.255176069999999</v>
      </c>
    </row>
    <row r="67" spans="1:35" x14ac:dyDescent="0.25">
      <c r="C67" s="3" t="s">
        <v>15</v>
      </c>
      <c r="D67" s="17">
        <v>1.1499999999999999</v>
      </c>
      <c r="E67" s="17">
        <v>1.1299999999999999</v>
      </c>
      <c r="F67" s="7">
        <v>1.1599999999999999</v>
      </c>
      <c r="G67" s="17">
        <v>1.02</v>
      </c>
      <c r="H67" s="7">
        <v>0.57499999999999996</v>
      </c>
      <c r="I67" s="7">
        <v>0.33600000000000002</v>
      </c>
      <c r="J67" s="65">
        <v>14.6</v>
      </c>
      <c r="K67" s="56">
        <v>13.6</v>
      </c>
      <c r="L67" s="56">
        <v>9.9700000000000006</v>
      </c>
      <c r="M67" s="56">
        <v>12.9</v>
      </c>
      <c r="N67" s="56">
        <v>8.91</v>
      </c>
      <c r="O67" s="43">
        <v>5.5</v>
      </c>
      <c r="P67" s="42"/>
      <c r="Q67" s="43"/>
      <c r="R67" s="43"/>
      <c r="S67" s="43"/>
      <c r="T67" s="56">
        <v>1.32</v>
      </c>
      <c r="U67" s="71">
        <v>0.374</v>
      </c>
      <c r="V67" s="17">
        <v>17.8</v>
      </c>
      <c r="W67" s="7">
        <v>6.11</v>
      </c>
      <c r="Y67" s="151" t="s">
        <v>396</v>
      </c>
      <c r="Z67" t="s">
        <v>1365</v>
      </c>
      <c r="AA67" t="s">
        <v>1366</v>
      </c>
      <c r="AB67">
        <v>0.90988150199999995</v>
      </c>
      <c r="AC67">
        <v>0.1060504</v>
      </c>
      <c r="AD67">
        <v>161.54401580000001</v>
      </c>
      <c r="AE67" s="2">
        <v>1</v>
      </c>
      <c r="AF67" s="2">
        <v>16</v>
      </c>
      <c r="AG67" s="134">
        <v>8.9100000000000003E-10</v>
      </c>
      <c r="AH67">
        <v>179.66308069999999</v>
      </c>
      <c r="AI67">
        <v>7.7160780920000001</v>
      </c>
    </row>
    <row r="68" spans="1:35" x14ac:dyDescent="0.25">
      <c r="C68" s="3" t="s">
        <v>16</v>
      </c>
      <c r="D68" s="7">
        <v>1.2</v>
      </c>
      <c r="E68" s="7">
        <v>0.99099999999999999</v>
      </c>
      <c r="F68" s="7">
        <v>0.77100000000000002</v>
      </c>
      <c r="G68" s="17">
        <v>1.04</v>
      </c>
      <c r="H68" s="7">
        <v>0.56000000000000005</v>
      </c>
      <c r="I68" s="7">
        <v>0.41899999999999998</v>
      </c>
      <c r="J68" s="65">
        <v>15.6</v>
      </c>
      <c r="K68" s="56">
        <v>13.1</v>
      </c>
      <c r="L68" s="56">
        <v>11.7</v>
      </c>
      <c r="M68" s="56">
        <v>14.3</v>
      </c>
      <c r="N68" s="56">
        <v>9.09</v>
      </c>
      <c r="O68" s="43">
        <v>5.63</v>
      </c>
      <c r="P68" s="42"/>
      <c r="Q68" s="43"/>
      <c r="R68" s="43"/>
      <c r="S68" s="43"/>
      <c r="T68" s="56">
        <v>1.33</v>
      </c>
      <c r="U68" s="78">
        <v>0.42</v>
      </c>
      <c r="V68" s="17">
        <v>17.3</v>
      </c>
      <c r="W68" s="7">
        <v>5.89</v>
      </c>
      <c r="Y68" s="151"/>
      <c r="AE68" s="2"/>
      <c r="AF68" s="2"/>
    </row>
    <row r="69" spans="1:35" x14ac:dyDescent="0.25">
      <c r="A69" t="s">
        <v>423</v>
      </c>
      <c r="B69" s="20" t="s">
        <v>578</v>
      </c>
      <c r="C69" s="3" t="s">
        <v>14</v>
      </c>
      <c r="D69" s="13" t="s">
        <v>424</v>
      </c>
      <c r="E69" s="31">
        <v>3.5900000000000001E-2</v>
      </c>
      <c r="F69" s="100">
        <v>3.8300000000000001E-3</v>
      </c>
      <c r="G69" s="28">
        <v>0</v>
      </c>
      <c r="H69" s="92">
        <v>0</v>
      </c>
      <c r="I69" s="101"/>
      <c r="J69" s="25">
        <v>5.05</v>
      </c>
      <c r="K69" s="25">
        <v>3.68</v>
      </c>
      <c r="L69" s="25">
        <v>2.81</v>
      </c>
      <c r="M69" s="25">
        <v>1.46</v>
      </c>
      <c r="N69" s="87">
        <v>2.1000000000000001E-2</v>
      </c>
      <c r="O69" s="98"/>
      <c r="P69" s="54">
        <v>0.4</v>
      </c>
      <c r="Q69" s="87">
        <v>0.73</v>
      </c>
      <c r="R69" s="87">
        <v>0.32</v>
      </c>
      <c r="S69" s="87">
        <v>0.15</v>
      </c>
      <c r="T69" s="56"/>
      <c r="U69" s="78"/>
      <c r="V69" s="17"/>
      <c r="W69" s="7"/>
      <c r="Y69" s="151" t="s">
        <v>395</v>
      </c>
      <c r="Z69" t="s">
        <v>425</v>
      </c>
      <c r="AA69" t="s">
        <v>426</v>
      </c>
      <c r="AB69">
        <v>0.95167627072571703</v>
      </c>
      <c r="AC69">
        <v>0.42302224254219201</v>
      </c>
      <c r="AD69">
        <v>78.775068482324301</v>
      </c>
      <c r="AE69" s="2">
        <v>1</v>
      </c>
      <c r="AF69" s="2">
        <v>4</v>
      </c>
      <c r="AG69">
        <v>8.90195370759738E-4</v>
      </c>
      <c r="AH69">
        <v>5.5384612034416696</v>
      </c>
      <c r="AI69">
        <v>250.303163676298</v>
      </c>
    </row>
    <row r="70" spans="1:35" x14ac:dyDescent="0.25">
      <c r="C70" s="3" t="s">
        <v>15</v>
      </c>
      <c r="D70" s="31">
        <v>9.0700000000000003E-2</v>
      </c>
      <c r="E70" s="31">
        <v>2.4799999999999999E-2</v>
      </c>
      <c r="F70" s="100">
        <v>2.0999999999999999E-3</v>
      </c>
      <c r="G70" s="28">
        <v>0</v>
      </c>
      <c r="H70" s="92">
        <v>0</v>
      </c>
      <c r="I70" s="101"/>
      <c r="J70" s="25">
        <v>3.15</v>
      </c>
      <c r="K70" s="25">
        <v>3.82</v>
      </c>
      <c r="L70" s="25">
        <v>2.0699999999999998</v>
      </c>
      <c r="M70" s="25">
        <v>1.64</v>
      </c>
      <c r="N70" s="87">
        <v>2.5000000000000001E-2</v>
      </c>
      <c r="O70" s="98"/>
      <c r="P70" s="87">
        <v>0.18</v>
      </c>
      <c r="Q70" s="87">
        <v>0.73</v>
      </c>
      <c r="R70" s="87"/>
      <c r="S70" s="87"/>
      <c r="T70" s="56"/>
      <c r="U70" s="78"/>
      <c r="V70" s="17"/>
      <c r="W70" s="7"/>
      <c r="Y70" s="151" t="s">
        <v>396</v>
      </c>
      <c r="Z70" t="s">
        <v>427</v>
      </c>
      <c r="AA70" t="s">
        <v>428</v>
      </c>
      <c r="AB70">
        <v>0.89928341232906905</v>
      </c>
      <c r="AC70">
        <v>0.69099142991028695</v>
      </c>
      <c r="AD70">
        <v>71.430808618519094</v>
      </c>
      <c r="AE70" s="2">
        <v>1</v>
      </c>
      <c r="AF70" s="2">
        <v>8</v>
      </c>
      <c r="AG70">
        <v>2.93464020616474E-5</v>
      </c>
      <c r="AH70">
        <v>15.923783684889299</v>
      </c>
      <c r="AI70">
        <v>87.058100546504804</v>
      </c>
    </row>
    <row r="71" spans="1:35" x14ac:dyDescent="0.25">
      <c r="A71" t="s">
        <v>429</v>
      </c>
      <c r="B71" s="20" t="s">
        <v>579</v>
      </c>
      <c r="C71" s="3" t="s">
        <v>14</v>
      </c>
      <c r="D71" s="13">
        <v>0.53300000000000003</v>
      </c>
      <c r="E71" s="13">
        <v>0.747</v>
      </c>
      <c r="F71" s="13">
        <v>0.69699999999999995</v>
      </c>
      <c r="G71" s="28">
        <v>1.19</v>
      </c>
      <c r="H71" s="92">
        <v>1.39</v>
      </c>
      <c r="I71" s="98"/>
      <c r="J71" s="25">
        <v>10.26</v>
      </c>
      <c r="K71" s="25">
        <v>12.3</v>
      </c>
      <c r="L71" s="25">
        <v>13.14</v>
      </c>
      <c r="M71" s="25">
        <v>11.379999999999999</v>
      </c>
      <c r="N71" s="87">
        <v>13.72</v>
      </c>
      <c r="O71" s="98"/>
      <c r="P71" s="25">
        <v>2.8000000000000003</v>
      </c>
      <c r="Q71" s="28">
        <v>0.83</v>
      </c>
      <c r="R71" s="25">
        <v>1.5</v>
      </c>
      <c r="S71" s="28">
        <v>1.39</v>
      </c>
      <c r="T71" s="56"/>
      <c r="U71" s="78"/>
      <c r="V71" s="17"/>
      <c r="W71" s="7"/>
      <c r="Y71" s="151" t="s">
        <v>395</v>
      </c>
      <c r="Z71" s="4" t="s">
        <v>430</v>
      </c>
      <c r="AA71" t="s">
        <v>431</v>
      </c>
      <c r="AB71">
        <v>0.56525041089482897</v>
      </c>
      <c r="AC71">
        <v>0.25559494457177201</v>
      </c>
      <c r="AD71">
        <v>10.401397495202</v>
      </c>
      <c r="AE71" s="2">
        <v>1</v>
      </c>
      <c r="AF71" s="2">
        <v>8</v>
      </c>
      <c r="AG71">
        <v>1.2145549926007099E-2</v>
      </c>
      <c r="AH71">
        <v>-112.81415822575801</v>
      </c>
      <c r="AI71">
        <v>-12.288301246246901</v>
      </c>
    </row>
    <row r="72" spans="1:35" x14ac:dyDescent="0.25">
      <c r="C72" s="3" t="s">
        <v>15</v>
      </c>
      <c r="D72" s="13">
        <v>0.94199999999999995</v>
      </c>
      <c r="E72" s="13">
        <v>1.17</v>
      </c>
      <c r="F72" s="13">
        <v>0.63900000000000001</v>
      </c>
      <c r="G72" s="28">
        <v>1.27</v>
      </c>
      <c r="H72" s="92">
        <v>1.54</v>
      </c>
      <c r="I72" s="98"/>
      <c r="J72" s="25">
        <v>10.760000000000002</v>
      </c>
      <c r="K72" s="25">
        <v>14.44</v>
      </c>
      <c r="L72" s="25">
        <v>13.86</v>
      </c>
      <c r="M72" s="25">
        <v>14.5</v>
      </c>
      <c r="N72" s="87">
        <v>17.04</v>
      </c>
      <c r="O72" s="98"/>
      <c r="P72" s="25">
        <v>3.54</v>
      </c>
      <c r="Q72" s="28">
        <v>1.36</v>
      </c>
      <c r="R72" s="25"/>
      <c r="S72" s="13">
        <v>0.78100000000000003</v>
      </c>
      <c r="T72" s="56"/>
      <c r="U72" s="78"/>
      <c r="V72" s="17"/>
      <c r="W72" s="7"/>
      <c r="Y72" s="151" t="s">
        <v>396</v>
      </c>
      <c r="Z72" s="4" t="s">
        <v>432</v>
      </c>
      <c r="AA72" t="s">
        <v>433</v>
      </c>
      <c r="AB72">
        <v>0.422717319775189</v>
      </c>
      <c r="AC72">
        <v>0.12481256320735901</v>
      </c>
      <c r="AD72">
        <v>5.8580287856281599</v>
      </c>
      <c r="AE72" s="2">
        <v>1</v>
      </c>
      <c r="AF72" s="2">
        <v>8</v>
      </c>
      <c r="AG72">
        <v>4.1828123557946503E-2</v>
      </c>
      <c r="AH72">
        <v>-307.84185031512101</v>
      </c>
      <c r="AI72">
        <v>-4.5032680244768999</v>
      </c>
    </row>
    <row r="73" spans="1:35" x14ac:dyDescent="0.25">
      <c r="A73" s="9" t="s">
        <v>47</v>
      </c>
      <c r="B73" s="299" t="s">
        <v>48</v>
      </c>
      <c r="C73" s="3" t="s">
        <v>14</v>
      </c>
      <c r="D73" s="7">
        <v>0.35902072432543347</v>
      </c>
      <c r="E73" s="7">
        <v>0.2219554734790192</v>
      </c>
      <c r="F73" s="7">
        <v>0.16830614548066072</v>
      </c>
      <c r="G73" s="7">
        <v>6.1008002462296089E-2</v>
      </c>
      <c r="H73" s="7">
        <v>4.4985431414794295E-2</v>
      </c>
      <c r="I73" s="7">
        <v>0</v>
      </c>
      <c r="J73" s="42">
        <v>5.7780306761054687</v>
      </c>
      <c r="K73" s="43">
        <v>4.541664614753258</v>
      </c>
      <c r="L73" s="43">
        <v>4.2135133887349951</v>
      </c>
      <c r="M73" s="43">
        <v>3.3746342464348009</v>
      </c>
      <c r="N73" s="43">
        <v>4.1560839232584383</v>
      </c>
      <c r="O73" s="43">
        <v>3.544382887042167</v>
      </c>
      <c r="P73" s="42"/>
      <c r="Q73" s="43"/>
      <c r="R73" s="43"/>
      <c r="S73" s="43"/>
      <c r="T73" s="43">
        <v>0.38189648096850309</v>
      </c>
      <c r="U73" s="71">
        <v>0.26719708628295885</v>
      </c>
      <c r="V73" s="7">
        <v>8.8109674771724631</v>
      </c>
      <c r="W73" s="7">
        <v>7.7070380629937425</v>
      </c>
      <c r="Y73" s="151" t="s">
        <v>395</v>
      </c>
      <c r="Z73" t="s">
        <v>889</v>
      </c>
      <c r="AA73" t="s">
        <v>890</v>
      </c>
      <c r="AB73">
        <v>0.95128450499999995</v>
      </c>
      <c r="AC73">
        <v>0.212195313</v>
      </c>
      <c r="AD73">
        <v>253.8555475</v>
      </c>
      <c r="AE73" s="2">
        <v>1</v>
      </c>
      <c r="AF73" s="2">
        <v>13</v>
      </c>
      <c r="AG73" s="134">
        <v>6.5400000000000002E-10</v>
      </c>
      <c r="AH73">
        <v>33.688232659999997</v>
      </c>
      <c r="AI73">
        <v>41.150700149999999</v>
      </c>
    </row>
    <row r="74" spans="1:35" x14ac:dyDescent="0.25">
      <c r="C74" s="3" t="s">
        <v>15</v>
      </c>
      <c r="D74" s="7">
        <v>0.42857853698573922</v>
      </c>
      <c r="E74" s="7">
        <v>0.25727557197086282</v>
      </c>
      <c r="F74" s="7">
        <v>0.22109982558736024</v>
      </c>
      <c r="G74" s="7">
        <v>7.967477172463322E-2</v>
      </c>
      <c r="H74" s="7">
        <v>2.5592541294757361E-2</v>
      </c>
      <c r="I74" s="7">
        <v>0</v>
      </c>
      <c r="J74" s="42">
        <v>5.8010623781676411</v>
      </c>
      <c r="K74" s="43">
        <v>4.8307571560480147</v>
      </c>
      <c r="L74" s="43">
        <v>4.343894531650764</v>
      </c>
      <c r="M74" s="43">
        <v>3.4281337847542837</v>
      </c>
      <c r="N74" s="43">
        <v>4.7927464860982871</v>
      </c>
      <c r="O74" s="43">
        <v>3.2611316302452038</v>
      </c>
      <c r="P74" s="42"/>
      <c r="Q74" s="43"/>
      <c r="R74" s="43"/>
      <c r="S74" s="43"/>
      <c r="T74" s="43">
        <v>0.31365086693341537</v>
      </c>
      <c r="U74" s="71">
        <v>0.21683030676105469</v>
      </c>
      <c r="V74" s="7">
        <v>8.5411408638555457</v>
      </c>
      <c r="W74" s="7">
        <v>6.8678567764440341</v>
      </c>
      <c r="Y74" s="151" t="s">
        <v>396</v>
      </c>
      <c r="Z74" t="s">
        <v>891</v>
      </c>
      <c r="AA74" t="s">
        <v>892</v>
      </c>
      <c r="AB74">
        <v>0.58458913400000001</v>
      </c>
      <c r="AC74">
        <v>0.20746629</v>
      </c>
      <c r="AD74">
        <v>22.51608444</v>
      </c>
      <c r="AE74" s="2">
        <v>1</v>
      </c>
      <c r="AF74" s="2">
        <v>16</v>
      </c>
      <c r="AG74" s="134">
        <v>2.2000000000000001E-4</v>
      </c>
      <c r="AH74">
        <v>245.99292500000001</v>
      </c>
      <c r="AI74">
        <v>5.6355050090000001</v>
      </c>
    </row>
    <row r="75" spans="1:35" x14ac:dyDescent="0.25">
      <c r="C75" s="3" t="s">
        <v>16</v>
      </c>
      <c r="D75" s="7">
        <v>0.40672976300400127</v>
      </c>
      <c r="E75" s="7">
        <v>0.25966553811429155</v>
      </c>
      <c r="F75" s="7">
        <v>0.20269877911152151</v>
      </c>
      <c r="G75" s="7">
        <v>0.11877039088950447</v>
      </c>
      <c r="H75" s="7">
        <v>2.5567815738175851E-2</v>
      </c>
      <c r="I75" s="7">
        <v>0</v>
      </c>
      <c r="J75" s="42">
        <v>6.7314209500359086</v>
      </c>
      <c r="K75" s="43">
        <v>6.0092171950343696</v>
      </c>
      <c r="L75" s="43">
        <v>5.232831640504771</v>
      </c>
      <c r="M75" s="43">
        <v>4.7716230635067207</v>
      </c>
      <c r="N75" s="43">
        <v>3.1439622447932698</v>
      </c>
      <c r="O75" s="43">
        <v>1.7891505078485688</v>
      </c>
      <c r="P75" s="42"/>
      <c r="Q75" s="43"/>
      <c r="R75" s="43"/>
      <c r="S75" s="43"/>
      <c r="T75" s="57">
        <v>0.32052375089771212</v>
      </c>
      <c r="U75" s="79">
        <v>0.20851646660510928</v>
      </c>
      <c r="V75" s="7">
        <v>6.1587155022058075</v>
      </c>
      <c r="W75" s="7">
        <v>5.4012003693444139</v>
      </c>
      <c r="Y75" s="151"/>
      <c r="Z75" s="4"/>
      <c r="AE75" s="2"/>
      <c r="AF75" s="2"/>
    </row>
    <row r="76" spans="1:35" x14ac:dyDescent="0.25">
      <c r="A76" s="9" t="s">
        <v>621</v>
      </c>
      <c r="B76" s="20" t="s">
        <v>49</v>
      </c>
      <c r="C76" s="3" t="s">
        <v>14</v>
      </c>
      <c r="D76" s="4">
        <v>0.45343241226979508</v>
      </c>
      <c r="E76" s="4">
        <v>0.40283486681391983</v>
      </c>
      <c r="F76" s="4">
        <v>0.41496130948027443</v>
      </c>
      <c r="G76" s="4">
        <v>0.35241285490689406</v>
      </c>
      <c r="H76" s="4">
        <v>0.21317086728200926</v>
      </c>
      <c r="I76" s="4">
        <v>0.22500475403361467</v>
      </c>
      <c r="J76" s="53">
        <v>6.8369585887102673</v>
      </c>
      <c r="K76" s="54">
        <v>5.5535450462969731</v>
      </c>
      <c r="L76" s="54">
        <v>4.8855228705586358</v>
      </c>
      <c r="M76" s="54">
        <v>5.1125755159954949</v>
      </c>
      <c r="N76" s="54">
        <v>2.9632842326989746</v>
      </c>
      <c r="O76" s="54">
        <v>3.368898380703012</v>
      </c>
      <c r="P76" s="53"/>
      <c r="Q76" s="54"/>
      <c r="R76" s="54"/>
      <c r="S76" s="54"/>
      <c r="T76" s="54">
        <v>0.20870938958208388</v>
      </c>
      <c r="U76" s="76">
        <v>0.25127627517809342</v>
      </c>
      <c r="V76" s="4">
        <v>2.5389611339467257</v>
      </c>
      <c r="W76" s="4">
        <v>4.9408451940377107</v>
      </c>
      <c r="Y76" s="151" t="s">
        <v>395</v>
      </c>
      <c r="Z76" t="s">
        <v>1355</v>
      </c>
      <c r="AA76" t="s">
        <v>1356</v>
      </c>
      <c r="AB76">
        <v>0.72141406600000002</v>
      </c>
      <c r="AC76">
        <v>0.18303199000000001</v>
      </c>
      <c r="AD76">
        <v>41.432906780000003</v>
      </c>
      <c r="AE76" s="2">
        <v>1</v>
      </c>
      <c r="AF76" s="2">
        <v>16</v>
      </c>
      <c r="AG76" s="134">
        <v>8.2199999999999992E-6</v>
      </c>
      <c r="AH76">
        <v>205.54971979999999</v>
      </c>
      <c r="AI76">
        <v>6.744326203</v>
      </c>
    </row>
    <row r="77" spans="1:35" x14ac:dyDescent="0.25">
      <c r="C77" s="3" t="s">
        <v>15</v>
      </c>
      <c r="D77" s="4">
        <v>0.47761215862381695</v>
      </c>
      <c r="E77" s="4">
        <v>0.42871143747348711</v>
      </c>
      <c r="F77" s="4">
        <v>0.40438541316209059</v>
      </c>
      <c r="G77" s="4">
        <v>0.40837880139841726</v>
      </c>
      <c r="H77" s="4">
        <v>0.20594473618770387</v>
      </c>
      <c r="I77" s="4">
        <v>0.23517107207114959</v>
      </c>
      <c r="J77" s="53">
        <v>7.8117548966546231</v>
      </c>
      <c r="K77" s="43">
        <v>4.1799511431622367</v>
      </c>
      <c r="L77" s="54">
        <v>4.7623275748577445</v>
      </c>
      <c r="M77" s="54">
        <v>5.1751239705688752</v>
      </c>
      <c r="N77" s="54">
        <v>3.2998551848221993</v>
      </c>
      <c r="O77" s="54">
        <v>5.3343621549668683</v>
      </c>
      <c r="P77" s="53"/>
      <c r="Q77" s="54"/>
      <c r="R77" s="54"/>
      <c r="S77" s="54"/>
      <c r="T77" s="54">
        <v>0.18600705059754546</v>
      </c>
      <c r="U77" s="76">
        <v>0.23868174304814008</v>
      </c>
      <c r="V77" s="4">
        <v>2.0659713587759461</v>
      </c>
      <c r="W77" s="4">
        <v>3.624899433904305</v>
      </c>
      <c r="Y77" s="151" t="s">
        <v>396</v>
      </c>
      <c r="Z77" t="s">
        <v>1357</v>
      </c>
      <c r="AA77" t="s">
        <v>1358</v>
      </c>
      <c r="AB77">
        <v>0.36597671999999998</v>
      </c>
      <c r="AC77">
        <v>0.27381295700000002</v>
      </c>
      <c r="AD77">
        <v>9.2356664150000007</v>
      </c>
      <c r="AE77" s="2">
        <v>1</v>
      </c>
      <c r="AF77" s="2">
        <v>16</v>
      </c>
      <c r="AG77">
        <v>7.8160209999999994E-3</v>
      </c>
      <c r="AH77">
        <v>291.02377949999999</v>
      </c>
      <c r="AI77">
        <v>4.7635088909999999</v>
      </c>
    </row>
    <row r="78" spans="1:35" x14ac:dyDescent="0.25">
      <c r="C78" s="3" t="s">
        <v>16</v>
      </c>
      <c r="D78" s="4">
        <v>0.48691543671284176</v>
      </c>
      <c r="E78" s="4">
        <v>0.54327633368927641</v>
      </c>
      <c r="F78" s="4">
        <v>0.46046838201951346</v>
      </c>
      <c r="G78" s="4">
        <v>0.52613255708497286</v>
      </c>
      <c r="H78" s="4">
        <v>0.29453066717376358</v>
      </c>
      <c r="I78" s="4">
        <v>0.22036774278483975</v>
      </c>
      <c r="J78" s="53">
        <v>6.0391878647806561</v>
      </c>
      <c r="K78" s="43">
        <v>5.605649254713807</v>
      </c>
      <c r="L78" s="54">
        <v>5.6972338838260459</v>
      </c>
      <c r="M78" s="54">
        <v>3.121805655105832</v>
      </c>
      <c r="N78" s="54">
        <v>2.4283457425800505</v>
      </c>
      <c r="O78" s="54">
        <v>2.7867413659435658</v>
      </c>
      <c r="P78" s="53"/>
      <c r="Q78" s="54"/>
      <c r="R78" s="54"/>
      <c r="S78" s="54"/>
      <c r="T78" s="54">
        <v>0.16492839693986514</v>
      </c>
      <c r="U78" s="76">
        <v>0.19447654432953498</v>
      </c>
      <c r="V78" s="4">
        <v>2.4454017524099294</v>
      </c>
      <c r="W78" s="4">
        <v>3.1605839416058394</v>
      </c>
      <c r="Y78" s="151"/>
      <c r="Z78" s="4"/>
      <c r="AE78" s="2"/>
      <c r="AF78" s="2"/>
    </row>
    <row r="79" spans="1:35" x14ac:dyDescent="0.25">
      <c r="A79" s="38" t="s">
        <v>434</v>
      </c>
      <c r="B79" s="20" t="s">
        <v>580</v>
      </c>
      <c r="C79" s="3" t="s">
        <v>14</v>
      </c>
      <c r="D79" s="31">
        <v>4.7042408354826435</v>
      </c>
      <c r="E79" s="31">
        <v>3.256521922963088</v>
      </c>
      <c r="F79" s="31">
        <v>2.7110904401505223</v>
      </c>
      <c r="G79" s="60">
        <v>2.35508012346201</v>
      </c>
      <c r="H79" s="60">
        <v>0.91187123870731324</v>
      </c>
      <c r="I79" s="102"/>
      <c r="J79" s="31">
        <v>32.380026214536379</v>
      </c>
      <c r="K79" s="31">
        <v>19.863007906642423</v>
      </c>
      <c r="L79" s="31">
        <v>16.629599875974236</v>
      </c>
      <c r="M79" s="31">
        <v>14.016884416444688</v>
      </c>
      <c r="N79" s="60">
        <v>4.2833988696742917</v>
      </c>
      <c r="O79" s="98"/>
      <c r="P79" s="31"/>
      <c r="Q79" s="31">
        <v>3.6765182585655292</v>
      </c>
      <c r="R79" s="31"/>
      <c r="S79" s="31">
        <v>3.915549730103026</v>
      </c>
      <c r="T79" s="54"/>
      <c r="U79" s="76"/>
      <c r="V79" s="4"/>
      <c r="W79" s="4"/>
      <c r="Y79" s="151" t="s">
        <v>395</v>
      </c>
      <c r="Z79" s="4" t="s">
        <v>435</v>
      </c>
      <c r="AA79" t="s">
        <v>436</v>
      </c>
      <c r="AB79">
        <v>0.83285713511661896</v>
      </c>
      <c r="AC79">
        <v>0.20498744987231499</v>
      </c>
      <c r="AD79">
        <v>39.863245646661497</v>
      </c>
      <c r="AE79" s="2">
        <v>1</v>
      </c>
      <c r="AF79" s="2">
        <v>8</v>
      </c>
      <c r="AG79">
        <v>2.2936991901989501E-4</v>
      </c>
      <c r="AH79">
        <v>71.853530678726599</v>
      </c>
      <c r="AI79">
        <v>19.2933367090662</v>
      </c>
    </row>
    <row r="80" spans="1:35" x14ac:dyDescent="0.25">
      <c r="C80" s="3" t="s">
        <v>15</v>
      </c>
      <c r="D80" s="31">
        <v>4.3200428452637665</v>
      </c>
      <c r="E80" s="31">
        <v>3.748678702803264</v>
      </c>
      <c r="F80" s="31">
        <v>3.1806970811664059</v>
      </c>
      <c r="G80" s="60">
        <v>2.5856552929403973</v>
      </c>
      <c r="H80" s="60">
        <v>1.9243724719180302</v>
      </c>
      <c r="I80" s="102"/>
      <c r="J80" s="31">
        <v>27.30314433498231</v>
      </c>
      <c r="K80" s="31">
        <v>27.851394585147915</v>
      </c>
      <c r="L80" s="31">
        <v>19.346891604301437</v>
      </c>
      <c r="M80" s="31">
        <v>13.893704283116993</v>
      </c>
      <c r="N80" s="60">
        <v>9.3769114766112782</v>
      </c>
      <c r="O80" s="98"/>
      <c r="P80" s="31"/>
      <c r="Q80" s="31">
        <v>4.2174397136132367</v>
      </c>
      <c r="R80" s="31"/>
      <c r="S80" s="31">
        <v>4.2039096303186616</v>
      </c>
      <c r="T80" s="54"/>
      <c r="U80" s="76"/>
      <c r="V80" s="4"/>
      <c r="W80" s="4"/>
      <c r="Y80" s="151" t="s">
        <v>396</v>
      </c>
      <c r="Z80" s="4" t="s">
        <v>437</v>
      </c>
      <c r="AA80" t="s">
        <v>438</v>
      </c>
      <c r="AB80">
        <v>0.87262033287407503</v>
      </c>
      <c r="AC80">
        <v>0.22687681856939701</v>
      </c>
      <c r="AD80">
        <v>54.8043720046104</v>
      </c>
      <c r="AE80" s="2">
        <v>1</v>
      </c>
      <c r="AF80" s="2">
        <v>8</v>
      </c>
      <c r="AG80">
        <v>7.5977110855385196E-5</v>
      </c>
      <c r="AH80">
        <v>55.3686567038853</v>
      </c>
      <c r="AI80">
        <v>25.037529238497999</v>
      </c>
    </row>
    <row r="81" spans="1:35" x14ac:dyDescent="0.25">
      <c r="A81" t="s">
        <v>50</v>
      </c>
      <c r="B81" s="20" t="s">
        <v>51</v>
      </c>
      <c r="C81" s="3" t="s">
        <v>14</v>
      </c>
      <c r="D81" s="13">
        <v>0.127</v>
      </c>
      <c r="E81" s="13">
        <v>0.13300000000000001</v>
      </c>
      <c r="F81" s="13">
        <v>0.114</v>
      </c>
      <c r="G81" s="13">
        <v>7.9000000000000001E-2</v>
      </c>
      <c r="H81" s="13">
        <v>4.6899999999999997E-2</v>
      </c>
      <c r="I81" s="13">
        <v>1.5699999999999999E-2</v>
      </c>
      <c r="J81" s="46">
        <v>5.43</v>
      </c>
      <c r="K81" s="47">
        <v>5.53</v>
      </c>
      <c r="L81" s="47">
        <v>4.3499999999999996</v>
      </c>
      <c r="M81" s="47">
        <v>4.3600000000000003</v>
      </c>
      <c r="N81" s="47">
        <v>3.21</v>
      </c>
      <c r="O81" s="47">
        <v>2.46</v>
      </c>
      <c r="P81" s="46"/>
      <c r="Q81" s="47"/>
      <c r="R81" s="47"/>
      <c r="S81" s="47"/>
      <c r="T81" s="47">
        <v>0.105</v>
      </c>
      <c r="U81" s="73">
        <v>2.75E-2</v>
      </c>
      <c r="V81" s="13">
        <v>4.41</v>
      </c>
      <c r="W81" s="13">
        <v>2.89</v>
      </c>
      <c r="Y81" s="151" t="s">
        <v>395</v>
      </c>
      <c r="Z81" t="s">
        <v>949</v>
      </c>
      <c r="AA81" t="s">
        <v>950</v>
      </c>
      <c r="AB81">
        <v>0.93980211599999997</v>
      </c>
      <c r="AC81">
        <v>0.19101536099999999</v>
      </c>
      <c r="AD81">
        <v>249.79007369999999</v>
      </c>
      <c r="AE81" s="2">
        <v>1</v>
      </c>
      <c r="AF81" s="2">
        <v>16</v>
      </c>
      <c r="AG81" s="134">
        <v>3.4799999999999999E-11</v>
      </c>
      <c r="AH81">
        <v>80.215945939999997</v>
      </c>
      <c r="AI81">
        <v>17.28202971</v>
      </c>
    </row>
    <row r="82" spans="1:35" x14ac:dyDescent="0.25">
      <c r="C82" s="3" t="s">
        <v>15</v>
      </c>
      <c r="D82" s="13">
        <v>0.13100000000000001</v>
      </c>
      <c r="E82" s="13">
        <v>9.1600000000000001E-2</v>
      </c>
      <c r="F82" s="13">
        <v>0.11</v>
      </c>
      <c r="G82" s="13">
        <v>6.2100000000000002E-2</v>
      </c>
      <c r="H82" s="13">
        <v>5.8099999999999999E-2</v>
      </c>
      <c r="I82" s="13">
        <v>2.0899999999999998E-2</v>
      </c>
      <c r="J82" s="46">
        <v>4.67</v>
      </c>
      <c r="K82" s="47">
        <v>5.52</v>
      </c>
      <c r="L82" s="47">
        <v>4.8499999999999996</v>
      </c>
      <c r="M82" s="47">
        <v>4.51</v>
      </c>
      <c r="N82" s="47">
        <v>4.53</v>
      </c>
      <c r="O82" s="47">
        <v>2.4700000000000002</v>
      </c>
      <c r="P82" s="46"/>
      <c r="Q82" s="47"/>
      <c r="R82" s="47"/>
      <c r="S82" s="47"/>
      <c r="T82" s="47">
        <v>0.125</v>
      </c>
      <c r="U82" s="73">
        <v>3.32E-2</v>
      </c>
      <c r="V82" s="13">
        <v>4.07</v>
      </c>
      <c r="W82" s="13">
        <v>2.97</v>
      </c>
      <c r="Y82" s="151" t="s">
        <v>396</v>
      </c>
      <c r="Z82" t="s">
        <v>951</v>
      </c>
      <c r="AA82" t="s">
        <v>952</v>
      </c>
      <c r="AB82">
        <v>0.83531951800000004</v>
      </c>
      <c r="AC82">
        <v>0.11280269</v>
      </c>
      <c r="AD82">
        <v>81.1578406</v>
      </c>
      <c r="AE82" s="2">
        <v>1</v>
      </c>
      <c r="AF82" s="2">
        <v>16</v>
      </c>
      <c r="AG82" s="134">
        <v>1.15E-7</v>
      </c>
      <c r="AH82">
        <v>238.30430870000001</v>
      </c>
      <c r="AI82">
        <v>5.817328141</v>
      </c>
    </row>
    <row r="83" spans="1:35" x14ac:dyDescent="0.25">
      <c r="C83" s="3" t="s">
        <v>16</v>
      </c>
      <c r="D83" s="13">
        <v>0.13500000000000001</v>
      </c>
      <c r="E83" s="13">
        <v>0.111</v>
      </c>
      <c r="F83" s="13">
        <v>0.104</v>
      </c>
      <c r="G83" s="13">
        <v>9.1700000000000004E-2</v>
      </c>
      <c r="H83" s="13">
        <v>5.4199999999999998E-2</v>
      </c>
      <c r="I83" s="13">
        <v>1.4800000000000001E-2</v>
      </c>
      <c r="J83" s="46">
        <v>3.92</v>
      </c>
      <c r="K83" s="47">
        <v>4.8</v>
      </c>
      <c r="L83" s="47">
        <v>4.34</v>
      </c>
      <c r="M83" s="47">
        <v>4.03</v>
      </c>
      <c r="N83" s="47">
        <v>3.76</v>
      </c>
      <c r="O83" s="47">
        <v>2.38</v>
      </c>
      <c r="P83" s="46"/>
      <c r="Q83" s="47"/>
      <c r="R83" s="47"/>
      <c r="S83" s="47"/>
      <c r="T83" s="47">
        <v>0.127</v>
      </c>
      <c r="U83" s="73">
        <v>2.93E-2</v>
      </c>
      <c r="V83" s="13">
        <v>4.8</v>
      </c>
      <c r="W83" s="13">
        <v>3.06</v>
      </c>
      <c r="Y83" s="151"/>
      <c r="Z83" s="4"/>
      <c r="AE83" s="2"/>
      <c r="AF83" s="2"/>
    </row>
    <row r="84" spans="1:35" x14ac:dyDescent="0.25">
      <c r="A84" t="s">
        <v>439</v>
      </c>
      <c r="B84" s="20" t="s">
        <v>581</v>
      </c>
      <c r="C84" s="3" t="s">
        <v>14</v>
      </c>
      <c r="D84" s="25">
        <v>0.98</v>
      </c>
      <c r="E84" s="25">
        <v>0.94600000000000006</v>
      </c>
      <c r="F84" s="25">
        <v>0.86799999999999999</v>
      </c>
      <c r="G84" s="25">
        <v>0.78200000000000003</v>
      </c>
      <c r="H84" s="87">
        <v>0.98</v>
      </c>
      <c r="I84" s="98"/>
      <c r="J84" s="25">
        <v>8.44</v>
      </c>
      <c r="K84" s="25">
        <v>9.4599999999999991</v>
      </c>
      <c r="L84" s="25">
        <v>9.08</v>
      </c>
      <c r="M84" s="25">
        <v>8.76</v>
      </c>
      <c r="N84" s="87">
        <v>10.52</v>
      </c>
      <c r="O84" s="98"/>
      <c r="P84" s="25">
        <v>0.96799999999999997</v>
      </c>
      <c r="Q84" s="25">
        <v>0.94</v>
      </c>
      <c r="R84" s="25">
        <v>0.88800000000000001</v>
      </c>
      <c r="S84" s="25">
        <v>0.81199999999999994</v>
      </c>
      <c r="T84" s="47"/>
      <c r="U84" s="73"/>
      <c r="V84" s="13"/>
      <c r="W84" s="13"/>
      <c r="Y84" s="151" t="s">
        <v>395</v>
      </c>
      <c r="Z84" s="4" t="s">
        <v>440</v>
      </c>
      <c r="AA84" t="s">
        <v>441</v>
      </c>
      <c r="AB84">
        <v>0.19669670923515001</v>
      </c>
      <c r="AC84">
        <v>0.135541820553092</v>
      </c>
      <c r="AD84">
        <v>1.9588786601172199</v>
      </c>
      <c r="AE84" s="2">
        <v>1</v>
      </c>
      <c r="AF84" s="2">
        <v>8</v>
      </c>
      <c r="AG84">
        <v>0.199194957238642</v>
      </c>
      <c r="AH84">
        <v>-490.21278242941997</v>
      </c>
      <c r="AI84">
        <v>-2.8279441312191498</v>
      </c>
    </row>
    <row r="85" spans="1:35" x14ac:dyDescent="0.25">
      <c r="C85" s="3" t="s">
        <v>15</v>
      </c>
      <c r="D85" s="25">
        <v>0.64400000000000002</v>
      </c>
      <c r="E85" s="25">
        <v>0.94399999999999995</v>
      </c>
      <c r="F85" s="25">
        <v>0.89800000000000002</v>
      </c>
      <c r="G85" s="25">
        <v>0.85999999999999988</v>
      </c>
      <c r="H85" s="87">
        <v>1.07</v>
      </c>
      <c r="I85" s="98"/>
      <c r="J85" s="25">
        <v>7.32</v>
      </c>
      <c r="K85" s="25">
        <v>9.8000000000000007</v>
      </c>
      <c r="L85" s="25">
        <v>10.58</v>
      </c>
      <c r="M85" s="25">
        <v>7.68</v>
      </c>
      <c r="N85" s="87">
        <v>11.16</v>
      </c>
      <c r="O85" s="98"/>
      <c r="P85" s="25">
        <v>0.876</v>
      </c>
      <c r="Q85" s="25">
        <v>1.044</v>
      </c>
      <c r="R85" s="25">
        <v>0.79600000000000004</v>
      </c>
      <c r="S85" s="25">
        <v>0.91399999999999992</v>
      </c>
      <c r="T85" s="47"/>
      <c r="U85" s="73"/>
      <c r="V85" s="13"/>
      <c r="W85" s="13"/>
      <c r="Y85" s="151" t="s">
        <v>396</v>
      </c>
      <c r="Z85" s="4" t="s">
        <v>442</v>
      </c>
      <c r="AA85" t="s">
        <v>443</v>
      </c>
      <c r="AB85">
        <v>0.29882347991171299</v>
      </c>
      <c r="AC85">
        <v>0.123653363075024</v>
      </c>
      <c r="AD85">
        <v>3.4093951677000001</v>
      </c>
      <c r="AE85" s="2">
        <v>1</v>
      </c>
      <c r="AF85" s="2">
        <v>8</v>
      </c>
      <c r="AG85">
        <v>0.102030187858315</v>
      </c>
      <c r="AH85">
        <v>-407.30253241665798</v>
      </c>
      <c r="AI85">
        <v>-3.4035986785904599</v>
      </c>
    </row>
    <row r="86" spans="1:35" x14ac:dyDescent="0.25">
      <c r="A86" s="9" t="s">
        <v>52</v>
      </c>
      <c r="B86" s="299" t="s">
        <v>53</v>
      </c>
      <c r="C86" s="3" t="s">
        <v>14</v>
      </c>
      <c r="D86" s="7">
        <v>0.2496496872207328</v>
      </c>
      <c r="E86" s="7">
        <v>0.33574620196604116</v>
      </c>
      <c r="F86" s="7">
        <v>0.35927971403038428</v>
      </c>
      <c r="G86" s="7">
        <v>0.30519034852546917</v>
      </c>
      <c r="H86" s="7">
        <v>0.22374084003574621</v>
      </c>
      <c r="I86" s="7">
        <v>0.19730473637176052</v>
      </c>
      <c r="J86" s="42">
        <v>6.5906934763181413</v>
      </c>
      <c r="K86" s="43">
        <v>6.4364039320822162</v>
      </c>
      <c r="L86" s="43">
        <v>4.9263270777479891</v>
      </c>
      <c r="M86" s="43">
        <v>5.4153458445040217</v>
      </c>
      <c r="N86" s="43">
        <v>4.5380303842716714</v>
      </c>
      <c r="O86" s="43">
        <v>4.8163646112600533</v>
      </c>
      <c r="P86" s="42"/>
      <c r="Q86" s="43"/>
      <c r="R86" s="43"/>
      <c r="S86" s="43"/>
      <c r="T86" s="43">
        <v>0.2892064343163539</v>
      </c>
      <c r="U86" s="71">
        <v>0.16244539767649688</v>
      </c>
      <c r="V86" s="7">
        <v>6.0899946380697054</v>
      </c>
      <c r="W86" s="7">
        <v>4.1902895442359247</v>
      </c>
      <c r="Y86" s="151" t="s">
        <v>395</v>
      </c>
      <c r="Z86" t="s">
        <v>921</v>
      </c>
      <c r="AA86" t="s">
        <v>922</v>
      </c>
      <c r="AB86">
        <v>0.72110342400000005</v>
      </c>
      <c r="AC86">
        <v>0.21364525100000001</v>
      </c>
      <c r="AD86">
        <v>41.368936740000002</v>
      </c>
      <c r="AE86" s="2">
        <v>1</v>
      </c>
      <c r="AF86" s="2">
        <v>16</v>
      </c>
      <c r="AG86" s="134">
        <v>8.2900000000000002E-6</v>
      </c>
      <c r="AH86">
        <v>176.2325678</v>
      </c>
      <c r="AI86">
        <v>7.8662779440000001</v>
      </c>
    </row>
    <row r="87" spans="1:35" x14ac:dyDescent="0.25">
      <c r="C87" s="3" t="s">
        <v>15</v>
      </c>
      <c r="D87" s="7">
        <v>0.47942269883824851</v>
      </c>
      <c r="E87" s="7">
        <v>0.46140840035746206</v>
      </c>
      <c r="F87" s="7">
        <v>0.49057015192135839</v>
      </c>
      <c r="G87" s="7">
        <v>0.43274352100089364</v>
      </c>
      <c r="H87" s="16">
        <v>0.1873941018766756</v>
      </c>
      <c r="I87" s="16">
        <v>0.15488882931188563</v>
      </c>
      <c r="J87" s="42">
        <v>8.7945004468275254</v>
      </c>
      <c r="K87" s="43">
        <v>7.1802269883824845</v>
      </c>
      <c r="L87" s="43">
        <v>7.9152546916890092</v>
      </c>
      <c r="M87" s="43">
        <v>5.8159392314566576</v>
      </c>
      <c r="N87" s="43">
        <v>3.9877515638963361</v>
      </c>
      <c r="O87" s="43">
        <v>4.4884915102770329</v>
      </c>
      <c r="P87" s="58"/>
      <c r="Q87" s="57"/>
      <c r="R87" s="57"/>
      <c r="S87" s="57"/>
      <c r="T87" s="43">
        <v>0.38906702412868632</v>
      </c>
      <c r="U87" s="71">
        <v>0.13380107238605898</v>
      </c>
      <c r="V87" s="7">
        <v>4.9665612153708674</v>
      </c>
      <c r="W87" s="7">
        <v>4.1217747989276141</v>
      </c>
      <c r="Y87" s="151" t="s">
        <v>396</v>
      </c>
      <c r="Z87" t="s">
        <v>923</v>
      </c>
      <c r="AA87" t="s">
        <v>924</v>
      </c>
      <c r="AB87">
        <v>0.51869476299999995</v>
      </c>
      <c r="AC87">
        <v>0.18017490999999999</v>
      </c>
      <c r="AD87">
        <v>17.242937659999999</v>
      </c>
      <c r="AE87" s="2">
        <v>1</v>
      </c>
      <c r="AF87" s="2">
        <v>16</v>
      </c>
      <c r="AG87" s="134">
        <v>7.4899999999999999E-4</v>
      </c>
      <c r="AH87">
        <v>323.68058380000002</v>
      </c>
      <c r="AI87">
        <v>4.2829086160000003</v>
      </c>
    </row>
    <row r="88" spans="1:35" x14ac:dyDescent="0.25">
      <c r="C88" s="3" t="s">
        <v>16</v>
      </c>
      <c r="D88" s="7">
        <v>0.38576050044682753</v>
      </c>
      <c r="E88" s="7">
        <v>0.39117605004468275</v>
      </c>
      <c r="F88" s="7">
        <v>0.43183914209115282</v>
      </c>
      <c r="G88" s="7">
        <v>0.37588918677390526</v>
      </c>
      <c r="H88" s="7">
        <v>0.21903663985701521</v>
      </c>
      <c r="I88" s="7">
        <v>0.16182823949955319</v>
      </c>
      <c r="J88" s="42">
        <v>8.8197176050044686</v>
      </c>
      <c r="K88" s="43">
        <v>6.6304521894548714</v>
      </c>
      <c r="L88" s="43">
        <v>6.8139016979445932</v>
      </c>
      <c r="M88" s="43">
        <v>6.8841429848078644</v>
      </c>
      <c r="N88" s="43">
        <v>4.0453279714030383</v>
      </c>
      <c r="O88" s="43">
        <v>4.8589472743521007</v>
      </c>
      <c r="P88" s="42"/>
      <c r="Q88" s="43"/>
      <c r="R88" s="43"/>
      <c r="S88" s="43"/>
      <c r="T88" s="43">
        <v>0.41571045576407506</v>
      </c>
      <c r="U88" s="71">
        <v>0.12934441465594282</v>
      </c>
      <c r="V88" s="7">
        <v>5.3722823949955316</v>
      </c>
      <c r="W88" s="7">
        <v>4.2273798033958894</v>
      </c>
      <c r="Y88" s="151"/>
      <c r="Z88" s="4"/>
      <c r="AE88" s="2"/>
      <c r="AF88" s="2"/>
    </row>
    <row r="89" spans="1:35" x14ac:dyDescent="0.25">
      <c r="A89" t="s">
        <v>444</v>
      </c>
      <c r="B89" s="20" t="s">
        <v>582</v>
      </c>
      <c r="C89" s="3" t="s">
        <v>14</v>
      </c>
      <c r="D89" s="25">
        <v>0.28600000000000003</v>
      </c>
      <c r="E89" s="25">
        <v>0.36399999999999999</v>
      </c>
      <c r="F89" s="25">
        <v>0.28199999999999997</v>
      </c>
      <c r="G89" s="25">
        <v>0.16880000000000001</v>
      </c>
      <c r="H89" s="87">
        <v>0.12279999999999999</v>
      </c>
      <c r="I89" s="98"/>
      <c r="J89" s="25">
        <v>5.7399999999999993</v>
      </c>
      <c r="K89" s="25">
        <v>6.26</v>
      </c>
      <c r="L89" s="25">
        <v>9.14</v>
      </c>
      <c r="M89" s="25">
        <v>7.02</v>
      </c>
      <c r="N89" s="87">
        <v>3.3400000000000003</v>
      </c>
      <c r="O89" s="98"/>
      <c r="P89" s="25">
        <v>0.222</v>
      </c>
      <c r="Q89" s="25">
        <v>0.27400000000000002</v>
      </c>
      <c r="R89" s="25">
        <v>1.8320000000000001</v>
      </c>
      <c r="S89" s="25">
        <v>1.758</v>
      </c>
      <c r="T89" s="43"/>
      <c r="U89" s="71"/>
      <c r="V89" s="7"/>
      <c r="W89" s="7"/>
      <c r="Y89" s="151" t="s">
        <v>395</v>
      </c>
      <c r="Z89" s="4" t="s">
        <v>445</v>
      </c>
      <c r="AA89" t="s">
        <v>446</v>
      </c>
      <c r="AB89">
        <v>0.64655746593428298</v>
      </c>
      <c r="AC89">
        <v>0.323877999892486</v>
      </c>
      <c r="AD89">
        <v>14.634514041008201</v>
      </c>
      <c r="AE89" s="2">
        <v>1</v>
      </c>
      <c r="AF89" s="2">
        <v>8</v>
      </c>
      <c r="AG89">
        <v>5.0500338826526799E-3</v>
      </c>
      <c r="AH89">
        <v>75.056984497045505</v>
      </c>
      <c r="AI89">
        <v>18.469891515218801</v>
      </c>
    </row>
    <row r="90" spans="1:35" x14ac:dyDescent="0.25">
      <c r="C90" s="3" t="s">
        <v>15</v>
      </c>
      <c r="D90" s="25">
        <v>0.35000000000000003</v>
      </c>
      <c r="E90" s="25">
        <v>0.3</v>
      </c>
      <c r="F90" s="25">
        <v>0.17960000000000001</v>
      </c>
      <c r="G90" s="25">
        <v>0.40599999999999997</v>
      </c>
      <c r="H90" s="87">
        <v>8.6599999999999996E-2</v>
      </c>
      <c r="I90" s="98"/>
      <c r="J90" s="25">
        <v>7.14</v>
      </c>
      <c r="K90" s="25">
        <v>7.46</v>
      </c>
      <c r="L90" s="25">
        <v>5.42</v>
      </c>
      <c r="M90" s="25">
        <v>7</v>
      </c>
      <c r="N90" s="87">
        <v>3.22</v>
      </c>
      <c r="O90" s="98"/>
      <c r="P90" s="25">
        <v>0.51400000000000001</v>
      </c>
      <c r="Q90" s="25">
        <v>0.60399999999999998</v>
      </c>
      <c r="R90" s="25"/>
      <c r="S90" s="25"/>
      <c r="T90" s="43"/>
      <c r="U90" s="71"/>
      <c r="V90" s="7"/>
      <c r="W90" s="7"/>
      <c r="Y90" s="151" t="s">
        <v>396</v>
      </c>
      <c r="Z90" s="4" t="s">
        <v>447</v>
      </c>
      <c r="AA90" t="s">
        <v>448</v>
      </c>
      <c r="AB90">
        <v>0.57953250449299798</v>
      </c>
      <c r="AC90">
        <v>0.23428314642744699</v>
      </c>
      <c r="AD90">
        <v>11.0264410102701</v>
      </c>
      <c r="AE90" s="2">
        <v>1</v>
      </c>
      <c r="AF90" s="2">
        <v>8</v>
      </c>
      <c r="AG90">
        <v>1.05305322781842E-2</v>
      </c>
      <c r="AH90">
        <v>119.53717455913301</v>
      </c>
      <c r="AI90">
        <v>11.597181933007001</v>
      </c>
    </row>
    <row r="91" spans="1:35" x14ac:dyDescent="0.25">
      <c r="A91" t="s">
        <v>54</v>
      </c>
      <c r="B91" s="20" t="s">
        <v>55</v>
      </c>
      <c r="C91" s="3" t="s">
        <v>14</v>
      </c>
      <c r="D91" s="5">
        <v>0.50668729316388283</v>
      </c>
      <c r="E91" s="5">
        <v>0.19973148294293139</v>
      </c>
      <c r="F91" s="5">
        <v>0.11678070189917986</v>
      </c>
      <c r="G91" s="5">
        <v>0</v>
      </c>
      <c r="H91" s="5">
        <v>0</v>
      </c>
      <c r="I91" s="5">
        <v>0</v>
      </c>
      <c r="J91" s="55">
        <v>4.5982015784304018</v>
      </c>
      <c r="K91" s="30">
        <v>2.0114804682178646</v>
      </c>
      <c r="L91" s="30">
        <v>1.6675218277255661</v>
      </c>
      <c r="M91" s="30">
        <v>0.7372701385726389</v>
      </c>
      <c r="N91" s="30">
        <v>0.52771053998634265</v>
      </c>
      <c r="O91" s="30">
        <v>0.29832293086569078</v>
      </c>
      <c r="P91" s="55"/>
      <c r="Q91" s="30"/>
      <c r="R91" s="30"/>
      <c r="S91" s="30"/>
      <c r="T91" s="30">
        <v>0</v>
      </c>
      <c r="U91" s="77">
        <v>0</v>
      </c>
      <c r="V91" s="6">
        <v>0.94809886726082349</v>
      </c>
      <c r="W91" s="6">
        <v>0.9673646511989098</v>
      </c>
      <c r="Y91" s="151" t="s">
        <v>395</v>
      </c>
      <c r="Z91" t="s">
        <v>1017</v>
      </c>
      <c r="AA91" t="s">
        <v>1018</v>
      </c>
      <c r="AB91">
        <v>0.76017271900000005</v>
      </c>
      <c r="AC91">
        <v>0.39315022599999999</v>
      </c>
      <c r="AD91">
        <v>22.187671900000002</v>
      </c>
      <c r="AE91" s="2">
        <v>1</v>
      </c>
      <c r="AF91" s="2">
        <v>7</v>
      </c>
      <c r="AG91">
        <v>2.1819040000000001E-3</v>
      </c>
      <c r="AH91">
        <v>13.75238266</v>
      </c>
      <c r="AI91">
        <v>100.80394029999999</v>
      </c>
    </row>
    <row r="92" spans="1:35" x14ac:dyDescent="0.25">
      <c r="C92" s="3" t="s">
        <v>15</v>
      </c>
      <c r="D92" s="5">
        <v>0.75615796139813618</v>
      </c>
      <c r="E92" s="5">
        <v>0.27115848612111687</v>
      </c>
      <c r="F92" s="5">
        <v>0.25873582470125112</v>
      </c>
      <c r="G92" s="5">
        <v>0</v>
      </c>
      <c r="H92" s="5">
        <v>0</v>
      </c>
      <c r="I92" s="5">
        <v>0</v>
      </c>
      <c r="J92" s="55">
        <v>6.3388495784797829</v>
      </c>
      <c r="K92" s="30">
        <v>2.6756284329032924</v>
      </c>
      <c r="L92" s="30">
        <v>1.781263447328288</v>
      </c>
      <c r="M92" s="30">
        <v>0.7049272888734277</v>
      </c>
      <c r="N92" s="30">
        <v>0.67302613732876271</v>
      </c>
      <c r="O92" s="30">
        <v>0.27808811420532964</v>
      </c>
      <c r="P92" s="55"/>
      <c r="Q92" s="30"/>
      <c r="R92" s="30"/>
      <c r="S92" s="30"/>
      <c r="T92" s="30">
        <v>0</v>
      </c>
      <c r="U92" s="77">
        <v>0</v>
      </c>
      <c r="V92" s="5">
        <v>1.1925714567044583</v>
      </c>
      <c r="W92" s="5">
        <v>1.2842700021007305</v>
      </c>
      <c r="Y92" s="151" t="s">
        <v>396</v>
      </c>
      <c r="Z92" t="s">
        <v>1019</v>
      </c>
      <c r="AA92" t="s">
        <v>1020</v>
      </c>
      <c r="AB92">
        <v>0.762576955</v>
      </c>
      <c r="AC92">
        <v>0.49146791099999998</v>
      </c>
      <c r="AD92">
        <v>51.390256819999998</v>
      </c>
      <c r="AE92" s="2">
        <v>1</v>
      </c>
      <c r="AF92" s="2">
        <v>16</v>
      </c>
      <c r="AG92" s="134">
        <v>2.2299999999999998E-6</v>
      </c>
      <c r="AH92">
        <v>68.735489599999994</v>
      </c>
      <c r="AI92">
        <v>20.168538389999998</v>
      </c>
    </row>
    <row r="93" spans="1:35" x14ac:dyDescent="0.25">
      <c r="C93" s="3" t="s">
        <v>16</v>
      </c>
      <c r="D93" s="5">
        <v>0.71928648185627653</v>
      </c>
      <c r="E93" s="5">
        <v>0.27419718128974024</v>
      </c>
      <c r="F93" s="5">
        <v>0.13223879920573653</v>
      </c>
      <c r="G93" s="5">
        <v>0</v>
      </c>
      <c r="H93" s="5">
        <v>0</v>
      </c>
      <c r="I93" s="5">
        <v>0</v>
      </c>
      <c r="J93" s="55">
        <v>6.1089642431633937</v>
      </c>
      <c r="K93" s="30">
        <v>2.4805527867935302</v>
      </c>
      <c r="L93" s="30">
        <v>1.8886178627968868</v>
      </c>
      <c r="M93" s="30">
        <v>0.79857690804481296</v>
      </c>
      <c r="N93" s="30">
        <v>0.67293294143254523</v>
      </c>
      <c r="O93" s="30">
        <v>0.44442125532442556</v>
      </c>
      <c r="P93" s="55"/>
      <c r="Q93" s="30"/>
      <c r="R93" s="30"/>
      <c r="S93" s="30"/>
      <c r="T93" s="30">
        <v>0</v>
      </c>
      <c r="U93" s="77">
        <v>0</v>
      </c>
      <c r="V93" s="5">
        <v>0.96100012596706696</v>
      </c>
      <c r="W93" s="5">
        <v>0.97067926392644743</v>
      </c>
      <c r="Y93" s="151"/>
      <c r="Z93" s="4"/>
      <c r="AE93" s="2"/>
      <c r="AF93" s="2"/>
    </row>
    <row r="94" spans="1:35" x14ac:dyDescent="0.25">
      <c r="A94" t="s">
        <v>56</v>
      </c>
      <c r="B94" s="20" t="s">
        <v>57</v>
      </c>
      <c r="C94" s="3" t="s">
        <v>14</v>
      </c>
      <c r="D94" s="7">
        <v>0.19689941046425941</v>
      </c>
      <c r="E94" s="7">
        <v>6.1812822402358136E-2</v>
      </c>
      <c r="F94" s="7">
        <v>6.6648857774502579E-2</v>
      </c>
      <c r="G94" s="7">
        <v>3.7079955784819457E-2</v>
      </c>
      <c r="H94" s="7">
        <v>1.0781134856300665E-2</v>
      </c>
      <c r="I94" s="13">
        <v>2.1700000000000001E-3</v>
      </c>
      <c r="J94" s="42">
        <v>9.5807885040530572</v>
      </c>
      <c r="K94" s="43">
        <v>3.2314425202652912</v>
      </c>
      <c r="L94" s="43">
        <v>2.7603666175386885</v>
      </c>
      <c r="M94" s="43">
        <v>2.2675976418570376</v>
      </c>
      <c r="N94" s="43">
        <v>1.0543054532056007</v>
      </c>
      <c r="O94" s="43">
        <v>0.9093625644804717</v>
      </c>
      <c r="P94" s="46"/>
      <c r="Q94" s="47"/>
      <c r="R94" s="47"/>
      <c r="S94" s="47"/>
      <c r="T94" s="47">
        <v>2.1700000000000001E-3</v>
      </c>
      <c r="U94" s="73">
        <v>2.1700000000000001E-3</v>
      </c>
      <c r="V94" s="7">
        <v>-2.4498894620486364E-2</v>
      </c>
      <c r="W94" s="7">
        <v>0.39034082535003684</v>
      </c>
      <c r="Y94" s="151" t="s">
        <v>395</v>
      </c>
      <c r="Z94" t="s">
        <v>1091</v>
      </c>
      <c r="AA94" t="s">
        <v>1092</v>
      </c>
      <c r="AB94">
        <v>0.76598474699999997</v>
      </c>
      <c r="AC94">
        <v>0.39490696600000003</v>
      </c>
      <c r="AD94">
        <v>42.551934490000001</v>
      </c>
      <c r="AE94" s="2">
        <v>1</v>
      </c>
      <c r="AF94" s="2">
        <v>13</v>
      </c>
      <c r="AG94" s="134">
        <v>1.9300000000000002E-5</v>
      </c>
      <c r="AH94">
        <v>44.213296190000001</v>
      </c>
      <c r="AI94">
        <v>31.354693730000001</v>
      </c>
    </row>
    <row r="95" spans="1:35" x14ac:dyDescent="0.25">
      <c r="C95" s="3" t="s">
        <v>15</v>
      </c>
      <c r="D95" s="7">
        <v>0.15038135593220339</v>
      </c>
      <c r="E95" s="7">
        <v>4.8548268238761974E-2</v>
      </c>
      <c r="F95" s="7">
        <v>6.0385040530582162E-2</v>
      </c>
      <c r="G95" s="7">
        <v>2.9388356669123067E-2</v>
      </c>
      <c r="H95" s="7">
        <v>2.2525792188651438E-2</v>
      </c>
      <c r="I95" s="13">
        <v>2.1700000000000001E-3</v>
      </c>
      <c r="J95" s="42">
        <v>7.0716230655858503</v>
      </c>
      <c r="K95" s="43">
        <v>2.4545449521002212</v>
      </c>
      <c r="L95" s="43">
        <v>2.3749576271186443</v>
      </c>
      <c r="M95" s="43">
        <v>2.0655895357406044</v>
      </c>
      <c r="N95" s="43">
        <v>1.2400092114959471</v>
      </c>
      <c r="O95" s="43">
        <v>0.98595615327929265</v>
      </c>
      <c r="P95" s="46"/>
      <c r="Q95" s="47"/>
      <c r="R95" s="47"/>
      <c r="S95" s="47"/>
      <c r="T95" s="47">
        <v>2.1700000000000001E-3</v>
      </c>
      <c r="U95" s="73">
        <v>2.1700000000000001E-3</v>
      </c>
      <c r="V95" s="7">
        <v>-2.4498894620486364E-2</v>
      </c>
      <c r="W95" s="7">
        <v>0.47020449521002211</v>
      </c>
      <c r="Y95" s="151" t="s">
        <v>396</v>
      </c>
      <c r="Z95" t="s">
        <v>1093</v>
      </c>
      <c r="AA95" t="s">
        <v>1094</v>
      </c>
      <c r="AB95">
        <v>0.67598801100000006</v>
      </c>
      <c r="AC95">
        <v>0.41706188399999999</v>
      </c>
      <c r="AD95">
        <v>33.38088887</v>
      </c>
      <c r="AE95" s="2">
        <v>1</v>
      </c>
      <c r="AF95" s="2">
        <v>16</v>
      </c>
      <c r="AG95" s="134">
        <v>2.83E-5</v>
      </c>
      <c r="AH95">
        <v>100.50024999999999</v>
      </c>
      <c r="AI95">
        <v>13.79393943</v>
      </c>
    </row>
    <row r="96" spans="1:35" x14ac:dyDescent="0.25">
      <c r="C96" s="3" t="s">
        <v>16</v>
      </c>
      <c r="D96" s="7">
        <v>0.13826823876197494</v>
      </c>
      <c r="E96" s="7">
        <v>5.7897936624907879E-2</v>
      </c>
      <c r="F96" s="7">
        <v>4.8916728076639646E-2</v>
      </c>
      <c r="G96" s="7">
        <v>3.0816138540899044E-2</v>
      </c>
      <c r="H96" s="7">
        <v>2.7177597641857041E-2</v>
      </c>
      <c r="I96" s="13">
        <v>2.1700000000000001E-3</v>
      </c>
      <c r="J96" s="42">
        <v>7.4260353721444359</v>
      </c>
      <c r="K96" s="43">
        <v>2.0993036109064112</v>
      </c>
      <c r="L96" s="43">
        <v>2.3060095799557847</v>
      </c>
      <c r="M96" s="43">
        <v>2.3382498157700811</v>
      </c>
      <c r="N96" s="43">
        <v>1.3672199705232131</v>
      </c>
      <c r="O96" s="43">
        <v>0.87947126013264565</v>
      </c>
      <c r="P96" s="46"/>
      <c r="Q96" s="47"/>
      <c r="R96" s="47"/>
      <c r="S96" s="47"/>
      <c r="T96" s="47">
        <v>2.1700000000000001E-3</v>
      </c>
      <c r="U96" s="73">
        <v>2.1700000000000001E-3</v>
      </c>
      <c r="V96" s="7">
        <v>-2.4498894620486364E-2</v>
      </c>
      <c r="W96" s="7">
        <v>0.4882129697862933</v>
      </c>
      <c r="Y96" s="151"/>
      <c r="Z96" s="4"/>
      <c r="AE96" s="2"/>
      <c r="AF96" s="2"/>
    </row>
    <row r="97" spans="1:35" x14ac:dyDescent="0.25">
      <c r="A97" t="s">
        <v>58</v>
      </c>
      <c r="B97" s="20" t="s">
        <v>59</v>
      </c>
      <c r="C97" s="3" t="s">
        <v>14</v>
      </c>
      <c r="D97" s="7"/>
      <c r="E97" s="7"/>
      <c r="F97" s="7"/>
      <c r="G97" s="7"/>
      <c r="H97" s="7"/>
      <c r="I97" s="7"/>
      <c r="J97" s="42">
        <v>3.171866447728517</v>
      </c>
      <c r="K97" s="43">
        <v>0.96816976127320964</v>
      </c>
      <c r="L97" s="43">
        <v>0.87027914614121515</v>
      </c>
      <c r="M97" s="43">
        <v>0.55723969517072969</v>
      </c>
      <c r="N97" s="43">
        <v>0</v>
      </c>
      <c r="O97" s="43">
        <v>0</v>
      </c>
      <c r="P97" s="42"/>
      <c r="Q97" s="43"/>
      <c r="R97" s="43"/>
      <c r="S97" s="43"/>
      <c r="T97" s="43">
        <v>0</v>
      </c>
      <c r="U97" s="71">
        <v>0</v>
      </c>
      <c r="V97" s="7">
        <v>0</v>
      </c>
      <c r="W97" s="7">
        <v>0</v>
      </c>
      <c r="Y97" s="151" t="s">
        <v>396</v>
      </c>
      <c r="Z97" t="s">
        <v>977</v>
      </c>
      <c r="AA97" t="s">
        <v>978</v>
      </c>
      <c r="AB97">
        <v>0.73042986700000001</v>
      </c>
      <c r="AC97">
        <v>0.38762507400000001</v>
      </c>
      <c r="AD97">
        <v>27.096097709999999</v>
      </c>
      <c r="AE97" s="2">
        <v>1</v>
      </c>
      <c r="AF97" s="2">
        <v>10</v>
      </c>
      <c r="AG97" s="134">
        <v>3.9800000000000002E-4</v>
      </c>
      <c r="AH97">
        <v>26.400742269999999</v>
      </c>
      <c r="AI97">
        <v>52.509673659999997</v>
      </c>
    </row>
    <row r="98" spans="1:35" x14ac:dyDescent="0.25">
      <c r="C98" s="3" t="s">
        <v>15</v>
      </c>
      <c r="D98" s="7"/>
      <c r="E98" s="7"/>
      <c r="F98" s="7"/>
      <c r="G98" s="7"/>
      <c r="H98" s="7"/>
      <c r="I98" s="7"/>
      <c r="J98" s="42">
        <v>4.5139152035703765</v>
      </c>
      <c r="K98" s="43">
        <v>1.2761567933981728</v>
      </c>
      <c r="L98" s="43">
        <v>1.1205843964464655</v>
      </c>
      <c r="M98" s="43">
        <v>0.65849858953307228</v>
      </c>
      <c r="N98" s="43">
        <v>0</v>
      </c>
      <c r="O98" s="43">
        <v>0</v>
      </c>
      <c r="P98" s="42"/>
      <c r="Q98" s="43"/>
      <c r="R98" s="43"/>
      <c r="S98" s="43"/>
      <c r="T98" s="43">
        <v>0</v>
      </c>
      <c r="U98" s="71">
        <v>0</v>
      </c>
      <c r="V98" s="7">
        <v>0</v>
      </c>
      <c r="W98" s="7">
        <v>0</v>
      </c>
      <c r="Y98" s="151"/>
      <c r="Z98" s="4"/>
      <c r="AE98" s="2"/>
      <c r="AF98" s="2"/>
    </row>
    <row r="99" spans="1:35" x14ac:dyDescent="0.25">
      <c r="C99" s="3" t="s">
        <v>16</v>
      </c>
      <c r="D99" s="7"/>
      <c r="E99" s="7"/>
      <c r="F99" s="7"/>
      <c r="G99" s="7"/>
      <c r="H99" s="7"/>
      <c r="I99" s="7"/>
      <c r="J99" s="42">
        <v>3.451433623847417</v>
      </c>
      <c r="K99" s="43">
        <v>0.9342764515178309</v>
      </c>
      <c r="L99" s="43">
        <v>0.82270220201254685</v>
      </c>
      <c r="M99" s="43">
        <v>0.61302681992337171</v>
      </c>
      <c r="N99" s="43">
        <v>0</v>
      </c>
      <c r="O99" s="43">
        <v>0</v>
      </c>
      <c r="P99" s="42"/>
      <c r="Q99" s="43"/>
      <c r="R99" s="43"/>
      <c r="S99" s="43"/>
      <c r="T99" s="43">
        <v>0</v>
      </c>
      <c r="U99" s="71">
        <v>0</v>
      </c>
      <c r="V99" s="7">
        <v>0</v>
      </c>
      <c r="W99" s="7">
        <v>0</v>
      </c>
      <c r="Y99" s="151"/>
      <c r="Z99" s="4"/>
      <c r="AE99" s="2"/>
      <c r="AF99" s="2"/>
    </row>
    <row r="100" spans="1:35" x14ac:dyDescent="0.25">
      <c r="A100" t="s">
        <v>60</v>
      </c>
      <c r="B100" s="20" t="s">
        <v>61</v>
      </c>
      <c r="C100" s="3" t="s">
        <v>9</v>
      </c>
      <c r="D100" s="13">
        <v>0.74299999999999999</v>
      </c>
      <c r="E100" s="13">
        <v>0.746</v>
      </c>
      <c r="F100" s="13">
        <v>0.89500000000000002</v>
      </c>
      <c r="G100" s="13">
        <v>0.82799999999999996</v>
      </c>
      <c r="H100" s="13">
        <v>0.73799999999999999</v>
      </c>
      <c r="I100" s="13">
        <v>0.53400000000000003</v>
      </c>
      <c r="J100" s="46">
        <v>1.9</v>
      </c>
      <c r="K100" s="47">
        <v>2.4500000000000002</v>
      </c>
      <c r="L100" s="47">
        <v>1.91</v>
      </c>
      <c r="M100" s="47">
        <v>2</v>
      </c>
      <c r="N100" s="47">
        <v>1.84</v>
      </c>
      <c r="O100" s="47">
        <v>2.27</v>
      </c>
      <c r="P100" s="46"/>
      <c r="Q100" s="47"/>
      <c r="R100" s="47"/>
      <c r="S100" s="47"/>
      <c r="T100" s="47">
        <v>0.88600000000000001</v>
      </c>
      <c r="U100" s="73">
        <v>0.98299999999999998</v>
      </c>
      <c r="V100" s="13">
        <v>2.1800000000000002</v>
      </c>
      <c r="W100" s="13">
        <v>2.1</v>
      </c>
      <c r="Y100" s="151" t="s">
        <v>395</v>
      </c>
      <c r="Z100" t="s">
        <v>1283</v>
      </c>
      <c r="AA100" t="s">
        <v>1284</v>
      </c>
      <c r="AB100">
        <v>1.41238E-3</v>
      </c>
      <c r="AC100">
        <v>0.22942971000000001</v>
      </c>
      <c r="AD100">
        <v>2.2630035E-2</v>
      </c>
      <c r="AE100" s="2">
        <v>1</v>
      </c>
      <c r="AF100" s="2">
        <v>16</v>
      </c>
      <c r="AG100">
        <v>0.88230328300000005</v>
      </c>
      <c r="AH100">
        <v>7016.5613020000001</v>
      </c>
      <c r="AI100">
        <v>0.19757461000000001</v>
      </c>
    </row>
    <row r="101" spans="1:35" x14ac:dyDescent="0.25">
      <c r="C101" s="3" t="s">
        <v>10</v>
      </c>
      <c r="D101" s="13">
        <v>0.88400000000000001</v>
      </c>
      <c r="E101" s="13">
        <v>0.41299999999999998</v>
      </c>
      <c r="F101" s="13">
        <v>0.95099999999999996</v>
      </c>
      <c r="G101" s="13">
        <v>0.83899999999999997</v>
      </c>
      <c r="H101" s="13">
        <v>0.60199999999999998</v>
      </c>
      <c r="I101" s="13">
        <v>1</v>
      </c>
      <c r="J101" s="46">
        <v>2.2000000000000002</v>
      </c>
      <c r="K101" s="47">
        <v>2.58</v>
      </c>
      <c r="L101" s="47">
        <v>2.5</v>
      </c>
      <c r="M101" s="47">
        <v>2.48</v>
      </c>
      <c r="N101" s="47">
        <v>2.42</v>
      </c>
      <c r="O101" s="47">
        <v>2.2200000000000002</v>
      </c>
      <c r="P101" s="46"/>
      <c r="Q101" s="47"/>
      <c r="R101" s="47"/>
      <c r="S101" s="47"/>
      <c r="T101" s="47">
        <v>1.23</v>
      </c>
      <c r="U101" s="73">
        <v>0.86099999999999999</v>
      </c>
      <c r="V101" s="13">
        <v>2.39</v>
      </c>
      <c r="W101" s="13">
        <v>2.34</v>
      </c>
      <c r="Y101" s="151" t="s">
        <v>396</v>
      </c>
      <c r="Z101" t="s">
        <v>1285</v>
      </c>
      <c r="AA101" t="s">
        <v>1286</v>
      </c>
      <c r="AB101">
        <v>5.0270799999999997E-2</v>
      </c>
      <c r="AC101">
        <v>0.113834404</v>
      </c>
      <c r="AD101">
        <v>0.84690752700000005</v>
      </c>
      <c r="AE101" s="2">
        <v>1</v>
      </c>
      <c r="AF101" s="2">
        <v>16</v>
      </c>
      <c r="AG101">
        <v>0.37109617099999997</v>
      </c>
      <c r="AH101">
        <v>2311.665857</v>
      </c>
      <c r="AI101">
        <v>0.59969495900000003</v>
      </c>
    </row>
    <row r="102" spans="1:35" x14ac:dyDescent="0.25">
      <c r="C102" s="3" t="s">
        <v>11</v>
      </c>
      <c r="D102" s="13">
        <v>0.78800000000000003</v>
      </c>
      <c r="E102" s="13">
        <v>0.86199999999999999</v>
      </c>
      <c r="F102" s="13">
        <v>0.91600000000000004</v>
      </c>
      <c r="G102" s="13">
        <v>0.80500000000000005</v>
      </c>
      <c r="H102" s="13">
        <v>0.86899999999999999</v>
      </c>
      <c r="I102" s="13">
        <v>0.85899999999999999</v>
      </c>
      <c r="J102" s="46">
        <v>2.39</v>
      </c>
      <c r="K102" s="47">
        <v>2.62</v>
      </c>
      <c r="L102" s="47">
        <v>2.6</v>
      </c>
      <c r="M102" s="47">
        <v>2.19</v>
      </c>
      <c r="N102" s="47">
        <v>2.15</v>
      </c>
      <c r="O102" s="47">
        <v>2.09</v>
      </c>
      <c r="P102" s="46"/>
      <c r="Q102" s="47"/>
      <c r="R102" s="47"/>
      <c r="S102" s="47"/>
      <c r="T102" s="47">
        <v>0.91700000000000004</v>
      </c>
      <c r="U102" s="73">
        <v>1.02</v>
      </c>
      <c r="V102" s="13">
        <v>2.66</v>
      </c>
      <c r="W102" s="13">
        <v>2.17</v>
      </c>
      <c r="Y102" s="151"/>
      <c r="Z102" s="4"/>
      <c r="AE102" s="2"/>
      <c r="AF102" s="2"/>
    </row>
    <row r="103" spans="1:35" x14ac:dyDescent="0.25">
      <c r="A103" s="9" t="s">
        <v>622</v>
      </c>
      <c r="B103" s="20" t="s">
        <v>62</v>
      </c>
      <c r="C103" s="3" t="s">
        <v>14</v>
      </c>
      <c r="D103" s="25">
        <v>1.49</v>
      </c>
      <c r="E103" s="7">
        <v>0.90500000000000003</v>
      </c>
      <c r="F103" s="7">
        <v>0.66100000000000003</v>
      </c>
      <c r="G103" s="4">
        <v>0.41899999999999998</v>
      </c>
      <c r="H103" s="4">
        <v>0.123</v>
      </c>
      <c r="I103" s="4">
        <v>4.2599999999999999E-2</v>
      </c>
      <c r="J103" s="65">
        <v>8.77</v>
      </c>
      <c r="K103" s="56">
        <v>18</v>
      </c>
      <c r="L103" s="56">
        <v>15.6</v>
      </c>
      <c r="M103" s="56">
        <v>12</v>
      </c>
      <c r="N103" s="87">
        <v>6.45</v>
      </c>
      <c r="O103" s="87">
        <v>5.0199999999999996</v>
      </c>
      <c r="P103" s="53"/>
      <c r="Q103" s="54"/>
      <c r="R103" s="54"/>
      <c r="S103" s="54"/>
      <c r="T103" s="54">
        <v>0.41599999999999998</v>
      </c>
      <c r="U103" s="77">
        <v>0.42799999999999999</v>
      </c>
      <c r="V103" s="25">
        <v>6.33</v>
      </c>
      <c r="W103" s="5">
        <v>6.21</v>
      </c>
      <c r="Y103" s="151" t="s">
        <v>395</v>
      </c>
      <c r="Z103" t="s">
        <v>1223</v>
      </c>
      <c r="AA103" t="s">
        <v>1224</v>
      </c>
      <c r="AB103">
        <v>0.87028212999999999</v>
      </c>
      <c r="AC103">
        <v>0.45984746500000001</v>
      </c>
      <c r="AD103">
        <v>107.3446089</v>
      </c>
      <c r="AE103" s="2">
        <v>1</v>
      </c>
      <c r="AF103" s="2">
        <v>16</v>
      </c>
      <c r="AG103" s="134">
        <v>1.6700000000000001E-8</v>
      </c>
      <c r="AH103">
        <v>50.82912992</v>
      </c>
      <c r="AI103">
        <v>27.273619740000001</v>
      </c>
    </row>
    <row r="104" spans="1:35" x14ac:dyDescent="0.25">
      <c r="C104" s="3" t="s">
        <v>15</v>
      </c>
      <c r="D104" s="25">
        <v>1.78</v>
      </c>
      <c r="E104" s="7">
        <v>0.79800000000000004</v>
      </c>
      <c r="F104" s="7">
        <v>0.68500000000000005</v>
      </c>
      <c r="G104" s="12">
        <v>0.33600000000000002</v>
      </c>
      <c r="H104" s="4">
        <v>9.5600000000000004E-2</v>
      </c>
      <c r="I104" s="4">
        <v>5.3400000000000003E-2</v>
      </c>
      <c r="J104" s="65">
        <v>13.1</v>
      </c>
      <c r="K104" s="56">
        <v>23.6</v>
      </c>
      <c r="L104" s="56">
        <v>17</v>
      </c>
      <c r="M104" s="88">
        <v>13</v>
      </c>
      <c r="N104" s="87">
        <v>8.14</v>
      </c>
      <c r="O104" s="87">
        <v>5.68</v>
      </c>
      <c r="P104" s="53"/>
      <c r="Q104" s="54"/>
      <c r="R104" s="54"/>
      <c r="S104" s="54"/>
      <c r="T104" s="43">
        <v>0.433</v>
      </c>
      <c r="U104" s="77">
        <v>0.52300000000000002</v>
      </c>
      <c r="V104" s="25">
        <v>10.4</v>
      </c>
      <c r="W104" s="5">
        <v>6.97</v>
      </c>
      <c r="Y104" s="151" t="s">
        <v>396</v>
      </c>
      <c r="Z104" t="s">
        <v>1225</v>
      </c>
      <c r="AA104" t="s">
        <v>1226</v>
      </c>
      <c r="AB104">
        <v>0.67139466999999997</v>
      </c>
      <c r="AC104">
        <v>0.29368468399999997</v>
      </c>
      <c r="AD104">
        <v>32.6906283</v>
      </c>
      <c r="AE104" s="2">
        <v>1</v>
      </c>
      <c r="AF104" s="2">
        <v>16</v>
      </c>
      <c r="AG104" s="134">
        <v>3.18E-5</v>
      </c>
      <c r="AH104">
        <v>144.21939180000001</v>
      </c>
      <c r="AI104">
        <v>9.6123991639999993</v>
      </c>
    </row>
    <row r="105" spans="1:35" x14ac:dyDescent="0.25">
      <c r="C105" s="3" t="s">
        <v>16</v>
      </c>
      <c r="D105" s="25">
        <v>1.78</v>
      </c>
      <c r="E105" s="7">
        <v>0.74399999999999999</v>
      </c>
      <c r="F105" s="7">
        <v>0.44</v>
      </c>
      <c r="G105" s="4">
        <v>0.27600000000000002</v>
      </c>
      <c r="H105" s="4">
        <v>7.7799999999999994E-2</v>
      </c>
      <c r="I105" s="4">
        <v>7.8299999999999995E-2</v>
      </c>
      <c r="J105" s="65">
        <v>18.3</v>
      </c>
      <c r="K105" s="56">
        <v>29.6</v>
      </c>
      <c r="L105" s="56">
        <v>15.7</v>
      </c>
      <c r="M105" s="56">
        <v>12.2</v>
      </c>
      <c r="N105" s="87">
        <v>9.06</v>
      </c>
      <c r="O105" s="87">
        <v>7.07</v>
      </c>
      <c r="P105" s="53"/>
      <c r="Q105" s="54"/>
      <c r="R105" s="54"/>
      <c r="S105" s="54"/>
      <c r="T105" s="43">
        <v>0.53900000000000003</v>
      </c>
      <c r="U105" s="77">
        <v>0.38700000000000001</v>
      </c>
      <c r="V105" s="25">
        <v>7.69</v>
      </c>
      <c r="W105" s="5">
        <v>7.86</v>
      </c>
      <c r="Y105" s="151"/>
      <c r="Z105" s="4"/>
      <c r="AE105" s="2"/>
      <c r="AF105" s="2"/>
    </row>
    <row r="106" spans="1:35" x14ac:dyDescent="0.25">
      <c r="A106" t="s">
        <v>63</v>
      </c>
      <c r="B106" s="20" t="s">
        <v>64</v>
      </c>
      <c r="C106" s="3" t="s">
        <v>14</v>
      </c>
      <c r="D106" s="7">
        <v>3.0535612303173698</v>
      </c>
      <c r="E106" s="7">
        <v>3.1326996818144734</v>
      </c>
      <c r="F106" s="7">
        <v>2.2973810883576733</v>
      </c>
      <c r="G106" s="7">
        <v>1.1835277800440565</v>
      </c>
      <c r="H106" s="7">
        <v>0.45100758750101982</v>
      </c>
      <c r="I106" s="7">
        <v>0</v>
      </c>
      <c r="J106" s="42">
        <v>18.380680427510811</v>
      </c>
      <c r="K106" s="43">
        <v>21.630823203067635</v>
      </c>
      <c r="L106" s="43">
        <v>49.025373256098554</v>
      </c>
      <c r="M106" s="43">
        <v>17.180345924777679</v>
      </c>
      <c r="N106" s="43">
        <v>16.92820429142531</v>
      </c>
      <c r="O106" s="43">
        <v>9.7780451986619887</v>
      </c>
      <c r="P106" s="42"/>
      <c r="Q106" s="43"/>
      <c r="R106" s="43"/>
      <c r="S106" s="43"/>
      <c r="T106" s="43">
        <v>3.0077098800685325</v>
      </c>
      <c r="U106" s="71">
        <v>9.3538386228277717E-2</v>
      </c>
      <c r="V106" s="7">
        <v>27.77775964754834</v>
      </c>
      <c r="W106" s="16">
        <v>7.1550134616953578</v>
      </c>
      <c r="Y106" s="151" t="s">
        <v>395</v>
      </c>
      <c r="Z106" t="s">
        <v>1155</v>
      </c>
      <c r="AA106" t="s">
        <v>1156</v>
      </c>
      <c r="AB106">
        <v>0.56918912300000002</v>
      </c>
      <c r="AC106">
        <v>0.48388510200000001</v>
      </c>
      <c r="AD106">
        <v>17.17565411</v>
      </c>
      <c r="AE106" s="2">
        <v>1</v>
      </c>
      <c r="AF106" s="2">
        <v>13</v>
      </c>
      <c r="AG106">
        <v>1.1533330000000001E-3</v>
      </c>
      <c r="AH106">
        <v>56.79478357</v>
      </c>
      <c r="AI106">
        <v>24.408832539999999</v>
      </c>
    </row>
    <row r="107" spans="1:35" x14ac:dyDescent="0.25">
      <c r="C107" s="3" t="s">
        <v>15</v>
      </c>
      <c r="D107" s="7">
        <v>3.1491800603736642</v>
      </c>
      <c r="E107" s="7">
        <v>2.3874928612221589</v>
      </c>
      <c r="F107" s="7">
        <v>2.3747246471404098</v>
      </c>
      <c r="G107" s="7">
        <v>0.97197519784612874</v>
      </c>
      <c r="H107" s="7">
        <v>2.7873052133474747</v>
      </c>
      <c r="I107" s="7">
        <v>0</v>
      </c>
      <c r="J107" s="42">
        <v>29.110671453047239</v>
      </c>
      <c r="K107" s="43">
        <v>27.097209757689484</v>
      </c>
      <c r="L107" s="43">
        <v>40.69282858774578</v>
      </c>
      <c r="M107" s="43">
        <v>29.074692012727422</v>
      </c>
      <c r="N107" s="43">
        <v>13.123725218242637</v>
      </c>
      <c r="O107" s="43">
        <v>9.4411764705882355</v>
      </c>
      <c r="P107" s="42"/>
      <c r="Q107" s="43"/>
      <c r="R107" s="43"/>
      <c r="S107" s="43"/>
      <c r="T107" s="43">
        <v>2.7665007750673083</v>
      </c>
      <c r="U107" s="71">
        <v>1.4481520763645265E-2</v>
      </c>
      <c r="V107" s="7">
        <v>24.916496695765684</v>
      </c>
      <c r="W107" s="7">
        <v>7.6120176225830134</v>
      </c>
      <c r="Y107" s="151" t="s">
        <v>396</v>
      </c>
      <c r="Z107" t="s">
        <v>1157</v>
      </c>
      <c r="AA107" t="s">
        <v>1158</v>
      </c>
      <c r="AB107">
        <v>0.64541236599999996</v>
      </c>
      <c r="AC107">
        <v>0.28454700700000002</v>
      </c>
      <c r="AD107">
        <v>29.122836929999998</v>
      </c>
      <c r="AE107" s="2">
        <v>1</v>
      </c>
      <c r="AF107" s="2">
        <v>16</v>
      </c>
      <c r="AG107" s="134">
        <v>5.94E-5</v>
      </c>
      <c r="AH107">
        <v>157.7050974</v>
      </c>
      <c r="AI107">
        <v>8.7904220229999996</v>
      </c>
    </row>
    <row r="108" spans="1:35" x14ac:dyDescent="0.25">
      <c r="C108" s="3" t="s">
        <v>16</v>
      </c>
      <c r="D108" s="7">
        <v>3.1346985396100187</v>
      </c>
      <c r="E108" s="7">
        <v>2.4365668597536101</v>
      </c>
      <c r="F108" s="7">
        <v>2.6912784531288243</v>
      </c>
      <c r="G108" s="7">
        <v>0.81940931712490817</v>
      </c>
      <c r="H108" s="7">
        <v>0.42261564820102798</v>
      </c>
      <c r="I108" s="7">
        <v>0</v>
      </c>
      <c r="J108" s="42">
        <v>32.004854368932037</v>
      </c>
      <c r="K108" s="43">
        <v>21.135351227869787</v>
      </c>
      <c r="L108" s="43">
        <v>29.676307416170353</v>
      </c>
      <c r="M108" s="43">
        <v>18.510769356286204</v>
      </c>
      <c r="N108" s="43">
        <v>16.292118789263277</v>
      </c>
      <c r="O108" s="43">
        <v>12.175491555845639</v>
      </c>
      <c r="P108" s="42"/>
      <c r="Q108" s="43"/>
      <c r="R108" s="43"/>
      <c r="S108" s="43"/>
      <c r="T108" s="43">
        <v>2.8276902994207394</v>
      </c>
      <c r="U108" s="71">
        <v>0</v>
      </c>
      <c r="V108" s="7">
        <v>26.990209676103451</v>
      </c>
      <c r="W108" s="7">
        <v>10.56314758913274</v>
      </c>
      <c r="Y108" s="151"/>
      <c r="Z108" s="4"/>
      <c r="AE108" s="2"/>
      <c r="AF108" s="2"/>
    </row>
    <row r="109" spans="1:35" x14ac:dyDescent="0.25">
      <c r="A109" t="s">
        <v>65</v>
      </c>
      <c r="B109" s="20" t="s">
        <v>66</v>
      </c>
      <c r="C109" s="3" t="s">
        <v>14</v>
      </c>
      <c r="D109" s="5"/>
      <c r="E109" s="5"/>
      <c r="F109" s="5"/>
      <c r="G109" s="5"/>
      <c r="H109" s="5"/>
      <c r="I109" s="5"/>
      <c r="J109" s="55">
        <v>0.7806492194677318</v>
      </c>
      <c r="K109" s="30">
        <v>9.2844810881673984E-2</v>
      </c>
      <c r="L109" s="30">
        <v>9.871377604237612E-2</v>
      </c>
      <c r="M109" s="30">
        <v>0.11699722108200486</v>
      </c>
      <c r="N109" s="30">
        <v>0.28868245054308778</v>
      </c>
      <c r="O109" s="30">
        <v>0.375515328607614</v>
      </c>
      <c r="P109" s="55"/>
      <c r="Q109" s="30"/>
      <c r="R109" s="30"/>
      <c r="S109" s="30"/>
      <c r="T109" s="30"/>
      <c r="U109" s="77"/>
      <c r="V109" s="5">
        <v>0</v>
      </c>
      <c r="W109" s="5">
        <v>0.39451876090132049</v>
      </c>
      <c r="Y109" s="151" t="s">
        <v>396</v>
      </c>
      <c r="Z109" t="s">
        <v>1169</v>
      </c>
      <c r="AA109" t="s">
        <v>1170</v>
      </c>
      <c r="AB109">
        <v>1.4101357E-2</v>
      </c>
      <c r="AC109">
        <v>0.887596147</v>
      </c>
      <c r="AD109">
        <v>0.22884879799999999</v>
      </c>
      <c r="AE109" s="2">
        <v>1</v>
      </c>
      <c r="AF109" s="2">
        <v>16</v>
      </c>
      <c r="AG109">
        <v>0.63884994699999997</v>
      </c>
      <c r="AH109">
        <v>-570.33085219999998</v>
      </c>
      <c r="AI109">
        <v>-2.4306844980000002</v>
      </c>
    </row>
    <row r="110" spans="1:35" x14ac:dyDescent="0.25">
      <c r="C110" s="3" t="s">
        <v>15</v>
      </c>
      <c r="D110" s="5"/>
      <c r="E110" s="5"/>
      <c r="F110" s="5"/>
      <c r="G110" s="5"/>
      <c r="H110" s="5"/>
      <c r="I110" s="5"/>
      <c r="J110" s="55">
        <v>1.5386959119547003</v>
      </c>
      <c r="K110" s="30">
        <v>0.12380119616874798</v>
      </c>
      <c r="L110" s="30">
        <v>0.21725594492771333</v>
      </c>
      <c r="M110" s="30">
        <v>0.19352146013338217</v>
      </c>
      <c r="N110" s="30">
        <v>0.34301391486852989</v>
      </c>
      <c r="O110" s="30">
        <v>0.37832365322107958</v>
      </c>
      <c r="P110" s="55"/>
      <c r="Q110" s="30"/>
      <c r="R110" s="30"/>
      <c r="S110" s="30"/>
      <c r="T110" s="30"/>
      <c r="U110" s="77"/>
      <c r="V110" s="5">
        <v>0</v>
      </c>
      <c r="W110" s="5">
        <v>0.32782714551900694</v>
      </c>
      <c r="Y110" s="151"/>
      <c r="Z110" s="4"/>
      <c r="AE110" s="2"/>
      <c r="AF110" s="2"/>
    </row>
    <row r="111" spans="1:35" x14ac:dyDescent="0.25">
      <c r="C111" s="3" t="s">
        <v>16</v>
      </c>
      <c r="D111" s="5"/>
      <c r="E111" s="5"/>
      <c r="F111" s="5"/>
      <c r="G111" s="5"/>
      <c r="H111" s="5"/>
      <c r="I111" s="5"/>
      <c r="J111" s="55">
        <v>1.2093036790575236</v>
      </c>
      <c r="K111" s="30">
        <v>9.7282949088177598E-2</v>
      </c>
      <c r="L111" s="30">
        <v>0.12069526754183058</v>
      </c>
      <c r="M111" s="30">
        <v>0.15579307715075291</v>
      </c>
      <c r="N111" s="30">
        <v>0.30594593032085882</v>
      </c>
      <c r="O111" s="30">
        <v>0.33273329256601103</v>
      </c>
      <c r="P111" s="55"/>
      <c r="Q111" s="30"/>
      <c r="R111" s="30"/>
      <c r="S111" s="30"/>
      <c r="T111" s="30"/>
      <c r="U111" s="77"/>
      <c r="V111" s="5">
        <v>0</v>
      </c>
      <c r="W111" s="5">
        <v>0.34059664775324999</v>
      </c>
      <c r="Y111" s="151"/>
      <c r="Z111" s="4"/>
      <c r="AE111" s="2"/>
      <c r="AF111" s="2"/>
    </row>
    <row r="112" spans="1:35" x14ac:dyDescent="0.25">
      <c r="A112" t="s">
        <v>67</v>
      </c>
      <c r="B112" s="20" t="s">
        <v>68</v>
      </c>
      <c r="C112" s="3" t="s">
        <v>14</v>
      </c>
      <c r="D112" s="13">
        <v>0.34100000000000003</v>
      </c>
      <c r="E112" s="13">
        <v>0.38100000000000001</v>
      </c>
      <c r="F112" s="13">
        <v>0.378</v>
      </c>
      <c r="G112" s="13">
        <v>0.25</v>
      </c>
      <c r="H112" s="47">
        <v>0.19900000000000001</v>
      </c>
      <c r="I112" s="73">
        <v>0.32</v>
      </c>
      <c r="J112" s="47">
        <v>3.11</v>
      </c>
      <c r="K112" s="47">
        <v>4.6900000000000004</v>
      </c>
      <c r="L112" s="47">
        <v>2.8</v>
      </c>
      <c r="M112" s="47">
        <v>4.2699999999999996</v>
      </c>
      <c r="N112" s="47">
        <v>3.24</v>
      </c>
      <c r="O112" s="47">
        <v>2.15</v>
      </c>
      <c r="P112" s="46"/>
      <c r="Q112" s="47"/>
      <c r="R112" s="47"/>
      <c r="S112" s="47"/>
      <c r="T112" s="47">
        <v>0.36299999999999999</v>
      </c>
      <c r="U112" s="77">
        <v>0</v>
      </c>
      <c r="V112" s="13">
        <v>4.68</v>
      </c>
      <c r="W112" s="7">
        <v>0</v>
      </c>
      <c r="Y112" s="151" t="s">
        <v>395</v>
      </c>
      <c r="Z112" t="s">
        <v>925</v>
      </c>
      <c r="AA112" t="s">
        <v>926</v>
      </c>
      <c r="AB112">
        <v>0.15632681500000001</v>
      </c>
      <c r="AC112">
        <v>0.189861264</v>
      </c>
      <c r="AD112">
        <v>2.964689511</v>
      </c>
      <c r="AE112" s="2">
        <v>1</v>
      </c>
      <c r="AF112" s="2">
        <v>16</v>
      </c>
      <c r="AG112">
        <v>0.10437326099999999</v>
      </c>
      <c r="AH112">
        <v>740.78233109999996</v>
      </c>
      <c r="AI112">
        <v>1.871392315</v>
      </c>
    </row>
    <row r="113" spans="1:35" x14ac:dyDescent="0.25">
      <c r="C113" s="3" t="s">
        <v>15</v>
      </c>
      <c r="D113" s="13">
        <v>0.54200000000000004</v>
      </c>
      <c r="E113" s="13">
        <v>0.38400000000000001</v>
      </c>
      <c r="F113" s="13">
        <v>0.377</v>
      </c>
      <c r="G113" s="13">
        <v>0.372</v>
      </c>
      <c r="H113" s="47">
        <v>0.315</v>
      </c>
      <c r="I113" s="73">
        <v>0.314</v>
      </c>
      <c r="J113" s="47">
        <v>5.82</v>
      </c>
      <c r="K113" s="47">
        <v>4.55</v>
      </c>
      <c r="L113" s="47">
        <v>4.49</v>
      </c>
      <c r="M113" s="47">
        <v>4.45</v>
      </c>
      <c r="N113" s="47">
        <v>4.2699999999999996</v>
      </c>
      <c r="O113" s="47">
        <v>3</v>
      </c>
      <c r="P113" s="46"/>
      <c r="Q113" s="47"/>
      <c r="R113" s="47"/>
      <c r="S113" s="47"/>
      <c r="T113" s="47">
        <v>0.35199999999999998</v>
      </c>
      <c r="U113" s="77">
        <v>0</v>
      </c>
      <c r="V113" s="13">
        <v>4.6399999999999997</v>
      </c>
      <c r="W113" s="7">
        <v>0</v>
      </c>
      <c r="Y113" s="151" t="s">
        <v>396</v>
      </c>
      <c r="Z113" t="s">
        <v>927</v>
      </c>
      <c r="AA113" t="s">
        <v>928</v>
      </c>
      <c r="AB113">
        <v>0.40463730399999998</v>
      </c>
      <c r="AC113">
        <v>0.20528228100000001</v>
      </c>
      <c r="AD113">
        <v>10.874374400000001</v>
      </c>
      <c r="AE113" s="2">
        <v>1</v>
      </c>
      <c r="AF113" s="2">
        <v>16</v>
      </c>
      <c r="AG113">
        <v>4.5419070000000004E-3</v>
      </c>
      <c r="AH113">
        <v>357.73627970000001</v>
      </c>
      <c r="AI113">
        <v>3.8751852680000001</v>
      </c>
    </row>
    <row r="114" spans="1:35" x14ac:dyDescent="0.25">
      <c r="C114" s="3" t="s">
        <v>16</v>
      </c>
      <c r="D114" s="13">
        <v>0.36199999999999999</v>
      </c>
      <c r="E114" s="13">
        <v>0.33200000000000002</v>
      </c>
      <c r="F114" s="13">
        <v>0.33600000000000002</v>
      </c>
      <c r="G114" s="13">
        <v>0.29899999999999999</v>
      </c>
      <c r="H114" s="47">
        <v>0.32100000000000001</v>
      </c>
      <c r="I114" s="73">
        <v>0.33300000000000002</v>
      </c>
      <c r="J114" s="47">
        <v>5.97</v>
      </c>
      <c r="K114" s="47">
        <v>4.5199999999999996</v>
      </c>
      <c r="L114" s="47">
        <v>4.0999999999999996</v>
      </c>
      <c r="M114" s="47">
        <v>4.28</v>
      </c>
      <c r="N114" s="47">
        <v>4.38</v>
      </c>
      <c r="O114" s="47">
        <v>3.4</v>
      </c>
      <c r="P114" s="46"/>
      <c r="Q114" s="47"/>
      <c r="R114" s="47"/>
      <c r="S114" s="47"/>
      <c r="T114" s="47">
        <v>0.30099999999999999</v>
      </c>
      <c r="U114" s="77">
        <v>0</v>
      </c>
      <c r="V114" s="13">
        <v>4.7300000000000004</v>
      </c>
      <c r="W114" s="7">
        <v>0</v>
      </c>
      <c r="Y114" s="151"/>
      <c r="Z114" s="4"/>
      <c r="AE114" s="2"/>
      <c r="AF114" s="2"/>
    </row>
    <row r="115" spans="1:35" x14ac:dyDescent="0.25">
      <c r="A115" t="s">
        <v>69</v>
      </c>
      <c r="B115" s="20" t="s">
        <v>70</v>
      </c>
      <c r="C115" s="3" t="s">
        <v>14</v>
      </c>
      <c r="D115" s="7">
        <v>0.57028022542304346</v>
      </c>
      <c r="E115" s="7">
        <v>0.30544808532215456</v>
      </c>
      <c r="F115" s="7">
        <v>0.30817947581622618</v>
      </c>
      <c r="G115" s="7">
        <v>0.2916503817162055</v>
      </c>
      <c r="H115" s="43">
        <v>0.2583669819915364</v>
      </c>
      <c r="I115" s="71">
        <v>0.19576582565119091</v>
      </c>
      <c r="J115" s="43">
        <v>1.370862088288521</v>
      </c>
      <c r="K115" s="43">
        <v>0.99289331845732365</v>
      </c>
      <c r="L115" s="43">
        <v>0.64318462885151861</v>
      </c>
      <c r="M115" s="43">
        <v>0.48009365782787133</v>
      </c>
      <c r="N115" s="43">
        <v>0.4779338118017144</v>
      </c>
      <c r="O115" s="43">
        <v>0.60941448910695084</v>
      </c>
      <c r="P115" s="42"/>
      <c r="Q115" s="43"/>
      <c r="R115" s="43"/>
      <c r="S115" s="43"/>
      <c r="T115" s="43">
        <v>0.2561281626935123</v>
      </c>
      <c r="U115" s="71">
        <v>0.33069586927088168</v>
      </c>
      <c r="V115" s="7">
        <v>0.62168075621941632</v>
      </c>
      <c r="W115" s="7">
        <v>0.50049629720295652</v>
      </c>
      <c r="Y115" s="151" t="s">
        <v>395</v>
      </c>
      <c r="Z115" t="s">
        <v>1045</v>
      </c>
      <c r="AA115" t="s">
        <v>1046</v>
      </c>
      <c r="AB115">
        <v>0.50321079400000002</v>
      </c>
      <c r="AC115">
        <v>0.27375777800000001</v>
      </c>
      <c r="AD115">
        <v>16.206818940000002</v>
      </c>
      <c r="AE115" s="2">
        <v>1</v>
      </c>
      <c r="AF115" s="2">
        <v>16</v>
      </c>
      <c r="AG115" s="134">
        <v>9.7799999999999992E-4</v>
      </c>
      <c r="AH115">
        <v>219.73600999999999</v>
      </c>
      <c r="AI115">
        <v>6.3089084089999998</v>
      </c>
    </row>
    <row r="116" spans="1:35" x14ac:dyDescent="0.25">
      <c r="C116" s="3" t="s">
        <v>15</v>
      </c>
      <c r="D116" s="7">
        <v>0.39411065010267876</v>
      </c>
      <c r="E116" s="7">
        <v>0.48080407892730698</v>
      </c>
      <c r="F116" s="7">
        <v>0.36063794911301444</v>
      </c>
      <c r="G116" s="7">
        <v>0.35781274141160185</v>
      </c>
      <c r="H116" s="43">
        <v>0.27299931848069725</v>
      </c>
      <c r="I116" s="71">
        <v>0.20417867102990914</v>
      </c>
      <c r="J116" s="43">
        <v>1.3059729928889816</v>
      </c>
      <c r="K116" s="43">
        <v>1.049146823684669</v>
      </c>
      <c r="L116" s="43">
        <v>0.96316961258296796</v>
      </c>
      <c r="M116" s="43">
        <v>1.0003572704537336</v>
      </c>
      <c r="N116" s="43">
        <v>0.44162847265610655</v>
      </c>
      <c r="O116" s="43">
        <v>0.41413174033810868</v>
      </c>
      <c r="P116" s="42"/>
      <c r="Q116" s="43"/>
      <c r="R116" s="43"/>
      <c r="S116" s="43"/>
      <c r="T116" s="43">
        <v>0.95982784102118579</v>
      </c>
      <c r="U116" s="71">
        <v>0.45156745591438785</v>
      </c>
      <c r="V116" s="7">
        <v>0.49418551134284006</v>
      </c>
      <c r="W116" s="7">
        <v>0.38703961865031911</v>
      </c>
      <c r="Y116" s="151" t="s">
        <v>396</v>
      </c>
      <c r="Z116" t="s">
        <v>1047</v>
      </c>
      <c r="AA116" t="s">
        <v>1048</v>
      </c>
      <c r="AB116">
        <v>0.61581193499999998</v>
      </c>
      <c r="AC116">
        <v>0.26866620200000002</v>
      </c>
      <c r="AD116">
        <v>25.646270319999999</v>
      </c>
      <c r="AE116" s="2">
        <v>1</v>
      </c>
      <c r="AF116" s="2">
        <v>16</v>
      </c>
      <c r="AG116" s="134">
        <v>1.15E-4</v>
      </c>
      <c r="AH116">
        <v>177.98829670000001</v>
      </c>
      <c r="AI116">
        <v>7.7886826649999996</v>
      </c>
    </row>
    <row r="117" spans="1:35" x14ac:dyDescent="0.25">
      <c r="C117" s="3" t="s">
        <v>16</v>
      </c>
      <c r="D117" s="7">
        <v>0.81165878468583208</v>
      </c>
      <c r="E117" s="7">
        <v>0.66725581084281282</v>
      </c>
      <c r="F117" s="7">
        <v>0.31713071390041869</v>
      </c>
      <c r="G117" s="7">
        <v>0.38490162607333045</v>
      </c>
      <c r="H117" s="43">
        <v>0.27055492390040503</v>
      </c>
      <c r="I117" s="71">
        <v>0.32475829754725755</v>
      </c>
      <c r="J117" s="43">
        <v>1.1777011583310735</v>
      </c>
      <c r="K117" s="43">
        <v>0.96720365947466769</v>
      </c>
      <c r="L117" s="43">
        <v>1.0674606993283389</v>
      </c>
      <c r="M117" s="43">
        <v>0.80961060745644575</v>
      </c>
      <c r="N117" s="43">
        <v>0.46988501476586342</v>
      </c>
      <c r="O117" s="43">
        <v>0.44595313853515595</v>
      </c>
      <c r="P117" s="42"/>
      <c r="Q117" s="43"/>
      <c r="R117" s="43"/>
      <c r="S117" s="43"/>
      <c r="T117" s="43">
        <v>0.2469411073660629</v>
      </c>
      <c r="U117" s="71">
        <v>0.24413535739081371</v>
      </c>
      <c r="V117" s="7">
        <v>0.6242873574544624</v>
      </c>
      <c r="W117" s="7">
        <v>0.46945337620578775</v>
      </c>
      <c r="Y117" s="151"/>
      <c r="Z117" s="4"/>
      <c r="AE117" s="2"/>
      <c r="AF117" s="2"/>
    </row>
    <row r="118" spans="1:35" x14ac:dyDescent="0.25">
      <c r="A118" t="s">
        <v>71</v>
      </c>
      <c r="B118" s="20" t="s">
        <v>72</v>
      </c>
      <c r="C118" s="3" t="s">
        <v>14</v>
      </c>
      <c r="D118" s="5">
        <v>0.58358450935781669</v>
      </c>
      <c r="E118" s="5">
        <v>0.17922538387836912</v>
      </c>
      <c r="F118" s="5">
        <v>0.1673846054563348</v>
      </c>
      <c r="G118" s="5">
        <v>5.4154178050095932E-2</v>
      </c>
      <c r="H118" s="30">
        <v>0</v>
      </c>
      <c r="I118" s="77">
        <v>0</v>
      </c>
      <c r="J118" s="30">
        <v>6.6786149212827786</v>
      </c>
      <c r="K118" s="30">
        <v>4.3015298346354012</v>
      </c>
      <c r="L118" s="30">
        <v>4.1538592712712692</v>
      </c>
      <c r="M118" s="30">
        <v>2.4893103656387852</v>
      </c>
      <c r="N118" s="30">
        <v>0.99528778627853598</v>
      </c>
      <c r="O118" s="30">
        <v>0.18715534056556837</v>
      </c>
      <c r="P118" s="55"/>
      <c r="Q118" s="30"/>
      <c r="R118" s="30"/>
      <c r="S118" s="30"/>
      <c r="T118" s="30">
        <v>0.15582007757979327</v>
      </c>
      <c r="U118" s="77">
        <v>0</v>
      </c>
      <c r="V118" s="5">
        <v>1.7363462290839051</v>
      </c>
      <c r="W118" s="5">
        <v>0.19202403047438238</v>
      </c>
      <c r="Y118" s="151" t="s">
        <v>395</v>
      </c>
      <c r="Z118" t="s">
        <v>683</v>
      </c>
      <c r="AA118" t="s">
        <v>684</v>
      </c>
      <c r="AB118">
        <v>0.25202930899999998</v>
      </c>
      <c r="AC118">
        <v>0.85933632599999998</v>
      </c>
      <c r="AD118">
        <v>3.0325570370000001</v>
      </c>
      <c r="AE118" s="2">
        <v>1</v>
      </c>
      <c r="AF118" s="2">
        <v>9</v>
      </c>
      <c r="AG118">
        <v>0.11559225099999999</v>
      </c>
      <c r="AH118">
        <v>31.631525790000001</v>
      </c>
      <c r="AI118">
        <v>43.826351289999998</v>
      </c>
    </row>
    <row r="119" spans="1:35" x14ac:dyDescent="0.25">
      <c r="C119" s="3" t="s">
        <v>15</v>
      </c>
      <c r="D119" s="5">
        <v>0.37204457093959853</v>
      </c>
      <c r="E119" s="5">
        <v>0.18455185226045373</v>
      </c>
      <c r="F119" s="5">
        <v>0.13395904746538595</v>
      </c>
      <c r="G119" s="5">
        <v>4.6547018073896801E-2</v>
      </c>
      <c r="H119" s="30">
        <v>0</v>
      </c>
      <c r="I119" s="77">
        <v>0</v>
      </c>
      <c r="J119" s="90">
        <v>5.4449147099266231</v>
      </c>
      <c r="K119" s="90">
        <v>3.5784191534795462</v>
      </c>
      <c r="L119" s="30">
        <v>3.9712156546501296</v>
      </c>
      <c r="M119" s="30">
        <v>2.2700206428609317</v>
      </c>
      <c r="N119" s="30">
        <v>0.93241106588688827</v>
      </c>
      <c r="O119" s="30">
        <v>0.1989196672869645</v>
      </c>
      <c r="P119" s="55"/>
      <c r="Q119" s="30"/>
      <c r="R119" s="30"/>
      <c r="S119" s="30"/>
      <c r="T119" s="30">
        <v>0.16877474547123711</v>
      </c>
      <c r="U119" s="77">
        <v>0</v>
      </c>
      <c r="V119" s="5">
        <v>1.9188406299868175</v>
      </c>
      <c r="W119" s="5">
        <v>0.20994524731809786</v>
      </c>
      <c r="Y119" s="151" t="s">
        <v>396</v>
      </c>
      <c r="Z119" t="s">
        <v>685</v>
      </c>
      <c r="AA119" t="s">
        <v>686</v>
      </c>
      <c r="AB119">
        <v>0.98610414099999999</v>
      </c>
      <c r="AC119">
        <v>0.14279307799999999</v>
      </c>
      <c r="AD119">
        <v>1135.422182</v>
      </c>
      <c r="AE119" s="2">
        <v>1</v>
      </c>
      <c r="AF119" s="2">
        <v>16</v>
      </c>
      <c r="AG119" s="134">
        <v>2.2200000000000001E-16</v>
      </c>
      <c r="AH119">
        <v>50.330442359999999</v>
      </c>
      <c r="AI119">
        <v>27.543854100000001</v>
      </c>
    </row>
    <row r="120" spans="1:35" x14ac:dyDescent="0.25">
      <c r="C120" s="3" t="s">
        <v>16</v>
      </c>
      <c r="D120" s="5">
        <v>0.53563115395083027</v>
      </c>
      <c r="E120" s="5">
        <v>0.23323702901167692</v>
      </c>
      <c r="F120" s="5">
        <v>2.1696586691652628</v>
      </c>
      <c r="G120" s="5">
        <v>9.1344442429493508E-2</v>
      </c>
      <c r="H120" s="30">
        <v>0</v>
      </c>
      <c r="I120" s="77">
        <v>0</v>
      </c>
      <c r="J120" s="30">
        <v>5.5659453201531743</v>
      </c>
      <c r="K120" s="30">
        <v>3.9419192516286556</v>
      </c>
      <c r="L120" s="30">
        <v>3.1683353617996377</v>
      </c>
      <c r="M120" s="30">
        <v>1.6015756926427493</v>
      </c>
      <c r="N120" s="30">
        <v>1.1202609558904053</v>
      </c>
      <c r="O120" s="30">
        <v>0.23523404697932052</v>
      </c>
      <c r="P120" s="55"/>
      <c r="Q120" s="30"/>
      <c r="R120" s="30"/>
      <c r="S120" s="30"/>
      <c r="T120" s="30">
        <v>9.8265760505176714E-2</v>
      </c>
      <c r="U120" s="77">
        <v>0</v>
      </c>
      <c r="V120" s="5">
        <v>1.8642483357532744</v>
      </c>
      <c r="W120" s="5">
        <v>0.25026481766168435</v>
      </c>
      <c r="Y120" s="151"/>
      <c r="Z120" s="4"/>
      <c r="AE120" s="2"/>
      <c r="AF120" s="2"/>
    </row>
    <row r="121" spans="1:35" x14ac:dyDescent="0.25">
      <c r="A121" s="9" t="s">
        <v>623</v>
      </c>
      <c r="B121" s="299" t="s">
        <v>73</v>
      </c>
      <c r="C121" s="3" t="s">
        <v>14</v>
      </c>
      <c r="D121" s="7">
        <v>0.30901568406074886</v>
      </c>
      <c r="E121" s="7">
        <v>0.32631000829562767</v>
      </c>
      <c r="F121" s="4">
        <v>0.44765154876480429</v>
      </c>
      <c r="G121" s="4">
        <v>0.22703195103021273</v>
      </c>
      <c r="H121" s="54">
        <v>0.12536400614471677</v>
      </c>
      <c r="I121" s="76">
        <v>0</v>
      </c>
      <c r="J121" s="54">
        <v>2.1583948122019598</v>
      </c>
      <c r="K121" s="54">
        <v>2.167891807549351</v>
      </c>
      <c r="L121" s="54">
        <v>3.3297538832265769</v>
      </c>
      <c r="M121" s="54">
        <v>3.2767417311752287</v>
      </c>
      <c r="N121" s="54">
        <v>1.725720510453957</v>
      </c>
      <c r="O121" s="54">
        <v>2.2955825469419766</v>
      </c>
      <c r="P121" s="53"/>
      <c r="Q121" s="54"/>
      <c r="R121" s="54"/>
      <c r="S121" s="54"/>
      <c r="T121" s="43">
        <v>0</v>
      </c>
      <c r="U121" s="76">
        <v>0.14974648859593195</v>
      </c>
      <c r="V121" s="4">
        <v>1.3260976106536777</v>
      </c>
      <c r="W121" s="4">
        <v>1.7895508955557755</v>
      </c>
      <c r="Y121" s="151" t="s">
        <v>395</v>
      </c>
      <c r="Z121" t="s">
        <v>1187</v>
      </c>
      <c r="AA121" t="s">
        <v>1188</v>
      </c>
      <c r="AB121">
        <v>0.68641726199999997</v>
      </c>
      <c r="AC121">
        <v>0.28981769099999999</v>
      </c>
      <c r="AD121">
        <v>30.64531457</v>
      </c>
      <c r="AE121" s="2">
        <v>1</v>
      </c>
      <c r="AF121" s="2">
        <v>14</v>
      </c>
      <c r="AG121" s="134">
        <v>7.3399999999999995E-5</v>
      </c>
      <c r="AH121">
        <v>108.1368336</v>
      </c>
      <c r="AI121">
        <v>12.81981648</v>
      </c>
    </row>
    <row r="122" spans="1:35" x14ac:dyDescent="0.25">
      <c r="C122" s="3" t="s">
        <v>15</v>
      </c>
      <c r="D122" s="7">
        <v>0.43516905879844664</v>
      </c>
      <c r="E122" s="7">
        <v>0.24990882133739278</v>
      </c>
      <c r="F122" s="4">
        <v>0.26860928621149516</v>
      </c>
      <c r="G122" s="4">
        <v>0.17004526954633051</v>
      </c>
      <c r="H122" s="54">
        <v>0.12735696912562522</v>
      </c>
      <c r="I122" s="76">
        <v>0.11691292952430322</v>
      </c>
      <c r="J122" s="54">
        <v>2.4732158583350188</v>
      </c>
      <c r="K122" s="54">
        <v>2.0284563154436488</v>
      </c>
      <c r="L122" s="54">
        <v>4.634313076835233</v>
      </c>
      <c r="M122" s="54">
        <v>4.3781910009419098</v>
      </c>
      <c r="N122" s="54">
        <v>2.2208991763281842</v>
      </c>
      <c r="O122" s="54">
        <v>2.2167143426014149</v>
      </c>
      <c r="P122" s="53"/>
      <c r="Q122" s="54"/>
      <c r="R122" s="54"/>
      <c r="S122" s="54"/>
      <c r="T122" s="43">
        <v>0</v>
      </c>
      <c r="U122" s="76">
        <v>0.20186987744693782</v>
      </c>
      <c r="V122" s="4">
        <v>1.0465724751439038</v>
      </c>
      <c r="W122" s="4">
        <v>1.6284330250467878</v>
      </c>
      <c r="Y122" s="151" t="s">
        <v>396</v>
      </c>
      <c r="Z122" t="s">
        <v>1189</v>
      </c>
      <c r="AA122" t="s">
        <v>1190</v>
      </c>
      <c r="AB122">
        <v>8.0639143999999996E-2</v>
      </c>
      <c r="AC122">
        <v>0.31127213999999997</v>
      </c>
      <c r="AD122">
        <v>1.4033948629999999</v>
      </c>
      <c r="AE122" s="2">
        <v>1</v>
      </c>
      <c r="AF122" s="2">
        <v>16</v>
      </c>
      <c r="AG122">
        <v>0.25345525299999999</v>
      </c>
      <c r="AH122">
        <v>656.72930829999996</v>
      </c>
      <c r="AI122">
        <v>2.1109067979999998</v>
      </c>
    </row>
    <row r="123" spans="1:35" x14ac:dyDescent="0.25">
      <c r="C123" s="3" t="s">
        <v>16</v>
      </c>
      <c r="D123" s="7">
        <v>0.40945417322347888</v>
      </c>
      <c r="E123" s="4">
        <v>0.3973681548398541</v>
      </c>
      <c r="F123" s="4">
        <v>0.44542073653419822</v>
      </c>
      <c r="G123" s="4">
        <v>0.3213915182757246</v>
      </c>
      <c r="H123" s="54">
        <v>0.1245398818274896</v>
      </c>
      <c r="I123" s="76">
        <v>0</v>
      </c>
      <c r="J123" s="54">
        <v>3.1116062914671727</v>
      </c>
      <c r="K123" s="54">
        <v>4.2300837518548962</v>
      </c>
      <c r="L123" s="54">
        <v>3.9036587608016182</v>
      </c>
      <c r="M123" s="54">
        <v>3.5543481999043429</v>
      </c>
      <c r="N123" s="54">
        <v>1.8150551873334668</v>
      </c>
      <c r="O123" s="54">
        <v>3.1664940496314222</v>
      </c>
      <c r="P123" s="53"/>
      <c r="Q123" s="54"/>
      <c r="R123" s="54"/>
      <c r="S123" s="54"/>
      <c r="T123" s="43">
        <v>0</v>
      </c>
      <c r="U123" s="76">
        <v>0.12839072756600597</v>
      </c>
      <c r="V123" s="4">
        <v>1.541395883205531</v>
      </c>
      <c r="W123" s="4">
        <v>2.4012547027297484</v>
      </c>
      <c r="Y123" s="151"/>
      <c r="Z123" s="4"/>
      <c r="AE123" s="2"/>
      <c r="AF123" s="2"/>
    </row>
    <row r="124" spans="1:35" x14ac:dyDescent="0.25">
      <c r="A124" t="s">
        <v>74</v>
      </c>
      <c r="B124" s="20" t="s">
        <v>75</v>
      </c>
      <c r="C124" s="3" t="s">
        <v>14</v>
      </c>
      <c r="D124" s="7">
        <v>2.7064560532253048</v>
      </c>
      <c r="E124" s="7">
        <v>0.82557342375551745</v>
      </c>
      <c r="F124" s="7">
        <v>0.407902195016905</v>
      </c>
      <c r="G124" s="7">
        <v>0.33072285697982651</v>
      </c>
      <c r="H124" s="7">
        <v>0.14305448539671864</v>
      </c>
      <c r="I124" s="7">
        <v>0</v>
      </c>
      <c r="J124" s="42">
        <v>34.308115904592789</v>
      </c>
      <c r="K124" s="43">
        <v>9.5189905326714257</v>
      </c>
      <c r="L124" s="43">
        <v>5.2631426013806868</v>
      </c>
      <c r="M124" s="43">
        <v>3.0519248031708086</v>
      </c>
      <c r="N124" s="43">
        <v>1.5241030288582642</v>
      </c>
      <c r="O124" s="43">
        <v>0.91691888580366021</v>
      </c>
      <c r="P124" s="42"/>
      <c r="Q124" s="43"/>
      <c r="R124" s="43"/>
      <c r="S124" s="43"/>
      <c r="T124" s="43">
        <v>0</v>
      </c>
      <c r="U124" s="71">
        <v>0.12834963673202315</v>
      </c>
      <c r="V124" s="7">
        <v>1.0695214506289745</v>
      </c>
      <c r="W124" s="7">
        <v>0.71190010741326215</v>
      </c>
      <c r="Y124" s="151" t="s">
        <v>395</v>
      </c>
      <c r="Z124" t="s">
        <v>1391</v>
      </c>
      <c r="AA124" t="s">
        <v>1392</v>
      </c>
      <c r="AB124">
        <v>0.75450383799999998</v>
      </c>
      <c r="AC124">
        <v>0.53744921800000001</v>
      </c>
      <c r="AD124">
        <v>43.027368109999998</v>
      </c>
      <c r="AE124" s="2">
        <v>1</v>
      </c>
      <c r="AF124" s="2">
        <v>14</v>
      </c>
      <c r="AG124" s="134">
        <v>1.27E-5</v>
      </c>
      <c r="AH124">
        <v>49.211970729999997</v>
      </c>
      <c r="AI124">
        <v>28.169860719999999</v>
      </c>
    </row>
    <row r="125" spans="1:35" x14ac:dyDescent="0.25">
      <c r="C125" s="3" t="s">
        <v>15</v>
      </c>
      <c r="D125" s="7">
        <v>2.6925922757021676</v>
      </c>
      <c r="E125" s="7">
        <v>0.75222433583031101</v>
      </c>
      <c r="F125" s="7">
        <v>0.43889420019903191</v>
      </c>
      <c r="G125" s="7">
        <v>0.32006729774019199</v>
      </c>
      <c r="H125" s="7">
        <v>0.13507223724470391</v>
      </c>
      <c r="I125" s="7">
        <v>7.8488843290383012E-2</v>
      </c>
      <c r="J125" s="42">
        <v>40.89430953108721</v>
      </c>
      <c r="K125" s="43">
        <v>10.284169403832021</v>
      </c>
      <c r="L125" s="43">
        <v>4.6020545208043817</v>
      </c>
      <c r="M125" s="43">
        <v>3.4539126348972844</v>
      </c>
      <c r="N125" s="43">
        <v>1.561602392199263</v>
      </c>
      <c r="O125" s="43">
        <v>0.80199656266516084</v>
      </c>
      <c r="P125" s="42"/>
      <c r="Q125" s="43"/>
      <c r="R125" s="43"/>
      <c r="S125" s="43"/>
      <c r="T125" s="43">
        <v>0.15632003570896236</v>
      </c>
      <c r="U125" s="71">
        <v>0.15738646545917453</v>
      </c>
      <c r="V125" s="7">
        <v>1.1579810854653669</v>
      </c>
      <c r="W125" s="7">
        <v>0.58480951064123976</v>
      </c>
      <c r="Y125" s="151" t="s">
        <v>396</v>
      </c>
      <c r="Z125" t="s">
        <v>1393</v>
      </c>
      <c r="AA125" t="s">
        <v>1394</v>
      </c>
      <c r="AB125">
        <v>0.74108910299999997</v>
      </c>
      <c r="AC125">
        <v>0.66355878499999998</v>
      </c>
      <c r="AD125">
        <v>45.797321840000002</v>
      </c>
      <c r="AE125" s="2">
        <v>1</v>
      </c>
      <c r="AF125" s="2">
        <v>16</v>
      </c>
      <c r="AG125" s="134">
        <v>4.5199999999999999E-6</v>
      </c>
      <c r="AH125">
        <v>53.928351810000002</v>
      </c>
      <c r="AI125">
        <v>25.706225289999999</v>
      </c>
    </row>
    <row r="126" spans="1:35" x14ac:dyDescent="0.25">
      <c r="C126" s="3" t="s">
        <v>16</v>
      </c>
      <c r="D126" s="7">
        <v>1.7785443410454516</v>
      </c>
      <c r="E126" s="7">
        <v>0.65355985796657856</v>
      </c>
      <c r="F126" s="7">
        <v>0.46297694648533955</v>
      </c>
      <c r="G126" s="7">
        <v>0.33352021344640898</v>
      </c>
      <c r="H126" s="7">
        <v>0.13665166774982662</v>
      </c>
      <c r="I126" s="7">
        <v>0</v>
      </c>
      <c r="J126" s="42">
        <v>38.817571034243684</v>
      </c>
      <c r="K126" s="43">
        <v>8.6302524073088946</v>
      </c>
      <c r="L126" s="43">
        <v>4.5476957126255835</v>
      </c>
      <c r="M126" s="43">
        <v>3.2446833035407194</v>
      </c>
      <c r="N126" s="43">
        <v>1.6770872815460787</v>
      </c>
      <c r="O126" s="43">
        <v>0.84995516752216849</v>
      </c>
      <c r="P126" s="42"/>
      <c r="Q126" s="43"/>
      <c r="R126" s="43"/>
      <c r="S126" s="43"/>
      <c r="T126" s="43">
        <v>0.13682286892118636</v>
      </c>
      <c r="U126" s="71">
        <v>0.20165415737658482</v>
      </c>
      <c r="V126" s="7">
        <v>1.1930981395819349</v>
      </c>
      <c r="W126" s="7">
        <v>0.69873360603343992</v>
      </c>
      <c r="Y126" s="151"/>
      <c r="Z126" s="4"/>
      <c r="AE126" s="2"/>
      <c r="AF126" s="2"/>
    </row>
    <row r="127" spans="1:35" x14ac:dyDescent="0.25">
      <c r="A127" t="s">
        <v>76</v>
      </c>
      <c r="B127" s="20" t="s">
        <v>77</v>
      </c>
      <c r="C127" s="3" t="s">
        <v>14</v>
      </c>
      <c r="D127" s="7">
        <v>0.48617820489331709</v>
      </c>
      <c r="E127" s="7">
        <v>0.41954031415830434</v>
      </c>
      <c r="F127" s="7">
        <v>0.39076246442754686</v>
      </c>
      <c r="G127" s="7">
        <v>0.44470594208814107</v>
      </c>
      <c r="H127" s="7">
        <v>0.35466520947008967</v>
      </c>
      <c r="I127" s="7">
        <v>0.17847279019015896</v>
      </c>
      <c r="J127" s="42">
        <v>18.706269960943619</v>
      </c>
      <c r="K127" s="43">
        <v>17.512312188971386</v>
      </c>
      <c r="L127" s="43">
        <v>19.456635632243479</v>
      </c>
      <c r="M127" s="43">
        <v>15.530530432194578</v>
      </c>
      <c r="N127" s="43">
        <v>7.4699825323266715</v>
      </c>
      <c r="O127" s="43">
        <v>6.2334850051912341</v>
      </c>
      <c r="P127" s="42"/>
      <c r="Q127" s="43"/>
      <c r="R127" s="43"/>
      <c r="S127" s="43"/>
      <c r="T127" s="43">
        <v>0</v>
      </c>
      <c r="U127" s="71">
        <v>0.23621104091954973</v>
      </c>
      <c r="V127" s="7">
        <v>6.1268194327730789</v>
      </c>
      <c r="W127" s="7">
        <v>7.8160239316115945</v>
      </c>
      <c r="Y127" s="151" t="s">
        <v>395</v>
      </c>
      <c r="Z127" t="s">
        <v>1275</v>
      </c>
      <c r="AA127" t="s">
        <v>1276</v>
      </c>
      <c r="AB127">
        <v>0.75946875700000005</v>
      </c>
      <c r="AC127">
        <v>0.133543988</v>
      </c>
      <c r="AD127">
        <v>50.519425099999999</v>
      </c>
      <c r="AE127" s="2">
        <v>1</v>
      </c>
      <c r="AF127" s="2">
        <v>16</v>
      </c>
      <c r="AG127" s="134">
        <v>2.48E-6</v>
      </c>
      <c r="AH127">
        <v>255.13089339999999</v>
      </c>
      <c r="AI127">
        <v>5.433659338</v>
      </c>
    </row>
    <row r="128" spans="1:35" x14ac:dyDescent="0.25">
      <c r="C128" s="3" t="s">
        <v>15</v>
      </c>
      <c r="D128" s="7">
        <v>0.44761283905458632</v>
      </c>
      <c r="E128" s="7">
        <v>0.43673626812627592</v>
      </c>
      <c r="F128" s="7">
        <v>0.50199101705691007</v>
      </c>
      <c r="G128" s="7">
        <v>0.39874515985161418</v>
      </c>
      <c r="H128" s="7">
        <v>0.31393644655355757</v>
      </c>
      <c r="I128" s="7">
        <v>0.25782770208831818</v>
      </c>
      <c r="J128" s="42">
        <v>14.059647220110918</v>
      </c>
      <c r="K128" s="43">
        <v>11.931602311282052</v>
      </c>
      <c r="L128" s="43">
        <v>12.704374482440672</v>
      </c>
      <c r="M128" s="43">
        <v>12.591467414083821</v>
      </c>
      <c r="N128" s="43">
        <v>8.1435962478990991</v>
      </c>
      <c r="O128" s="43">
        <v>7.3978269611544993</v>
      </c>
      <c r="P128" s="42"/>
      <c r="Q128" s="43"/>
      <c r="R128" s="43"/>
      <c r="S128" s="43"/>
      <c r="T128" s="43">
        <v>0</v>
      </c>
      <c r="U128" s="71">
        <v>0.22020318660555602</v>
      </c>
      <c r="V128" s="7">
        <v>7.7367556270223625</v>
      </c>
      <c r="W128" s="7">
        <v>8.5902479127810505</v>
      </c>
      <c r="Y128" s="151" t="s">
        <v>396</v>
      </c>
      <c r="Z128" t="s">
        <v>1277</v>
      </c>
      <c r="AA128" t="s">
        <v>1278</v>
      </c>
      <c r="AB128">
        <v>0.74198618699999996</v>
      </c>
      <c r="AC128">
        <v>0.18257958199999999</v>
      </c>
      <c r="AD128">
        <v>46.012183899999997</v>
      </c>
      <c r="AE128" s="2">
        <v>1</v>
      </c>
      <c r="AF128" s="2">
        <v>16</v>
      </c>
      <c r="AG128" s="134">
        <v>4.4000000000000002E-6</v>
      </c>
      <c r="AH128">
        <v>195.53655520000001</v>
      </c>
      <c r="AI128">
        <v>7.0896940959999997</v>
      </c>
    </row>
    <row r="129" spans="1:35" x14ac:dyDescent="0.25">
      <c r="C129" s="3" t="s">
        <v>16</v>
      </c>
      <c r="D129" s="7">
        <v>0.53330979414241952</v>
      </c>
      <c r="E129" s="7">
        <v>0.44895894298772188</v>
      </c>
      <c r="F129" s="7">
        <v>0.36935015541372512</v>
      </c>
      <c r="G129" s="7">
        <v>0.33074379410476884</v>
      </c>
      <c r="H129" s="7">
        <v>0.34304705370607452</v>
      </c>
      <c r="I129" s="7">
        <v>0.31121454245864155</v>
      </c>
      <c r="J129" s="42">
        <v>14.78078242277898</v>
      </c>
      <c r="K129" s="43">
        <v>12.677384570461514</v>
      </c>
      <c r="L129" s="43">
        <v>14.028229284507235</v>
      </c>
      <c r="M129" s="43">
        <v>12.291159305624618</v>
      </c>
      <c r="N129" s="43">
        <v>8.3815798202657454</v>
      </c>
      <c r="O129" s="43">
        <v>7.9266426466484505</v>
      </c>
      <c r="P129" s="42"/>
      <c r="Q129" s="43"/>
      <c r="R129" s="43"/>
      <c r="S129" s="43"/>
      <c r="T129" s="43">
        <v>0</v>
      </c>
      <c r="U129" s="71">
        <v>0.23786952732627886</v>
      </c>
      <c r="V129" s="7">
        <v>8.8244500403799933</v>
      </c>
      <c r="W129" s="7">
        <v>7.4151143469325289</v>
      </c>
      <c r="Y129" s="151"/>
      <c r="Z129" s="4"/>
      <c r="AE129" s="2"/>
      <c r="AF129" s="2"/>
    </row>
    <row r="130" spans="1:35" s="9" customFormat="1" x14ac:dyDescent="0.25">
      <c r="A130" s="9" t="s">
        <v>78</v>
      </c>
      <c r="B130" s="299" t="s">
        <v>79</v>
      </c>
      <c r="C130" s="10" t="s">
        <v>14</v>
      </c>
      <c r="D130" s="16">
        <v>2.4447558676442522</v>
      </c>
      <c r="E130" s="16">
        <v>2.2336831156937325</v>
      </c>
      <c r="F130" s="16">
        <v>2.4248860375757406</v>
      </c>
      <c r="G130" s="16">
        <v>1.8893148278633338</v>
      </c>
      <c r="H130" s="16">
        <v>1.9244896778046754</v>
      </c>
      <c r="I130" s="16">
        <v>1.8471015985864192</v>
      </c>
      <c r="J130" s="58">
        <v>23.063368391719354</v>
      </c>
      <c r="K130" s="57">
        <v>21.097120076415038</v>
      </c>
      <c r="L130" s="57">
        <v>22.912612750573491</v>
      </c>
      <c r="M130" s="57">
        <v>19.751721808570871</v>
      </c>
      <c r="N130" s="57">
        <v>18.972753212381996</v>
      </c>
      <c r="O130" s="57">
        <v>15.474915917080331</v>
      </c>
      <c r="P130" s="58"/>
      <c r="Q130" s="57"/>
      <c r="R130" s="57"/>
      <c r="S130" s="57"/>
      <c r="T130" s="57">
        <v>3.9304034637309266</v>
      </c>
      <c r="U130" s="79">
        <v>4.19276528200679</v>
      </c>
      <c r="V130" s="16">
        <v>32.997892859728474</v>
      </c>
      <c r="W130" s="16">
        <v>37.469710434508379</v>
      </c>
      <c r="Y130" s="149" t="s">
        <v>395</v>
      </c>
      <c r="Z130" s="9" t="s">
        <v>1347</v>
      </c>
      <c r="AA130" s="9" t="s">
        <v>1348</v>
      </c>
      <c r="AB130" s="9">
        <v>0.73596904299999999</v>
      </c>
      <c r="AC130" s="9">
        <v>7.9465936000000001E-2</v>
      </c>
      <c r="AD130" s="9">
        <v>44.598954769999999</v>
      </c>
      <c r="AE130" s="8">
        <v>1</v>
      </c>
      <c r="AF130" s="8">
        <v>16</v>
      </c>
      <c r="AG130" s="136">
        <v>5.3000000000000001E-6</v>
      </c>
      <c r="AH130" s="9">
        <v>456.32393530000002</v>
      </c>
      <c r="AI130" s="9">
        <v>3.0379610929999998</v>
      </c>
    </row>
    <row r="131" spans="1:35" s="9" customFormat="1" x14ac:dyDescent="0.25">
      <c r="B131" s="299"/>
      <c r="C131" s="10" t="s">
        <v>15</v>
      </c>
      <c r="D131" s="16">
        <v>2.5949985523494155</v>
      </c>
      <c r="E131" s="16">
        <v>2.3417979913448193</v>
      </c>
      <c r="F131" s="16">
        <v>2.7876024387482139</v>
      </c>
      <c r="G131" s="16">
        <v>2.2830474023709151</v>
      </c>
      <c r="H131" s="16">
        <v>2.1496829614601087</v>
      </c>
      <c r="I131" s="16">
        <v>1.7691861253542152</v>
      </c>
      <c r="J131" s="58">
        <v>24.141672791959571</v>
      </c>
      <c r="K131" s="57">
        <v>22.684851801316984</v>
      </c>
      <c r="L131" s="57">
        <v>22.601514834108535</v>
      </c>
      <c r="M131" s="57">
        <v>20.240287418803732</v>
      </c>
      <c r="N131" s="57">
        <v>19.071095666001508</v>
      </c>
      <c r="O131" s="57">
        <v>17.696342108092612</v>
      </c>
      <c r="P131" s="58"/>
      <c r="Q131" s="57"/>
      <c r="R131" s="57"/>
      <c r="S131" s="57"/>
      <c r="T131" s="57">
        <v>3.4517413298486934</v>
      </c>
      <c r="U131" s="79">
        <v>3.6145997197689299</v>
      </c>
      <c r="V131" s="16">
        <v>33.59134669674404</v>
      </c>
      <c r="W131" s="16">
        <v>36.900064483690826</v>
      </c>
      <c r="Y131" s="149" t="s">
        <v>396</v>
      </c>
      <c r="Z131" s="9" t="s">
        <v>1349</v>
      </c>
      <c r="AA131" s="9" t="s">
        <v>1350</v>
      </c>
      <c r="AB131" s="9">
        <v>0.81888475199999999</v>
      </c>
      <c r="AC131" s="9">
        <v>5.3645514999999998E-2</v>
      </c>
      <c r="AD131" s="9">
        <v>72.341540510000002</v>
      </c>
      <c r="AE131" s="8">
        <v>1</v>
      </c>
      <c r="AF131" s="8">
        <v>16</v>
      </c>
      <c r="AG131" s="136">
        <v>2.48E-7</v>
      </c>
      <c r="AH131" s="9">
        <v>530.74913560000005</v>
      </c>
      <c r="AI131" s="9">
        <v>2.6119578309999998</v>
      </c>
    </row>
    <row r="132" spans="1:35" s="9" customFormat="1" x14ac:dyDescent="0.25">
      <c r="B132" s="299"/>
      <c r="C132" s="10" t="s">
        <v>16</v>
      </c>
      <c r="D132" s="16">
        <v>2.6324815457325461</v>
      </c>
      <c r="E132" s="16">
        <v>2.4741673082336817</v>
      </c>
      <c r="F132" s="16">
        <v>2.4927060040347464</v>
      </c>
      <c r="G132" s="16">
        <v>2.4519094674651241</v>
      </c>
      <c r="H132" s="16">
        <v>2.2302570450143793</v>
      </c>
      <c r="I132" s="16">
        <v>1.6407288792834744</v>
      </c>
      <c r="J132" s="58">
        <v>24.14404163001506</v>
      </c>
      <c r="K132" s="57">
        <v>21.839427749704775</v>
      </c>
      <c r="L132" s="57">
        <v>23.404570400081319</v>
      </c>
      <c r="M132" s="57">
        <v>22.125975252209955</v>
      </c>
      <c r="N132" s="57">
        <v>19.050170843687965</v>
      </c>
      <c r="O132" s="57">
        <v>18.450898542939878</v>
      </c>
      <c r="P132" s="58"/>
      <c r="Q132" s="57"/>
      <c r="R132" s="57"/>
      <c r="S132" s="57"/>
      <c r="T132" s="57">
        <v>3.4689896707690764</v>
      </c>
      <c r="U132" s="79">
        <v>3.5263935947380212</v>
      </c>
      <c r="V132" s="16">
        <v>35.016203571726251</v>
      </c>
      <c r="W132" s="16">
        <v>40.837270756323832</v>
      </c>
      <c r="Y132" s="149"/>
      <c r="Z132" s="12"/>
      <c r="AE132" s="8"/>
      <c r="AF132" s="8"/>
    </row>
    <row r="133" spans="1:35" x14ac:dyDescent="0.25">
      <c r="A133" t="s">
        <v>80</v>
      </c>
      <c r="B133" s="20" t="s">
        <v>81</v>
      </c>
      <c r="C133" s="3" t="s">
        <v>9</v>
      </c>
      <c r="D133" s="13">
        <v>0.61799999999999999</v>
      </c>
      <c r="E133" s="13">
        <v>0.61199999999999999</v>
      </c>
      <c r="F133" s="13">
        <v>0.71899999999999997</v>
      </c>
      <c r="G133" s="13">
        <v>0.76900000000000002</v>
      </c>
      <c r="H133" s="13">
        <v>0.42799999999999999</v>
      </c>
      <c r="I133" s="13">
        <v>0.54400000000000004</v>
      </c>
      <c r="J133" s="46">
        <v>0.71399999999999997</v>
      </c>
      <c r="K133" s="47">
        <v>1.65</v>
      </c>
      <c r="L133" s="47">
        <v>2.17</v>
      </c>
      <c r="M133" s="47">
        <v>3.21</v>
      </c>
      <c r="N133" s="47">
        <v>2.97</v>
      </c>
      <c r="O133" s="47">
        <v>3.97</v>
      </c>
      <c r="P133" s="46"/>
      <c r="Q133" s="47"/>
      <c r="R133" s="47"/>
      <c r="S133" s="47"/>
      <c r="T133" s="47">
        <v>0.50800000000000001</v>
      </c>
      <c r="U133" s="73">
        <v>0.58599999999999997</v>
      </c>
      <c r="V133" s="13">
        <v>3.71</v>
      </c>
      <c r="W133" s="13">
        <v>5.62</v>
      </c>
      <c r="Y133" s="151" t="s">
        <v>395</v>
      </c>
      <c r="Z133" t="s">
        <v>679</v>
      </c>
      <c r="AA133" t="s">
        <v>680</v>
      </c>
      <c r="AB133">
        <v>2.3456492999999998E-2</v>
      </c>
      <c r="AC133">
        <v>0.26609256599999997</v>
      </c>
      <c r="AD133">
        <v>0.38431865100000001</v>
      </c>
      <c r="AE133" s="2">
        <v>1</v>
      </c>
      <c r="AF133" s="2">
        <v>16</v>
      </c>
      <c r="AG133">
        <v>0.54402971</v>
      </c>
      <c r="AH133">
        <v>-1468.0407749999999</v>
      </c>
      <c r="AI133">
        <v>-0.94431597899999997</v>
      </c>
    </row>
    <row r="134" spans="1:35" x14ac:dyDescent="0.25">
      <c r="C134" s="3" t="s">
        <v>10</v>
      </c>
      <c r="D134" s="13">
        <v>0.46300000000000002</v>
      </c>
      <c r="E134" s="13">
        <v>0.622</v>
      </c>
      <c r="F134" s="13">
        <v>0.83499999999999996</v>
      </c>
      <c r="G134" s="13">
        <v>0.83199999999999996</v>
      </c>
      <c r="H134" s="13">
        <v>0.51500000000000001</v>
      </c>
      <c r="I134" s="13">
        <v>0.65500000000000003</v>
      </c>
      <c r="J134" s="46">
        <v>0.54300000000000004</v>
      </c>
      <c r="K134" s="47">
        <v>1.55</v>
      </c>
      <c r="L134" s="47">
        <v>2.11</v>
      </c>
      <c r="M134" s="47">
        <v>2.74</v>
      </c>
      <c r="N134" s="47">
        <v>3.54</v>
      </c>
      <c r="O134" s="47">
        <v>4.29</v>
      </c>
      <c r="P134" s="46"/>
      <c r="Q134" s="47"/>
      <c r="R134" s="47"/>
      <c r="S134" s="47"/>
      <c r="T134" s="47">
        <v>0.64900000000000002</v>
      </c>
      <c r="U134" s="73">
        <v>0.62</v>
      </c>
      <c r="V134" s="13">
        <v>5.94</v>
      </c>
      <c r="W134" s="13">
        <v>6.08</v>
      </c>
      <c r="Y134" s="151" t="s">
        <v>396</v>
      </c>
      <c r="Z134" t="s">
        <v>681</v>
      </c>
      <c r="AA134" t="s">
        <v>682</v>
      </c>
      <c r="AB134">
        <v>0.51987551399999998</v>
      </c>
      <c r="AC134">
        <v>0.451219288</v>
      </c>
      <c r="AD134">
        <v>17.32469068</v>
      </c>
      <c r="AE134" s="2">
        <v>1</v>
      </c>
      <c r="AF134" s="2">
        <v>16</v>
      </c>
      <c r="AG134" s="134">
        <v>7.3399999999999995E-4</v>
      </c>
      <c r="AH134">
        <v>-128.94253119999999</v>
      </c>
      <c r="AI134">
        <v>-10.75125755</v>
      </c>
    </row>
    <row r="135" spans="1:35" x14ac:dyDescent="0.25">
      <c r="C135" s="3" t="s">
        <v>11</v>
      </c>
      <c r="D135" s="13">
        <v>0.33400000000000002</v>
      </c>
      <c r="E135" s="13">
        <v>0.36199999999999999</v>
      </c>
      <c r="F135" s="13">
        <v>0.55400000000000005</v>
      </c>
      <c r="G135" s="13">
        <v>0.622</v>
      </c>
      <c r="H135" s="13">
        <v>0.56399999999999995</v>
      </c>
      <c r="I135" s="13">
        <v>0.67500000000000004</v>
      </c>
      <c r="J135" s="46">
        <v>0.69499999999999995</v>
      </c>
      <c r="K135" s="47">
        <v>1.81</v>
      </c>
      <c r="L135" s="47">
        <v>2.82</v>
      </c>
      <c r="M135" s="47">
        <v>3.19</v>
      </c>
      <c r="N135" s="47">
        <v>3.35</v>
      </c>
      <c r="O135" s="47">
        <v>3.82</v>
      </c>
      <c r="P135" s="46"/>
      <c r="Q135" s="47"/>
      <c r="R135" s="47"/>
      <c r="S135" s="47"/>
      <c r="T135" s="47">
        <v>0.71399999999999997</v>
      </c>
      <c r="U135" s="73">
        <v>0.63400000000000001</v>
      </c>
      <c r="V135" s="13">
        <v>5.45</v>
      </c>
      <c r="W135" s="13">
        <v>6.26</v>
      </c>
      <c r="Y135" s="151"/>
      <c r="Z135" s="4"/>
      <c r="AE135" s="2"/>
      <c r="AF135" s="2"/>
    </row>
    <row r="136" spans="1:35" x14ac:dyDescent="0.25">
      <c r="A136" t="s">
        <v>82</v>
      </c>
      <c r="B136" s="20" t="s">
        <v>83</v>
      </c>
      <c r="C136" s="3" t="s">
        <v>14</v>
      </c>
      <c r="D136" s="7">
        <v>2.1723318355091421</v>
      </c>
      <c r="E136" s="7">
        <v>1.5149756807695192</v>
      </c>
      <c r="F136" s="7">
        <v>1.6355294400376388</v>
      </c>
      <c r="G136" s="7">
        <v>2.2312871493492237</v>
      </c>
      <c r="H136" s="7">
        <v>1.7030284297588014</v>
      </c>
      <c r="I136" s="7">
        <v>1.5637328932861185</v>
      </c>
      <c r="J136" s="42">
        <v>24.579262582508793</v>
      </c>
      <c r="K136" s="43">
        <v>20.646212266052327</v>
      </c>
      <c r="L136" s="43">
        <v>15.835494329581898</v>
      </c>
      <c r="M136" s="43">
        <v>9.4664087505138568</v>
      </c>
      <c r="N136" s="43">
        <v>5.2082532226229121</v>
      </c>
      <c r="O136" s="43">
        <v>5.1477799145839294</v>
      </c>
      <c r="P136" s="42"/>
      <c r="Q136" s="43"/>
      <c r="R136" s="43"/>
      <c r="S136" s="43"/>
      <c r="T136" s="43">
        <v>0.85591626669261478</v>
      </c>
      <c r="U136" s="71">
        <v>1.7223861622023888</v>
      </c>
      <c r="V136" s="7">
        <v>5.7346388657981429</v>
      </c>
      <c r="W136" s="7">
        <v>4.5928081431302514</v>
      </c>
      <c r="Y136" s="151" t="s">
        <v>395</v>
      </c>
      <c r="Z136" t="s">
        <v>781</v>
      </c>
      <c r="AA136" t="s">
        <v>782</v>
      </c>
      <c r="AB136">
        <v>0.31394599400000001</v>
      </c>
      <c r="AC136">
        <v>0.32285848900000003</v>
      </c>
      <c r="AD136">
        <v>7.3217791429999997</v>
      </c>
      <c r="AE136" s="2">
        <v>1</v>
      </c>
      <c r="AF136" s="2">
        <v>16</v>
      </c>
      <c r="AG136">
        <v>1.5583204999999999E-2</v>
      </c>
      <c r="AH136">
        <v>277.20181480000002</v>
      </c>
      <c r="AI136">
        <v>5.0010291679999996</v>
      </c>
    </row>
    <row r="137" spans="1:35" x14ac:dyDescent="0.25">
      <c r="C137" s="3" t="s">
        <v>15</v>
      </c>
      <c r="D137" s="7">
        <v>2.8442853788559783</v>
      </c>
      <c r="E137" s="7">
        <v>1.9120233669993227</v>
      </c>
      <c r="F137" s="7">
        <v>1.5119502311252453</v>
      </c>
      <c r="G137" s="7">
        <v>1.3381934808242977</v>
      </c>
      <c r="H137" s="7">
        <v>0.84548274103208132</v>
      </c>
      <c r="I137" s="7">
        <v>1.0046928729705216</v>
      </c>
      <c r="J137" s="42">
        <v>22.994180627909984</v>
      </c>
      <c r="K137" s="43">
        <v>19.181756191493935</v>
      </c>
      <c r="L137" s="43">
        <v>16.445309270435946</v>
      </c>
      <c r="M137" s="43">
        <v>10.135537999154678</v>
      </c>
      <c r="N137" s="43">
        <v>5.6820249557679734</v>
      </c>
      <c r="O137" s="43">
        <v>5.2812983263049169</v>
      </c>
      <c r="P137" s="42"/>
      <c r="Q137" s="43"/>
      <c r="R137" s="43"/>
      <c r="S137" s="43"/>
      <c r="T137" s="43">
        <v>0.68240513749234488</v>
      </c>
      <c r="U137" s="71">
        <v>1.0915036140750352</v>
      </c>
      <c r="V137" s="7">
        <v>6.0325462120168112</v>
      </c>
      <c r="W137" s="7">
        <v>4.5013461726095656</v>
      </c>
      <c r="Y137" s="151" t="s">
        <v>396</v>
      </c>
      <c r="Z137" t="s">
        <v>783</v>
      </c>
      <c r="AA137" t="s">
        <v>784</v>
      </c>
      <c r="AB137">
        <v>0.79912330200000004</v>
      </c>
      <c r="AC137">
        <v>0.283302836</v>
      </c>
      <c r="AD137">
        <v>63.650851109999998</v>
      </c>
      <c r="AE137" s="2">
        <v>1</v>
      </c>
      <c r="AF137" s="2">
        <v>16</v>
      </c>
      <c r="AG137" s="134">
        <v>5.75E-7</v>
      </c>
      <c r="AH137">
        <v>107.1429404</v>
      </c>
      <c r="AI137">
        <v>12.93873731</v>
      </c>
    </row>
    <row r="138" spans="1:35" x14ac:dyDescent="0.25">
      <c r="C138" s="3" t="s">
        <v>16</v>
      </c>
      <c r="D138" s="7">
        <v>2.0224623842076142</v>
      </c>
      <c r="E138" s="7">
        <v>1.2279668268921977</v>
      </c>
      <c r="F138" s="7">
        <v>1.0747775925245067</v>
      </c>
      <c r="G138" s="7">
        <v>1.2158443956050464</v>
      </c>
      <c r="H138" s="7">
        <v>0.72700098475089381</v>
      </c>
      <c r="I138" s="7">
        <v>0.79906777840684151</v>
      </c>
      <c r="J138" s="42">
        <v>23.130751797522304</v>
      </c>
      <c r="K138" s="43">
        <v>19.941815262484095</v>
      </c>
      <c r="L138" s="43">
        <v>16.70279375195166</v>
      </c>
      <c r="M138" s="43">
        <v>13.148609231074493</v>
      </c>
      <c r="N138" s="43">
        <v>5.3892045466413405</v>
      </c>
      <c r="O138" s="43">
        <v>5.475503372441815</v>
      </c>
      <c r="P138" s="42"/>
      <c r="Q138" s="43"/>
      <c r="R138" s="43"/>
      <c r="S138" s="43"/>
      <c r="T138" s="43">
        <v>0.69165483998327615</v>
      </c>
      <c r="U138" s="71">
        <v>0.79429300154715587</v>
      </c>
      <c r="V138" s="7">
        <v>5.5120448952809928</v>
      </c>
      <c r="W138" s="7">
        <v>5.2051014583654034</v>
      </c>
      <c r="Y138" s="151"/>
      <c r="Z138" s="4"/>
      <c r="AE138" s="2"/>
      <c r="AF138" s="2"/>
    </row>
    <row r="139" spans="1:35" s="9" customFormat="1" x14ac:dyDescent="0.25">
      <c r="A139" s="9" t="s">
        <v>449</v>
      </c>
      <c r="B139" s="299" t="s">
        <v>583</v>
      </c>
      <c r="C139" s="10" t="s">
        <v>14</v>
      </c>
      <c r="D139" s="142">
        <v>1.1719999999999999</v>
      </c>
      <c r="E139" s="142">
        <v>1.8520000000000001</v>
      </c>
      <c r="F139" s="142">
        <v>0.99399999999999999</v>
      </c>
      <c r="G139" s="142">
        <v>0.85400000000000009</v>
      </c>
      <c r="H139" s="143">
        <v>0.86199999999999999</v>
      </c>
      <c r="I139" s="144"/>
      <c r="J139" s="142">
        <v>4.38</v>
      </c>
      <c r="K139" s="142">
        <v>4.82</v>
      </c>
      <c r="L139" s="142">
        <v>3.3800000000000003</v>
      </c>
      <c r="M139" s="142">
        <v>4.5</v>
      </c>
      <c r="N139" s="143">
        <v>4.22</v>
      </c>
      <c r="O139" s="144"/>
      <c r="P139" s="142">
        <v>0.58000000000000007</v>
      </c>
      <c r="Q139" s="142">
        <v>9.7000000000000003E-2</v>
      </c>
      <c r="R139" s="142">
        <v>0.59200000000000008</v>
      </c>
      <c r="S139" s="142">
        <v>0.60199999999999998</v>
      </c>
      <c r="T139" s="57"/>
      <c r="U139" s="79"/>
      <c r="V139" s="16"/>
      <c r="W139" s="16"/>
      <c r="Y139" s="149" t="s">
        <v>395</v>
      </c>
      <c r="Z139" s="12" t="s">
        <v>450</v>
      </c>
      <c r="AA139" s="9" t="s">
        <v>451</v>
      </c>
      <c r="AB139" s="9">
        <v>0.58299028943831599</v>
      </c>
      <c r="AC139" s="9">
        <v>0.21517181707975999</v>
      </c>
      <c r="AD139" s="9">
        <v>11.1842055409802</v>
      </c>
      <c r="AE139" s="8">
        <v>1</v>
      </c>
      <c r="AF139" s="8">
        <v>8</v>
      </c>
      <c r="AG139" s="9">
        <v>1.0166307192304399E-2</v>
      </c>
      <c r="AH139" s="9">
        <v>129.233098247719</v>
      </c>
      <c r="AI139" s="9">
        <v>10.727084469201399</v>
      </c>
    </row>
    <row r="140" spans="1:35" s="9" customFormat="1" x14ac:dyDescent="0.25">
      <c r="B140" s="299"/>
      <c r="C140" s="10" t="s">
        <v>15</v>
      </c>
      <c r="D140" s="142">
        <v>1.73</v>
      </c>
      <c r="E140" s="142">
        <v>1.694</v>
      </c>
      <c r="F140" s="142">
        <v>1.0760000000000001</v>
      </c>
      <c r="G140" s="142">
        <v>0.98</v>
      </c>
      <c r="H140" s="143">
        <v>0.81199999999999994</v>
      </c>
      <c r="I140" s="144"/>
      <c r="J140" s="142">
        <v>4.6800000000000006</v>
      </c>
      <c r="K140" s="142">
        <v>4.24</v>
      </c>
      <c r="L140" s="142">
        <v>3.8</v>
      </c>
      <c r="M140" s="142">
        <v>0.53200000000000003</v>
      </c>
      <c r="N140" s="143">
        <v>1.9900000000000002</v>
      </c>
      <c r="O140" s="144"/>
      <c r="P140" s="142">
        <v>1.3759999999999999</v>
      </c>
      <c r="Q140" s="142">
        <v>0.748</v>
      </c>
      <c r="R140" s="142">
        <v>0.73599999999999999</v>
      </c>
      <c r="S140" s="142">
        <v>0.65600000000000003</v>
      </c>
      <c r="T140" s="57"/>
      <c r="U140" s="79"/>
      <c r="V140" s="16"/>
      <c r="W140" s="16"/>
      <c r="Y140" s="149" t="s">
        <v>396</v>
      </c>
      <c r="Z140" s="12" t="s">
        <v>452</v>
      </c>
      <c r="AA140" s="9" t="s">
        <v>453</v>
      </c>
      <c r="AB140" s="9">
        <v>0.11311887547228899</v>
      </c>
      <c r="AC140" s="9">
        <v>0.67911725166818304</v>
      </c>
      <c r="AD140" s="9">
        <v>1.0203746350563301</v>
      </c>
      <c r="AE140" s="8">
        <v>1</v>
      </c>
      <c r="AF140" s="8">
        <v>8</v>
      </c>
      <c r="AG140" s="9">
        <v>0.34200283541841597</v>
      </c>
      <c r="AH140" s="9">
        <v>135.561736536674</v>
      </c>
      <c r="AI140" s="9">
        <v>10.2262953878939</v>
      </c>
    </row>
    <row r="141" spans="1:35" x14ac:dyDescent="0.25">
      <c r="A141" t="s">
        <v>84</v>
      </c>
      <c r="B141" s="20" t="s">
        <v>85</v>
      </c>
      <c r="C141" s="3" t="s">
        <v>14</v>
      </c>
      <c r="D141" s="5">
        <v>1.9752175273240991</v>
      </c>
      <c r="E141" s="5">
        <v>0.61257461475460795</v>
      </c>
      <c r="F141" s="5"/>
      <c r="G141" s="5">
        <v>0.19682074105975889</v>
      </c>
      <c r="H141" s="5">
        <v>0.10736403616412617</v>
      </c>
      <c r="I141" s="5">
        <v>3.4225351980170189E-2</v>
      </c>
      <c r="J141" s="55">
        <v>6.3904315666078189</v>
      </c>
      <c r="K141" s="30">
        <v>4.7003304154861816</v>
      </c>
      <c r="L141" s="30"/>
      <c r="M141" s="30">
        <v>1.6994428267180346</v>
      </c>
      <c r="N141" s="30">
        <v>1.5371970881688122</v>
      </c>
      <c r="O141" s="30">
        <v>0.87470897660241587</v>
      </c>
      <c r="P141" s="55"/>
      <c r="Q141" s="30"/>
      <c r="R141" s="30"/>
      <c r="S141" s="30"/>
      <c r="T141" s="30">
        <v>0.22330349668815494</v>
      </c>
      <c r="U141" s="77">
        <v>5.598201335232332E-2</v>
      </c>
      <c r="V141" s="5">
        <v>1.1193422220298084</v>
      </c>
      <c r="W141" s="5">
        <v>0.71437861578743367</v>
      </c>
      <c r="Y141" s="151" t="s">
        <v>395</v>
      </c>
      <c r="Z141" t="s">
        <v>1191</v>
      </c>
      <c r="AA141" t="s">
        <v>1192</v>
      </c>
      <c r="AB141">
        <v>0.63563576200000005</v>
      </c>
      <c r="AC141">
        <v>0.77905859399999999</v>
      </c>
      <c r="AD141">
        <v>19.18957095</v>
      </c>
      <c r="AE141" s="2">
        <v>1</v>
      </c>
      <c r="AF141" s="2">
        <v>11</v>
      </c>
      <c r="AG141">
        <v>1.098033E-3</v>
      </c>
      <c r="AH141">
        <v>49.717103719999997</v>
      </c>
      <c r="AI141">
        <v>27.883650849999999</v>
      </c>
    </row>
    <row r="142" spans="1:35" x14ac:dyDescent="0.25">
      <c r="C142" s="3" t="s">
        <v>15</v>
      </c>
      <c r="D142" s="5">
        <v>1.6235130107419915</v>
      </c>
      <c r="E142" s="5">
        <v>0.46065848260257269</v>
      </c>
      <c r="F142" s="5"/>
      <c r="G142" s="5">
        <v>0.10297489607796542</v>
      </c>
      <c r="H142" s="5">
        <v>0.13661050047391132</v>
      </c>
      <c r="I142" s="5">
        <v>7.161301757562484E-2</v>
      </c>
      <c r="J142" s="55">
        <v>8.1905797124358699</v>
      </c>
      <c r="K142" s="30">
        <v>6.4733183198918249</v>
      </c>
      <c r="L142" s="30"/>
      <c r="M142" s="30">
        <v>2.7759577764910794</v>
      </c>
      <c r="N142" s="30">
        <v>1.3251933418153989</v>
      </c>
      <c r="O142" s="30">
        <v>1.0468952108461989</v>
      </c>
      <c r="P142" s="55"/>
      <c r="Q142" s="30"/>
      <c r="R142" s="30"/>
      <c r="S142" s="30"/>
      <c r="T142" s="30">
        <v>0.17406107493512965</v>
      </c>
      <c r="U142" s="77">
        <v>7.1133397043734004E-2</v>
      </c>
      <c r="V142" s="5">
        <v>1.3737796936033431</v>
      </c>
      <c r="W142" s="5">
        <v>0.92193329733682661</v>
      </c>
      <c r="Y142" s="151" t="s">
        <v>396</v>
      </c>
      <c r="Z142" t="s">
        <v>1193</v>
      </c>
      <c r="AA142" t="s">
        <v>1194</v>
      </c>
      <c r="AB142">
        <v>0.80039879400000002</v>
      </c>
      <c r="AC142">
        <v>0.37922566099999999</v>
      </c>
      <c r="AD142">
        <v>52.129866919999998</v>
      </c>
      <c r="AE142" s="2">
        <v>1</v>
      </c>
      <c r="AF142" s="2">
        <v>13</v>
      </c>
      <c r="AG142" s="134">
        <v>6.7499999999999997E-6</v>
      </c>
      <c r="AH142">
        <v>85.452061299999997</v>
      </c>
      <c r="AI142">
        <v>16.22306519</v>
      </c>
    </row>
    <row r="143" spans="1:35" x14ac:dyDescent="0.25">
      <c r="C143" s="3" t="s">
        <v>16</v>
      </c>
      <c r="D143" s="5">
        <v>2.0663270012642161</v>
      </c>
      <c r="E143" s="5">
        <v>0.8603603025586003</v>
      </c>
      <c r="F143" s="5"/>
      <c r="G143" s="5">
        <v>0.18443941286325807</v>
      </c>
      <c r="H143" s="5">
        <v>0.12057799657054666</v>
      </c>
      <c r="I143" s="5">
        <v>4.5090411447086844E-2</v>
      </c>
      <c r="J143" s="55">
        <v>9.0735448799528093</v>
      </c>
      <c r="K143" s="30">
        <v>4.0438936538193433</v>
      </c>
      <c r="L143" s="30"/>
      <c r="M143" s="30">
        <v>1.9965832283472658</v>
      </c>
      <c r="N143" s="30">
        <v>1.4747193404227428</v>
      </c>
      <c r="O143" s="30">
        <v>1.0226482296617392</v>
      </c>
      <c r="P143" s="55"/>
      <c r="Q143" s="30"/>
      <c r="R143" s="30"/>
      <c r="S143" s="30"/>
      <c r="T143" s="30">
        <v>0.19179714826977914</v>
      </c>
      <c r="U143" s="77">
        <v>4.9561421660484696E-2</v>
      </c>
      <c r="V143" s="5">
        <v>1.2578088349756875</v>
      </c>
      <c r="W143" s="5">
        <v>0.98003316912725302</v>
      </c>
      <c r="Y143" s="151"/>
      <c r="Z143" s="4"/>
      <c r="AE143" s="2"/>
      <c r="AF143" s="2"/>
    </row>
    <row r="144" spans="1:35" x14ac:dyDescent="0.25">
      <c r="A144" t="s">
        <v>86</v>
      </c>
      <c r="B144" s="20" t="s">
        <v>87</v>
      </c>
      <c r="C144" s="3" t="s">
        <v>14</v>
      </c>
      <c r="D144" s="13">
        <v>0.33900000000000002</v>
      </c>
      <c r="E144" s="13">
        <v>0.28199999999999997</v>
      </c>
      <c r="F144" s="5"/>
      <c r="G144" s="13">
        <v>0.43</v>
      </c>
      <c r="H144" s="13">
        <v>0.30099999999999999</v>
      </c>
      <c r="I144" s="13">
        <v>0.30099999999999999</v>
      </c>
      <c r="J144" s="46">
        <v>3.59</v>
      </c>
      <c r="K144" s="47">
        <v>4.82</v>
      </c>
      <c r="L144" s="30"/>
      <c r="M144" s="47">
        <v>4.66</v>
      </c>
      <c r="N144" s="47">
        <v>3.76</v>
      </c>
      <c r="O144" s="47">
        <v>2.63</v>
      </c>
      <c r="P144" s="46"/>
      <c r="Q144" s="47"/>
      <c r="R144" s="47"/>
      <c r="S144" s="47"/>
      <c r="T144" s="47">
        <v>0.44700000000000001</v>
      </c>
      <c r="U144" s="73">
        <v>0.27600000000000002</v>
      </c>
      <c r="V144" s="13">
        <v>4.37</v>
      </c>
      <c r="W144" s="13">
        <v>3.93</v>
      </c>
      <c r="Y144" s="151" t="s">
        <v>395</v>
      </c>
      <c r="Z144" t="s">
        <v>987</v>
      </c>
      <c r="AA144" t="s">
        <v>988</v>
      </c>
      <c r="AB144">
        <v>0.25789920599999999</v>
      </c>
      <c r="AC144">
        <v>0.250757381</v>
      </c>
      <c r="AD144">
        <v>4.5178359889999999</v>
      </c>
      <c r="AE144" s="2">
        <v>1</v>
      </c>
      <c r="AF144" s="2">
        <v>13</v>
      </c>
      <c r="AG144">
        <v>5.3282437000000002E-2</v>
      </c>
      <c r="AH144">
        <v>438.97987740000002</v>
      </c>
      <c r="AI144">
        <v>3.1579906790000001</v>
      </c>
    </row>
    <row r="145" spans="1:35" x14ac:dyDescent="0.25">
      <c r="C145" s="3" t="s">
        <v>15</v>
      </c>
      <c r="D145" s="13">
        <v>0.67300000000000004</v>
      </c>
      <c r="E145" s="13">
        <v>0.58099999999999996</v>
      </c>
      <c r="F145" s="5"/>
      <c r="G145" s="13">
        <v>0.34599999999999997</v>
      </c>
      <c r="H145" s="13">
        <v>0.29199999999999998</v>
      </c>
      <c r="I145" s="13">
        <v>0.34899999999999998</v>
      </c>
      <c r="J145" s="46">
        <v>6.16</v>
      </c>
      <c r="K145" s="47">
        <v>5.0999999999999996</v>
      </c>
      <c r="L145" s="30"/>
      <c r="M145" s="47">
        <v>2.34</v>
      </c>
      <c r="N145" s="47">
        <v>2.64</v>
      </c>
      <c r="O145" s="47">
        <v>2.0099999999999998</v>
      </c>
      <c r="P145" s="46"/>
      <c r="Q145" s="47"/>
      <c r="R145" s="47"/>
      <c r="S145" s="47"/>
      <c r="T145" s="47">
        <v>0.22500000000000001</v>
      </c>
      <c r="U145" s="73">
        <v>0.35499999999999998</v>
      </c>
      <c r="V145" s="13">
        <v>2.9</v>
      </c>
      <c r="W145" s="13">
        <v>2.0299999999999998</v>
      </c>
      <c r="Y145" s="151" t="s">
        <v>396</v>
      </c>
      <c r="Z145" t="s">
        <v>989</v>
      </c>
      <c r="AA145" t="s">
        <v>990</v>
      </c>
      <c r="AB145">
        <v>0.56442711999999995</v>
      </c>
      <c r="AC145">
        <v>0.262258771</v>
      </c>
      <c r="AD145">
        <v>16.84575164</v>
      </c>
      <c r="AE145" s="2">
        <v>1</v>
      </c>
      <c r="AF145" s="2">
        <v>13</v>
      </c>
      <c r="AG145">
        <v>1.242955E-3</v>
      </c>
      <c r="AH145">
        <v>217.36436660000001</v>
      </c>
      <c r="AI145">
        <v>6.3777443509999996</v>
      </c>
    </row>
    <row r="146" spans="1:35" x14ac:dyDescent="0.25">
      <c r="C146" s="3" t="s">
        <v>16</v>
      </c>
      <c r="D146" s="13">
        <v>0.36499999999999999</v>
      </c>
      <c r="E146" s="13">
        <v>0.47499999999999998</v>
      </c>
      <c r="F146" s="5"/>
      <c r="G146" s="13">
        <v>0.29299999999999998</v>
      </c>
      <c r="H146" s="13">
        <v>0.27200000000000002</v>
      </c>
      <c r="I146" s="13">
        <v>0.27800000000000002</v>
      </c>
      <c r="J146" s="46">
        <v>5.45</v>
      </c>
      <c r="K146" s="47">
        <v>4.05</v>
      </c>
      <c r="L146" s="30"/>
      <c r="M146" s="47">
        <v>2.44</v>
      </c>
      <c r="N146" s="47">
        <v>4.17</v>
      </c>
      <c r="O146" s="47">
        <v>1.87</v>
      </c>
      <c r="P146" s="46"/>
      <c r="Q146" s="47"/>
      <c r="R146" s="47"/>
      <c r="S146" s="47"/>
      <c r="T146" s="47">
        <v>0.41499999999999998</v>
      </c>
      <c r="U146" s="73">
        <v>0.31900000000000001</v>
      </c>
      <c r="V146" s="13">
        <v>2.92</v>
      </c>
      <c r="W146" s="13">
        <v>4.4000000000000004</v>
      </c>
      <c r="Y146" s="151"/>
      <c r="Z146" s="4"/>
      <c r="AE146" s="2"/>
      <c r="AF146" s="2"/>
    </row>
    <row r="147" spans="1:35" x14ac:dyDescent="0.25">
      <c r="A147" s="9" t="s">
        <v>88</v>
      </c>
      <c r="B147" s="299" t="s">
        <v>89</v>
      </c>
      <c r="C147" s="3" t="s">
        <v>14</v>
      </c>
      <c r="D147" s="7">
        <v>0.7842890127836909</v>
      </c>
      <c r="E147" s="7">
        <v>0.8027380751253026</v>
      </c>
      <c r="F147" s="7">
        <v>0.7756666854386064</v>
      </c>
      <c r="G147" s="7">
        <v>0.75086820221133443</v>
      </c>
      <c r="H147" s="7">
        <v>0.69973756828293066</v>
      </c>
      <c r="I147" s="7">
        <v>0.79162621313660342</v>
      </c>
      <c r="J147" s="42">
        <v>7.5579902761352322</v>
      </c>
      <c r="K147" s="43">
        <v>7.4401937264177507</v>
      </c>
      <c r="L147" s="43">
        <v>7.3145989375082126</v>
      </c>
      <c r="M147" s="43">
        <v>7.4260366803701823</v>
      </c>
      <c r="N147" s="43">
        <v>7.1267188526590459</v>
      </c>
      <c r="O147" s="43">
        <v>7.4309417882149766</v>
      </c>
      <c r="P147" s="42"/>
      <c r="Q147" s="43"/>
      <c r="R147" s="43"/>
      <c r="S147" s="43"/>
      <c r="T147" s="43">
        <v>0.60868502562369775</v>
      </c>
      <c r="U147" s="71">
        <v>0.79340316494903418</v>
      </c>
      <c r="V147" s="7">
        <v>7.7788297572788192</v>
      </c>
      <c r="W147" s="7">
        <v>7.4425631206472564</v>
      </c>
      <c r="Y147" s="151" t="s">
        <v>395</v>
      </c>
      <c r="Z147" t="s">
        <v>719</v>
      </c>
      <c r="AA147" t="s">
        <v>720</v>
      </c>
      <c r="AB147">
        <v>2.6089765000000001E-2</v>
      </c>
      <c r="AC147">
        <v>8.975872E-2</v>
      </c>
      <c r="AD147">
        <v>0.42861881000000002</v>
      </c>
      <c r="AE147" s="2">
        <v>1</v>
      </c>
      <c r="AF147" s="2">
        <v>16</v>
      </c>
      <c r="AG147">
        <v>0.52196851499999997</v>
      </c>
      <c r="AH147">
        <v>4121.0162609999998</v>
      </c>
      <c r="AI147">
        <v>0.33639623699999999</v>
      </c>
    </row>
    <row r="148" spans="1:35" x14ac:dyDescent="0.25">
      <c r="C148" s="3" t="s">
        <v>15</v>
      </c>
      <c r="D148" s="7">
        <v>0.76495316401043723</v>
      </c>
      <c r="E148" s="7">
        <v>0.66904544686602474</v>
      </c>
      <c r="F148" s="7">
        <v>0.86270053124589352</v>
      </c>
      <c r="G148" s="7">
        <v>0.72852321150344457</v>
      </c>
      <c r="H148" s="7">
        <v>0.69492219030992464</v>
      </c>
      <c r="I148" s="7">
        <v>0.72262056278275233</v>
      </c>
      <c r="J148" s="42">
        <v>6.9826254434870751</v>
      </c>
      <c r="K148" s="43">
        <v>7.3380405849336414</v>
      </c>
      <c r="L148" s="43">
        <v>7.9757624223310994</v>
      </c>
      <c r="M148" s="43">
        <v>7.7408402320211751</v>
      </c>
      <c r="N148" s="43">
        <v>7.0929999436841813</v>
      </c>
      <c r="O148" s="43">
        <v>6.947374744232321</v>
      </c>
      <c r="P148" s="42"/>
      <c r="Q148" s="43"/>
      <c r="R148" s="43"/>
      <c r="S148" s="43"/>
      <c r="T148" s="43">
        <v>0.75856770100054438</v>
      </c>
      <c r="U148" s="71">
        <v>0.66441478477971117</v>
      </c>
      <c r="V148" s="7">
        <v>7.2534076702145631</v>
      </c>
      <c r="W148" s="7">
        <v>7.5623446152690956</v>
      </c>
      <c r="Y148" s="151" t="s">
        <v>396</v>
      </c>
      <c r="Z148" t="s">
        <v>721</v>
      </c>
      <c r="AA148" t="s">
        <v>722</v>
      </c>
      <c r="AB148">
        <v>0.23368523299999999</v>
      </c>
      <c r="AC148">
        <v>4.2199555999999999E-2</v>
      </c>
      <c r="AD148">
        <v>4.8791487499999997</v>
      </c>
      <c r="AE148" s="2">
        <v>1</v>
      </c>
      <c r="AF148" s="2">
        <v>16</v>
      </c>
      <c r="AG148">
        <v>4.2114454000000003E-2</v>
      </c>
      <c r="AH148">
        <v>2597.9852529999998</v>
      </c>
      <c r="AI148">
        <v>0.53360363</v>
      </c>
    </row>
    <row r="149" spans="1:35" x14ac:dyDescent="0.25">
      <c r="C149" s="3" t="s">
        <v>16</v>
      </c>
      <c r="D149" s="7">
        <v>0.67453398659683506</v>
      </c>
      <c r="E149" s="7">
        <v>0.81521540800810943</v>
      </c>
      <c r="F149" s="7">
        <v>0.73262412945129618</v>
      </c>
      <c r="G149" s="7">
        <v>0.6084879202568001</v>
      </c>
      <c r="H149" s="7">
        <v>0.65366484578851525</v>
      </c>
      <c r="I149" s="7">
        <v>0.7072140564284507</v>
      </c>
      <c r="J149" s="42">
        <v>7.3009738882318711</v>
      </c>
      <c r="K149" s="43">
        <v>7.5665266279964705</v>
      </c>
      <c r="L149" s="43">
        <v>8.0074295582962591</v>
      </c>
      <c r="M149" s="43">
        <v>7.1009423513731669</v>
      </c>
      <c r="N149" s="43">
        <v>6.8824501135702345</v>
      </c>
      <c r="O149" s="43">
        <v>6.8574507705881249</v>
      </c>
      <c r="P149" s="42"/>
      <c r="Q149" s="43"/>
      <c r="R149" s="43"/>
      <c r="S149" s="43"/>
      <c r="T149" s="43">
        <v>0.7308798408139513</v>
      </c>
      <c r="U149" s="71">
        <v>0.69218862045015106</v>
      </c>
      <c r="V149" s="7">
        <v>7.4493671979125597</v>
      </c>
      <c r="W149" s="7">
        <v>7.1277205233616794</v>
      </c>
      <c r="Y149" s="151"/>
      <c r="Z149" s="4"/>
      <c r="AE149" s="2"/>
      <c r="AF149" s="2"/>
    </row>
    <row r="150" spans="1:35" x14ac:dyDescent="0.25">
      <c r="A150" t="s">
        <v>90</v>
      </c>
      <c r="B150" s="20" t="s">
        <v>91</v>
      </c>
      <c r="C150" s="3" t="s">
        <v>14</v>
      </c>
      <c r="D150" s="7"/>
      <c r="E150" s="7"/>
      <c r="F150" s="7"/>
      <c r="G150" s="7"/>
      <c r="H150" s="7"/>
      <c r="I150" s="7"/>
      <c r="J150" s="42">
        <v>4.4420305610974804</v>
      </c>
      <c r="K150" s="43">
        <v>1.3224639867411672</v>
      </c>
      <c r="L150" s="43">
        <v>0.90298738325961714</v>
      </c>
      <c r="M150" s="43">
        <v>0.67515128173707029</v>
      </c>
      <c r="N150" s="43">
        <v>0.28972298611734248</v>
      </c>
      <c r="O150" s="43">
        <v>0</v>
      </c>
      <c r="P150" s="42"/>
      <c r="Q150" s="43"/>
      <c r="R150" s="43"/>
      <c r="S150" s="43"/>
      <c r="T150" s="43">
        <v>0</v>
      </c>
      <c r="U150" s="71">
        <v>0</v>
      </c>
      <c r="V150" s="7">
        <v>0</v>
      </c>
      <c r="W150" s="7">
        <v>0</v>
      </c>
      <c r="Y150" s="151" t="s">
        <v>396</v>
      </c>
      <c r="Z150" t="s">
        <v>723</v>
      </c>
      <c r="AA150" t="s">
        <v>724</v>
      </c>
      <c r="AB150">
        <v>0.73549852199999999</v>
      </c>
      <c r="AC150">
        <v>0.47119045500000001</v>
      </c>
      <c r="AD150">
        <v>36.149063669999997</v>
      </c>
      <c r="AE150" s="2">
        <v>1</v>
      </c>
      <c r="AF150" s="2">
        <v>13</v>
      </c>
      <c r="AG150" s="134">
        <v>4.3600000000000003E-5</v>
      </c>
      <c r="AH150">
        <v>40.203358289999997</v>
      </c>
      <c r="AI150">
        <v>34.482053739999998</v>
      </c>
    </row>
    <row r="151" spans="1:35" x14ac:dyDescent="0.25">
      <c r="C151" s="3" t="s">
        <v>15</v>
      </c>
      <c r="D151" s="7"/>
      <c r="E151" s="7"/>
      <c r="F151" s="7"/>
      <c r="G151" s="7"/>
      <c r="H151" s="7"/>
      <c r="I151" s="7"/>
      <c r="J151" s="42">
        <v>4.0215980065604127</v>
      </c>
      <c r="K151" s="43">
        <v>1.1334466780011336</v>
      </c>
      <c r="L151" s="43">
        <v>0.89862691126823602</v>
      </c>
      <c r="M151" s="43">
        <v>0.5110822449274145</v>
      </c>
      <c r="N151" s="43">
        <v>0.3118089838343433</v>
      </c>
      <c r="O151" s="43">
        <v>0</v>
      </c>
      <c r="P151" s="42"/>
      <c r="Q151" s="43"/>
      <c r="R151" s="43"/>
      <c r="S151" s="43"/>
      <c r="T151" s="43">
        <v>0</v>
      </c>
      <c r="U151" s="71">
        <v>0</v>
      </c>
      <c r="V151" s="7">
        <v>0</v>
      </c>
      <c r="W151" s="7">
        <v>0</v>
      </c>
      <c r="Y151" s="151"/>
      <c r="Z151" s="4"/>
      <c r="AE151" s="2"/>
      <c r="AF151" s="2"/>
    </row>
    <row r="152" spans="1:35" x14ac:dyDescent="0.25">
      <c r="C152" s="3" t="s">
        <v>16</v>
      </c>
      <c r="D152" s="13"/>
      <c r="E152" s="13"/>
      <c r="F152" s="13"/>
      <c r="G152" s="13"/>
      <c r="H152" s="13"/>
      <c r="I152" s="13"/>
      <c r="J152" s="42">
        <v>4.0798522210463632</v>
      </c>
      <c r="K152" s="43">
        <v>0.97655497277274927</v>
      </c>
      <c r="L152" s="43">
        <v>0.77152808409656126</v>
      </c>
      <c r="M152" s="43">
        <v>0.51444343289836858</v>
      </c>
      <c r="N152" s="43">
        <v>0.439683947069402</v>
      </c>
      <c r="O152" s="43">
        <v>0</v>
      </c>
      <c r="P152" s="46"/>
      <c r="Q152" s="47"/>
      <c r="R152" s="47"/>
      <c r="S152" s="47"/>
      <c r="T152" s="47">
        <v>0</v>
      </c>
      <c r="U152" s="73">
        <v>0</v>
      </c>
      <c r="V152" s="7">
        <v>0</v>
      </c>
      <c r="W152" s="7">
        <v>0</v>
      </c>
      <c r="Y152" s="151"/>
      <c r="Z152" s="4"/>
      <c r="AE152" s="2"/>
      <c r="AF152" s="2"/>
    </row>
    <row r="153" spans="1:35" x14ac:dyDescent="0.25">
      <c r="A153" t="s">
        <v>92</v>
      </c>
      <c r="B153" s="20" t="s">
        <v>93</v>
      </c>
      <c r="C153" s="3" t="s">
        <v>14</v>
      </c>
      <c r="D153" s="7">
        <v>1.2394596122126869</v>
      </c>
      <c r="E153" s="7">
        <v>1.0641261232837191</v>
      </c>
      <c r="F153" s="7"/>
      <c r="G153" s="7">
        <v>1.0051290515255067</v>
      </c>
      <c r="H153" s="7">
        <v>1.0563566687513182</v>
      </c>
      <c r="I153" s="7">
        <v>1.0911230484213785</v>
      </c>
      <c r="J153" s="42">
        <v>5.7734791736333753</v>
      </c>
      <c r="K153" s="43">
        <v>4.8866372664182531</v>
      </c>
      <c r="L153" s="43"/>
      <c r="M153" s="43">
        <v>4.7935463950478026</v>
      </c>
      <c r="N153" s="43">
        <v>4.324163634672999</v>
      </c>
      <c r="O153" s="43">
        <v>4.1274116313199167</v>
      </c>
      <c r="P153" s="42"/>
      <c r="Q153" s="43"/>
      <c r="R153" s="43"/>
      <c r="S153" s="43"/>
      <c r="T153" s="43">
        <v>1.0694047142982546</v>
      </c>
      <c r="U153" s="71">
        <v>0.8342340187162961</v>
      </c>
      <c r="V153" s="7">
        <v>4.172796205418539</v>
      </c>
      <c r="W153" s="7">
        <v>4.3281962374216931</v>
      </c>
      <c r="Y153" s="151" t="s">
        <v>395</v>
      </c>
      <c r="Z153" t="s">
        <v>1407</v>
      </c>
      <c r="AA153" t="s">
        <v>1408</v>
      </c>
      <c r="AB153">
        <v>0.33860157499999999</v>
      </c>
      <c r="AC153">
        <v>0.100617688</v>
      </c>
      <c r="AD153">
        <v>6.6553234909999999</v>
      </c>
      <c r="AE153" s="2">
        <v>1</v>
      </c>
      <c r="AF153" s="2">
        <v>13</v>
      </c>
      <c r="AG153">
        <v>2.2865652E-2</v>
      </c>
      <c r="AH153">
        <v>901.37321450000002</v>
      </c>
      <c r="AI153">
        <v>1.5379804269999999</v>
      </c>
    </row>
    <row r="154" spans="1:35" x14ac:dyDescent="0.25">
      <c r="C154" s="3" t="s">
        <v>15</v>
      </c>
      <c r="D154" s="7">
        <v>1.1959486788573177</v>
      </c>
      <c r="E154" s="7">
        <v>0.95361683980534007</v>
      </c>
      <c r="F154" s="7"/>
      <c r="G154" s="7">
        <v>1.3424726508123601</v>
      </c>
      <c r="H154" s="7">
        <v>1.0543724300664459</v>
      </c>
      <c r="I154" s="7">
        <v>0.96630322407539782</v>
      </c>
      <c r="J154" s="42">
        <v>6.1020429085862933</v>
      </c>
      <c r="K154" s="43">
        <v>4.6046190619818956</v>
      </c>
      <c r="L154" s="43"/>
      <c r="M154" s="43">
        <v>4.3987300454003808</v>
      </c>
      <c r="N154" s="43">
        <v>4.8570358664926507</v>
      </c>
      <c r="O154" s="43">
        <v>4.4401497272450836</v>
      </c>
      <c r="P154" s="42"/>
      <c r="Q154" s="43"/>
      <c r="R154" s="43"/>
      <c r="S154" s="43"/>
      <c r="T154" s="43">
        <v>0.97893627305391995</v>
      </c>
      <c r="U154" s="71">
        <v>1.0700510160553356</v>
      </c>
      <c r="V154" s="7">
        <v>3.6973335202629904</v>
      </c>
      <c r="W154" s="7">
        <v>2.4280396124523453</v>
      </c>
      <c r="Y154" s="151" t="s">
        <v>396</v>
      </c>
      <c r="Z154" t="s">
        <v>1409</v>
      </c>
      <c r="AA154" t="s">
        <v>1410</v>
      </c>
      <c r="AB154">
        <v>0.41362849899999998</v>
      </c>
      <c r="AC154">
        <v>8.8478340000000003E-2</v>
      </c>
      <c r="AD154">
        <v>9.1702452819999998</v>
      </c>
      <c r="AE154" s="2">
        <v>1</v>
      </c>
      <c r="AF154" s="2">
        <v>13</v>
      </c>
      <c r="AG154">
        <v>9.697565E-3</v>
      </c>
      <c r="AH154">
        <v>873.24503370000002</v>
      </c>
      <c r="AI154">
        <v>1.587520464</v>
      </c>
    </row>
    <row r="155" spans="1:35" x14ac:dyDescent="0.25">
      <c r="C155" s="3" t="s">
        <v>16</v>
      </c>
      <c r="D155" s="7">
        <v>1.2305347305760632</v>
      </c>
      <c r="E155" s="7">
        <v>1.2204277712461185</v>
      </c>
      <c r="F155" s="7"/>
      <c r="G155" s="7">
        <v>1.0818210233390826</v>
      </c>
      <c r="H155" s="7">
        <v>1.0908715798883162</v>
      </c>
      <c r="I155" s="7">
        <v>0.8525580488974831</v>
      </c>
      <c r="J155" s="42">
        <v>5.4818121304671283</v>
      </c>
      <c r="K155" s="43">
        <v>4.6428116569486768</v>
      </c>
      <c r="L155" s="43"/>
      <c r="M155" s="43">
        <v>4.4049362697307792</v>
      </c>
      <c r="N155" s="43">
        <v>4.6525229967565265</v>
      </c>
      <c r="O155" s="43">
        <v>4.444289405420732</v>
      </c>
      <c r="P155" s="42"/>
      <c r="Q155" s="43"/>
      <c r="R155" s="43"/>
      <c r="S155" s="43"/>
      <c r="T155" s="43">
        <v>0.83003218963606817</v>
      </c>
      <c r="U155" s="71">
        <v>0.90770332380512431</v>
      </c>
      <c r="V155" s="7">
        <v>4.5519986449864493</v>
      </c>
      <c r="W155" s="7">
        <v>2.4743458339015949</v>
      </c>
      <c r="Y155" s="151"/>
      <c r="Z155" s="4"/>
      <c r="AE155" s="2"/>
      <c r="AF155" s="2"/>
    </row>
    <row r="156" spans="1:35" x14ac:dyDescent="0.25">
      <c r="A156" t="s">
        <v>454</v>
      </c>
      <c r="B156" s="20" t="s">
        <v>584</v>
      </c>
      <c r="C156" s="3" t="s">
        <v>14</v>
      </c>
      <c r="D156" s="13">
        <v>0.80400000000000005</v>
      </c>
      <c r="E156" s="13">
        <v>0.313</v>
      </c>
      <c r="F156" s="13">
        <v>0.625</v>
      </c>
      <c r="G156" s="47">
        <v>0.49299999999999999</v>
      </c>
      <c r="H156" s="60">
        <v>4.9799999999999997E-2</v>
      </c>
      <c r="I156" s="98"/>
      <c r="J156" s="25">
        <v>3.12</v>
      </c>
      <c r="K156" s="25">
        <v>3.3400000000000003</v>
      </c>
      <c r="L156" s="25">
        <v>2.46</v>
      </c>
      <c r="M156" s="87">
        <v>4.34</v>
      </c>
      <c r="N156" s="87">
        <v>3.2</v>
      </c>
      <c r="O156" s="98"/>
      <c r="P156" s="25">
        <v>0.73799999999999999</v>
      </c>
      <c r="Q156" s="13">
        <v>0.35699999999999998</v>
      </c>
      <c r="R156" s="25">
        <v>0.73799999999999999</v>
      </c>
      <c r="S156" s="13">
        <v>0.40699999999999997</v>
      </c>
      <c r="T156" s="43"/>
      <c r="U156" s="71"/>
      <c r="V156" s="7"/>
      <c r="W156" s="7"/>
      <c r="Y156" s="151" t="s">
        <v>395</v>
      </c>
      <c r="Z156" s="4" t="s">
        <v>455</v>
      </c>
      <c r="AA156" t="s">
        <v>456</v>
      </c>
      <c r="AB156">
        <v>0.79989471776851295</v>
      </c>
      <c r="AC156">
        <v>0.448090072790159</v>
      </c>
      <c r="AD156">
        <v>31.9789546322191</v>
      </c>
      <c r="AE156" s="2">
        <v>1</v>
      </c>
      <c r="AF156" s="2">
        <v>8</v>
      </c>
      <c r="AG156">
        <v>4.78644859813748E-4</v>
      </c>
      <c r="AH156">
        <v>36.699847507732599</v>
      </c>
      <c r="AI156">
        <v>37.7738452680981</v>
      </c>
    </row>
    <row r="157" spans="1:35" x14ac:dyDescent="0.25">
      <c r="C157" s="3" t="s">
        <v>15</v>
      </c>
      <c r="D157" s="13">
        <v>0.81799999999999995</v>
      </c>
      <c r="E157" s="13">
        <v>0.79100000000000004</v>
      </c>
      <c r="F157" s="13">
        <v>0.47</v>
      </c>
      <c r="G157" s="47">
        <v>0.47099999999999997</v>
      </c>
      <c r="H157" s="47">
        <v>9.9500000000000005E-2</v>
      </c>
      <c r="I157" s="98"/>
      <c r="J157" s="25">
        <v>4.28</v>
      </c>
      <c r="K157" s="25">
        <v>7.32</v>
      </c>
      <c r="L157" s="25">
        <v>4.6800000000000006</v>
      </c>
      <c r="M157" s="87">
        <v>5.4600000000000009</v>
      </c>
      <c r="N157" s="87">
        <v>4.16</v>
      </c>
      <c r="O157" s="98"/>
      <c r="P157" s="25">
        <v>0.81799999999999995</v>
      </c>
      <c r="Q157" s="13">
        <v>0.84399999999999997</v>
      </c>
      <c r="R157" s="25">
        <v>0.79600000000000004</v>
      </c>
      <c r="S157" s="13">
        <v>0.49</v>
      </c>
      <c r="T157" s="43"/>
      <c r="U157" s="71"/>
      <c r="V157" s="7"/>
      <c r="W157" s="7"/>
      <c r="Y157" s="151" t="s">
        <v>396</v>
      </c>
      <c r="Z157" s="4" t="s">
        <v>457</v>
      </c>
      <c r="AA157" t="s">
        <v>458</v>
      </c>
      <c r="AB157">
        <v>3.6055427564755998E-3</v>
      </c>
      <c r="AC157">
        <v>0.33074306366600997</v>
      </c>
      <c r="AD157">
        <v>2.89487178919095E-2</v>
      </c>
      <c r="AE157" s="2">
        <v>1</v>
      </c>
      <c r="AF157" s="2">
        <v>8</v>
      </c>
      <c r="AG157">
        <v>0.86912156702677101</v>
      </c>
      <c r="AH157">
        <v>1652.5564426503799</v>
      </c>
      <c r="AI157">
        <v>0.83887867629897195</v>
      </c>
    </row>
    <row r="158" spans="1:35" x14ac:dyDescent="0.25">
      <c r="A158" t="s">
        <v>94</v>
      </c>
      <c r="B158" s="20" t="s">
        <v>95</v>
      </c>
      <c r="C158" s="3" t="s">
        <v>14</v>
      </c>
      <c r="D158" s="13">
        <v>2.3599999999999999E-2</v>
      </c>
      <c r="E158" s="13">
        <v>2.18E-2</v>
      </c>
      <c r="F158" s="13">
        <v>2.3400000000000001E-2</v>
      </c>
      <c r="G158" s="13">
        <v>2.8400000000000002E-2</v>
      </c>
      <c r="H158" s="13">
        <v>2.1999999999999999E-2</v>
      </c>
      <c r="I158" s="13">
        <v>2.46E-2</v>
      </c>
      <c r="J158" s="46">
        <v>1.95</v>
      </c>
      <c r="K158" s="47">
        <v>1.32</v>
      </c>
      <c r="L158" s="47">
        <v>1.74</v>
      </c>
      <c r="M158" s="47">
        <v>1.1399999999999999</v>
      </c>
      <c r="N158" s="47">
        <v>1.43</v>
      </c>
      <c r="O158" s="47">
        <v>0.92600000000000005</v>
      </c>
      <c r="P158" s="46"/>
      <c r="Q158" s="47"/>
      <c r="R158" s="47"/>
      <c r="S158" s="47"/>
      <c r="T158" s="47">
        <v>2.2700000000000001E-2</v>
      </c>
      <c r="U158" s="71">
        <v>0</v>
      </c>
      <c r="V158" s="13">
        <v>1.53</v>
      </c>
      <c r="W158" s="7">
        <v>0</v>
      </c>
      <c r="Y158" s="151" t="s">
        <v>395</v>
      </c>
      <c r="Z158" t="s">
        <v>1227</v>
      </c>
      <c r="AA158" t="s">
        <v>1228</v>
      </c>
      <c r="AB158">
        <v>3.1973517999999999E-2</v>
      </c>
      <c r="AC158">
        <v>0.21599037500000001</v>
      </c>
      <c r="AD158">
        <v>0.52847344100000004</v>
      </c>
      <c r="AE158" s="2">
        <v>1</v>
      </c>
      <c r="AF158" s="2">
        <v>16</v>
      </c>
      <c r="AG158">
        <v>0.47775182700000002</v>
      </c>
      <c r="AH158">
        <v>-1542.3062199999999</v>
      </c>
      <c r="AI158">
        <v>-0.89884508200000002</v>
      </c>
    </row>
    <row r="159" spans="1:35" x14ac:dyDescent="0.25">
      <c r="C159" s="3" t="s">
        <v>15</v>
      </c>
      <c r="D159" s="13">
        <v>2.4500000000000001E-2</v>
      </c>
      <c r="E159" s="13">
        <v>2.2599999999999999E-2</v>
      </c>
      <c r="F159" s="13">
        <v>2.3599999999999999E-2</v>
      </c>
      <c r="G159" s="13">
        <v>2.1700000000000001E-2</v>
      </c>
      <c r="H159" s="13">
        <v>2.3099999999999999E-2</v>
      </c>
      <c r="I159" s="13">
        <v>4.3400000000000001E-2</v>
      </c>
      <c r="J159" s="46">
        <v>1.1000000000000001</v>
      </c>
      <c r="K159" s="47">
        <v>1.49</v>
      </c>
      <c r="L159" s="47">
        <v>1.06</v>
      </c>
      <c r="M159" s="47">
        <v>1.47</v>
      </c>
      <c r="N159" s="47">
        <v>1.52</v>
      </c>
      <c r="O159" s="47">
        <v>1.57</v>
      </c>
      <c r="P159" s="46"/>
      <c r="Q159" s="47"/>
      <c r="R159" s="47"/>
      <c r="S159" s="47"/>
      <c r="T159" s="47">
        <v>2.3300000000000001E-2</v>
      </c>
      <c r="U159" s="71">
        <v>0</v>
      </c>
      <c r="V159" s="13">
        <v>1.62</v>
      </c>
      <c r="W159" s="7">
        <v>0</v>
      </c>
      <c r="Y159" s="151" t="s">
        <v>396</v>
      </c>
      <c r="Z159" t="s">
        <v>1229</v>
      </c>
      <c r="AA159" t="s">
        <v>1230</v>
      </c>
      <c r="AB159">
        <v>9.9044478000000005E-2</v>
      </c>
      <c r="AC159">
        <v>0.19820806299999999</v>
      </c>
      <c r="AD159">
        <v>1.7589232809999999</v>
      </c>
      <c r="AE159" s="2">
        <v>1</v>
      </c>
      <c r="AF159" s="2">
        <v>16</v>
      </c>
      <c r="AG159">
        <v>0.20338039499999999</v>
      </c>
      <c r="AH159">
        <v>921.23795919999998</v>
      </c>
      <c r="AI159">
        <v>1.5048168040000001</v>
      </c>
    </row>
    <row r="160" spans="1:35" x14ac:dyDescent="0.25">
      <c r="C160" s="3" t="s">
        <v>16</v>
      </c>
      <c r="D160" s="13">
        <v>2.53E-2</v>
      </c>
      <c r="E160" s="13">
        <v>2.3E-2</v>
      </c>
      <c r="F160" s="13">
        <v>2.8500000000000001E-2</v>
      </c>
      <c r="G160" s="13">
        <v>1.9599999999999999E-2</v>
      </c>
      <c r="H160" s="13">
        <v>2.24E-2</v>
      </c>
      <c r="I160" s="13">
        <v>2.4299999999999999E-2</v>
      </c>
      <c r="J160" s="46">
        <v>1.76</v>
      </c>
      <c r="K160" s="47">
        <v>1.1299999999999999</v>
      </c>
      <c r="L160" s="47">
        <v>1.57</v>
      </c>
      <c r="M160" s="47">
        <v>1.49</v>
      </c>
      <c r="N160" s="47">
        <v>1.46</v>
      </c>
      <c r="O160" s="47">
        <v>1.1100000000000001</v>
      </c>
      <c r="P160" s="46"/>
      <c r="Q160" s="47"/>
      <c r="R160" s="47"/>
      <c r="S160" s="47"/>
      <c r="T160" s="47">
        <v>2.4199999999999999E-2</v>
      </c>
      <c r="U160" s="73">
        <v>0</v>
      </c>
      <c r="V160" s="13">
        <v>1.25</v>
      </c>
      <c r="W160" s="13">
        <v>0</v>
      </c>
      <c r="Y160" s="151"/>
      <c r="Z160" s="4"/>
      <c r="AE160" s="2"/>
      <c r="AF160" s="2"/>
    </row>
    <row r="161" spans="1:35" x14ac:dyDescent="0.25">
      <c r="A161" t="s">
        <v>97</v>
      </c>
      <c r="B161" s="20" t="s">
        <v>98</v>
      </c>
      <c r="C161" s="3" t="s">
        <v>9</v>
      </c>
      <c r="D161" s="7">
        <v>1.7524408456549465</v>
      </c>
      <c r="E161" s="7">
        <v>1.5503875968992249</v>
      </c>
      <c r="F161" s="7">
        <v>0.85619787869884068</v>
      </c>
      <c r="G161" s="7">
        <v>0.8088625826547392</v>
      </c>
      <c r="H161" s="7">
        <v>1.5195251110374293</v>
      </c>
      <c r="I161" s="7">
        <v>0.89521158381502031</v>
      </c>
      <c r="J161" s="42">
        <v>8.9854977960894615</v>
      </c>
      <c r="K161" s="43">
        <v>5.8601241636004602</v>
      </c>
      <c r="L161" s="43">
        <v>4.4368309339239573</v>
      </c>
      <c r="M161" s="43">
        <v>2.8829036182495433</v>
      </c>
      <c r="N161" s="43">
        <v>0.88754603174286195</v>
      </c>
      <c r="O161" s="43">
        <v>0.89601453551327925</v>
      </c>
      <c r="P161" s="42"/>
      <c r="Q161" s="43"/>
      <c r="R161" s="43"/>
      <c r="S161" s="43"/>
      <c r="T161" s="43">
        <v>0</v>
      </c>
      <c r="U161" s="71">
        <v>0.54480326670486101</v>
      </c>
      <c r="V161" s="7">
        <v>0.81469125405771126</v>
      </c>
      <c r="W161" s="7">
        <v>1.2356095767518764</v>
      </c>
      <c r="Y161" s="151" t="s">
        <v>395</v>
      </c>
      <c r="Z161" t="s">
        <v>1199</v>
      </c>
      <c r="AA161" t="s">
        <v>1200</v>
      </c>
      <c r="AB161">
        <v>9.8929244E-2</v>
      </c>
      <c r="AC161">
        <v>0.34110474499999999</v>
      </c>
      <c r="AD161">
        <v>1.756652176</v>
      </c>
      <c r="AE161" s="2">
        <v>1</v>
      </c>
      <c r="AF161" s="2">
        <v>16</v>
      </c>
      <c r="AG161">
        <v>0.20365778900000001</v>
      </c>
      <c r="AH161">
        <v>535.65596059999996</v>
      </c>
      <c r="AI161">
        <v>2.588031242</v>
      </c>
    </row>
    <row r="162" spans="1:35" x14ac:dyDescent="0.25">
      <c r="C162" s="3" t="s">
        <v>10</v>
      </c>
      <c r="D162" s="7">
        <v>1.7659117207209594</v>
      </c>
      <c r="E162" s="7">
        <v>1.8581166405251139</v>
      </c>
      <c r="F162" s="7">
        <v>0.94153196540690265</v>
      </c>
      <c r="G162" s="7">
        <v>1.2610385585077362</v>
      </c>
      <c r="H162" s="7">
        <v>2.3762897954717448</v>
      </c>
      <c r="I162" s="7">
        <v>0.8865685910216401</v>
      </c>
      <c r="J162" s="42">
        <v>11.238074351036028</v>
      </c>
      <c r="K162" s="43">
        <v>7.4117423107296405</v>
      </c>
      <c r="L162" s="43">
        <v>4.9197965924902674</v>
      </c>
      <c r="M162" s="43">
        <v>3.2797279243051256</v>
      </c>
      <c r="N162" s="43">
        <v>1.398452917673966</v>
      </c>
      <c r="O162" s="43">
        <v>1.2301073644787472</v>
      </c>
      <c r="P162" s="42"/>
      <c r="Q162" s="43"/>
      <c r="R162" s="43"/>
      <c r="S162" s="43"/>
      <c r="T162" s="43">
        <v>0</v>
      </c>
      <c r="U162" s="71">
        <v>0.85647766725077701</v>
      </c>
      <c r="V162" s="7">
        <v>0.56966802825553431</v>
      </c>
      <c r="W162" s="7">
        <v>1.2452133848359555</v>
      </c>
      <c r="Y162" s="151" t="s">
        <v>396</v>
      </c>
      <c r="Z162" t="s">
        <v>1201</v>
      </c>
      <c r="AA162" t="s">
        <v>1202</v>
      </c>
      <c r="AB162">
        <v>0.75732923699999999</v>
      </c>
      <c r="AC162">
        <v>0.43756180300000003</v>
      </c>
      <c r="AD162">
        <v>49.932952899999997</v>
      </c>
      <c r="AE162" s="2">
        <v>1</v>
      </c>
      <c r="AF162" s="2">
        <v>16</v>
      </c>
      <c r="AG162" s="134">
        <v>2.6699999999999998E-6</v>
      </c>
      <c r="AH162">
        <v>78.321962859999999</v>
      </c>
      <c r="AI162">
        <v>17.69994406</v>
      </c>
    </row>
    <row r="163" spans="1:35" x14ac:dyDescent="0.25">
      <c r="C163" s="3" t="s">
        <v>11</v>
      </c>
      <c r="D163" s="7">
        <v>2.3304999411323655</v>
      </c>
      <c r="E163" s="7">
        <v>1.4464085827144735</v>
      </c>
      <c r="F163" s="7">
        <v>1.0894149904600059</v>
      </c>
      <c r="G163" s="7">
        <v>1.6505839743862971</v>
      </c>
      <c r="H163" s="7">
        <v>1.9822831057213406</v>
      </c>
      <c r="I163" s="7">
        <v>1.2810135178882005</v>
      </c>
      <c r="J163" s="42">
        <v>11.251913747625109</v>
      </c>
      <c r="K163" s="43">
        <v>8.7531673593759241</v>
      </c>
      <c r="L163" s="43">
        <v>6.3522570922148089</v>
      </c>
      <c r="M163" s="43">
        <v>3.8092167492058153</v>
      </c>
      <c r="N163" s="43">
        <v>1.6061672718017324</v>
      </c>
      <c r="O163" s="43">
        <v>1.7127311815915018</v>
      </c>
      <c r="P163" s="42"/>
      <c r="Q163" s="43"/>
      <c r="R163" s="43"/>
      <c r="S163" s="43"/>
      <c r="T163" s="43">
        <v>0</v>
      </c>
      <c r="U163" s="71">
        <v>0.66452613824484474</v>
      </c>
      <c r="V163" s="7">
        <v>0.55315555131580041</v>
      </c>
      <c r="W163" s="7">
        <v>1.4318178740439751</v>
      </c>
      <c r="Y163" s="151"/>
      <c r="Z163" s="4"/>
      <c r="AE163" s="2"/>
      <c r="AF163" s="2"/>
    </row>
    <row r="164" spans="1:35" s="9" customFormat="1" x14ac:dyDescent="0.25">
      <c r="A164" s="9" t="s">
        <v>624</v>
      </c>
      <c r="B164" s="299" t="s">
        <v>96</v>
      </c>
      <c r="C164" s="10" t="s">
        <v>9</v>
      </c>
      <c r="D164" s="12"/>
      <c r="E164" s="12"/>
      <c r="F164" s="12"/>
      <c r="G164" s="12"/>
      <c r="H164" s="12"/>
      <c r="I164" s="12"/>
      <c r="J164" s="145">
        <v>3.2856557656858061</v>
      </c>
      <c r="K164" s="146">
        <v>2.4825523206977289</v>
      </c>
      <c r="L164" s="57">
        <v>3.9431341830037687</v>
      </c>
      <c r="M164" s="146">
        <v>2.3493215931618652</v>
      </c>
      <c r="N164" s="146">
        <v>0</v>
      </c>
      <c r="O164" s="146">
        <v>0</v>
      </c>
      <c r="P164" s="145"/>
      <c r="Q164" s="146"/>
      <c r="R164" s="146"/>
      <c r="S164" s="146"/>
      <c r="T164" s="146">
        <v>0</v>
      </c>
      <c r="U164" s="147">
        <v>0</v>
      </c>
      <c r="V164" s="12">
        <v>0</v>
      </c>
      <c r="W164" s="12">
        <v>0</v>
      </c>
      <c r="Y164" s="149" t="s">
        <v>396</v>
      </c>
      <c r="Z164" s="9" t="s">
        <v>1167</v>
      </c>
      <c r="AA164" s="9" t="s">
        <v>1168</v>
      </c>
      <c r="AB164" s="9">
        <v>0.389107339</v>
      </c>
      <c r="AC164" s="9">
        <v>0.189077888</v>
      </c>
      <c r="AD164" s="9">
        <v>6.3694878590000004</v>
      </c>
      <c r="AE164" s="8">
        <v>1</v>
      </c>
      <c r="AF164" s="8">
        <v>10</v>
      </c>
      <c r="AG164" s="9">
        <v>3.0190865000000001E-2</v>
      </c>
      <c r="AH164" s="9">
        <v>111.6319146</v>
      </c>
      <c r="AI164" s="9">
        <v>12.418441140000001</v>
      </c>
    </row>
    <row r="165" spans="1:35" s="9" customFormat="1" x14ac:dyDescent="0.25">
      <c r="B165" s="299"/>
      <c r="C165" s="10" t="s">
        <v>10</v>
      </c>
      <c r="D165" s="12"/>
      <c r="E165" s="12"/>
      <c r="F165" s="12"/>
      <c r="G165" s="12"/>
      <c r="H165" s="12"/>
      <c r="I165" s="12"/>
      <c r="J165" s="145">
        <v>3.812494584524738</v>
      </c>
      <c r="K165" s="146">
        <v>3.3054816441647543</v>
      </c>
      <c r="L165" s="57">
        <v>3.7203693900358803</v>
      </c>
      <c r="M165" s="146">
        <v>2.8774593037498843</v>
      </c>
      <c r="N165" s="146">
        <v>0</v>
      </c>
      <c r="O165" s="146">
        <v>0</v>
      </c>
      <c r="P165" s="145"/>
      <c r="Q165" s="146"/>
      <c r="R165" s="146"/>
      <c r="S165" s="146"/>
      <c r="T165" s="146">
        <v>0</v>
      </c>
      <c r="U165" s="147">
        <v>0</v>
      </c>
      <c r="V165" s="12">
        <v>0</v>
      </c>
      <c r="W165" s="12">
        <v>0</v>
      </c>
      <c r="Y165" s="149"/>
      <c r="Z165" s="12"/>
      <c r="AE165" s="8"/>
      <c r="AF165" s="8"/>
    </row>
    <row r="166" spans="1:35" s="9" customFormat="1" x14ac:dyDescent="0.25">
      <c r="B166" s="299"/>
      <c r="C166" s="10" t="s">
        <v>11</v>
      </c>
      <c r="D166" s="12"/>
      <c r="E166" s="12"/>
      <c r="F166" s="12"/>
      <c r="G166" s="12"/>
      <c r="H166" s="12"/>
      <c r="I166" s="12"/>
      <c r="J166" s="145">
        <v>4.1125091852997029</v>
      </c>
      <c r="K166" s="57">
        <v>4.2777989027106305</v>
      </c>
      <c r="L166" s="146">
        <v>3.9672481325499578</v>
      </c>
      <c r="M166" s="146">
        <v>2.2317761696020195</v>
      </c>
      <c r="N166" s="146">
        <v>0</v>
      </c>
      <c r="O166" s="146">
        <v>0</v>
      </c>
      <c r="P166" s="145"/>
      <c r="Q166" s="146"/>
      <c r="R166" s="146"/>
      <c r="S166" s="146"/>
      <c r="T166" s="146">
        <v>0</v>
      </c>
      <c r="U166" s="147">
        <v>0</v>
      </c>
      <c r="V166" s="12">
        <v>0</v>
      </c>
      <c r="W166" s="12">
        <v>0</v>
      </c>
      <c r="Y166" s="149"/>
      <c r="Z166" s="12"/>
      <c r="AE166" s="8"/>
      <c r="AF166" s="8"/>
    </row>
    <row r="167" spans="1:35" s="9" customFormat="1" x14ac:dyDescent="0.25">
      <c r="A167" s="9" t="s">
        <v>99</v>
      </c>
      <c r="B167" s="299" t="s">
        <v>100</v>
      </c>
      <c r="C167" s="10" t="s">
        <v>14</v>
      </c>
      <c r="D167" s="16">
        <v>1.8722017054548639</v>
      </c>
      <c r="E167" s="16">
        <v>1.1690264216859783</v>
      </c>
      <c r="F167" s="16">
        <v>0.83973875183966773</v>
      </c>
      <c r="G167" s="16">
        <v>0.37976324529096772</v>
      </c>
      <c r="H167" s="16">
        <v>0</v>
      </c>
      <c r="I167" s="16">
        <v>0</v>
      </c>
      <c r="J167" s="58">
        <v>14.338884561940384</v>
      </c>
      <c r="K167" s="57">
        <v>11.959520921387481</v>
      </c>
      <c r="L167" s="57">
        <v>8.5287352345738743</v>
      </c>
      <c r="M167" s="57">
        <v>5.9016742252955323</v>
      </c>
      <c r="N167" s="57">
        <v>3.0387474277617108</v>
      </c>
      <c r="O167" s="57">
        <v>1.329177956838167</v>
      </c>
      <c r="P167" s="58"/>
      <c r="Q167" s="57"/>
      <c r="R167" s="57"/>
      <c r="S167" s="57"/>
      <c r="T167" s="57">
        <v>0</v>
      </c>
      <c r="U167" s="79">
        <v>0</v>
      </c>
      <c r="V167" s="16">
        <v>1.3071614845747308</v>
      </c>
      <c r="W167" s="16">
        <v>1.6932951957536171</v>
      </c>
      <c r="Y167" s="149" t="s">
        <v>395</v>
      </c>
      <c r="Z167" s="9" t="s">
        <v>1083</v>
      </c>
      <c r="AA167" s="9" t="s">
        <v>1084</v>
      </c>
      <c r="AB167" s="9">
        <v>0.98904404999999995</v>
      </c>
      <c r="AC167" s="9">
        <v>6.6895042000000002E-2</v>
      </c>
      <c r="AD167" s="9">
        <v>902.74605870000005</v>
      </c>
      <c r="AE167" s="8">
        <v>1</v>
      </c>
      <c r="AF167" s="8">
        <v>10</v>
      </c>
      <c r="AG167" s="136">
        <v>3.9000000000000001E-11</v>
      </c>
      <c r="AH167" s="9">
        <v>26.503586309999999</v>
      </c>
      <c r="AI167" s="9">
        <v>52.305916070000002</v>
      </c>
    </row>
    <row r="168" spans="1:35" s="9" customFormat="1" x14ac:dyDescent="0.25">
      <c r="B168" s="299"/>
      <c r="C168" s="10" t="s">
        <v>15</v>
      </c>
      <c r="D168" s="16">
        <v>1.7351597596690942</v>
      </c>
      <c r="E168" s="16">
        <v>1.0885833112819261</v>
      </c>
      <c r="F168" s="16">
        <v>0.7578694734651934</v>
      </c>
      <c r="G168" s="16">
        <v>0.38632710117620728</v>
      </c>
      <c r="H168" s="16">
        <v>0</v>
      </c>
      <c r="I168" s="16">
        <v>0</v>
      </c>
      <c r="J168" s="58">
        <v>13.770238014162249</v>
      </c>
      <c r="K168" s="57">
        <v>11.068544774506654</v>
      </c>
      <c r="L168" s="57">
        <v>8.2156395206651993</v>
      </c>
      <c r="M168" s="57">
        <v>5.330704850859683</v>
      </c>
      <c r="N168" s="57">
        <v>2.668026458783296</v>
      </c>
      <c r="O168" s="57">
        <v>1.2461543895463782</v>
      </c>
      <c r="P168" s="58"/>
      <c r="Q168" s="57"/>
      <c r="R168" s="57"/>
      <c r="S168" s="57"/>
      <c r="T168" s="57">
        <v>0</v>
      </c>
      <c r="U168" s="79">
        <v>0</v>
      </c>
      <c r="V168" s="16">
        <v>1.3797095060683353</v>
      </c>
      <c r="W168" s="16">
        <v>1.7235465647532724</v>
      </c>
      <c r="Y168" s="149" t="s">
        <v>396</v>
      </c>
      <c r="Z168" s="9" t="s">
        <v>1085</v>
      </c>
      <c r="AA168" s="9" t="s">
        <v>1086</v>
      </c>
      <c r="AB168" s="9">
        <v>0.95518235399999996</v>
      </c>
      <c r="AC168" s="9">
        <v>0.18450562400000001</v>
      </c>
      <c r="AD168" s="9">
        <v>341.00223620000003</v>
      </c>
      <c r="AE168" s="8">
        <v>1</v>
      </c>
      <c r="AF168" s="8">
        <v>16</v>
      </c>
      <c r="AG168" s="136">
        <v>3.2599999999999998E-12</v>
      </c>
      <c r="AH168" s="9">
        <v>71.076882389999994</v>
      </c>
      <c r="AI168" s="9">
        <v>19.504152609999998</v>
      </c>
    </row>
    <row r="169" spans="1:35" s="9" customFormat="1" x14ac:dyDescent="0.25">
      <c r="B169" s="299"/>
      <c r="C169" s="10" t="s">
        <v>16</v>
      </c>
      <c r="D169" s="16">
        <v>1.7222906701489018</v>
      </c>
      <c r="E169" s="16">
        <v>1.0866759179029459</v>
      </c>
      <c r="F169" s="16">
        <v>0.76622266303202391</v>
      </c>
      <c r="G169" s="16">
        <v>0.31612226509143743</v>
      </c>
      <c r="H169" s="16">
        <v>0</v>
      </c>
      <c r="I169" s="16">
        <v>0</v>
      </c>
      <c r="J169" s="58">
        <v>14.306979967192863</v>
      </c>
      <c r="K169" s="57">
        <v>11.229068182014382</v>
      </c>
      <c r="L169" s="57">
        <v>9.0739493696480533</v>
      </c>
      <c r="M169" s="57">
        <v>5.5335729799617752</v>
      </c>
      <c r="N169" s="57">
        <v>2.7910732239418961</v>
      </c>
      <c r="O169" s="57">
        <v>1.4767475549279769</v>
      </c>
      <c r="P169" s="58"/>
      <c r="Q169" s="57"/>
      <c r="R169" s="57"/>
      <c r="S169" s="57"/>
      <c r="T169" s="57">
        <v>0</v>
      </c>
      <c r="U169" s="79">
        <v>0</v>
      </c>
      <c r="V169" s="16">
        <v>1.3060721985482682</v>
      </c>
      <c r="W169" s="16">
        <v>1.7310981815369078</v>
      </c>
      <c r="Y169" s="149"/>
      <c r="Z169" s="12"/>
      <c r="AE169" s="8"/>
      <c r="AF169" s="8"/>
    </row>
    <row r="170" spans="1:35" x14ac:dyDescent="0.25">
      <c r="A170" t="s">
        <v>459</v>
      </c>
      <c r="B170" s="20" t="s">
        <v>585</v>
      </c>
      <c r="C170" s="3" t="s">
        <v>9</v>
      </c>
      <c r="D170" s="25">
        <v>0.89999999999999991</v>
      </c>
      <c r="E170" s="25">
        <v>0.70400000000000007</v>
      </c>
      <c r="F170" s="25">
        <v>0.30399999999999999</v>
      </c>
      <c r="G170" s="87">
        <v>9.4800000000000009E-2</v>
      </c>
      <c r="H170" s="87">
        <v>0.1338</v>
      </c>
      <c r="I170" s="98"/>
      <c r="J170" s="25">
        <v>10.08</v>
      </c>
      <c r="K170" s="25">
        <v>4.7799999999999994</v>
      </c>
      <c r="L170" s="25">
        <v>2.1</v>
      </c>
      <c r="M170" s="87">
        <v>0.51200000000000001</v>
      </c>
      <c r="N170" s="87">
        <v>7.5399999999999995E-2</v>
      </c>
      <c r="O170" s="98"/>
      <c r="P170" s="25">
        <v>0.63400000000000001</v>
      </c>
      <c r="Q170" s="25">
        <v>0.67199999999999993</v>
      </c>
      <c r="R170" s="25">
        <v>0.69799999999999995</v>
      </c>
      <c r="S170" s="25">
        <v>0.71199999999999997</v>
      </c>
      <c r="T170" s="43"/>
      <c r="U170" s="71"/>
      <c r="V170" s="7"/>
      <c r="W170" s="7"/>
      <c r="Y170" s="159" t="s">
        <v>395</v>
      </c>
      <c r="Z170" t="s">
        <v>460</v>
      </c>
      <c r="AA170" t="s">
        <v>461</v>
      </c>
      <c r="AB170">
        <v>0.64603023405081605</v>
      </c>
      <c r="AC170">
        <v>0.60782424459898499</v>
      </c>
      <c r="AD170">
        <v>14.600800321314701</v>
      </c>
      <c r="AE170" s="2">
        <v>1</v>
      </c>
      <c r="AF170" s="2">
        <v>8</v>
      </c>
      <c r="AG170">
        <v>5.0817757790341204E-3</v>
      </c>
      <c r="AH170">
        <v>40.0401193885954</v>
      </c>
      <c r="AI170">
        <v>34.622633056252702</v>
      </c>
    </row>
    <row r="171" spans="1:35" x14ac:dyDescent="0.25">
      <c r="C171" s="3" t="s">
        <v>10</v>
      </c>
      <c r="D171" s="25">
        <v>1.3919999999999999</v>
      </c>
      <c r="E171" s="25">
        <v>0.85000000000000009</v>
      </c>
      <c r="F171" s="25">
        <v>0.39600000000000002</v>
      </c>
      <c r="G171" s="87">
        <v>0.1208</v>
      </c>
      <c r="H171" s="87">
        <v>0.17500000000000002</v>
      </c>
      <c r="I171" s="98"/>
      <c r="J171" s="25">
        <v>10.48</v>
      </c>
      <c r="K171" s="25">
        <v>5.9799999999999995</v>
      </c>
      <c r="L171" s="25">
        <v>2.82</v>
      </c>
      <c r="M171" s="87">
        <v>0.59399999999999997</v>
      </c>
      <c r="N171" s="87">
        <v>0.10160000000000001</v>
      </c>
      <c r="O171" s="98"/>
      <c r="P171" s="25">
        <v>0.68599999999999994</v>
      </c>
      <c r="Q171" s="25">
        <v>0.68</v>
      </c>
      <c r="R171" s="25"/>
      <c r="S171" s="25"/>
      <c r="T171" s="43"/>
      <c r="U171" s="71"/>
      <c r="V171" s="7"/>
      <c r="W171" s="7"/>
      <c r="Y171" s="159" t="s">
        <v>396</v>
      </c>
      <c r="Z171" t="s">
        <v>462</v>
      </c>
      <c r="AA171" t="s">
        <v>463</v>
      </c>
      <c r="AB171">
        <v>0.98114823611333302</v>
      </c>
      <c r="AC171">
        <v>0.26307413422189002</v>
      </c>
      <c r="AD171">
        <v>416.36347325877398</v>
      </c>
      <c r="AE171" s="2">
        <v>1</v>
      </c>
      <c r="AF171" s="2">
        <v>8</v>
      </c>
      <c r="AG171">
        <v>3.4799055859124899E-8</v>
      </c>
      <c r="AH171">
        <v>17.323963196459701</v>
      </c>
      <c r="AI171">
        <v>80.021779393019301</v>
      </c>
    </row>
    <row r="172" spans="1:35" s="9" customFormat="1" x14ac:dyDescent="0.25">
      <c r="A172" s="9" t="s">
        <v>101</v>
      </c>
      <c r="B172" s="299" t="s">
        <v>102</v>
      </c>
      <c r="C172" s="10" t="s">
        <v>9</v>
      </c>
      <c r="D172" s="27">
        <v>0.64900000000000002</v>
      </c>
      <c r="E172" s="109">
        <v>0.78</v>
      </c>
      <c r="F172" s="16"/>
      <c r="G172" s="27">
        <v>0.81399999999999995</v>
      </c>
      <c r="H172" s="27">
        <v>0.69199999999999995</v>
      </c>
      <c r="I172" s="27">
        <v>0.79400000000000004</v>
      </c>
      <c r="J172" s="137">
        <v>11.4</v>
      </c>
      <c r="K172" s="138">
        <v>10.3</v>
      </c>
      <c r="L172" s="57"/>
      <c r="M172" s="138">
        <v>9.58</v>
      </c>
      <c r="N172" s="139">
        <v>8.2100000000000009</v>
      </c>
      <c r="O172" s="139">
        <v>8.49</v>
      </c>
      <c r="P172" s="140"/>
      <c r="Q172" s="139"/>
      <c r="R172" s="139"/>
      <c r="S172" s="139"/>
      <c r="T172" s="139">
        <v>0.76900000000000002</v>
      </c>
      <c r="U172" s="141">
        <v>0.69399999999999995</v>
      </c>
      <c r="V172" s="27">
        <v>7.94</v>
      </c>
      <c r="W172" s="27">
        <v>8.16</v>
      </c>
      <c r="Y172" s="149" t="s">
        <v>395</v>
      </c>
      <c r="Z172" s="9" t="s">
        <v>957</v>
      </c>
      <c r="AA172" s="9" t="s">
        <v>958</v>
      </c>
      <c r="AB172" s="9">
        <v>0.129756764</v>
      </c>
      <c r="AC172" s="9">
        <v>7.8591141000000003E-2</v>
      </c>
      <c r="AD172" s="9">
        <v>1.938352254</v>
      </c>
      <c r="AE172" s="8">
        <v>1</v>
      </c>
      <c r="AF172" s="8">
        <v>13</v>
      </c>
      <c r="AG172" s="9">
        <v>0.18720619399999999</v>
      </c>
      <c r="AH172" s="9">
        <v>2138.3245579999998</v>
      </c>
      <c r="AI172" s="9">
        <v>0.648308675</v>
      </c>
    </row>
    <row r="173" spans="1:35" s="9" customFormat="1" x14ac:dyDescent="0.25">
      <c r="B173" s="299"/>
      <c r="C173" s="10" t="s">
        <v>10</v>
      </c>
      <c r="D173" s="27">
        <v>0.85</v>
      </c>
      <c r="E173" s="27">
        <v>0.747</v>
      </c>
      <c r="F173" s="16"/>
      <c r="G173" s="27">
        <v>0.75700000000000001</v>
      </c>
      <c r="H173" s="27">
        <v>0.75700000000000001</v>
      </c>
      <c r="I173" s="27">
        <v>0.70399999999999996</v>
      </c>
      <c r="J173" s="137">
        <v>11.7</v>
      </c>
      <c r="K173" s="138">
        <v>8.6199999999999992</v>
      </c>
      <c r="L173" s="57"/>
      <c r="M173" s="138">
        <v>8.15</v>
      </c>
      <c r="N173" s="139">
        <v>8.44</v>
      </c>
      <c r="O173" s="139">
        <v>8.2799999999999994</v>
      </c>
      <c r="P173" s="140"/>
      <c r="Q173" s="139"/>
      <c r="R173" s="139"/>
      <c r="S173" s="139"/>
      <c r="T173" s="139">
        <v>0.68</v>
      </c>
      <c r="U173" s="141">
        <v>0.76</v>
      </c>
      <c r="V173" s="27">
        <v>8.33</v>
      </c>
      <c r="W173" s="27">
        <v>8.19</v>
      </c>
      <c r="Y173" s="149" t="s">
        <v>396</v>
      </c>
      <c r="Z173" s="9" t="s">
        <v>959</v>
      </c>
      <c r="AA173" s="9" t="s">
        <v>960</v>
      </c>
      <c r="AB173" s="9">
        <v>0.50321210999999999</v>
      </c>
      <c r="AC173" s="9">
        <v>0.102665984</v>
      </c>
      <c r="AD173" s="9">
        <v>13.16810969</v>
      </c>
      <c r="AE173" s="8">
        <v>1</v>
      </c>
      <c r="AF173" s="8">
        <v>13</v>
      </c>
      <c r="AG173" s="9">
        <v>3.0587919999999998E-3</v>
      </c>
      <c r="AH173" s="9">
        <v>628.02260779999995</v>
      </c>
      <c r="AI173" s="9">
        <v>2.2073956319999999</v>
      </c>
    </row>
    <row r="174" spans="1:35" s="9" customFormat="1" x14ac:dyDescent="0.25">
      <c r="B174" s="299"/>
      <c r="C174" s="10" t="s">
        <v>11</v>
      </c>
      <c r="D174" s="27">
        <v>0.81799999999999995</v>
      </c>
      <c r="E174" s="27">
        <v>0.82499999999999996</v>
      </c>
      <c r="F174" s="16"/>
      <c r="G174" s="27">
        <v>0.83899999999999997</v>
      </c>
      <c r="H174" s="27">
        <v>0.70699999999999996</v>
      </c>
      <c r="I174" s="27">
        <v>0.70899999999999996</v>
      </c>
      <c r="J174" s="137">
        <v>11.6</v>
      </c>
      <c r="K174" s="138">
        <v>9.43</v>
      </c>
      <c r="L174" s="57"/>
      <c r="M174" s="138">
        <v>9.23</v>
      </c>
      <c r="N174" s="139">
        <v>7.87</v>
      </c>
      <c r="O174" s="139">
        <v>7.93</v>
      </c>
      <c r="P174" s="140"/>
      <c r="Q174" s="139"/>
      <c r="R174" s="139"/>
      <c r="S174" s="139"/>
      <c r="T174" s="139">
        <v>0.80900000000000005</v>
      </c>
      <c r="U174" s="141">
        <v>0.629</v>
      </c>
      <c r="V174" s="27">
        <v>8.1199999999999992</v>
      </c>
      <c r="W174" s="27">
        <v>8.24</v>
      </c>
      <c r="Y174" s="160"/>
      <c r="AE174" s="8"/>
      <c r="AF174" s="8"/>
    </row>
    <row r="175" spans="1:35" x14ac:dyDescent="0.25">
      <c r="A175" t="s">
        <v>103</v>
      </c>
      <c r="B175" s="20" t="s">
        <v>104</v>
      </c>
      <c r="C175" s="3" t="s">
        <v>9</v>
      </c>
      <c r="D175" s="7">
        <v>0.42323332657864021</v>
      </c>
      <c r="E175" s="7">
        <v>0.33486678313764684</v>
      </c>
      <c r="F175" s="7">
        <v>0.25632924819536723</v>
      </c>
      <c r="G175" s="7">
        <v>0.18708765231013064</v>
      </c>
      <c r="H175" s="7">
        <v>0.8735801564943847</v>
      </c>
      <c r="I175" s="7">
        <v>0.1289669074878908</v>
      </c>
      <c r="J175" s="42">
        <v>3.1373367731700754</v>
      </c>
      <c r="K175" s="43">
        <v>1.9235615258394432</v>
      </c>
      <c r="L175" s="43">
        <v>1.730836236933798</v>
      </c>
      <c r="M175" s="43">
        <v>1.3701614100261033</v>
      </c>
      <c r="N175" s="43">
        <v>0.15771683572129705</v>
      </c>
      <c r="O175" s="43">
        <v>0.49555976550766612</v>
      </c>
      <c r="P175" s="42"/>
      <c r="Q175" s="43"/>
      <c r="R175" s="43"/>
      <c r="S175" s="43"/>
      <c r="T175" s="43">
        <v>0</v>
      </c>
      <c r="U175" s="71">
        <v>0.13134514949295323</v>
      </c>
      <c r="V175" s="7">
        <v>0.6537690119543802</v>
      </c>
      <c r="W175" s="7">
        <v>0.44294560913376629</v>
      </c>
      <c r="Y175" s="151" t="s">
        <v>395</v>
      </c>
      <c r="Z175" t="s">
        <v>769</v>
      </c>
      <c r="AA175" t="s">
        <v>770</v>
      </c>
      <c r="AB175">
        <v>0.11622774600000001</v>
      </c>
      <c r="AC175">
        <v>0.84732540199999995</v>
      </c>
      <c r="AD175">
        <v>2.1042117170000001</v>
      </c>
      <c r="AE175" s="2">
        <v>1</v>
      </c>
      <c r="AF175" s="2">
        <v>16</v>
      </c>
      <c r="AG175">
        <v>0.166215954</v>
      </c>
      <c r="AH175">
        <v>197.0251413</v>
      </c>
      <c r="AI175">
        <v>7.0361292579999999</v>
      </c>
    </row>
    <row r="176" spans="1:35" x14ac:dyDescent="0.25">
      <c r="C176" s="3" t="s">
        <v>10</v>
      </c>
      <c r="D176" s="7">
        <v>0.29328857694252097</v>
      </c>
      <c r="E176" s="7">
        <v>0.20413371788275983</v>
      </c>
      <c r="F176" s="7">
        <v>0.17942961128849619</v>
      </c>
      <c r="G176" s="7">
        <v>0.10982521015230713</v>
      </c>
      <c r="H176" s="7">
        <v>1.0438832916262517</v>
      </c>
      <c r="I176" s="7">
        <v>5.875282827330313E-2</v>
      </c>
      <c r="J176" s="42">
        <v>2.9391386682351652</v>
      </c>
      <c r="K176" s="43">
        <v>1.7378508726713047</v>
      </c>
      <c r="L176" s="43">
        <v>1.8796481056019583</v>
      </c>
      <c r="M176" s="43">
        <v>1.399902309885561</v>
      </c>
      <c r="N176" s="43">
        <v>6.5562133120520158E-2</v>
      </c>
      <c r="O176" s="43">
        <v>0.50980364515793875</v>
      </c>
      <c r="P176" s="42"/>
      <c r="Q176" s="43"/>
      <c r="R176" s="43"/>
      <c r="S176" s="43"/>
      <c r="T176" s="43">
        <v>0</v>
      </c>
      <c r="U176" s="71">
        <v>4.811785096105501E-2</v>
      </c>
      <c r="V176" s="7">
        <v>0.74255807203766733</v>
      </c>
      <c r="W176" s="7">
        <v>0.45672062109108408</v>
      </c>
      <c r="Y176" s="151" t="s">
        <v>396</v>
      </c>
      <c r="Z176" t="s">
        <v>771</v>
      </c>
      <c r="AA176" t="s">
        <v>772</v>
      </c>
      <c r="AB176">
        <v>0.40804566799999997</v>
      </c>
      <c r="AC176">
        <v>0.984572</v>
      </c>
      <c r="AD176">
        <v>11.029112120000001</v>
      </c>
      <c r="AE176" s="2">
        <v>1</v>
      </c>
      <c r="AF176" s="2">
        <v>16</v>
      </c>
      <c r="AG176">
        <v>4.323594E-3</v>
      </c>
      <c r="AH176">
        <v>74.062579619999994</v>
      </c>
      <c r="AI176">
        <v>18.717878420000002</v>
      </c>
    </row>
    <row r="177" spans="1:35" x14ac:dyDescent="0.25">
      <c r="C177" s="3" t="s">
        <v>11</v>
      </c>
      <c r="D177" s="7">
        <v>0.26754842149610114</v>
      </c>
      <c r="E177" s="7">
        <v>0.15379318476804305</v>
      </c>
      <c r="F177" s="7">
        <v>0.15330004236467387</v>
      </c>
      <c r="G177" s="7">
        <v>9.8616604247510953E-2</v>
      </c>
      <c r="H177" s="7">
        <v>0.78875094321394301</v>
      </c>
      <c r="I177" s="7">
        <v>4.2308338380493825E-2</v>
      </c>
      <c r="J177" s="42">
        <v>3.0760016766667926</v>
      </c>
      <c r="K177" s="43">
        <v>1.9852125709281481</v>
      </c>
      <c r="L177" s="43">
        <v>2.0775715174635447</v>
      </c>
      <c r="M177" s="43">
        <v>1.2339628523597581</v>
      </c>
      <c r="N177" s="43">
        <v>5.991395345433425E-2</v>
      </c>
      <c r="O177" s="43">
        <v>0.46406817119072685</v>
      </c>
      <c r="P177" s="42"/>
      <c r="Q177" s="43"/>
      <c r="R177" s="43"/>
      <c r="S177" s="43"/>
      <c r="T177" s="43">
        <v>0</v>
      </c>
      <c r="U177" s="71">
        <v>3.3942791453034332E-2</v>
      </c>
      <c r="V177" s="7">
        <v>0.59857838798008611</v>
      </c>
      <c r="W177" s="7">
        <v>0.45540535113346442</v>
      </c>
      <c r="Y177" s="159"/>
      <c r="AE177" s="2"/>
      <c r="AF177" s="2"/>
    </row>
    <row r="178" spans="1:35" x14ac:dyDescent="0.25">
      <c r="A178" t="s">
        <v>625</v>
      </c>
      <c r="B178" s="20" t="s">
        <v>105</v>
      </c>
      <c r="C178" s="3" t="s">
        <v>9</v>
      </c>
      <c r="D178" s="5">
        <v>2.4591985463767263</v>
      </c>
      <c r="E178" s="5">
        <v>1.63636013290797</v>
      </c>
      <c r="F178" s="5">
        <v>1.4642242977868838</v>
      </c>
      <c r="G178" s="5">
        <v>1.321105989284814</v>
      </c>
      <c r="H178" s="5">
        <v>0</v>
      </c>
      <c r="I178" s="5">
        <v>0</v>
      </c>
      <c r="J178" s="55">
        <v>17.140182320436057</v>
      </c>
      <c r="K178" s="30">
        <v>15.900833790742048</v>
      </c>
      <c r="L178" s="30">
        <v>11.772830256504855</v>
      </c>
      <c r="M178" s="30">
        <v>14.874773510325509</v>
      </c>
      <c r="N178" s="30">
        <v>12.655892309460045</v>
      </c>
      <c r="O178" s="30">
        <v>10.33725642703908</v>
      </c>
      <c r="P178" s="55"/>
      <c r="Q178" s="30"/>
      <c r="R178" s="30"/>
      <c r="S178" s="30"/>
      <c r="T178" s="30">
        <v>1.7834849295523454</v>
      </c>
      <c r="U178" s="77">
        <v>1.7140712723363132</v>
      </c>
      <c r="V178" s="5">
        <v>15.841497598907392</v>
      </c>
      <c r="W178" s="5">
        <v>12.652719500080412</v>
      </c>
      <c r="Y178" s="151" t="s">
        <v>395</v>
      </c>
      <c r="Z178" t="s">
        <v>1451</v>
      </c>
      <c r="AA178" t="s">
        <v>1452</v>
      </c>
      <c r="AB178">
        <v>0.164200549</v>
      </c>
      <c r="AC178">
        <v>0.20910965500000001</v>
      </c>
      <c r="AD178">
        <v>2.357511218</v>
      </c>
      <c r="AE178" s="2">
        <v>1</v>
      </c>
      <c r="AF178" s="2">
        <v>12</v>
      </c>
      <c r="AG178">
        <v>0.15061690899999999</v>
      </c>
      <c r="AH178">
        <v>312.64895969999998</v>
      </c>
      <c r="AI178">
        <v>4.4340283820000002</v>
      </c>
    </row>
    <row r="179" spans="1:35" x14ac:dyDescent="0.25">
      <c r="C179" s="3" t="s">
        <v>10</v>
      </c>
      <c r="D179" s="5">
        <v>2.333134890066868</v>
      </c>
      <c r="E179" s="5">
        <v>1.3275807734964387</v>
      </c>
      <c r="F179" s="5">
        <v>1.83398859569939</v>
      </c>
      <c r="G179" s="5">
        <v>1.203940769997796</v>
      </c>
      <c r="H179" s="5">
        <v>1.3263715004820229</v>
      </c>
      <c r="I179" s="5">
        <v>0</v>
      </c>
      <c r="J179" s="55">
        <v>18.208074621751514</v>
      </c>
      <c r="K179" s="30">
        <v>12.250959345495337</v>
      </c>
      <c r="L179" s="30">
        <v>14.80470772860626</v>
      </c>
      <c r="M179" s="30">
        <v>14.13629628275943</v>
      </c>
      <c r="N179" s="30">
        <v>11.923813774747503</v>
      </c>
      <c r="O179" s="30">
        <v>9.8379135560045654</v>
      </c>
      <c r="P179" s="55"/>
      <c r="Q179" s="30"/>
      <c r="R179" s="30"/>
      <c r="S179" s="30"/>
      <c r="T179" s="30">
        <v>0</v>
      </c>
      <c r="U179" s="77">
        <v>1.4646249586008624</v>
      </c>
      <c r="V179" s="5">
        <v>15.918955826231146</v>
      </c>
      <c r="W179" s="5">
        <v>11.679306459815406</v>
      </c>
      <c r="Y179" s="151" t="s">
        <v>396</v>
      </c>
      <c r="Z179" t="s">
        <v>1453</v>
      </c>
      <c r="AA179" t="s">
        <v>1454</v>
      </c>
      <c r="AB179">
        <v>0.35635035999999998</v>
      </c>
      <c r="AC179">
        <v>0.19444724099999999</v>
      </c>
      <c r="AD179">
        <v>8.8582443229999992</v>
      </c>
      <c r="AE179" s="2">
        <v>1</v>
      </c>
      <c r="AF179" s="2">
        <v>16</v>
      </c>
      <c r="AG179">
        <v>8.9093720000000005E-3</v>
      </c>
      <c r="AH179">
        <v>418.44750040000002</v>
      </c>
      <c r="AI179">
        <v>3.3129469280000001</v>
      </c>
    </row>
    <row r="180" spans="1:35" x14ac:dyDescent="0.25">
      <c r="C180" s="3" t="s">
        <v>11</v>
      </c>
      <c r="D180" s="5">
        <v>1.3913456145649079</v>
      </c>
      <c r="E180" s="5">
        <v>1.3367950339062098</v>
      </c>
      <c r="F180" s="5">
        <v>1.4295127111285295</v>
      </c>
      <c r="G180" s="5">
        <v>1.680796287489956</v>
      </c>
      <c r="H180" s="5">
        <v>1.5362586015988684</v>
      </c>
      <c r="I180" s="5">
        <v>0</v>
      </c>
      <c r="J180" s="55">
        <v>25.041183211574275</v>
      </c>
      <c r="K180" s="30">
        <v>12.546227167391852</v>
      </c>
      <c r="L180" s="30">
        <v>10.704843270770438</v>
      </c>
      <c r="M180" s="30">
        <v>13.746346801248464</v>
      </c>
      <c r="N180" s="30">
        <v>10.111578544562393</v>
      </c>
      <c r="O180" s="30">
        <v>12.925996809670412</v>
      </c>
      <c r="P180" s="55"/>
      <c r="Q180" s="30"/>
      <c r="R180" s="30"/>
      <c r="S180" s="30"/>
      <c r="T180" s="30">
        <v>1.4067065220525603</v>
      </c>
      <c r="U180" s="77">
        <v>1.5499306783524152</v>
      </c>
      <c r="V180" s="5">
        <v>0</v>
      </c>
      <c r="W180" s="5">
        <v>14.836251740054216</v>
      </c>
      <c r="Y180" s="159"/>
      <c r="AE180" s="2"/>
      <c r="AF180" s="2"/>
    </row>
    <row r="181" spans="1:35" x14ac:dyDescent="0.25">
      <c r="A181" t="s">
        <v>106</v>
      </c>
      <c r="B181" s="20" t="s">
        <v>107</v>
      </c>
      <c r="C181" s="3" t="s">
        <v>9</v>
      </c>
      <c r="D181" s="13">
        <v>0.31</v>
      </c>
      <c r="E181" s="13">
        <v>0.32800000000000001</v>
      </c>
      <c r="F181" s="13">
        <v>0.223</v>
      </c>
      <c r="G181" s="13">
        <v>0.21</v>
      </c>
      <c r="H181" s="13">
        <v>0.14099999999999999</v>
      </c>
      <c r="I181" s="13">
        <v>0.17799999999999999</v>
      </c>
      <c r="J181" s="46">
        <v>4.76</v>
      </c>
      <c r="K181" s="47">
        <v>7.06</v>
      </c>
      <c r="L181" s="47">
        <v>3.6</v>
      </c>
      <c r="M181" s="47">
        <v>3.17</v>
      </c>
      <c r="N181" s="47">
        <v>6.74</v>
      </c>
      <c r="O181" s="47">
        <v>5.68</v>
      </c>
      <c r="P181" s="46"/>
      <c r="Q181" s="47"/>
      <c r="R181" s="47"/>
      <c r="S181" s="47"/>
      <c r="T181" s="47">
        <v>0.191</v>
      </c>
      <c r="U181" s="73">
        <v>9.2999999999999999E-2</v>
      </c>
      <c r="V181" s="13">
        <v>3.24</v>
      </c>
      <c r="W181" s="13">
        <v>3.92</v>
      </c>
      <c r="Y181" s="151" t="s">
        <v>395</v>
      </c>
      <c r="Z181" t="s">
        <v>785</v>
      </c>
      <c r="AA181" t="s">
        <v>786</v>
      </c>
      <c r="AB181">
        <v>0.17687191399999999</v>
      </c>
      <c r="AC181">
        <v>0.21009311</v>
      </c>
      <c r="AD181">
        <v>3.4380440640000001</v>
      </c>
      <c r="AE181" s="2">
        <v>1</v>
      </c>
      <c r="AF181" s="2">
        <v>16</v>
      </c>
      <c r="AG181">
        <v>8.2237696999999998E-2</v>
      </c>
      <c r="AH181">
        <v>621.6544705</v>
      </c>
      <c r="AI181">
        <v>2.230007869</v>
      </c>
    </row>
    <row r="182" spans="1:35" x14ac:dyDescent="0.25">
      <c r="C182" s="3" t="s">
        <v>10</v>
      </c>
      <c r="D182" s="13">
        <v>0.21</v>
      </c>
      <c r="E182" s="13">
        <v>0.224</v>
      </c>
      <c r="F182" s="13">
        <v>0.22500000000000001</v>
      </c>
      <c r="G182" s="13">
        <v>0.23799999999999999</v>
      </c>
      <c r="H182" s="13">
        <v>0.20599999999999999</v>
      </c>
      <c r="I182" s="13">
        <v>0.17699999999999999</v>
      </c>
      <c r="J182" s="46">
        <v>3.4</v>
      </c>
      <c r="K182" s="47">
        <v>4.7300000000000004</v>
      </c>
      <c r="L182" s="47">
        <v>3.81</v>
      </c>
      <c r="M182" s="47">
        <v>3.87</v>
      </c>
      <c r="N182" s="47">
        <v>3.96</v>
      </c>
      <c r="O182" s="47">
        <v>3.6</v>
      </c>
      <c r="P182" s="46"/>
      <c r="Q182" s="47"/>
      <c r="R182" s="47"/>
      <c r="S182" s="47"/>
      <c r="T182" s="47">
        <v>0.29399999999999998</v>
      </c>
      <c r="U182" s="73">
        <v>0.24399999999999999</v>
      </c>
      <c r="V182" s="13">
        <v>3.63</v>
      </c>
      <c r="W182" s="13">
        <v>6.96</v>
      </c>
      <c r="Y182" s="151" t="s">
        <v>396</v>
      </c>
      <c r="Z182" t="s">
        <v>787</v>
      </c>
      <c r="AA182" t="s">
        <v>788</v>
      </c>
      <c r="AB182" s="134">
        <v>2.1100000000000001E-5</v>
      </c>
      <c r="AC182">
        <v>0.26609892400000001</v>
      </c>
      <c r="AD182" s="134">
        <v>3.3799999999999998E-4</v>
      </c>
      <c r="AE182" s="2">
        <v>1</v>
      </c>
      <c r="AF182" s="2">
        <v>16</v>
      </c>
      <c r="AG182">
        <v>0.98556878299999995</v>
      </c>
      <c r="AH182">
        <v>-49533.9715</v>
      </c>
      <c r="AI182">
        <v>-2.798674E-2</v>
      </c>
    </row>
    <row r="183" spans="1:35" x14ac:dyDescent="0.25">
      <c r="C183" s="3" t="s">
        <v>11</v>
      </c>
      <c r="D183" s="13">
        <v>0.18099999999999999</v>
      </c>
      <c r="E183" s="13">
        <v>0.309</v>
      </c>
      <c r="F183" s="13">
        <v>0.29899999999999999</v>
      </c>
      <c r="G183" s="13">
        <v>0.21299999999999999</v>
      </c>
      <c r="H183" s="13">
        <v>0.255</v>
      </c>
      <c r="I183" s="13">
        <v>0.23899999999999999</v>
      </c>
      <c r="J183" s="46">
        <v>3.51</v>
      </c>
      <c r="K183" s="47">
        <v>3.5</v>
      </c>
      <c r="L183" s="47">
        <v>5.37</v>
      </c>
      <c r="M183" s="47">
        <v>3.16</v>
      </c>
      <c r="N183" s="47">
        <v>3.09</v>
      </c>
      <c r="O183" s="47">
        <v>3.48</v>
      </c>
      <c r="P183" s="46"/>
      <c r="Q183" s="47"/>
      <c r="R183" s="47"/>
      <c r="S183" s="47"/>
      <c r="T183" s="47">
        <v>0.16200000000000001</v>
      </c>
      <c r="U183" s="73">
        <v>0.13200000000000001</v>
      </c>
      <c r="V183" s="13">
        <v>4.3499999999999996</v>
      </c>
      <c r="W183" s="13">
        <v>3.12</v>
      </c>
      <c r="Y183" s="159"/>
      <c r="AE183" s="2"/>
      <c r="AF183" s="2"/>
    </row>
    <row r="184" spans="1:35" x14ac:dyDescent="0.25">
      <c r="A184" s="9" t="s">
        <v>108</v>
      </c>
      <c r="B184" s="20" t="s">
        <v>109</v>
      </c>
      <c r="C184" s="3" t="s">
        <v>9</v>
      </c>
      <c r="D184" s="7">
        <v>0.76517319390695082</v>
      </c>
      <c r="E184" s="7">
        <v>3.5064323748700804E-2</v>
      </c>
      <c r="F184" s="7"/>
      <c r="G184" s="7">
        <v>3.4450583334035494E-2</v>
      </c>
      <c r="H184" s="7">
        <v>3.0448338704765519E-2</v>
      </c>
      <c r="I184" s="7">
        <v>8.0129662385543907E-2</v>
      </c>
      <c r="J184" s="53">
        <v>7.4006389919733335</v>
      </c>
      <c r="K184" s="54">
        <v>0.40020447754405469</v>
      </c>
      <c r="L184" s="54">
        <v>0.198875223267654</v>
      </c>
      <c r="M184" s="54">
        <v>0.24894652532887276</v>
      </c>
      <c r="N184" s="54">
        <v>0.36263093139213382</v>
      </c>
      <c r="O184" s="54">
        <v>0.64439486904186838</v>
      </c>
      <c r="P184" s="42"/>
      <c r="Q184" s="43"/>
      <c r="R184" s="43"/>
      <c r="S184" s="43"/>
      <c r="T184" s="43">
        <v>2.6356355480885125E-2</v>
      </c>
      <c r="U184" s="71">
        <v>2.9511306114978719E-2</v>
      </c>
      <c r="V184" s="4">
        <v>1.0049108926669392</v>
      </c>
      <c r="W184" s="26">
        <v>0.14773636071268437</v>
      </c>
      <c r="Y184" s="151" t="s">
        <v>395</v>
      </c>
      <c r="Z184" t="s">
        <v>1143</v>
      </c>
      <c r="AA184" t="s">
        <v>1144</v>
      </c>
      <c r="AB184">
        <v>5.2610420999999997E-2</v>
      </c>
      <c r="AC184">
        <v>1.280933992</v>
      </c>
      <c r="AD184">
        <v>0.72191577100000004</v>
      </c>
      <c r="AE184" s="2">
        <v>1</v>
      </c>
      <c r="AF184" s="2">
        <v>13</v>
      </c>
      <c r="AG184">
        <v>0.410891065</v>
      </c>
      <c r="AH184">
        <v>214.97776970000001</v>
      </c>
      <c r="AI184">
        <v>6.4485475079999999</v>
      </c>
    </row>
    <row r="185" spans="1:35" x14ac:dyDescent="0.25">
      <c r="C185" s="3" t="s">
        <v>10</v>
      </c>
      <c r="D185" s="7">
        <v>1.037961315922534</v>
      </c>
      <c r="E185" s="7">
        <v>2.6857313799705851E-2</v>
      </c>
      <c r="F185" s="7"/>
      <c r="G185" s="7">
        <v>4.7307468899111561E-2</v>
      </c>
      <c r="H185" s="7">
        <v>4.9321753066432175E-2</v>
      </c>
      <c r="I185" s="7">
        <v>0.11765357000947643</v>
      </c>
      <c r="J185" s="53">
        <v>8.302115355316948</v>
      </c>
      <c r="K185" s="54">
        <v>0.20849509677048286</v>
      </c>
      <c r="L185" s="54">
        <v>0.22797398339236613</v>
      </c>
      <c r="M185" s="54">
        <v>0.2612785229054172</v>
      </c>
      <c r="N185" s="54">
        <v>0.40027797555786615</v>
      </c>
      <c r="O185" s="54">
        <v>0.63931573337613445</v>
      </c>
      <c r="P185" s="42"/>
      <c r="Q185" s="43"/>
      <c r="R185" s="43"/>
      <c r="S185" s="43"/>
      <c r="T185" s="43">
        <v>4.2411857592538724E-2</v>
      </c>
      <c r="U185" s="71">
        <v>5.5437801782709878E-2</v>
      </c>
      <c r="V185" s="26">
        <v>0.80155528756185801</v>
      </c>
      <c r="W185" s="26">
        <v>0.16160043696269383</v>
      </c>
      <c r="Y185" s="151" t="s">
        <v>396</v>
      </c>
      <c r="Z185" t="s">
        <v>1145</v>
      </c>
      <c r="AA185" t="s">
        <v>1146</v>
      </c>
      <c r="AB185">
        <v>5.0011104000000001E-2</v>
      </c>
      <c r="AC185">
        <v>1.241089799</v>
      </c>
      <c r="AD185">
        <v>1.1581654290000001</v>
      </c>
      <c r="AE185" s="2">
        <v>1</v>
      </c>
      <c r="AF185" s="2">
        <v>22</v>
      </c>
      <c r="AG185">
        <v>0.29350702099999998</v>
      </c>
      <c r="AH185">
        <v>241.52204850000001</v>
      </c>
      <c r="AI185">
        <v>5.7398252860000003</v>
      </c>
    </row>
    <row r="186" spans="1:35" x14ac:dyDescent="0.25">
      <c r="C186" s="3" t="s">
        <v>11</v>
      </c>
      <c r="D186" s="7">
        <v>1.0176209666035672</v>
      </c>
      <c r="E186" s="7">
        <v>4.9685729054213652E-2</v>
      </c>
      <c r="F186" s="7"/>
      <c r="G186" s="7">
        <v>5.9219816173094172E-2</v>
      </c>
      <c r="H186" s="7">
        <v>5.3248463532224927E-2</v>
      </c>
      <c r="I186" s="7">
        <v>0.12511072205080181</v>
      </c>
      <c r="J186" s="53">
        <v>8.3622505002149019</v>
      </c>
      <c r="K186" s="54">
        <v>0.18398981923000263</v>
      </c>
      <c r="L186" s="54">
        <v>0.23914729183733804</v>
      </c>
      <c r="M186" s="54">
        <v>0.2979999882719146</v>
      </c>
      <c r="N186" s="54">
        <v>0.37182107449056656</v>
      </c>
      <c r="O186" s="54">
        <v>0.69443620581246146</v>
      </c>
      <c r="P186" s="42"/>
      <c r="Q186" s="43"/>
      <c r="R186" s="43"/>
      <c r="S186" s="43"/>
      <c r="T186" s="43">
        <v>4.2031580500477277E-2</v>
      </c>
      <c r="U186" s="71">
        <v>6.9598202379492949E-2</v>
      </c>
      <c r="V186" s="26">
        <v>1.0242175967449012</v>
      </c>
      <c r="W186" s="26">
        <v>0.17137126569621966</v>
      </c>
      <c r="Y186" s="159"/>
      <c r="AE186" s="2"/>
      <c r="AF186" s="2"/>
    </row>
    <row r="187" spans="1:35" s="9" customFormat="1" x14ac:dyDescent="0.25">
      <c r="A187" s="9" t="s">
        <v>110</v>
      </c>
      <c r="B187" s="299" t="s">
        <v>111</v>
      </c>
      <c r="C187" s="10" t="s">
        <v>9</v>
      </c>
      <c r="D187" s="27">
        <v>1.1499999999999999</v>
      </c>
      <c r="E187" s="27">
        <v>1.1000000000000001</v>
      </c>
      <c r="F187" s="27">
        <v>1.1599999999999999</v>
      </c>
      <c r="G187" s="27">
        <v>1.06</v>
      </c>
      <c r="H187" s="27">
        <v>0.86799999999999999</v>
      </c>
      <c r="I187" s="27">
        <v>0.86199999999999999</v>
      </c>
      <c r="J187" s="140">
        <v>8.6199999999999992</v>
      </c>
      <c r="K187" s="139">
        <v>8.14</v>
      </c>
      <c r="L187" s="139">
        <v>9.42</v>
      </c>
      <c r="M187" s="139">
        <v>8.8800000000000008</v>
      </c>
      <c r="N187" s="139">
        <v>6.48</v>
      </c>
      <c r="O187" s="139">
        <v>6.58</v>
      </c>
      <c r="P187" s="140"/>
      <c r="Q187" s="139"/>
      <c r="R187" s="139"/>
      <c r="S187" s="139"/>
      <c r="T187" s="139">
        <v>0.82599999999999996</v>
      </c>
      <c r="U187" s="141">
        <v>0.78600000000000003</v>
      </c>
      <c r="V187" s="27">
        <v>6.57</v>
      </c>
      <c r="W187" s="27">
        <v>6.18</v>
      </c>
      <c r="Y187" s="149" t="s">
        <v>395</v>
      </c>
      <c r="Z187" s="9" t="s">
        <v>881</v>
      </c>
      <c r="AA187" s="9" t="s">
        <v>882</v>
      </c>
      <c r="AB187" s="9">
        <v>0.73385213199999999</v>
      </c>
      <c r="AC187" s="9">
        <v>9.0531555999999999E-2</v>
      </c>
      <c r="AD187" s="9">
        <v>44.116957309999997</v>
      </c>
      <c r="AE187" s="8">
        <v>1</v>
      </c>
      <c r="AF187" s="8">
        <v>16</v>
      </c>
      <c r="AG187" s="136">
        <v>5.66E-6</v>
      </c>
      <c r="AH187" s="9">
        <v>402.72985749999998</v>
      </c>
      <c r="AI187" s="9">
        <v>3.4422438149999999</v>
      </c>
    </row>
    <row r="188" spans="1:35" s="9" customFormat="1" x14ac:dyDescent="0.25">
      <c r="B188" s="299"/>
      <c r="C188" s="10" t="s">
        <v>10</v>
      </c>
      <c r="D188" s="27">
        <v>1.36</v>
      </c>
      <c r="E188" s="27">
        <v>1.1200000000000001</v>
      </c>
      <c r="F188" s="27">
        <v>1.18</v>
      </c>
      <c r="G188" s="27">
        <v>1.03</v>
      </c>
      <c r="H188" s="27">
        <v>0.75</v>
      </c>
      <c r="I188" s="27">
        <v>0.747</v>
      </c>
      <c r="J188" s="140">
        <v>7.67</v>
      </c>
      <c r="K188" s="139">
        <v>7.27</v>
      </c>
      <c r="L188" s="139">
        <v>8.25</v>
      </c>
      <c r="M188" s="139">
        <v>7.7</v>
      </c>
      <c r="N188" s="139">
        <v>7.21</v>
      </c>
      <c r="O188" s="139">
        <v>7.17</v>
      </c>
      <c r="P188" s="140"/>
      <c r="Q188" s="139"/>
      <c r="R188" s="139"/>
      <c r="S188" s="139"/>
      <c r="T188" s="139">
        <v>0.74</v>
      </c>
      <c r="U188" s="141">
        <v>0.70599999999999996</v>
      </c>
      <c r="V188" s="27">
        <v>6.77</v>
      </c>
      <c r="W188" s="27">
        <v>6.84</v>
      </c>
      <c r="Y188" s="149" t="s">
        <v>396</v>
      </c>
      <c r="Z188" s="9" t="s">
        <v>883</v>
      </c>
      <c r="AA188" s="9" t="s">
        <v>884</v>
      </c>
      <c r="AB188" s="9">
        <v>0.37006588699999998</v>
      </c>
      <c r="AC188" s="9">
        <v>8.0801885000000004E-2</v>
      </c>
      <c r="AD188" s="9">
        <v>9.399481755</v>
      </c>
      <c r="AE188" s="8">
        <v>1</v>
      </c>
      <c r="AF188" s="8">
        <v>16</v>
      </c>
      <c r="AG188" s="9">
        <v>7.3895920000000004E-3</v>
      </c>
      <c r="AH188" s="9">
        <v>977.55937170000004</v>
      </c>
      <c r="AI188" s="9">
        <v>1.4181178160000001</v>
      </c>
    </row>
    <row r="189" spans="1:35" s="9" customFormat="1" x14ac:dyDescent="0.25">
      <c r="B189" s="299"/>
      <c r="C189" s="10" t="s">
        <v>11</v>
      </c>
      <c r="D189" s="27">
        <v>1.1000000000000001</v>
      </c>
      <c r="E189" s="27">
        <v>1.1399999999999999</v>
      </c>
      <c r="F189" s="27">
        <v>1.1000000000000001</v>
      </c>
      <c r="G189" s="27">
        <v>1.04</v>
      </c>
      <c r="H189" s="27">
        <v>0.83699999999999997</v>
      </c>
      <c r="I189" s="27">
        <v>0.84</v>
      </c>
      <c r="J189" s="140">
        <v>8.2899999999999991</v>
      </c>
      <c r="K189" s="139">
        <v>8.42</v>
      </c>
      <c r="L189" s="139">
        <v>8.02</v>
      </c>
      <c r="M189" s="139">
        <v>7.66</v>
      </c>
      <c r="N189" s="139">
        <v>7.23</v>
      </c>
      <c r="O189" s="139">
        <v>7.71</v>
      </c>
      <c r="P189" s="140"/>
      <c r="Q189" s="139"/>
      <c r="R189" s="139"/>
      <c r="S189" s="139"/>
      <c r="T189" s="139">
        <v>0.78200000000000003</v>
      </c>
      <c r="U189" s="141">
        <v>0.79500000000000004</v>
      </c>
      <c r="V189" s="27">
        <v>7.36</v>
      </c>
      <c r="W189" s="27">
        <v>6.73</v>
      </c>
      <c r="Y189" s="160"/>
      <c r="AE189" s="8"/>
      <c r="AF189" s="8"/>
    </row>
    <row r="190" spans="1:35" x14ac:dyDescent="0.25">
      <c r="A190" t="s">
        <v>112</v>
      </c>
      <c r="B190" s="20" t="s">
        <v>113</v>
      </c>
      <c r="C190" s="3" t="s">
        <v>9</v>
      </c>
      <c r="D190" s="7">
        <v>0.32341826667615903</v>
      </c>
      <c r="E190" s="7">
        <v>0.20381911056235438</v>
      </c>
      <c r="F190" s="7">
        <v>0.21807634537511683</v>
      </c>
      <c r="G190" s="7">
        <v>0.17575141348171144</v>
      </c>
      <c r="H190" s="7">
        <v>0.23283069174693152</v>
      </c>
      <c r="I190" s="7">
        <v>0.17330091218077034</v>
      </c>
      <c r="J190" s="42">
        <v>2.8509408223160984</v>
      </c>
      <c r="K190" s="43">
        <v>1.5831221276682048</v>
      </c>
      <c r="L190" s="43">
        <v>1.9768081862695688</v>
      </c>
      <c r="M190" s="43">
        <v>1.9258553891585382</v>
      </c>
      <c r="N190" s="43">
        <v>1.8679091541840618</v>
      </c>
      <c r="O190" s="43">
        <v>1.8289086429841732</v>
      </c>
      <c r="P190" s="42"/>
      <c r="Q190" s="43"/>
      <c r="R190" s="43"/>
      <c r="S190" s="43"/>
      <c r="T190" s="43">
        <v>6.1720457760061727E-3</v>
      </c>
      <c r="U190" s="71">
        <v>9.8117615311160186E-2</v>
      </c>
      <c r="V190" s="7">
        <v>0.10429771266206277</v>
      </c>
      <c r="W190" s="7">
        <v>1.0231815040943026</v>
      </c>
      <c r="Y190" s="151" t="s">
        <v>395</v>
      </c>
      <c r="Z190" t="s">
        <v>741</v>
      </c>
      <c r="AA190" t="s">
        <v>742</v>
      </c>
      <c r="AB190">
        <v>0.52165938199999995</v>
      </c>
      <c r="AC190">
        <v>0.20577709199999999</v>
      </c>
      <c r="AD190">
        <v>17.448967920000001</v>
      </c>
      <c r="AE190" s="2">
        <v>1</v>
      </c>
      <c r="AF190" s="2">
        <v>16</v>
      </c>
      <c r="AG190" s="134">
        <v>7.1199999999999996E-4</v>
      </c>
      <c r="AH190">
        <v>281.7310367</v>
      </c>
      <c r="AI190">
        <v>4.9206306030000002</v>
      </c>
    </row>
    <row r="191" spans="1:35" x14ac:dyDescent="0.25">
      <c r="C191" s="3" t="s">
        <v>10</v>
      </c>
      <c r="D191" s="7">
        <v>0.39390227622490359</v>
      </c>
      <c r="E191" s="7">
        <v>0.29624937292049097</v>
      </c>
      <c r="F191" s="7">
        <v>0.24877170738834811</v>
      </c>
      <c r="G191" s="7">
        <v>0.21132681624537264</v>
      </c>
      <c r="H191" s="7">
        <v>0.20044393562487633</v>
      </c>
      <c r="I191" s="7">
        <v>0.1670315895522694</v>
      </c>
      <c r="J191" s="42">
        <v>2.9064244909613075</v>
      </c>
      <c r="K191" s="43">
        <v>2.033506733750178</v>
      </c>
      <c r="L191" s="43">
        <v>1.8571447212475516</v>
      </c>
      <c r="M191" s="43">
        <v>1.7660359593864476</v>
      </c>
      <c r="N191" s="43">
        <v>1.9233719684038202</v>
      </c>
      <c r="O191" s="43">
        <v>1.6449633517467217</v>
      </c>
      <c r="P191" s="42"/>
      <c r="Q191" s="43"/>
      <c r="R191" s="43"/>
      <c r="S191" s="43"/>
      <c r="T191" s="43">
        <v>2.6124271636257836E-3</v>
      </c>
      <c r="U191" s="71">
        <v>8.3511147250973194E-2</v>
      </c>
      <c r="V191" s="7">
        <v>0.10264412419670318</v>
      </c>
      <c r="W191" s="7">
        <v>0.92028971775729806</v>
      </c>
      <c r="Y191" s="151" t="s">
        <v>396</v>
      </c>
      <c r="Z191" t="s">
        <v>743</v>
      </c>
      <c r="AA191" t="s">
        <v>744</v>
      </c>
      <c r="AB191">
        <v>0.224887742</v>
      </c>
      <c r="AC191">
        <v>0.23927206400000001</v>
      </c>
      <c r="AD191">
        <v>4.6421713020000004</v>
      </c>
      <c r="AE191" s="2">
        <v>1</v>
      </c>
      <c r="AF191" s="2">
        <v>16</v>
      </c>
      <c r="AG191">
        <v>4.6778722000000002E-2</v>
      </c>
      <c r="AH191">
        <v>469.74699939999999</v>
      </c>
      <c r="AI191">
        <v>2.9511510730000001</v>
      </c>
    </row>
    <row r="192" spans="1:35" x14ac:dyDescent="0.25">
      <c r="C192" s="3" t="s">
        <v>11</v>
      </c>
      <c r="D192" s="7">
        <v>0.41909080034372659</v>
      </c>
      <c r="E192" s="7">
        <v>0.26402050780711417</v>
      </c>
      <c r="F192" s="7">
        <v>0.2847161548167525</v>
      </c>
      <c r="G192" s="7">
        <v>0.20402139686213103</v>
      </c>
      <c r="H192" s="7">
        <v>0.15921760243251218</v>
      </c>
      <c r="I192" s="7">
        <v>0.16630797492134858</v>
      </c>
      <c r="J192" s="42">
        <v>3.6536196505624328</v>
      </c>
      <c r="K192" s="43">
        <v>3.7685569492828885</v>
      </c>
      <c r="L192" s="43">
        <v>2.855981243116879</v>
      </c>
      <c r="M192" s="43">
        <v>2.6580448510166463</v>
      </c>
      <c r="N192" s="43">
        <v>2.297561395275487</v>
      </c>
      <c r="O192" s="43">
        <v>2.1213229011146506</v>
      </c>
      <c r="P192" s="42"/>
      <c r="Q192" s="43"/>
      <c r="R192" s="43"/>
      <c r="S192" s="43"/>
      <c r="T192" s="43">
        <v>8.4576137384124346E-3</v>
      </c>
      <c r="U192" s="71">
        <v>6.0657321014229194E-2</v>
      </c>
      <c r="V192" s="7">
        <v>9.0492708729359481E-2</v>
      </c>
      <c r="W192" s="7">
        <v>0.97426454235720061</v>
      </c>
      <c r="Y192" s="159"/>
      <c r="AE192" s="2"/>
      <c r="AF192" s="2"/>
    </row>
    <row r="193" spans="1:35" x14ac:dyDescent="0.25">
      <c r="A193" t="s">
        <v>464</v>
      </c>
      <c r="B193" s="20" t="s">
        <v>586</v>
      </c>
      <c r="C193" s="3" t="s">
        <v>9</v>
      </c>
      <c r="D193" s="25">
        <v>0.75800000000000001</v>
      </c>
      <c r="E193" s="25">
        <v>0.85999999999999988</v>
      </c>
      <c r="F193" s="25">
        <v>0.77200000000000002</v>
      </c>
      <c r="G193" s="25">
        <v>0.78400000000000003</v>
      </c>
      <c r="H193" s="87">
        <v>0.80600000000000005</v>
      </c>
      <c r="I193" s="98"/>
      <c r="J193" s="25">
        <v>8.18</v>
      </c>
      <c r="K193" s="25">
        <v>6.4</v>
      </c>
      <c r="L193" s="25">
        <v>7.48</v>
      </c>
      <c r="M193" s="25">
        <v>7.34</v>
      </c>
      <c r="N193" s="87">
        <v>8.36</v>
      </c>
      <c r="O193" s="98"/>
      <c r="P193" s="25">
        <v>1.3220000000000001</v>
      </c>
      <c r="Q193" s="25">
        <v>1.0939999999999999</v>
      </c>
      <c r="R193" s="25">
        <v>0.8640000000000001</v>
      </c>
      <c r="S193" s="25">
        <v>0.93799999999999994</v>
      </c>
      <c r="T193" s="43"/>
      <c r="U193" s="71"/>
      <c r="V193" s="7"/>
      <c r="W193" s="7"/>
      <c r="Y193" s="151" t="s">
        <v>395</v>
      </c>
      <c r="Z193" t="s">
        <v>465</v>
      </c>
      <c r="AA193" t="s">
        <v>466</v>
      </c>
      <c r="AB193">
        <v>0.31413320996794297</v>
      </c>
      <c r="AC193">
        <v>6.61225810766983E-2</v>
      </c>
      <c r="AD193">
        <v>3.6640725520856501</v>
      </c>
      <c r="AE193" s="2">
        <v>1</v>
      </c>
      <c r="AF193" s="2">
        <v>8</v>
      </c>
      <c r="AG193">
        <v>9.1937370132069193E-2</v>
      </c>
      <c r="AH193">
        <v>734.73357053249595</v>
      </c>
      <c r="AI193">
        <v>1.8867987209502</v>
      </c>
    </row>
    <row r="194" spans="1:35" x14ac:dyDescent="0.25">
      <c r="C194" s="3" t="s">
        <v>10</v>
      </c>
      <c r="D194" s="25">
        <v>0.88200000000000001</v>
      </c>
      <c r="E194" s="25">
        <v>0.88800000000000001</v>
      </c>
      <c r="F194" s="25">
        <v>0.78400000000000003</v>
      </c>
      <c r="G194" s="25">
        <v>0.79200000000000004</v>
      </c>
      <c r="H194" s="87">
        <v>0.69400000000000006</v>
      </c>
      <c r="I194" s="98"/>
      <c r="J194" s="25">
        <v>7.34</v>
      </c>
      <c r="K194" s="25">
        <v>7.8800000000000008</v>
      </c>
      <c r="L194" s="25">
        <v>7.38</v>
      </c>
      <c r="M194" s="25">
        <v>7.82</v>
      </c>
      <c r="N194" s="87">
        <v>8.2999999999999989</v>
      </c>
      <c r="O194" s="98"/>
      <c r="P194" s="25"/>
      <c r="Q194" s="25">
        <v>1.032</v>
      </c>
      <c r="R194" s="25"/>
      <c r="S194" s="25"/>
      <c r="T194" s="43"/>
      <c r="U194" s="71"/>
      <c r="V194" s="7"/>
      <c r="W194" s="7"/>
      <c r="Y194" s="151" t="s">
        <v>396</v>
      </c>
      <c r="Z194" t="s">
        <v>467</v>
      </c>
      <c r="AA194" t="s">
        <v>468</v>
      </c>
      <c r="AB194">
        <v>0.26924797210169199</v>
      </c>
      <c r="AC194">
        <v>7.2364808732814798E-2</v>
      </c>
      <c r="AD194">
        <v>2.9476261366096201</v>
      </c>
      <c r="AE194" s="2">
        <v>1</v>
      </c>
      <c r="AF194" s="2">
        <v>8</v>
      </c>
      <c r="AG194">
        <v>0.124335276108358</v>
      </c>
      <c r="AH194">
        <v>-748.51084248057202</v>
      </c>
      <c r="AI194">
        <v>-1.8520698464776999</v>
      </c>
    </row>
    <row r="195" spans="1:35" x14ac:dyDescent="0.25">
      <c r="A195" t="s">
        <v>114</v>
      </c>
      <c r="B195" s="20" t="s">
        <v>115</v>
      </c>
      <c r="C195" s="3" t="s">
        <v>9</v>
      </c>
      <c r="D195" s="7">
        <v>3.9830855323759033</v>
      </c>
      <c r="E195" s="7">
        <v>4.3361388589660521</v>
      </c>
      <c r="F195" s="7">
        <v>2.8306738615221909</v>
      </c>
      <c r="G195" s="7">
        <v>2.1095136622068704</v>
      </c>
      <c r="H195" s="7">
        <v>2.6048047199761171</v>
      </c>
      <c r="I195" s="7">
        <v>3.6546818342987994</v>
      </c>
      <c r="J195" s="42">
        <v>43.796115826144728</v>
      </c>
      <c r="K195" s="43">
        <v>9.962995013997535</v>
      </c>
      <c r="L195" s="43">
        <v>15.928028773685252</v>
      </c>
      <c r="M195" s="43">
        <v>6.8528311998343536</v>
      </c>
      <c r="N195" s="43">
        <v>9.1197516210469178</v>
      </c>
      <c r="O195" s="43">
        <v>10.470088163514019</v>
      </c>
      <c r="P195" s="42"/>
      <c r="Q195" s="43"/>
      <c r="R195" s="43"/>
      <c r="S195" s="43"/>
      <c r="T195" s="43">
        <v>2.275582244810995</v>
      </c>
      <c r="U195" s="71">
        <v>3.2865186536928523</v>
      </c>
      <c r="V195" s="7">
        <v>4.9270225912143832</v>
      </c>
      <c r="W195" s="7">
        <v>9.1855624199201227</v>
      </c>
      <c r="Y195" s="151" t="s">
        <v>395</v>
      </c>
      <c r="Z195" t="s">
        <v>753</v>
      </c>
      <c r="AA195" t="s">
        <v>754</v>
      </c>
      <c r="AB195">
        <v>0.10316489199999999</v>
      </c>
      <c r="AC195">
        <v>0.34068552400000002</v>
      </c>
      <c r="AD195">
        <v>1.840514784</v>
      </c>
      <c r="AE195" s="2">
        <v>1</v>
      </c>
      <c r="AF195" s="2">
        <v>16</v>
      </c>
      <c r="AG195">
        <v>0.19372500400000001</v>
      </c>
      <c r="AH195">
        <v>523.95411520000005</v>
      </c>
      <c r="AI195">
        <v>2.6458316119999998</v>
      </c>
    </row>
    <row r="196" spans="1:35" x14ac:dyDescent="0.25">
      <c r="C196" s="3" t="s">
        <v>10</v>
      </c>
      <c r="D196" s="7">
        <v>2.792161589375652</v>
      </c>
      <c r="E196" s="7">
        <v>4.6653949871913056</v>
      </c>
      <c r="F196" s="7">
        <v>3.3515921284675567</v>
      </c>
      <c r="G196" s="7">
        <v>2.2296119698209775</v>
      </c>
      <c r="H196" s="7">
        <v>3.0061952333156459</v>
      </c>
      <c r="I196" s="7">
        <v>3.1075581906330156</v>
      </c>
      <c r="J196" s="42">
        <v>14.270170319350648</v>
      </c>
      <c r="K196" s="43">
        <v>25.037705618813849</v>
      </c>
      <c r="L196" s="43">
        <v>22.604695959454055</v>
      </c>
      <c r="M196" s="43">
        <v>10.882193378062825</v>
      </c>
      <c r="N196" s="43">
        <v>9.6873870718065227</v>
      </c>
      <c r="O196" s="43">
        <v>23.636540742484428</v>
      </c>
      <c r="P196" s="42"/>
      <c r="Q196" s="43"/>
      <c r="R196" s="43"/>
      <c r="S196" s="43"/>
      <c r="T196" s="43">
        <v>3.2576806437152594</v>
      </c>
      <c r="U196" s="71">
        <v>2.6292991683058151</v>
      </c>
      <c r="V196" s="7">
        <v>5.8677840639297116</v>
      </c>
      <c r="W196" s="7">
        <v>9.4727917262524688</v>
      </c>
      <c r="Y196" s="151" t="s">
        <v>396</v>
      </c>
      <c r="Z196" t="s">
        <v>755</v>
      </c>
      <c r="AA196" t="s">
        <v>756</v>
      </c>
      <c r="AB196">
        <v>5.3415228000000002E-2</v>
      </c>
      <c r="AC196">
        <v>0.47340402599999998</v>
      </c>
      <c r="AD196">
        <v>0.90287069499999995</v>
      </c>
      <c r="AE196" s="2">
        <v>1</v>
      </c>
      <c r="AF196" s="2">
        <v>16</v>
      </c>
      <c r="AG196">
        <v>0.35614653499999999</v>
      </c>
      <c r="AH196">
        <v>538.3588608</v>
      </c>
      <c r="AI196">
        <v>2.575037697</v>
      </c>
    </row>
    <row r="197" spans="1:35" x14ac:dyDescent="0.25">
      <c r="C197" s="3" t="s">
        <v>11</v>
      </c>
      <c r="D197" s="7">
        <v>5.8453060401317947</v>
      </c>
      <c r="E197" s="7">
        <v>8.3573654277766067</v>
      </c>
      <c r="F197" s="7">
        <v>3.2202425933347363</v>
      </c>
      <c r="G197" s="7">
        <v>2.3697867539823414</v>
      </c>
      <c r="H197" s="7">
        <v>3.0528217020387474</v>
      </c>
      <c r="I197" s="7">
        <v>2.6376407531622945</v>
      </c>
      <c r="J197" s="42">
        <v>15.532660726006229</v>
      </c>
      <c r="K197" s="43">
        <v>10.070434082531964</v>
      </c>
      <c r="L197" s="43">
        <v>11.849312674317611</v>
      </c>
      <c r="M197" s="43">
        <v>9.3566016952272282</v>
      </c>
      <c r="N197" s="43">
        <v>9.1652240827197229</v>
      </c>
      <c r="O197" s="43">
        <v>10.051071402935126</v>
      </c>
      <c r="P197" s="42"/>
      <c r="Q197" s="43"/>
      <c r="R197" s="43"/>
      <c r="S197" s="43"/>
      <c r="T197" s="43">
        <v>2.7544505201454541</v>
      </c>
      <c r="U197" s="71">
        <v>2.8543640195738531</v>
      </c>
      <c r="V197" s="7">
        <v>5.6004497973720229</v>
      </c>
      <c r="W197" s="7">
        <v>10.298865216458307</v>
      </c>
      <c r="Y197" s="151"/>
      <c r="AE197" s="2"/>
      <c r="AF197" s="2"/>
    </row>
    <row r="198" spans="1:35" x14ac:dyDescent="0.25">
      <c r="A198" t="s">
        <v>116</v>
      </c>
      <c r="B198" s="20" t="s">
        <v>117</v>
      </c>
      <c r="C198" s="3" t="s">
        <v>9</v>
      </c>
      <c r="D198" s="7">
        <v>0.3011286264006941</v>
      </c>
      <c r="E198" s="7">
        <v>0.29344678036437538</v>
      </c>
      <c r="F198" s="7">
        <v>0.2887621713325203</v>
      </c>
      <c r="G198" s="7">
        <v>0.21536537869460332</v>
      </c>
      <c r="H198" s="7">
        <v>0.17576947710689797</v>
      </c>
      <c r="I198" s="7">
        <v>0.16898336670355338</v>
      </c>
      <c r="J198" s="42">
        <v>4.441366394498826</v>
      </c>
      <c r="K198" s="43">
        <v>4.2060419333644825</v>
      </c>
      <c r="L198" s="43">
        <v>4.3881510211477259</v>
      </c>
      <c r="M198" s="43">
        <v>3.9476680031994928</v>
      </c>
      <c r="N198" s="43">
        <v>3.5851362558947155</v>
      </c>
      <c r="O198" s="43">
        <v>3.2872153795951569</v>
      </c>
      <c r="P198" s="42"/>
      <c r="Q198" s="43"/>
      <c r="R198" s="43"/>
      <c r="S198" s="43"/>
      <c r="T198" s="43">
        <v>0.23260572582614628</v>
      </c>
      <c r="U198" s="71">
        <v>0.16840912327863669</v>
      </c>
      <c r="V198" s="7">
        <v>4.3230693383119432</v>
      </c>
      <c r="W198" s="7">
        <v>3.1115168114578937</v>
      </c>
      <c r="Y198" s="151" t="s">
        <v>395</v>
      </c>
      <c r="Z198" t="s">
        <v>857</v>
      </c>
      <c r="AA198" t="s">
        <v>858</v>
      </c>
      <c r="AB198">
        <v>0.64889628399999999</v>
      </c>
      <c r="AC198">
        <v>0.121967144</v>
      </c>
      <c r="AD198">
        <v>29.570580069999998</v>
      </c>
      <c r="AE198" s="2">
        <v>1</v>
      </c>
      <c r="AF198" s="2">
        <v>16</v>
      </c>
      <c r="AG198" s="134">
        <v>5.4700000000000001E-5</v>
      </c>
      <c r="AH198">
        <v>365.12688780000002</v>
      </c>
      <c r="AI198">
        <v>3.7967468499999999</v>
      </c>
    </row>
    <row r="199" spans="1:35" x14ac:dyDescent="0.25">
      <c r="C199" s="3" t="s">
        <v>10</v>
      </c>
      <c r="D199" s="7">
        <v>0.22586502984887563</v>
      </c>
      <c r="E199" s="7">
        <v>0.24222051352139939</v>
      </c>
      <c r="F199" s="7">
        <v>0.20443500140297119</v>
      </c>
      <c r="G199" s="7">
        <v>0.18841209249054924</v>
      </c>
      <c r="H199" s="7">
        <v>0.18309014404822432</v>
      </c>
      <c r="I199" s="7">
        <v>0.15589266856927167</v>
      </c>
      <c r="J199" s="42">
        <v>5.6091418788966791</v>
      </c>
      <c r="K199" s="43">
        <v>6.1484025480961879</v>
      </c>
      <c r="L199" s="43">
        <v>5.8732358856727203</v>
      </c>
      <c r="M199" s="43">
        <v>5.2543545877065139</v>
      </c>
      <c r="N199" s="43">
        <v>3.4302679110587269</v>
      </c>
      <c r="O199" s="43">
        <v>2.9394006947069919</v>
      </c>
      <c r="P199" s="42"/>
      <c r="Q199" s="43"/>
      <c r="R199" s="43"/>
      <c r="S199" s="43"/>
      <c r="T199" s="43">
        <v>0.23651600788569888</v>
      </c>
      <c r="U199" s="71">
        <v>0.15507368942248415</v>
      </c>
      <c r="V199" s="7">
        <v>4.1329644459720916</v>
      </c>
      <c r="W199" s="7">
        <v>3.6067564370830403</v>
      </c>
      <c r="Y199" s="151" t="s">
        <v>396</v>
      </c>
      <c r="Z199" t="s">
        <v>859</v>
      </c>
      <c r="AA199" t="s">
        <v>860</v>
      </c>
      <c r="AB199">
        <v>0.69551540099999998</v>
      </c>
      <c r="AC199">
        <v>0.122629215</v>
      </c>
      <c r="AD199">
        <v>36.547813720000001</v>
      </c>
      <c r="AE199" s="2">
        <v>1</v>
      </c>
      <c r="AF199" s="2">
        <v>16</v>
      </c>
      <c r="AG199" s="134">
        <v>1.7E-5</v>
      </c>
      <c r="AH199">
        <v>326.65697890000001</v>
      </c>
      <c r="AI199">
        <v>4.2438841070000004</v>
      </c>
    </row>
    <row r="200" spans="1:35" x14ac:dyDescent="0.25">
      <c r="C200" s="3" t="s">
        <v>11</v>
      </c>
      <c r="D200" s="7">
        <v>0.24278705689758925</v>
      </c>
      <c r="E200" s="7">
        <v>0.29101004702952216</v>
      </c>
      <c r="F200" s="7">
        <v>0.23878673207233705</v>
      </c>
      <c r="G200" s="7">
        <v>0.21624610133457026</v>
      </c>
      <c r="H200" s="7">
        <v>0.19650774083502029</v>
      </c>
      <c r="I200" s="7">
        <v>0.17552946270150974</v>
      </c>
      <c r="J200" s="42">
        <v>4.9963607469454612</v>
      </c>
      <c r="K200" s="43">
        <v>5.1236880757241972</v>
      </c>
      <c r="L200" s="43">
        <v>5.0412343871846153</v>
      </c>
      <c r="M200" s="43">
        <v>4.3849483101804898</v>
      </c>
      <c r="N200" s="43">
        <v>3.9585018124225528</v>
      </c>
      <c r="O200" s="43">
        <v>3.3494545696576483</v>
      </c>
      <c r="P200" s="42"/>
      <c r="Q200" s="43"/>
      <c r="R200" s="43"/>
      <c r="S200" s="43"/>
      <c r="T200" s="43">
        <v>0.2360928086327822</v>
      </c>
      <c r="U200" s="71">
        <v>0.14699910368063929</v>
      </c>
      <c r="V200" s="7">
        <v>5.4754165216546671</v>
      </c>
      <c r="W200" s="7">
        <v>3.4398226925379731</v>
      </c>
      <c r="Y200" s="151"/>
      <c r="AE200" s="2"/>
      <c r="AF200" s="2"/>
    </row>
    <row r="201" spans="1:35" x14ac:dyDescent="0.25">
      <c r="A201" t="s">
        <v>118</v>
      </c>
      <c r="B201" s="20" t="s">
        <v>119</v>
      </c>
      <c r="C201" s="3" t="s">
        <v>9</v>
      </c>
      <c r="D201" s="13">
        <v>0.73099999999999998</v>
      </c>
      <c r="E201" s="13">
        <v>0.63900000000000001</v>
      </c>
      <c r="F201" s="13">
        <v>0.45700000000000002</v>
      </c>
      <c r="G201" s="13">
        <v>0.25800000000000001</v>
      </c>
      <c r="H201" s="13">
        <v>8.1900000000000001E-2</v>
      </c>
      <c r="I201" s="13">
        <v>3.6600000000000001E-2</v>
      </c>
      <c r="J201" s="46">
        <v>5.2</v>
      </c>
      <c r="K201" s="47">
        <v>6.05</v>
      </c>
      <c r="L201" s="47">
        <v>4.3600000000000003</v>
      </c>
      <c r="M201" s="47">
        <v>2.69</v>
      </c>
      <c r="N201" s="47">
        <v>2.11</v>
      </c>
      <c r="O201" s="47">
        <v>1.69</v>
      </c>
      <c r="P201" s="46"/>
      <c r="Q201" s="47"/>
      <c r="R201" s="47"/>
      <c r="S201" s="47"/>
      <c r="T201" s="47">
        <v>0.223</v>
      </c>
      <c r="U201" s="73">
        <v>1.4500000000000001E-2</v>
      </c>
      <c r="V201" s="13">
        <v>1.63</v>
      </c>
      <c r="W201" s="13">
        <v>0.996</v>
      </c>
      <c r="Y201" s="151" t="s">
        <v>395</v>
      </c>
      <c r="Z201" t="s">
        <v>765</v>
      </c>
      <c r="AA201" t="s">
        <v>766</v>
      </c>
      <c r="AB201">
        <v>0.92078486400000004</v>
      </c>
      <c r="AC201">
        <v>0.31011860200000002</v>
      </c>
      <c r="AD201">
        <v>185.9816017</v>
      </c>
      <c r="AE201" s="2">
        <v>1</v>
      </c>
      <c r="AF201" s="2">
        <v>16</v>
      </c>
      <c r="AG201" s="134">
        <v>3.1599999999999999E-10</v>
      </c>
      <c r="AH201">
        <v>57.260321580000003</v>
      </c>
      <c r="AI201">
        <v>24.210383790000002</v>
      </c>
    </row>
    <row r="202" spans="1:35" x14ac:dyDescent="0.25">
      <c r="C202" s="3" t="s">
        <v>10</v>
      </c>
      <c r="D202" s="13">
        <v>0.57199999999999995</v>
      </c>
      <c r="E202" s="13">
        <v>0.41</v>
      </c>
      <c r="F202" s="13">
        <v>0.29699999999999999</v>
      </c>
      <c r="G202" s="13">
        <v>0.14099999999999999</v>
      </c>
      <c r="H202" s="13">
        <v>9.4700000000000006E-2</v>
      </c>
      <c r="I202" s="13">
        <v>4.0899999999999999E-2</v>
      </c>
      <c r="J202" s="46">
        <v>5.35</v>
      </c>
      <c r="K202" s="47">
        <v>5.18</v>
      </c>
      <c r="L202" s="47">
        <v>4.1399999999999997</v>
      </c>
      <c r="M202" s="47">
        <v>2.65</v>
      </c>
      <c r="N202" s="47">
        <v>2.16</v>
      </c>
      <c r="O202" s="47">
        <v>1.55</v>
      </c>
      <c r="P202" s="46"/>
      <c r="Q202" s="47"/>
      <c r="R202" s="47"/>
      <c r="S202" s="47"/>
      <c r="T202" s="47">
        <v>0.27800000000000002</v>
      </c>
      <c r="U202" s="73">
        <v>1.89E-2</v>
      </c>
      <c r="V202" s="13">
        <v>2.15</v>
      </c>
      <c r="W202" s="13">
        <v>1.1399999999999999</v>
      </c>
      <c r="Y202" s="151" t="s">
        <v>396</v>
      </c>
      <c r="Z202" t="s">
        <v>767</v>
      </c>
      <c r="AA202" t="s">
        <v>768</v>
      </c>
      <c r="AB202">
        <v>0.80515433700000005</v>
      </c>
      <c r="AC202">
        <v>0.207800701</v>
      </c>
      <c r="AD202">
        <v>66.116274630000007</v>
      </c>
      <c r="AE202" s="2">
        <v>1</v>
      </c>
      <c r="AF202" s="2">
        <v>16</v>
      </c>
      <c r="AG202" s="134">
        <v>4.4900000000000001E-7</v>
      </c>
      <c r="AH202">
        <v>143.3228369</v>
      </c>
      <c r="AI202">
        <v>9.6725294549999994</v>
      </c>
    </row>
    <row r="203" spans="1:35" x14ac:dyDescent="0.25">
      <c r="C203" s="3" t="s">
        <v>11</v>
      </c>
      <c r="D203" s="13">
        <v>0.63600000000000001</v>
      </c>
      <c r="E203" s="13">
        <v>0.49399999999999999</v>
      </c>
      <c r="F203" s="13">
        <v>0.40300000000000002</v>
      </c>
      <c r="G203" s="13">
        <v>0.186</v>
      </c>
      <c r="H203" s="13">
        <v>8.4699999999999998E-2</v>
      </c>
      <c r="I203" s="13">
        <v>3.4200000000000001E-2</v>
      </c>
      <c r="J203" s="46">
        <v>4.97</v>
      </c>
      <c r="K203" s="47">
        <v>4.47</v>
      </c>
      <c r="L203" s="47">
        <v>3.51</v>
      </c>
      <c r="M203" s="47">
        <v>2.68</v>
      </c>
      <c r="N203" s="47">
        <v>1.87</v>
      </c>
      <c r="O203" s="47">
        <v>1.87</v>
      </c>
      <c r="P203" s="46"/>
      <c r="Q203" s="47"/>
      <c r="R203" s="47"/>
      <c r="S203" s="47"/>
      <c r="T203" s="47">
        <v>0.28100000000000003</v>
      </c>
      <c r="U203" s="73">
        <v>1.7600000000000001E-2</v>
      </c>
      <c r="V203" s="13">
        <v>2.16</v>
      </c>
      <c r="W203" s="13">
        <v>1.02</v>
      </c>
      <c r="Y203" s="151"/>
      <c r="AE203" s="2"/>
      <c r="AF203" s="2"/>
    </row>
    <row r="204" spans="1:35" x14ac:dyDescent="0.25">
      <c r="A204" t="s">
        <v>120</v>
      </c>
      <c r="B204" s="20" t="s">
        <v>121</v>
      </c>
      <c r="C204" s="3" t="s">
        <v>14</v>
      </c>
      <c r="D204" s="13">
        <v>0.45500000000000002</v>
      </c>
      <c r="E204" s="13">
        <v>0.435</v>
      </c>
      <c r="F204" s="13">
        <v>0.435</v>
      </c>
      <c r="G204" s="13">
        <v>0.47299999999999998</v>
      </c>
      <c r="H204" s="13">
        <v>0.45700000000000002</v>
      </c>
      <c r="I204" s="13">
        <v>0.45700000000000002</v>
      </c>
      <c r="J204" s="46">
        <v>4.4800000000000004</v>
      </c>
      <c r="K204" s="47">
        <v>4.9000000000000004</v>
      </c>
      <c r="L204" s="47">
        <v>3.17</v>
      </c>
      <c r="M204" s="47">
        <v>4.5599999999999996</v>
      </c>
      <c r="N204" s="47">
        <v>4.9800000000000004</v>
      </c>
      <c r="O204" s="47">
        <v>4.99</v>
      </c>
      <c r="P204" s="46"/>
      <c r="Q204" s="47"/>
      <c r="R204" s="47"/>
      <c r="S204" s="47"/>
      <c r="T204" s="47">
        <v>0.42599999999999999</v>
      </c>
      <c r="U204" s="73">
        <v>0.36499999999999999</v>
      </c>
      <c r="V204" s="13">
        <v>4.8099999999999996</v>
      </c>
      <c r="W204" s="13">
        <v>4.37</v>
      </c>
      <c r="Y204" s="151" t="s">
        <v>395</v>
      </c>
      <c r="Z204" t="s">
        <v>1123</v>
      </c>
      <c r="AA204" t="s">
        <v>1124</v>
      </c>
      <c r="AB204">
        <v>1.3934066E-2</v>
      </c>
      <c r="AC204">
        <v>4.4443469999999999E-2</v>
      </c>
      <c r="AD204">
        <v>0.22609547799999999</v>
      </c>
      <c r="AE204" s="2">
        <v>1</v>
      </c>
      <c r="AF204" s="2">
        <v>16</v>
      </c>
      <c r="AG204">
        <v>0.64086094100000002</v>
      </c>
      <c r="AH204">
        <v>-11459.42137</v>
      </c>
      <c r="AI204">
        <v>-0.120974203</v>
      </c>
    </row>
    <row r="205" spans="1:35" x14ac:dyDescent="0.25">
      <c r="C205" s="3" t="s">
        <v>15</v>
      </c>
      <c r="D205" s="13">
        <v>0.45800000000000002</v>
      </c>
      <c r="E205" s="13">
        <v>0.45800000000000002</v>
      </c>
      <c r="F205" s="13">
        <v>0.45800000000000002</v>
      </c>
      <c r="G205" s="13">
        <v>0.45500000000000002</v>
      </c>
      <c r="H205" s="13">
        <v>0.47699999999999998</v>
      </c>
      <c r="I205" s="13">
        <v>0.47799999999999998</v>
      </c>
      <c r="J205" s="46">
        <v>4.1399999999999997</v>
      </c>
      <c r="K205" s="47">
        <v>4.8600000000000003</v>
      </c>
      <c r="L205" s="47">
        <v>3.47</v>
      </c>
      <c r="M205" s="47">
        <v>4.74</v>
      </c>
      <c r="N205" s="47">
        <v>5.04</v>
      </c>
      <c r="O205" s="47">
        <v>5.07</v>
      </c>
      <c r="P205" s="46"/>
      <c r="Q205" s="47"/>
      <c r="R205" s="47"/>
      <c r="S205" s="47"/>
      <c r="T205" s="47">
        <v>0.44</v>
      </c>
      <c r="U205" s="73">
        <v>0.378</v>
      </c>
      <c r="V205" s="13">
        <v>4.6500000000000004</v>
      </c>
      <c r="W205" s="13">
        <v>4.63</v>
      </c>
      <c r="Y205" s="151" t="s">
        <v>396</v>
      </c>
      <c r="Z205" t="s">
        <v>1125</v>
      </c>
      <c r="AA205" t="s">
        <v>1126</v>
      </c>
      <c r="AB205">
        <v>0.27611143599999999</v>
      </c>
      <c r="AC205">
        <v>0.123220634</v>
      </c>
      <c r="AD205">
        <v>6.1028495119999997</v>
      </c>
      <c r="AE205" s="2">
        <v>1</v>
      </c>
      <c r="AF205" s="2">
        <v>16</v>
      </c>
      <c r="AG205">
        <v>2.5124865999999999E-2</v>
      </c>
      <c r="AH205">
        <v>-795.54879689999996</v>
      </c>
      <c r="AI205">
        <v>-1.7425635820000001</v>
      </c>
    </row>
    <row r="206" spans="1:35" x14ac:dyDescent="0.25">
      <c r="C206" s="3" t="s">
        <v>16</v>
      </c>
      <c r="D206" s="13">
        <v>0.50600000000000001</v>
      </c>
      <c r="E206" s="13">
        <v>0.504</v>
      </c>
      <c r="F206" s="13">
        <v>0.47599999999999998</v>
      </c>
      <c r="G206" s="13">
        <v>0.50600000000000001</v>
      </c>
      <c r="H206" s="13">
        <v>0.46600000000000003</v>
      </c>
      <c r="I206" s="13">
        <v>0.49</v>
      </c>
      <c r="J206" s="46">
        <v>4.26</v>
      </c>
      <c r="K206" s="47">
        <v>4.7699999999999996</v>
      </c>
      <c r="L206" s="47">
        <v>3.88</v>
      </c>
      <c r="M206" s="47">
        <v>5.04</v>
      </c>
      <c r="N206" s="47">
        <v>4.87</v>
      </c>
      <c r="O206" s="47">
        <v>5.33</v>
      </c>
      <c r="P206" s="46"/>
      <c r="Q206" s="47"/>
      <c r="R206" s="47"/>
      <c r="S206" s="47"/>
      <c r="T206" s="47">
        <v>0.45</v>
      </c>
      <c r="U206" s="73">
        <v>0.376</v>
      </c>
      <c r="V206" s="13">
        <v>4.59</v>
      </c>
      <c r="W206" s="13">
        <v>4.72</v>
      </c>
      <c r="Y206" s="151"/>
      <c r="AE206" s="2"/>
      <c r="AF206" s="2"/>
    </row>
    <row r="207" spans="1:35" s="9" customFormat="1" x14ac:dyDescent="0.25">
      <c r="A207" s="9" t="s">
        <v>122</v>
      </c>
      <c r="B207" s="299" t="s">
        <v>123</v>
      </c>
      <c r="C207" s="10" t="s">
        <v>14</v>
      </c>
      <c r="D207" s="16">
        <v>0.68719674665130515</v>
      </c>
      <c r="E207" s="16">
        <v>0.58192064908728081</v>
      </c>
      <c r="F207" s="16">
        <v>0.52628046128870987</v>
      </c>
      <c r="G207" s="16">
        <v>0.33786720921067076</v>
      </c>
      <c r="H207" s="16">
        <v>0.13748700819009396</v>
      </c>
      <c r="I207" s="16">
        <v>5.2558747202048596E-2</v>
      </c>
      <c r="J207" s="58">
        <v>5.9472988791961239</v>
      </c>
      <c r="K207" s="57">
        <v>5.3949994267587034</v>
      </c>
      <c r="L207" s="57">
        <v>5.1869544552554663</v>
      </c>
      <c r="M207" s="57">
        <v>3.3339955548679132</v>
      </c>
      <c r="N207" s="57">
        <v>2.4864844110355713</v>
      </c>
      <c r="O207" s="57">
        <v>1.23955870506813</v>
      </c>
      <c r="P207" s="58"/>
      <c r="Q207" s="57"/>
      <c r="R207" s="57"/>
      <c r="S207" s="57"/>
      <c r="T207" s="57">
        <v>0.57513543989871685</v>
      </c>
      <c r="U207" s="79">
        <v>0.4834405431524314</v>
      </c>
      <c r="V207" s="16">
        <v>5.9890782527290369</v>
      </c>
      <c r="W207" s="16">
        <v>5.0822836037543988</v>
      </c>
      <c r="Y207" s="149" t="s">
        <v>395</v>
      </c>
      <c r="Z207" s="9" t="s">
        <v>1387</v>
      </c>
      <c r="AA207" s="9" t="s">
        <v>1388</v>
      </c>
      <c r="AB207" s="9">
        <v>0.94862404199999995</v>
      </c>
      <c r="AC207" s="9">
        <v>0.20246260699999999</v>
      </c>
      <c r="AD207" s="9">
        <v>295.42971660000001</v>
      </c>
      <c r="AE207" s="8">
        <v>1</v>
      </c>
      <c r="AF207" s="8">
        <v>16</v>
      </c>
      <c r="AG207" s="136">
        <v>9.7600000000000004E-12</v>
      </c>
      <c r="AH207" s="9">
        <v>69.589654210000006</v>
      </c>
      <c r="AI207" s="9">
        <v>19.92098361</v>
      </c>
    </row>
    <row r="208" spans="1:35" s="9" customFormat="1" x14ac:dyDescent="0.25">
      <c r="B208" s="299"/>
      <c r="C208" s="10" t="s">
        <v>15</v>
      </c>
      <c r="D208" s="16">
        <v>0.71275511209395492</v>
      </c>
      <c r="E208" s="16">
        <v>0.59772150958810333</v>
      </c>
      <c r="F208" s="16">
        <v>0.51168275189733325</v>
      </c>
      <c r="G208" s="16">
        <v>0.30042520652343097</v>
      </c>
      <c r="H208" s="16">
        <v>0.12871536672786046</v>
      </c>
      <c r="I208" s="16">
        <v>7.1149452153767612E-2</v>
      </c>
      <c r="J208" s="58">
        <v>7.0267681152997135</v>
      </c>
      <c r="K208" s="57">
        <v>6.5098685980073405</v>
      </c>
      <c r="L208" s="57">
        <v>6.1330402245115216</v>
      </c>
      <c r="M208" s="57">
        <v>4.5053079045579896</v>
      </c>
      <c r="N208" s="57">
        <v>2.391472480268467</v>
      </c>
      <c r="O208" s="57">
        <v>1.1616761220196608</v>
      </c>
      <c r="P208" s="58"/>
      <c r="Q208" s="57"/>
      <c r="R208" s="57"/>
      <c r="S208" s="57"/>
      <c r="T208" s="57">
        <v>0.48187349047519817</v>
      </c>
      <c r="U208" s="79">
        <v>0.45117739763286457</v>
      </c>
      <c r="V208" s="16">
        <v>5.5996604154619378</v>
      </c>
      <c r="W208" s="16">
        <v>4.8667670819265991</v>
      </c>
      <c r="Y208" s="149" t="s">
        <v>396</v>
      </c>
      <c r="Z208" s="9" t="s">
        <v>1389</v>
      </c>
      <c r="AA208" s="9" t="s">
        <v>1390</v>
      </c>
      <c r="AB208" s="9">
        <v>0.97480741199999998</v>
      </c>
      <c r="AC208" s="9">
        <v>0.100664955</v>
      </c>
      <c r="AD208" s="9">
        <v>619.10744509999995</v>
      </c>
      <c r="AE208" s="8">
        <v>1</v>
      </c>
      <c r="AF208" s="8">
        <v>16</v>
      </c>
      <c r="AG208" s="136">
        <v>3.2199999999999998E-14</v>
      </c>
      <c r="AH208" s="9">
        <v>96.684147539999998</v>
      </c>
      <c r="AI208" s="9">
        <v>14.338383240000001</v>
      </c>
    </row>
    <row r="209" spans="1:36" s="9" customFormat="1" x14ac:dyDescent="0.25">
      <c r="B209" s="299"/>
      <c r="C209" s="10" t="s">
        <v>16</v>
      </c>
      <c r="D209" s="16">
        <v>0.6196798837613875</v>
      </c>
      <c r="E209" s="16">
        <v>0.498437953780697</v>
      </c>
      <c r="F209" s="16">
        <v>0.43222948199108685</v>
      </c>
      <c r="G209" s="16">
        <v>0.26393950643623915</v>
      </c>
      <c r="H209" s="16">
        <v>0.13936081458686611</v>
      </c>
      <c r="I209" s="16">
        <v>7.8490219330851332E-2</v>
      </c>
      <c r="J209" s="58">
        <v>6.3791351382941013</v>
      </c>
      <c r="K209" s="57">
        <v>5.8742837463809909</v>
      </c>
      <c r="L209" s="57">
        <v>5.3837606951033514</v>
      </c>
      <c r="M209" s="57">
        <v>4.1494356528331542</v>
      </c>
      <c r="N209" s="57">
        <v>2.4955535816405745</v>
      </c>
      <c r="O209" s="57">
        <v>1.2334297266101819</v>
      </c>
      <c r="P209" s="58"/>
      <c r="Q209" s="57"/>
      <c r="R209" s="57"/>
      <c r="S209" s="57"/>
      <c r="T209" s="57">
        <v>0.56863655377849343</v>
      </c>
      <c r="U209" s="79">
        <v>0.4958173288587982</v>
      </c>
      <c r="V209" s="16">
        <v>5.8293121383654629</v>
      </c>
      <c r="W209" s="16">
        <v>5.3418355380290699</v>
      </c>
      <c r="Y209" s="149"/>
      <c r="AE209" s="8"/>
      <c r="AF209" s="8"/>
    </row>
    <row r="210" spans="1:36" s="9" customFormat="1" x14ac:dyDescent="0.25">
      <c r="A210" s="9" t="s">
        <v>124</v>
      </c>
      <c r="B210" s="299" t="s">
        <v>125</v>
      </c>
      <c r="C210" s="10" t="s">
        <v>14</v>
      </c>
      <c r="D210" s="11">
        <v>0.42299999999999999</v>
      </c>
      <c r="E210" s="11">
        <v>0.31900000000000001</v>
      </c>
      <c r="F210" s="11">
        <v>0.44800000000000001</v>
      </c>
      <c r="G210" s="11">
        <v>0.33700000000000002</v>
      </c>
      <c r="H210" s="11">
        <v>0.26300000000000001</v>
      </c>
      <c r="I210" s="11">
        <v>0.21199999999999999</v>
      </c>
      <c r="J210" s="44">
        <v>2.48</v>
      </c>
      <c r="K210" s="45">
        <v>3.69</v>
      </c>
      <c r="L210" s="45">
        <v>2.79</v>
      </c>
      <c r="M210" s="45">
        <v>3.64</v>
      </c>
      <c r="N210" s="45">
        <v>3.31</v>
      </c>
      <c r="O210" s="45">
        <v>3.36</v>
      </c>
      <c r="P210" s="44"/>
      <c r="Q210" s="45"/>
      <c r="R210" s="45"/>
      <c r="S210" s="45"/>
      <c r="T210" s="45">
        <v>0.308</v>
      </c>
      <c r="U210" s="72">
        <v>0.20799999999999999</v>
      </c>
      <c r="V210" s="11">
        <v>3.8</v>
      </c>
      <c r="W210" s="11">
        <v>3.59</v>
      </c>
      <c r="Y210" s="149" t="s">
        <v>395</v>
      </c>
      <c r="Z210" s="9" t="s">
        <v>1215</v>
      </c>
      <c r="AA210" s="9" t="s">
        <v>1216</v>
      </c>
      <c r="AB210" s="9">
        <v>0.446744474</v>
      </c>
      <c r="AC210" s="9">
        <v>0.17893969500000001</v>
      </c>
      <c r="AD210" s="9">
        <v>12.919729240000001</v>
      </c>
      <c r="AE210" s="8">
        <v>1</v>
      </c>
      <c r="AF210" s="8">
        <v>16</v>
      </c>
      <c r="AG210" s="9">
        <v>2.4277529999999999E-3</v>
      </c>
      <c r="AH210" s="9">
        <v>376.51578790000002</v>
      </c>
      <c r="AI210" s="9">
        <v>3.6819023409999998</v>
      </c>
      <c r="AJ210" s="110"/>
    </row>
    <row r="211" spans="1:36" x14ac:dyDescent="0.25">
      <c r="C211" s="3" t="s">
        <v>15</v>
      </c>
      <c r="D211" s="13">
        <v>0.32600000000000001</v>
      </c>
      <c r="E211" s="13">
        <v>0.28000000000000003</v>
      </c>
      <c r="F211" s="13">
        <v>0.23100000000000001</v>
      </c>
      <c r="G211" s="13">
        <v>0.34</v>
      </c>
      <c r="H211" s="13">
        <v>0.29299999999999998</v>
      </c>
      <c r="I211" s="13">
        <v>0.23100000000000001</v>
      </c>
      <c r="J211" s="46">
        <v>2.64</v>
      </c>
      <c r="K211" s="47">
        <v>3.24</v>
      </c>
      <c r="L211" s="47">
        <v>3.91</v>
      </c>
      <c r="M211" s="47">
        <v>3.58</v>
      </c>
      <c r="N211" s="47">
        <v>3.47</v>
      </c>
      <c r="O211" s="47">
        <v>3.61</v>
      </c>
      <c r="P211" s="46"/>
      <c r="Q211" s="47"/>
      <c r="R211" s="47"/>
      <c r="S211" s="47"/>
      <c r="T211" s="47">
        <v>0.33700000000000002</v>
      </c>
      <c r="U211" s="73">
        <v>0.26600000000000001</v>
      </c>
      <c r="V211" s="13">
        <v>3.79</v>
      </c>
      <c r="W211" s="13">
        <v>3.82</v>
      </c>
      <c r="Y211" s="151" t="s">
        <v>396</v>
      </c>
      <c r="Z211" t="s">
        <v>1217</v>
      </c>
      <c r="AA211" t="s">
        <v>1218</v>
      </c>
      <c r="AB211">
        <v>7.4286730000000002E-3</v>
      </c>
      <c r="AC211">
        <v>0.207028872</v>
      </c>
      <c r="AD211">
        <v>0.119748333</v>
      </c>
      <c r="AE211" s="2">
        <v>1</v>
      </c>
      <c r="AF211" s="2">
        <v>16</v>
      </c>
      <c r="AG211">
        <v>0.73381605900000002</v>
      </c>
      <c r="AH211">
        <v>3380.2664690000001</v>
      </c>
      <c r="AI211">
        <v>0.41011392899999999</v>
      </c>
      <c r="AJ211" s="21"/>
    </row>
    <row r="212" spans="1:36" s="9" customFormat="1" x14ac:dyDescent="0.25">
      <c r="A212"/>
      <c r="B212" s="20"/>
      <c r="C212" s="3" t="s">
        <v>16</v>
      </c>
      <c r="D212" s="13">
        <v>0.377</v>
      </c>
      <c r="E212" s="13">
        <v>0.314</v>
      </c>
      <c r="F212" s="13">
        <v>0.35099999999999998</v>
      </c>
      <c r="G212" s="13">
        <v>0.374</v>
      </c>
      <c r="H212" s="13">
        <v>0.20100000000000001</v>
      </c>
      <c r="I212" s="13">
        <v>0.25800000000000001</v>
      </c>
      <c r="J212" s="46">
        <v>3.12</v>
      </c>
      <c r="K212" s="47">
        <v>4.84</v>
      </c>
      <c r="L212" s="47">
        <v>4.3899999999999997</v>
      </c>
      <c r="M212" s="47">
        <v>5.24</v>
      </c>
      <c r="N212" s="47">
        <v>2.94</v>
      </c>
      <c r="O212" s="47">
        <v>2.76</v>
      </c>
      <c r="P212" s="46"/>
      <c r="Q212" s="47"/>
      <c r="R212" s="47"/>
      <c r="S212" s="47"/>
      <c r="T212" s="47">
        <v>0.314</v>
      </c>
      <c r="U212" s="73">
        <v>0.317</v>
      </c>
      <c r="V212" s="13">
        <v>3.15</v>
      </c>
      <c r="W212" s="13">
        <v>2.74</v>
      </c>
      <c r="X212"/>
      <c r="Y212" s="151"/>
      <c r="Z212"/>
      <c r="AA212"/>
      <c r="AB212"/>
      <c r="AC212"/>
      <c r="AD212"/>
      <c r="AE212" s="2"/>
      <c r="AF212" s="2"/>
      <c r="AG212"/>
      <c r="AH212"/>
      <c r="AI212"/>
    </row>
    <row r="213" spans="1:36" x14ac:dyDescent="0.25">
      <c r="A213" t="s">
        <v>126</v>
      </c>
      <c r="B213" s="20" t="s">
        <v>127</v>
      </c>
      <c r="C213" s="3" t="s">
        <v>14</v>
      </c>
      <c r="D213" s="13">
        <v>0.35199999999999998</v>
      </c>
      <c r="E213" s="13">
        <v>0.318</v>
      </c>
      <c r="F213" s="13">
        <v>0.308</v>
      </c>
      <c r="G213" s="13">
        <v>0.17299999999999999</v>
      </c>
      <c r="H213" s="13">
        <v>7.2400000000000006E-2</v>
      </c>
      <c r="I213" s="13">
        <v>3.2800000000000003E-2</v>
      </c>
      <c r="J213" s="46">
        <v>4.2300000000000004</v>
      </c>
      <c r="K213" s="47">
        <v>3.7</v>
      </c>
      <c r="L213" s="47">
        <v>3.45</v>
      </c>
      <c r="M213" s="47">
        <v>2.74</v>
      </c>
      <c r="N213" s="47">
        <v>1.49</v>
      </c>
      <c r="O213" s="47">
        <v>2.37</v>
      </c>
      <c r="P213" s="46"/>
      <c r="Q213" s="47"/>
      <c r="R213" s="47"/>
      <c r="S213" s="47"/>
      <c r="T213" s="47">
        <v>0.27</v>
      </c>
      <c r="U213" s="73">
        <v>3.5700000000000003E-2</v>
      </c>
      <c r="V213" s="13">
        <v>4.05</v>
      </c>
      <c r="W213" s="13">
        <v>2.29</v>
      </c>
      <c r="Y213" s="151" t="s">
        <v>395</v>
      </c>
      <c r="Z213" t="s">
        <v>703</v>
      </c>
      <c r="AA213" t="s">
        <v>704</v>
      </c>
      <c r="AB213">
        <v>0.86057059400000002</v>
      </c>
      <c r="AC213">
        <v>0.35689029900000002</v>
      </c>
      <c r="AD213">
        <v>98.753411900000003</v>
      </c>
      <c r="AE213" s="2">
        <v>1</v>
      </c>
      <c r="AF213" s="2">
        <v>16</v>
      </c>
      <c r="AG213" s="134">
        <v>2.9999999999999997E-8</v>
      </c>
      <c r="AH213">
        <v>68.281930970000005</v>
      </c>
      <c r="AI213" s="367">
        <f>LN(2)/AH213/0.0005</f>
        <v>20.302506701647992</v>
      </c>
    </row>
    <row r="214" spans="1:36" x14ac:dyDescent="0.25">
      <c r="C214" s="3" t="s">
        <v>15</v>
      </c>
      <c r="D214" s="13">
        <v>0.38900000000000001</v>
      </c>
      <c r="E214" s="13">
        <v>0.35299999999999998</v>
      </c>
      <c r="F214" s="13">
        <v>0.33900000000000002</v>
      </c>
      <c r="G214" s="13">
        <v>0.17899999999999999</v>
      </c>
      <c r="H214" s="13">
        <v>5.74E-2</v>
      </c>
      <c r="I214" s="13">
        <v>2.35E-2</v>
      </c>
      <c r="J214" s="46">
        <v>3.3</v>
      </c>
      <c r="K214" s="47">
        <v>2.29</v>
      </c>
      <c r="L214" s="47">
        <v>4.3600000000000003</v>
      </c>
      <c r="M214" s="47">
        <v>1.98</v>
      </c>
      <c r="N214" s="47">
        <v>1</v>
      </c>
      <c r="O214" s="47">
        <v>1.83</v>
      </c>
      <c r="P214" s="46"/>
      <c r="Q214" s="47"/>
      <c r="R214" s="47"/>
      <c r="S214" s="47"/>
      <c r="T214" s="47">
        <v>0.23699999999999999</v>
      </c>
      <c r="U214" s="73">
        <v>2.8400000000000002E-2</v>
      </c>
      <c r="V214" s="13">
        <v>3.76</v>
      </c>
      <c r="W214" s="13">
        <v>1.29</v>
      </c>
      <c r="Y214" s="151" t="s">
        <v>396</v>
      </c>
      <c r="Z214" t="s">
        <v>705</v>
      </c>
      <c r="AA214" t="s">
        <v>706</v>
      </c>
      <c r="AB214">
        <v>0.38766109700000001</v>
      </c>
      <c r="AC214">
        <v>0.32767553199999999</v>
      </c>
      <c r="AD214">
        <v>10.12932138</v>
      </c>
      <c r="AE214" s="2">
        <v>1</v>
      </c>
      <c r="AF214" s="2">
        <v>16</v>
      </c>
      <c r="AG214">
        <v>5.784661E-3</v>
      </c>
      <c r="AH214">
        <v>232.21079349999999</v>
      </c>
      <c r="AI214">
        <v>5.9699824460000004</v>
      </c>
    </row>
    <row r="215" spans="1:36" x14ac:dyDescent="0.25">
      <c r="C215" s="3" t="s">
        <v>16</v>
      </c>
      <c r="D215" s="13">
        <v>0.184</v>
      </c>
      <c r="E215" s="13">
        <v>0.14599999999999999</v>
      </c>
      <c r="F215" s="13">
        <v>0.27600000000000002</v>
      </c>
      <c r="G215" s="13">
        <v>0.13900000000000001</v>
      </c>
      <c r="H215" s="13">
        <v>6.3399999999999998E-2</v>
      </c>
      <c r="I215" s="13">
        <v>4.8099999999999997E-2</v>
      </c>
      <c r="J215" s="46">
        <v>4.17</v>
      </c>
      <c r="K215" s="47">
        <v>4.0599999999999996</v>
      </c>
      <c r="L215" s="47">
        <v>3.64</v>
      </c>
      <c r="M215" s="47">
        <v>3.05</v>
      </c>
      <c r="N215" s="47">
        <v>2.41</v>
      </c>
      <c r="O215" s="47">
        <v>2.0699999999999998</v>
      </c>
      <c r="P215" s="46"/>
      <c r="Q215" s="47"/>
      <c r="R215" s="47"/>
      <c r="S215" s="47"/>
      <c r="T215" s="47">
        <v>0.252</v>
      </c>
      <c r="U215" s="73">
        <v>1.8700000000000001E-2</v>
      </c>
      <c r="V215" s="13">
        <v>2.79</v>
      </c>
      <c r="W215" s="13">
        <v>2.29</v>
      </c>
      <c r="Y215" s="151"/>
      <c r="AE215" s="2"/>
      <c r="AF215" s="2"/>
    </row>
    <row r="216" spans="1:36" x14ac:dyDescent="0.25">
      <c r="A216" t="s">
        <v>627</v>
      </c>
      <c r="B216" s="20" t="s">
        <v>128</v>
      </c>
      <c r="C216" s="3" t="s">
        <v>9</v>
      </c>
      <c r="D216" s="5">
        <v>1.1462375951263761</v>
      </c>
      <c r="E216" s="5">
        <v>0.20517258817016934</v>
      </c>
      <c r="F216" s="5">
        <v>0.28419241313362015</v>
      </c>
      <c r="G216" s="5">
        <v>0.18947135810632831</v>
      </c>
      <c r="H216" s="5">
        <v>0.18322162724446495</v>
      </c>
      <c r="I216" s="5">
        <v>0</v>
      </c>
      <c r="J216" s="55">
        <v>11.40500921052028</v>
      </c>
      <c r="K216" s="30">
        <v>0.32660395968858175</v>
      </c>
      <c r="L216" s="30">
        <v>0.17859543333397346</v>
      </c>
      <c r="M216" s="30">
        <v>0.23690703047705042</v>
      </c>
      <c r="N216" s="30">
        <v>0.21726177795541957</v>
      </c>
      <c r="O216" s="30">
        <v>0</v>
      </c>
      <c r="P216" s="55"/>
      <c r="Q216" s="30"/>
      <c r="R216" s="30"/>
      <c r="S216" s="30"/>
      <c r="T216" s="30">
        <v>1.285277833767889</v>
      </c>
      <c r="U216" s="77">
        <v>0</v>
      </c>
      <c r="V216" s="5">
        <v>11.922707802280234</v>
      </c>
      <c r="W216" s="5">
        <v>0.19116756413795377</v>
      </c>
      <c r="Y216" s="151" t="s">
        <v>395</v>
      </c>
      <c r="Z216" t="s">
        <v>833</v>
      </c>
      <c r="AA216" t="s">
        <v>834</v>
      </c>
      <c r="AB216">
        <v>0.21900945499999999</v>
      </c>
      <c r="AC216">
        <v>0.88279000299999999</v>
      </c>
      <c r="AD216">
        <v>1.9629766259999999</v>
      </c>
      <c r="AE216" s="2">
        <v>1</v>
      </c>
      <c r="AF216" s="2">
        <v>7</v>
      </c>
      <c r="AG216">
        <v>0.20393641700000001</v>
      </c>
      <c r="AH216">
        <v>62.279335400000001</v>
      </c>
      <c r="AI216">
        <v>22.259299209999998</v>
      </c>
    </row>
    <row r="217" spans="1:36" x14ac:dyDescent="0.25">
      <c r="C217" s="3" t="s">
        <v>10</v>
      </c>
      <c r="D217" s="5">
        <v>1.0962069333658702</v>
      </c>
      <c r="E217" s="5">
        <v>0.22436415025965586</v>
      </c>
      <c r="F217" s="5">
        <v>0</v>
      </c>
      <c r="G217" s="5">
        <v>0</v>
      </c>
      <c r="H217" s="5">
        <v>0</v>
      </c>
      <c r="I217" s="5">
        <v>0</v>
      </c>
      <c r="J217" s="55">
        <v>11.810576177386395</v>
      </c>
      <c r="K217" s="30">
        <v>0.59176938260559053</v>
      </c>
      <c r="L217" s="30">
        <v>0.2382072499998136</v>
      </c>
      <c r="M217" s="30">
        <v>0.19494413874154728</v>
      </c>
      <c r="N217" s="30">
        <v>0.16266007654717393</v>
      </c>
      <c r="O217" s="30">
        <v>0</v>
      </c>
      <c r="P217" s="55"/>
      <c r="Q217" s="30"/>
      <c r="R217" s="30"/>
      <c r="S217" s="30"/>
      <c r="T217" s="30">
        <v>1.3075218726209625</v>
      </c>
      <c r="U217" s="77">
        <v>0</v>
      </c>
      <c r="V217" s="5">
        <v>9.7735628682463975</v>
      </c>
      <c r="W217" s="5">
        <v>0.21046363039498131</v>
      </c>
      <c r="Y217" s="151" t="s">
        <v>396</v>
      </c>
      <c r="Z217" t="s">
        <v>835</v>
      </c>
      <c r="AA217" t="s">
        <v>836</v>
      </c>
      <c r="AB217">
        <v>0.371255528</v>
      </c>
      <c r="AC217">
        <v>1.360101945</v>
      </c>
      <c r="AD217">
        <v>7.676126107</v>
      </c>
      <c r="AE217" s="2">
        <v>1</v>
      </c>
      <c r="AF217" s="2">
        <v>13</v>
      </c>
      <c r="AG217">
        <v>1.5899855000000001E-2</v>
      </c>
      <c r="AH217">
        <v>30.2248971</v>
      </c>
      <c r="AI217">
        <v>45.865974559999998</v>
      </c>
    </row>
    <row r="218" spans="1:36" x14ac:dyDescent="0.25">
      <c r="C218" s="3" t="s">
        <v>11</v>
      </c>
      <c r="D218" s="5">
        <v>1.1979370483301017</v>
      </c>
      <c r="E218" s="5">
        <v>0.14786532124334661</v>
      </c>
      <c r="F218" s="5">
        <v>0</v>
      </c>
      <c r="G218" s="5">
        <v>0</v>
      </c>
      <c r="H218" s="5">
        <v>0</v>
      </c>
      <c r="I218" s="5">
        <v>0</v>
      </c>
      <c r="J218" s="55">
        <v>13.043355142446595</v>
      </c>
      <c r="K218" s="30">
        <v>0.44088581865294807</v>
      </c>
      <c r="L218" s="30">
        <v>0.15782266384836988</v>
      </c>
      <c r="M218" s="90">
        <v>0.17609113316923022</v>
      </c>
      <c r="N218" s="90">
        <v>0.15345507023888663</v>
      </c>
      <c r="O218" s="30">
        <v>0</v>
      </c>
      <c r="P218" s="55"/>
      <c r="Q218" s="30"/>
      <c r="R218" s="30"/>
      <c r="S218" s="30"/>
      <c r="T218" s="30">
        <v>1.2813474254187283</v>
      </c>
      <c r="U218" s="77">
        <v>0</v>
      </c>
      <c r="V218" s="5">
        <v>12.502458127758313</v>
      </c>
      <c r="W218" s="5">
        <v>0.21908228073931349</v>
      </c>
      <c r="Y218" s="151"/>
      <c r="AE218" s="2"/>
      <c r="AF218" s="2"/>
    </row>
    <row r="219" spans="1:36" x14ac:dyDescent="0.25">
      <c r="A219" t="s">
        <v>129</v>
      </c>
      <c r="B219" s="20" t="s">
        <v>130</v>
      </c>
      <c r="C219" s="3" t="s">
        <v>14</v>
      </c>
      <c r="D219" s="13">
        <v>0.31900000000000001</v>
      </c>
      <c r="E219" s="13">
        <v>0.35599999999999998</v>
      </c>
      <c r="F219" s="13">
        <v>0.24399999999999999</v>
      </c>
      <c r="G219" s="13">
        <v>0.39900000000000002</v>
      </c>
      <c r="H219" s="13">
        <v>0.313</v>
      </c>
      <c r="I219" s="13">
        <v>0.3</v>
      </c>
      <c r="J219" s="46">
        <v>3.19</v>
      </c>
      <c r="K219" s="47">
        <v>3.54</v>
      </c>
      <c r="L219" s="47">
        <v>2.66</v>
      </c>
      <c r="M219" s="47">
        <v>3.5</v>
      </c>
      <c r="N219" s="47">
        <v>3.76</v>
      </c>
      <c r="O219" s="47">
        <v>3.37</v>
      </c>
      <c r="P219" s="46"/>
      <c r="Q219" s="47"/>
      <c r="R219" s="47"/>
      <c r="S219" s="47"/>
      <c r="T219" s="47">
        <v>0.26700000000000002</v>
      </c>
      <c r="U219" s="73">
        <v>0.35599999999999998</v>
      </c>
      <c r="V219" s="13">
        <v>3.64</v>
      </c>
      <c r="W219" s="13">
        <v>3.68</v>
      </c>
      <c r="Y219" s="151" t="s">
        <v>395</v>
      </c>
      <c r="Z219" t="s">
        <v>1371</v>
      </c>
      <c r="AA219" t="s">
        <v>1372</v>
      </c>
      <c r="AB219">
        <v>0.16631163600000001</v>
      </c>
      <c r="AC219">
        <v>0.25294894200000001</v>
      </c>
      <c r="AD219">
        <v>3.1918235770000001</v>
      </c>
      <c r="AE219" s="2">
        <v>1</v>
      </c>
      <c r="AF219" s="2">
        <v>16</v>
      </c>
      <c r="AG219">
        <v>9.2967725000000001E-2</v>
      </c>
      <c r="AH219">
        <v>535.87597330000006</v>
      </c>
      <c r="AI219">
        <v>2.5869686829999998</v>
      </c>
    </row>
    <row r="220" spans="1:36" x14ac:dyDescent="0.25">
      <c r="C220" s="3" t="s">
        <v>15</v>
      </c>
      <c r="D220" s="13">
        <v>0.33900000000000002</v>
      </c>
      <c r="E220" s="13">
        <v>0.34599999999999997</v>
      </c>
      <c r="F220" s="13">
        <v>0.40300000000000002</v>
      </c>
      <c r="G220" s="13">
        <v>0.39300000000000002</v>
      </c>
      <c r="H220" s="13">
        <v>0.32800000000000001</v>
      </c>
      <c r="I220" s="13">
        <v>0.29299999999999998</v>
      </c>
      <c r="J220" s="46">
        <v>2.2999999999999998</v>
      </c>
      <c r="K220" s="47">
        <v>3.51</v>
      </c>
      <c r="L220" s="47">
        <v>4.05</v>
      </c>
      <c r="M220" s="47">
        <v>2.15</v>
      </c>
      <c r="N220" s="47">
        <v>3.91</v>
      </c>
      <c r="O220" s="47">
        <v>3.64</v>
      </c>
      <c r="P220" s="46"/>
      <c r="Q220" s="47"/>
      <c r="R220" s="47"/>
      <c r="S220" s="47"/>
      <c r="T220" s="47">
        <v>0.247</v>
      </c>
      <c r="U220" s="73">
        <v>0.35299999999999998</v>
      </c>
      <c r="V220" s="13">
        <v>3.86</v>
      </c>
      <c r="W220" s="13">
        <v>2.85</v>
      </c>
      <c r="Y220" s="151" t="s">
        <v>396</v>
      </c>
      <c r="Z220" t="s">
        <v>1373</v>
      </c>
      <c r="AA220" t="s">
        <v>1374</v>
      </c>
      <c r="AB220">
        <v>4.8533748000000002E-2</v>
      </c>
      <c r="AC220">
        <v>0.22200903299999999</v>
      </c>
      <c r="AD220">
        <v>0.81615082699999997</v>
      </c>
      <c r="AE220" s="2">
        <v>1</v>
      </c>
      <c r="AF220" s="2">
        <v>16</v>
      </c>
      <c r="AG220">
        <v>0.37970874399999999</v>
      </c>
      <c r="AH220">
        <v>-1207.4265869999999</v>
      </c>
      <c r="AI220">
        <v>-1.148139668</v>
      </c>
    </row>
    <row r="221" spans="1:36" x14ac:dyDescent="0.25">
      <c r="C221" s="3" t="s">
        <v>16</v>
      </c>
      <c r="D221" s="13">
        <v>0.186</v>
      </c>
      <c r="E221" s="13">
        <v>0.34300000000000003</v>
      </c>
      <c r="F221" s="13">
        <v>0.40200000000000002</v>
      </c>
      <c r="G221" s="13">
        <v>0.38900000000000001</v>
      </c>
      <c r="H221" s="13">
        <v>0.26</v>
      </c>
      <c r="I221" s="13">
        <v>0.14499999999999999</v>
      </c>
      <c r="J221" s="46">
        <v>3.4</v>
      </c>
      <c r="K221" s="47">
        <v>2.1</v>
      </c>
      <c r="L221" s="47">
        <v>2.5</v>
      </c>
      <c r="M221" s="47">
        <v>3.98</v>
      </c>
      <c r="N221" s="47">
        <v>3.91</v>
      </c>
      <c r="O221" s="47">
        <v>2.67</v>
      </c>
      <c r="P221" s="46"/>
      <c r="Q221" s="47"/>
      <c r="R221" s="47"/>
      <c r="S221" s="47"/>
      <c r="T221" s="47">
        <v>0.39</v>
      </c>
      <c r="U221" s="73">
        <v>0.33600000000000002</v>
      </c>
      <c r="V221" s="13">
        <v>3.95</v>
      </c>
      <c r="W221" s="13">
        <v>2.46</v>
      </c>
      <c r="Y221" s="151"/>
      <c r="AE221" s="2"/>
      <c r="AF221" s="2"/>
    </row>
    <row r="222" spans="1:36" x14ac:dyDescent="0.25">
      <c r="A222" t="s">
        <v>628</v>
      </c>
      <c r="B222" s="20" t="s">
        <v>131</v>
      </c>
      <c r="C222" s="3" t="s">
        <v>9</v>
      </c>
      <c r="D222" s="5">
        <v>1.2537911483389164</v>
      </c>
      <c r="E222" s="5">
        <v>0.22792474720477832</v>
      </c>
      <c r="F222" s="5">
        <v>0.26734449687897799</v>
      </c>
      <c r="G222" s="5">
        <v>0.20187889301410245</v>
      </c>
      <c r="H222" s="5">
        <v>0</v>
      </c>
      <c r="I222" s="5">
        <v>0</v>
      </c>
      <c r="J222" s="55">
        <v>12.60212401711666</v>
      </c>
      <c r="K222" s="30">
        <v>3.400481603974181</v>
      </c>
      <c r="L222" s="30">
        <v>3.0660216665531101</v>
      </c>
      <c r="M222" s="30">
        <v>2.1784907348562719</v>
      </c>
      <c r="N222" s="30">
        <v>0.93557389422235815</v>
      </c>
      <c r="O222" s="30">
        <v>0.35488956862160892</v>
      </c>
      <c r="P222" s="55"/>
      <c r="Q222" s="30"/>
      <c r="R222" s="30"/>
      <c r="S222" s="30"/>
      <c r="T222" s="30">
        <v>0</v>
      </c>
      <c r="U222" s="77">
        <v>0</v>
      </c>
      <c r="V222" s="5">
        <v>1.4092933030781734</v>
      </c>
      <c r="W222" s="5">
        <v>0.54858574384646841</v>
      </c>
      <c r="Y222" s="151" t="s">
        <v>395</v>
      </c>
      <c r="Z222" t="s">
        <v>801</v>
      </c>
      <c r="AA222" t="s">
        <v>802</v>
      </c>
      <c r="AB222">
        <v>0.47950596699999998</v>
      </c>
      <c r="AC222">
        <v>0.66987763600000005</v>
      </c>
      <c r="AD222">
        <v>7.3700128940000003</v>
      </c>
      <c r="AE222" s="2">
        <v>1</v>
      </c>
      <c r="AF222" s="2">
        <v>8</v>
      </c>
      <c r="AG222">
        <v>2.6461736E-2</v>
      </c>
      <c r="AH222">
        <v>21.46825145</v>
      </c>
      <c r="AI222">
        <v>64.574162670000007</v>
      </c>
    </row>
    <row r="223" spans="1:36" x14ac:dyDescent="0.25">
      <c r="C223" s="3" t="s">
        <v>10</v>
      </c>
      <c r="D223" s="5">
        <v>1.444804809761125</v>
      </c>
      <c r="E223" s="5">
        <v>0.20479006672547539</v>
      </c>
      <c r="F223" s="5">
        <v>0.196662795045734</v>
      </c>
      <c r="G223" s="5">
        <v>0</v>
      </c>
      <c r="H223" s="5">
        <v>0</v>
      </c>
      <c r="I223" s="5">
        <v>0</v>
      </c>
      <c r="J223" s="55">
        <v>14.790725598147851</v>
      </c>
      <c r="K223" s="30">
        <v>2.8401794422887776</v>
      </c>
      <c r="L223" s="30">
        <v>3.4946140737032874</v>
      </c>
      <c r="M223" s="30">
        <v>2.2748467263328744</v>
      </c>
      <c r="N223" s="30">
        <v>0.68444401116247555</v>
      </c>
      <c r="O223" s="30">
        <v>0.64650033462365786</v>
      </c>
      <c r="P223" s="55"/>
      <c r="Q223" s="30"/>
      <c r="R223" s="30"/>
      <c r="S223" s="30"/>
      <c r="T223" s="30">
        <v>0</v>
      </c>
      <c r="U223" s="77">
        <v>0</v>
      </c>
      <c r="V223" s="5">
        <v>1.7652009845482033</v>
      </c>
      <c r="W223" s="5">
        <v>0.6848289989530274</v>
      </c>
      <c r="Y223" s="151" t="s">
        <v>396</v>
      </c>
      <c r="Z223" t="s">
        <v>803</v>
      </c>
      <c r="AA223" t="s">
        <v>804</v>
      </c>
      <c r="AB223">
        <v>0.72525525599999996</v>
      </c>
      <c r="AC223">
        <v>0.57784360700000004</v>
      </c>
      <c r="AD223">
        <v>42.235873040000001</v>
      </c>
      <c r="AE223" s="2">
        <v>1</v>
      </c>
      <c r="AF223" s="2">
        <v>16</v>
      </c>
      <c r="AG223" s="134">
        <v>7.34E-6</v>
      </c>
      <c r="AH223">
        <v>64.486015170000002</v>
      </c>
      <c r="AI223">
        <v>21.497596919999999</v>
      </c>
    </row>
    <row r="224" spans="1:36" x14ac:dyDescent="0.25">
      <c r="C224" s="3" t="s">
        <v>11</v>
      </c>
      <c r="D224" s="5">
        <v>1.257074615239788</v>
      </c>
      <c r="E224" s="5">
        <v>0.1533955203338879</v>
      </c>
      <c r="F224" s="5">
        <v>0.26781172250321711</v>
      </c>
      <c r="G224" s="5">
        <v>0</v>
      </c>
      <c r="H224" s="5">
        <v>0</v>
      </c>
      <c r="I224" s="5">
        <v>0</v>
      </c>
      <c r="J224" s="89">
        <v>15.570491758663175</v>
      </c>
      <c r="K224" s="90">
        <v>3.7821413378605699</v>
      </c>
      <c r="L224" s="30">
        <v>3.1231020196907173</v>
      </c>
      <c r="M224" s="30">
        <v>2.8085861520476363</v>
      </c>
      <c r="N224" s="30">
        <v>3.5133730615191201</v>
      </c>
      <c r="O224" s="30">
        <v>0.71040001786248297</v>
      </c>
      <c r="P224" s="55"/>
      <c r="Q224" s="30"/>
      <c r="R224" s="30"/>
      <c r="S224" s="30"/>
      <c r="T224" s="30">
        <v>0.20332355468854424</v>
      </c>
      <c r="U224" s="77">
        <v>0</v>
      </c>
      <c r="V224" s="5">
        <v>4.1261161144089478</v>
      </c>
      <c r="W224" s="5">
        <v>0.46009918025121932</v>
      </c>
      <c r="Y224" s="151"/>
      <c r="AE224" s="2"/>
      <c r="AF224" s="2"/>
    </row>
    <row r="225" spans="1:35" x14ac:dyDescent="0.25">
      <c r="A225" t="s">
        <v>132</v>
      </c>
      <c r="B225" s="20" t="s">
        <v>133</v>
      </c>
      <c r="C225" s="3" t="s">
        <v>14</v>
      </c>
      <c r="D225" s="4"/>
      <c r="E225" s="4"/>
      <c r="F225" s="4"/>
      <c r="G225" s="4"/>
      <c r="H225" s="4"/>
      <c r="I225" s="4"/>
      <c r="J225" s="42">
        <v>4.4505242249060704</v>
      </c>
      <c r="K225" s="43">
        <v>1.3718434410054556</v>
      </c>
      <c r="L225" s="43">
        <v>0.70135548636999101</v>
      </c>
      <c r="M225" s="43">
        <v>0.57939426607998112</v>
      </c>
      <c r="N225" s="43">
        <v>0</v>
      </c>
      <c r="O225" s="43">
        <v>0</v>
      </c>
      <c r="P225" s="53"/>
      <c r="Q225" s="54"/>
      <c r="R225" s="54"/>
      <c r="S225" s="54"/>
      <c r="T225" s="54">
        <v>0</v>
      </c>
      <c r="U225" s="76">
        <v>0</v>
      </c>
      <c r="V225" s="13">
        <v>0</v>
      </c>
      <c r="W225" s="7">
        <v>0.26509834485848388</v>
      </c>
      <c r="Y225" s="151" t="s">
        <v>396</v>
      </c>
      <c r="Z225" t="s">
        <v>1071</v>
      </c>
      <c r="AA225" t="s">
        <v>1072</v>
      </c>
      <c r="AB225">
        <v>0.73983024600000002</v>
      </c>
      <c r="AC225">
        <v>0.41805973499999999</v>
      </c>
      <c r="AD225">
        <v>28.436443300000001</v>
      </c>
      <c r="AE225" s="2">
        <v>1</v>
      </c>
      <c r="AF225" s="2">
        <v>10</v>
      </c>
      <c r="AG225" s="134">
        <v>3.3199999999999999E-4</v>
      </c>
      <c r="AH225">
        <v>23.894909770000002</v>
      </c>
      <c r="AI225">
        <v>58.016304499999997</v>
      </c>
    </row>
    <row r="226" spans="1:35" x14ac:dyDescent="0.25">
      <c r="C226" s="3" t="s">
        <v>15</v>
      </c>
      <c r="D226" s="4"/>
      <c r="E226" s="4"/>
      <c r="F226" s="4"/>
      <c r="G226" s="4"/>
      <c r="H226" s="4"/>
      <c r="I226" s="4"/>
      <c r="J226" s="42">
        <v>4.3338405531906696</v>
      </c>
      <c r="K226" s="43">
        <v>1.3419316360383196</v>
      </c>
      <c r="L226" s="43">
        <v>0.91338650274290456</v>
      </c>
      <c r="M226" s="43">
        <v>0.84823155611646284</v>
      </c>
      <c r="N226" s="43">
        <v>0</v>
      </c>
      <c r="O226" s="43">
        <v>0</v>
      </c>
      <c r="P226" s="53"/>
      <c r="Q226" s="54"/>
      <c r="R226" s="54"/>
      <c r="S226" s="54"/>
      <c r="T226" s="54">
        <v>0</v>
      </c>
      <c r="U226" s="76">
        <v>0</v>
      </c>
      <c r="V226" s="7">
        <v>0</v>
      </c>
      <c r="W226" s="7">
        <v>0</v>
      </c>
      <c r="Y226" s="151"/>
      <c r="AE226" s="2"/>
      <c r="AF226" s="2"/>
    </row>
    <row r="227" spans="1:35" x14ac:dyDescent="0.25">
      <c r="C227" s="3" t="s">
        <v>16</v>
      </c>
      <c r="D227" s="4"/>
      <c r="E227" s="4"/>
      <c r="F227" s="4"/>
      <c r="G227" s="4"/>
      <c r="H227" s="4"/>
      <c r="I227" s="4"/>
      <c r="J227" s="42">
        <v>5.0622357215174798</v>
      </c>
      <c r="K227" s="43">
        <v>1.3628642480478612</v>
      </c>
      <c r="L227" s="43">
        <v>0.95190770163195404</v>
      </c>
      <c r="M227" s="43">
        <v>0.64288829760407717</v>
      </c>
      <c r="N227" s="43">
        <v>0</v>
      </c>
      <c r="O227" s="43">
        <v>0</v>
      </c>
      <c r="P227" s="53"/>
      <c r="Q227" s="54"/>
      <c r="R227" s="54"/>
      <c r="S227" s="54"/>
      <c r="T227" s="54">
        <v>0</v>
      </c>
      <c r="U227" s="76">
        <v>0</v>
      </c>
      <c r="V227" s="7">
        <v>0</v>
      </c>
      <c r="W227" s="7">
        <v>0</v>
      </c>
      <c r="Y227" s="151"/>
      <c r="AE227" s="2"/>
      <c r="AF227" s="2"/>
    </row>
    <row r="228" spans="1:35" x14ac:dyDescent="0.25">
      <c r="A228" s="9" t="s">
        <v>134</v>
      </c>
      <c r="B228" s="299" t="s">
        <v>135</v>
      </c>
      <c r="C228" s="10" t="s">
        <v>9</v>
      </c>
      <c r="D228" s="16">
        <v>0.33062578026427292</v>
      </c>
      <c r="E228" s="16">
        <v>0.16271036533524164</v>
      </c>
      <c r="F228" s="16">
        <v>0.20481807573417848</v>
      </c>
      <c r="G228" s="16">
        <v>8.1477801838817795E-2</v>
      </c>
      <c r="H228" s="16">
        <v>9.4791909994114201E-2</v>
      </c>
      <c r="I228" s="16">
        <v>5.7332240744631141E-2</v>
      </c>
      <c r="J228" s="58">
        <v>6.69726831745424</v>
      </c>
      <c r="K228" s="57">
        <v>2.273167165503768</v>
      </c>
      <c r="L228" s="57">
        <v>2.9860770526824765</v>
      </c>
      <c r="M228" s="57">
        <v>1.9479766987589151</v>
      </c>
      <c r="N228" s="57">
        <v>1.6772189758046063</v>
      </c>
      <c r="O228" s="57">
        <v>1.3040814802461838</v>
      </c>
      <c r="P228" s="58"/>
      <c r="Q228" s="57"/>
      <c r="R228" s="57"/>
      <c r="S228" s="57"/>
      <c r="T228" s="57">
        <v>0</v>
      </c>
      <c r="U228" s="79">
        <v>0</v>
      </c>
      <c r="V228" s="16">
        <v>0.26295658825779311</v>
      </c>
      <c r="W228" s="16">
        <v>0.53923933400315083</v>
      </c>
      <c r="Y228" s="151" t="s">
        <v>395</v>
      </c>
      <c r="Z228" t="s">
        <v>1439</v>
      </c>
      <c r="AA228" t="s">
        <v>1440</v>
      </c>
      <c r="AB228">
        <v>0.65966773499999998</v>
      </c>
      <c r="AC228">
        <v>0.415596101</v>
      </c>
      <c r="AD228">
        <v>31.01288014</v>
      </c>
      <c r="AE228" s="2">
        <v>1</v>
      </c>
      <c r="AF228" s="2">
        <v>16</v>
      </c>
      <c r="AG228" s="134">
        <v>4.2400000000000001E-5</v>
      </c>
      <c r="AH228">
        <v>104.63430080000001</v>
      </c>
      <c r="AI228">
        <v>13.24894754</v>
      </c>
    </row>
    <row r="229" spans="1:35" x14ac:dyDescent="0.25">
      <c r="C229" s="3" t="s">
        <v>10</v>
      </c>
      <c r="D229" s="7">
        <v>0.41617889264274011</v>
      </c>
      <c r="E229" s="7">
        <v>0.21539867028147328</v>
      </c>
      <c r="F229" s="7">
        <v>0.32529308301896181</v>
      </c>
      <c r="G229" s="7">
        <v>0.11248475974494558</v>
      </c>
      <c r="H229" s="7">
        <v>9.455131585659976E-2</v>
      </c>
      <c r="I229" s="7">
        <v>5.7383116952245045E-2</v>
      </c>
      <c r="J229" s="42">
        <v>5.9788482768918296</v>
      </c>
      <c r="K229" s="43">
        <v>3.1731733584510899</v>
      </c>
      <c r="L229" s="43">
        <v>3.5618726182028562</v>
      </c>
      <c r="M229" s="43">
        <v>2.1935409277945297</v>
      </c>
      <c r="N229" s="43">
        <v>1.4883056314318086</v>
      </c>
      <c r="O229" s="43">
        <v>1.1516314779270633</v>
      </c>
      <c r="P229" s="42"/>
      <c r="Q229" s="43"/>
      <c r="R229" s="43"/>
      <c r="S229" s="43"/>
      <c r="T229" s="43">
        <v>0</v>
      </c>
      <c r="U229" s="71">
        <v>0</v>
      </c>
      <c r="V229" s="7">
        <v>0.25982542908070588</v>
      </c>
      <c r="W229" s="7">
        <v>0.47111544513375758</v>
      </c>
      <c r="Y229" s="151" t="s">
        <v>396</v>
      </c>
      <c r="Z229" t="s">
        <v>1441</v>
      </c>
      <c r="AA229" t="s">
        <v>1442</v>
      </c>
      <c r="AB229">
        <v>0.56313807000000005</v>
      </c>
      <c r="AC229">
        <v>0.41014532500000001</v>
      </c>
      <c r="AD229">
        <v>20.62484392</v>
      </c>
      <c r="AE229" s="2">
        <v>1</v>
      </c>
      <c r="AF229" s="2">
        <v>16</v>
      </c>
      <c r="AG229" s="134">
        <v>3.3399999999999999E-4</v>
      </c>
      <c r="AH229">
        <v>130.0120153</v>
      </c>
      <c r="AI229">
        <v>10.66281727</v>
      </c>
    </row>
    <row r="230" spans="1:35" x14ac:dyDescent="0.25">
      <c r="C230" s="3" t="s">
        <v>11</v>
      </c>
      <c r="D230" s="7">
        <v>0.36193492800173777</v>
      </c>
      <c r="E230" s="7">
        <v>0.10807489995125071</v>
      </c>
      <c r="F230" s="7">
        <v>0.25849718030787988</v>
      </c>
      <c r="G230" s="7">
        <v>7.6015935704339482E-2</v>
      </c>
      <c r="H230" s="7">
        <v>9.2513180566552472E-2</v>
      </c>
      <c r="I230" s="7">
        <v>5.4904917601518312E-2</v>
      </c>
      <c r="J230" s="42">
        <v>7.7542402534337649</v>
      </c>
      <c r="K230" s="43">
        <v>3.8246081076348841</v>
      </c>
      <c r="L230" s="43">
        <v>6.9038905759298199</v>
      </c>
      <c r="M230" s="43">
        <v>2.3164968966722741</v>
      </c>
      <c r="N230" s="43">
        <v>1.451377927566059</v>
      </c>
      <c r="O230" s="43">
        <v>2.1600457706915925</v>
      </c>
      <c r="P230" s="42"/>
      <c r="Q230" s="43"/>
      <c r="R230" s="43"/>
      <c r="S230" s="43"/>
      <c r="T230" s="43">
        <v>0</v>
      </c>
      <c r="U230" s="71">
        <v>0</v>
      </c>
      <c r="V230" s="7">
        <v>0.26266751552001133</v>
      </c>
      <c r="W230" s="7">
        <v>0.61484293240802224</v>
      </c>
      <c r="Y230" s="151"/>
      <c r="AE230" s="2"/>
      <c r="AF230" s="2"/>
    </row>
    <row r="231" spans="1:35" x14ac:dyDescent="0.25">
      <c r="A231" t="s">
        <v>469</v>
      </c>
      <c r="B231" s="20" t="s">
        <v>587</v>
      </c>
      <c r="C231" s="10" t="s">
        <v>9</v>
      </c>
      <c r="D231" s="25">
        <v>0.76</v>
      </c>
      <c r="E231" s="25">
        <v>0.62</v>
      </c>
      <c r="F231" s="25">
        <v>0.71</v>
      </c>
      <c r="G231" s="25">
        <v>0.65</v>
      </c>
      <c r="H231" s="87">
        <v>0.5</v>
      </c>
      <c r="I231" s="98"/>
      <c r="J231" s="25">
        <v>10.1</v>
      </c>
      <c r="K231" s="25">
        <v>4.96</v>
      </c>
      <c r="L231" s="25">
        <v>10.1</v>
      </c>
      <c r="M231" s="25">
        <v>10.4</v>
      </c>
      <c r="N231" s="87">
        <v>9.67</v>
      </c>
      <c r="O231" s="98"/>
      <c r="P231" s="87">
        <v>0.57999999999999996</v>
      </c>
      <c r="Q231" s="25">
        <v>0.83</v>
      </c>
      <c r="R231" s="25">
        <v>0.94</v>
      </c>
      <c r="S231" s="25">
        <v>0.99</v>
      </c>
      <c r="T231" s="43"/>
      <c r="U231" s="71"/>
      <c r="V231" s="7"/>
      <c r="W231" s="7"/>
      <c r="Y231" s="151" t="s">
        <v>395</v>
      </c>
      <c r="Z231" t="s">
        <v>470</v>
      </c>
      <c r="AA231" t="s">
        <v>471</v>
      </c>
      <c r="AB231">
        <v>0.70687636075973104</v>
      </c>
      <c r="AC231">
        <v>0.18560589844948</v>
      </c>
      <c r="AD231">
        <v>19.292237571608901</v>
      </c>
      <c r="AE231" s="2">
        <v>1</v>
      </c>
      <c r="AF231" s="2">
        <v>8</v>
      </c>
      <c r="AG231">
        <v>2.3104470334817098E-3</v>
      </c>
      <c r="AH231">
        <v>114.071890519576</v>
      </c>
      <c r="AI231">
        <v>12.152813062057399</v>
      </c>
    </row>
    <row r="232" spans="1:35" x14ac:dyDescent="0.25">
      <c r="C232" s="3" t="s">
        <v>10</v>
      </c>
      <c r="D232" s="25">
        <v>0.86</v>
      </c>
      <c r="E232" s="25">
        <v>0.75</v>
      </c>
      <c r="F232" s="25">
        <v>0.71</v>
      </c>
      <c r="G232" s="25">
        <v>0.42</v>
      </c>
      <c r="H232" s="87">
        <v>0.3</v>
      </c>
      <c r="I232" s="98"/>
      <c r="J232" s="25">
        <v>10.7</v>
      </c>
      <c r="K232" s="25">
        <v>10.5</v>
      </c>
      <c r="L232" s="25">
        <v>5.64</v>
      </c>
      <c r="M232" s="25">
        <v>10.5</v>
      </c>
      <c r="N232" s="87">
        <v>10.199999999999999</v>
      </c>
      <c r="O232" s="98"/>
      <c r="P232" s="87">
        <v>0.55000000000000004</v>
      </c>
      <c r="Q232" s="25">
        <v>0.91</v>
      </c>
      <c r="R232" s="25"/>
      <c r="S232" s="25"/>
      <c r="T232" s="43"/>
      <c r="U232" s="71"/>
      <c r="V232" s="7"/>
      <c r="W232" s="7"/>
      <c r="Y232" s="151" t="s">
        <v>396</v>
      </c>
      <c r="Z232" t="s">
        <v>472</v>
      </c>
      <c r="AA232" t="s">
        <v>473</v>
      </c>
      <c r="AB232">
        <v>4.7546106964672097E-2</v>
      </c>
      <c r="AC232">
        <v>0.292613829934118</v>
      </c>
      <c r="AD232">
        <v>0.39935671269629403</v>
      </c>
      <c r="AE232" s="2">
        <v>1</v>
      </c>
      <c r="AF232" s="2">
        <v>8</v>
      </c>
      <c r="AG232">
        <v>0.54505327074871901</v>
      </c>
      <c r="AH232">
        <v>-502.90548308728802</v>
      </c>
      <c r="AI232">
        <v>-2.7565703849748502</v>
      </c>
    </row>
    <row r="233" spans="1:35" x14ac:dyDescent="0.25">
      <c r="A233" s="9" t="s">
        <v>474</v>
      </c>
      <c r="B233" s="20" t="s">
        <v>588</v>
      </c>
      <c r="C233" s="10" t="s">
        <v>9</v>
      </c>
      <c r="D233" s="13">
        <v>0.439</v>
      </c>
      <c r="E233" s="13">
        <v>0.52400000000000002</v>
      </c>
      <c r="F233" s="13">
        <v>0.72399999999999998</v>
      </c>
      <c r="G233" s="13">
        <v>0.83899999999999997</v>
      </c>
      <c r="H233" s="47">
        <v>0.46300000000000002</v>
      </c>
      <c r="I233" s="98"/>
      <c r="J233" s="13">
        <v>8.02</v>
      </c>
      <c r="K233" s="13">
        <v>1.19</v>
      </c>
      <c r="L233" s="13">
        <v>9.33</v>
      </c>
      <c r="M233" s="13">
        <v>10.1</v>
      </c>
      <c r="N233" s="47">
        <v>10.5</v>
      </c>
      <c r="O233" s="98"/>
      <c r="P233" s="25"/>
      <c r="Q233" s="13">
        <v>0.69899999999999995</v>
      </c>
      <c r="R233" s="25"/>
      <c r="S233" s="13">
        <v>0.73699999999999999</v>
      </c>
      <c r="T233" s="43"/>
      <c r="U233" s="71"/>
      <c r="V233" s="7"/>
      <c r="W233" s="7"/>
      <c r="Y233" s="151" t="s">
        <v>395</v>
      </c>
      <c r="Z233" s="24" t="s">
        <v>475</v>
      </c>
      <c r="AA233" t="s">
        <v>476</v>
      </c>
      <c r="AB233">
        <v>0.197768744279674</v>
      </c>
      <c r="AC233">
        <v>0.27667786369124803</v>
      </c>
      <c r="AD233">
        <v>1.9721868762353101</v>
      </c>
      <c r="AE233" s="2">
        <v>1</v>
      </c>
      <c r="AF233" s="2">
        <v>8</v>
      </c>
      <c r="AG233">
        <v>0.197829093029286</v>
      </c>
      <c r="AH233">
        <v>-239.338887301255</v>
      </c>
      <c r="AI233">
        <v>-5.7921818587506104</v>
      </c>
    </row>
    <row r="234" spans="1:35" x14ac:dyDescent="0.25">
      <c r="C234" s="3" t="s">
        <v>10</v>
      </c>
      <c r="D234" s="13">
        <v>0.40699999999999997</v>
      </c>
      <c r="E234" s="13">
        <v>0.53500000000000003</v>
      </c>
      <c r="F234" s="13">
        <v>0.74</v>
      </c>
      <c r="G234" s="13">
        <v>0.78</v>
      </c>
      <c r="H234" s="47">
        <v>0.90100000000000002</v>
      </c>
      <c r="I234" s="98"/>
      <c r="J234" s="13">
        <v>0.98499999999999999</v>
      </c>
      <c r="K234" s="13">
        <v>7.67</v>
      </c>
      <c r="L234" s="13">
        <v>4.6399999999999997</v>
      </c>
      <c r="M234" s="13">
        <v>1.46</v>
      </c>
      <c r="N234" s="47">
        <v>9.9499999999999993</v>
      </c>
      <c r="O234" s="98"/>
      <c r="P234" s="25"/>
      <c r="Q234" s="13">
        <v>0.372</v>
      </c>
      <c r="R234" s="25"/>
      <c r="S234" s="13">
        <v>1.06</v>
      </c>
      <c r="T234" s="43"/>
      <c r="U234" s="71"/>
      <c r="V234" s="7"/>
      <c r="W234" s="7"/>
      <c r="Y234" s="151" t="s">
        <v>396</v>
      </c>
      <c r="Z234" t="s">
        <v>477</v>
      </c>
      <c r="AA234" t="s">
        <v>478</v>
      </c>
      <c r="AB234">
        <v>0.196210163765239</v>
      </c>
      <c r="AC234">
        <v>0.92242943818819001</v>
      </c>
      <c r="AD234">
        <v>1.9528504086028999</v>
      </c>
      <c r="AE234" s="2">
        <v>1</v>
      </c>
      <c r="AF234" s="2">
        <v>8</v>
      </c>
      <c r="AG234">
        <v>0.19981789553816701</v>
      </c>
      <c r="AH234">
        <v>-72.142978831188898</v>
      </c>
      <c r="AI234">
        <v>-19.215929028433202</v>
      </c>
    </row>
    <row r="235" spans="1:35" x14ac:dyDescent="0.25">
      <c r="A235" t="s">
        <v>136</v>
      </c>
      <c r="B235" s="20" t="s">
        <v>137</v>
      </c>
      <c r="C235" s="10" t="s">
        <v>9</v>
      </c>
      <c r="D235" s="5">
        <v>0.83953018618485697</v>
      </c>
      <c r="E235" s="5">
        <v>0.24735178834221244</v>
      </c>
      <c r="F235" s="5">
        <v>0.24010236317081338</v>
      </c>
      <c r="G235" s="5">
        <v>0.26120193964410443</v>
      </c>
      <c r="H235" s="5">
        <v>0.36321577470570077</v>
      </c>
      <c r="I235" s="5">
        <v>0.2166635557126278</v>
      </c>
      <c r="J235" s="53">
        <v>1.7890820536874166</v>
      </c>
      <c r="K235" s="54">
        <v>1.4838508477466015</v>
      </c>
      <c r="L235" s="54">
        <v>2.5159502041008128</v>
      </c>
      <c r="M235" s="54">
        <v>2.9976656804975694</v>
      </c>
      <c r="N235" s="54">
        <v>2.5482858196872731</v>
      </c>
      <c r="O235" s="54">
        <v>2.1773327051519118</v>
      </c>
      <c r="P235" s="55"/>
      <c r="Q235" s="30"/>
      <c r="R235" s="30"/>
      <c r="S235" s="30"/>
      <c r="T235" s="30">
        <v>3.7597170246283056E-2</v>
      </c>
      <c r="U235" s="77">
        <v>0.29126054052480832</v>
      </c>
      <c r="V235" s="4">
        <v>0.22576945277901558</v>
      </c>
      <c r="W235" s="4">
        <v>0.66975048794617198</v>
      </c>
      <c r="Y235" s="151" t="s">
        <v>395</v>
      </c>
      <c r="Z235" t="s">
        <v>737</v>
      </c>
      <c r="AA235" t="s">
        <v>738</v>
      </c>
      <c r="AB235">
        <v>0.148584565</v>
      </c>
      <c r="AC235">
        <v>0.52101609999999998</v>
      </c>
      <c r="AD235">
        <v>2.7922362469999999</v>
      </c>
      <c r="AE235" s="2">
        <v>1</v>
      </c>
      <c r="AF235" s="2">
        <v>16</v>
      </c>
      <c r="AG235">
        <v>0.114163157</v>
      </c>
      <c r="AH235">
        <v>278.15659900000003</v>
      </c>
      <c r="AI235">
        <v>4.9838629259999996</v>
      </c>
    </row>
    <row r="236" spans="1:35" x14ac:dyDescent="0.25">
      <c r="C236" s="3" t="s">
        <v>10</v>
      </c>
      <c r="D236" s="5">
        <v>1.0828304084681486</v>
      </c>
      <c r="E236" s="5">
        <v>0.28579886084218781</v>
      </c>
      <c r="F236" s="5">
        <v>0.25713253763405686</v>
      </c>
      <c r="G236" s="5">
        <v>0.52743826562681784</v>
      </c>
      <c r="H236" s="5">
        <v>0.22900589915542713</v>
      </c>
      <c r="I236" s="5">
        <v>0.29013215642567902</v>
      </c>
      <c r="J236" s="53">
        <v>2.0898942093764976</v>
      </c>
      <c r="K236" s="54">
        <v>1.5759436857009015</v>
      </c>
      <c r="L236" s="54">
        <v>2.4606796636474888</v>
      </c>
      <c r="M236" s="54">
        <v>2.8146235260158217</v>
      </c>
      <c r="N236" s="54">
        <v>2.413908497160723</v>
      </c>
      <c r="O236" s="54">
        <v>1.9569555356503947</v>
      </c>
      <c r="P236" s="55"/>
      <c r="Q236" s="30"/>
      <c r="R236" s="30"/>
      <c r="S236" s="30"/>
      <c r="T236" s="30">
        <v>3.7063630875412423E-2</v>
      </c>
      <c r="U236" s="77">
        <v>0.21920692796274407</v>
      </c>
      <c r="V236" s="4">
        <v>0.22873058994365933</v>
      </c>
      <c r="W236" s="4">
        <v>0.55048365692469892</v>
      </c>
      <c r="Y236" s="151" t="s">
        <v>396</v>
      </c>
      <c r="Z236" t="s">
        <v>739</v>
      </c>
      <c r="AA236" t="s">
        <v>740</v>
      </c>
      <c r="AB236">
        <v>6.3968195000000005E-2</v>
      </c>
      <c r="AC236">
        <v>0.19845906299999999</v>
      </c>
      <c r="AD236">
        <v>1.093436257</v>
      </c>
      <c r="AE236" s="2">
        <v>1</v>
      </c>
      <c r="AF236" s="2">
        <v>16</v>
      </c>
      <c r="AG236">
        <v>0.31125242199999997</v>
      </c>
      <c r="AH236">
        <v>-1166.9410580000001</v>
      </c>
      <c r="AI236">
        <v>-1.187972907</v>
      </c>
    </row>
    <row r="237" spans="1:35" x14ac:dyDescent="0.25">
      <c r="C237" s="3" t="s">
        <v>11</v>
      </c>
      <c r="D237" s="5">
        <v>0.97210412862497708</v>
      </c>
      <c r="E237" s="5">
        <v>0.15992709379886452</v>
      </c>
      <c r="F237" s="5">
        <v>0.47327790676870546</v>
      </c>
      <c r="G237" s="5">
        <v>0.32206480826879064</v>
      </c>
      <c r="H237" s="5">
        <v>0.26397991917268576</v>
      </c>
      <c r="I237" s="5">
        <v>0.27605365339736432</v>
      </c>
      <c r="J237" s="53">
        <v>2.1168341870687311</v>
      </c>
      <c r="K237" s="54">
        <v>1.6417531196048716</v>
      </c>
      <c r="L237" s="54">
        <v>1.9346686788107081</v>
      </c>
      <c r="M237" s="54">
        <v>2.3219993666578604</v>
      </c>
      <c r="N237" s="54">
        <v>1.8759887503409007</v>
      </c>
      <c r="O237" s="54">
        <v>2.4743108551450135</v>
      </c>
      <c r="P237" s="55"/>
      <c r="Q237" s="30"/>
      <c r="R237" s="30"/>
      <c r="S237" s="30"/>
      <c r="T237" s="30">
        <v>3.9813046561561337E-2</v>
      </c>
      <c r="U237" s="77">
        <v>0.29951872898436471</v>
      </c>
      <c r="V237" s="4">
        <v>0.28544481088234741</v>
      </c>
      <c r="W237" s="4">
        <v>0.88925386136982487</v>
      </c>
      <c r="Y237" s="151"/>
      <c r="AE237" s="2"/>
      <c r="AF237" s="2"/>
    </row>
    <row r="238" spans="1:35" x14ac:dyDescent="0.25">
      <c r="A238" t="s">
        <v>629</v>
      </c>
      <c r="B238" s="20" t="s">
        <v>138</v>
      </c>
      <c r="C238" s="3" t="s">
        <v>9</v>
      </c>
      <c r="D238" s="5"/>
      <c r="E238" s="7"/>
      <c r="F238" s="7"/>
      <c r="G238" s="7"/>
      <c r="H238" s="7"/>
      <c r="I238" s="7"/>
      <c r="J238" s="55">
        <v>4.3735295964695498</v>
      </c>
      <c r="K238" s="30">
        <v>1.2776589231835911</v>
      </c>
      <c r="L238" s="30">
        <v>0.83554198530984902</v>
      </c>
      <c r="M238" s="30">
        <v>0.33943746122509849</v>
      </c>
      <c r="N238" s="43">
        <v>0</v>
      </c>
      <c r="O238" s="43">
        <v>0</v>
      </c>
      <c r="P238" s="42"/>
      <c r="Q238" s="43"/>
      <c r="R238" s="43"/>
      <c r="S238" s="43"/>
      <c r="T238" s="43">
        <v>0</v>
      </c>
      <c r="U238" s="71">
        <v>0</v>
      </c>
      <c r="V238" s="7">
        <v>0</v>
      </c>
      <c r="W238" s="7">
        <v>0</v>
      </c>
      <c r="Y238" s="151" t="s">
        <v>396</v>
      </c>
      <c r="Z238" t="s">
        <v>1287</v>
      </c>
      <c r="AA238" t="s">
        <v>1288</v>
      </c>
      <c r="AB238">
        <v>0.91062161399999997</v>
      </c>
      <c r="AC238">
        <v>0.30592164900000002</v>
      </c>
      <c r="AD238">
        <v>101.8838726</v>
      </c>
      <c r="AE238" s="2">
        <v>1</v>
      </c>
      <c r="AF238" s="2">
        <v>10</v>
      </c>
      <c r="AG238" s="134">
        <v>1.46E-6</v>
      </c>
      <c r="AH238">
        <v>17.251165449999998</v>
      </c>
      <c r="AI238">
        <v>80.359461240000002</v>
      </c>
    </row>
    <row r="239" spans="1:35" x14ac:dyDescent="0.25">
      <c r="C239" s="3" t="s">
        <v>10</v>
      </c>
      <c r="D239" s="5"/>
      <c r="E239" s="7"/>
      <c r="F239" s="7"/>
      <c r="G239" s="7"/>
      <c r="H239" s="7"/>
      <c r="I239" s="7"/>
      <c r="J239" s="55">
        <v>5.0618322437601542</v>
      </c>
      <c r="K239" s="30">
        <v>1.3665441521874673</v>
      </c>
      <c r="L239" s="30">
        <v>0.88666028448928846</v>
      </c>
      <c r="M239" s="30">
        <v>0.42431719278553787</v>
      </c>
      <c r="N239" s="43">
        <v>0</v>
      </c>
      <c r="O239" s="43">
        <v>0</v>
      </c>
      <c r="P239" s="42"/>
      <c r="Q239" s="43"/>
      <c r="R239" s="43"/>
      <c r="S239" s="43"/>
      <c r="T239" s="43">
        <v>0</v>
      </c>
      <c r="U239" s="71">
        <v>0</v>
      </c>
      <c r="V239" s="7">
        <v>0</v>
      </c>
      <c r="W239" s="7">
        <v>0</v>
      </c>
      <c r="Y239" s="151"/>
      <c r="AE239" s="2"/>
      <c r="AF239" s="2"/>
    </row>
    <row r="240" spans="1:35" x14ac:dyDescent="0.25">
      <c r="C240" s="3" t="s">
        <v>11</v>
      </c>
      <c r="D240" s="5"/>
      <c r="E240" s="7"/>
      <c r="F240" s="7"/>
      <c r="G240" s="7"/>
      <c r="H240" s="7"/>
      <c r="I240" s="7"/>
      <c r="J240" s="55">
        <v>5.0453637485461291</v>
      </c>
      <c r="K240" s="30">
        <v>1.3073876344550104</v>
      </c>
      <c r="L240" s="30">
        <v>1.0002299070877017</v>
      </c>
      <c r="M240" s="30">
        <v>0.38693609952888708</v>
      </c>
      <c r="N240" s="43">
        <v>0</v>
      </c>
      <c r="O240" s="43">
        <v>0</v>
      </c>
      <c r="P240" s="42"/>
      <c r="Q240" s="43"/>
      <c r="R240" s="43"/>
      <c r="S240" s="43"/>
      <c r="T240" s="43">
        <v>0</v>
      </c>
      <c r="U240" s="71">
        <v>0</v>
      </c>
      <c r="V240" s="7">
        <v>0</v>
      </c>
      <c r="W240" s="7">
        <v>0</v>
      </c>
      <c r="Y240" s="151"/>
      <c r="AE240" s="2"/>
      <c r="AF240" s="2"/>
    </row>
    <row r="241" spans="1:35" x14ac:dyDescent="0.25">
      <c r="A241" t="s">
        <v>139</v>
      </c>
      <c r="B241" s="20" t="s">
        <v>140</v>
      </c>
      <c r="C241" s="3" t="s">
        <v>14</v>
      </c>
      <c r="D241" s="4">
        <v>0.32926253925329352</v>
      </c>
      <c r="E241" s="4">
        <v>0.1453689853376528</v>
      </c>
      <c r="F241" s="4">
        <v>8.7245197558916229E-2</v>
      </c>
      <c r="G241" s="4">
        <v>0</v>
      </c>
      <c r="H241" s="4">
        <v>0</v>
      </c>
      <c r="I241" s="4">
        <v>0.12877442052753757</v>
      </c>
      <c r="J241" s="58">
        <v>10.68</v>
      </c>
      <c r="K241" s="57">
        <v>7.55</v>
      </c>
      <c r="L241" s="57">
        <v>8.18</v>
      </c>
      <c r="M241" s="57">
        <v>7.26</v>
      </c>
      <c r="N241" s="57">
        <v>7.1</v>
      </c>
      <c r="O241" s="57">
        <v>6.19</v>
      </c>
      <c r="P241" s="53"/>
      <c r="Q241" s="54"/>
      <c r="R241" s="54"/>
      <c r="S241" s="54"/>
      <c r="T241" s="54">
        <v>0.15570365638475467</v>
      </c>
      <c r="U241" s="76">
        <v>0.13484427296462825</v>
      </c>
      <c r="V241" s="16">
        <v>0</v>
      </c>
      <c r="W241" s="16">
        <v>4.83</v>
      </c>
      <c r="Y241" s="151" t="s">
        <v>395</v>
      </c>
      <c r="Z241" t="s">
        <v>1231</v>
      </c>
      <c r="AA241" t="s">
        <v>1232</v>
      </c>
      <c r="AB241">
        <v>0.139168921</v>
      </c>
      <c r="AC241">
        <v>0.507029866</v>
      </c>
      <c r="AD241">
        <v>1.131676664</v>
      </c>
      <c r="AE241" s="2">
        <v>1</v>
      </c>
      <c r="AF241" s="2">
        <v>7</v>
      </c>
      <c r="AG241">
        <v>0.32273245099999998</v>
      </c>
      <c r="AH241">
        <v>278.1541454</v>
      </c>
      <c r="AI241">
        <v>4.9839068879999999</v>
      </c>
    </row>
    <row r="242" spans="1:35" x14ac:dyDescent="0.25">
      <c r="C242" s="3" t="s">
        <v>15</v>
      </c>
      <c r="D242" s="4">
        <v>0.41488333662694571</v>
      </c>
      <c r="E242" s="4">
        <v>0.17049294431647707</v>
      </c>
      <c r="F242" s="4">
        <v>0</v>
      </c>
      <c r="G242" s="4">
        <v>0</v>
      </c>
      <c r="H242" s="4">
        <v>0</v>
      </c>
      <c r="I242" s="4">
        <v>0</v>
      </c>
      <c r="J242" s="42">
        <v>8.5</v>
      </c>
      <c r="K242" s="43">
        <v>9.5399999999999991</v>
      </c>
      <c r="L242" s="43">
        <v>8.33</v>
      </c>
      <c r="M242" s="43">
        <v>8.5299999999999994</v>
      </c>
      <c r="N242" s="43">
        <v>6.88</v>
      </c>
      <c r="O242" s="43">
        <v>5.88</v>
      </c>
      <c r="P242" s="53"/>
      <c r="Q242" s="54"/>
      <c r="R242" s="54"/>
      <c r="S242" s="54"/>
      <c r="T242" s="54">
        <v>0.23735327435474957</v>
      </c>
      <c r="U242" s="76">
        <v>0.12906805765281981</v>
      </c>
      <c r="V242" s="7">
        <v>0</v>
      </c>
      <c r="W242" s="7">
        <v>6.9</v>
      </c>
      <c r="Y242" s="151" t="s">
        <v>396</v>
      </c>
      <c r="Z242" t="s">
        <v>1233</v>
      </c>
      <c r="AA242" t="s">
        <v>1234</v>
      </c>
      <c r="AB242">
        <v>0.61869818700000001</v>
      </c>
      <c r="AC242">
        <v>0.10360824</v>
      </c>
      <c r="AD242">
        <v>25.961510369999999</v>
      </c>
      <c r="AE242" s="2">
        <v>1</v>
      </c>
      <c r="AF242" s="2">
        <v>16</v>
      </c>
      <c r="AG242" s="134">
        <v>1.08E-4</v>
      </c>
      <c r="AH242">
        <v>458.73018409999997</v>
      </c>
      <c r="AI242">
        <v>3.0220256029999999</v>
      </c>
    </row>
    <row r="243" spans="1:35" x14ac:dyDescent="0.25">
      <c r="C243" s="3" t="s">
        <v>16</v>
      </c>
      <c r="D243" s="4">
        <v>0.28330524928991052</v>
      </c>
      <c r="E243" s="4">
        <v>0.14301396591684271</v>
      </c>
      <c r="F243" s="4">
        <v>0.11812996428381044</v>
      </c>
      <c r="G243" s="4">
        <v>0</v>
      </c>
      <c r="H243" s="4">
        <v>0</v>
      </c>
      <c r="I243" s="4">
        <v>0</v>
      </c>
      <c r="J243" s="42">
        <v>7.67</v>
      </c>
      <c r="K243" s="43">
        <v>9.44</v>
      </c>
      <c r="L243" s="43">
        <v>7.21</v>
      </c>
      <c r="M243" s="43">
        <v>6.56</v>
      </c>
      <c r="N243" s="43">
        <v>7.65</v>
      </c>
      <c r="O243" s="43">
        <v>6.11</v>
      </c>
      <c r="P243" s="53"/>
      <c r="Q243" s="54"/>
      <c r="R243" s="54"/>
      <c r="S243" s="54"/>
      <c r="T243" s="54">
        <v>0.22187620335240521</v>
      </c>
      <c r="U243" s="76">
        <v>0.17542244503402157</v>
      </c>
      <c r="V243" s="7">
        <v>0</v>
      </c>
      <c r="W243" s="7">
        <v>5.37</v>
      </c>
      <c r="Y243" s="151"/>
      <c r="AE243" s="2"/>
      <c r="AF243" s="2"/>
    </row>
    <row r="244" spans="1:35" x14ac:dyDescent="0.25">
      <c r="A244" t="s">
        <v>141</v>
      </c>
      <c r="B244" s="20" t="s">
        <v>142</v>
      </c>
      <c r="C244" s="3" t="s">
        <v>14</v>
      </c>
      <c r="D244" s="4">
        <v>4.2908164532041004</v>
      </c>
      <c r="E244" s="4">
        <v>2.5750152894076566</v>
      </c>
      <c r="F244" s="4">
        <v>3.639053137147692</v>
      </c>
      <c r="G244" s="4">
        <v>0.62873457528529053</v>
      </c>
      <c r="H244" s="4">
        <v>1.1149190221817376</v>
      </c>
      <c r="I244" s="4">
        <v>2.893483094314913</v>
      </c>
      <c r="J244" s="42">
        <v>0.7678475458519034</v>
      </c>
      <c r="K244" s="43">
        <v>0.43974929180795452</v>
      </c>
      <c r="L244" s="43">
        <v>0.48399718698502409</v>
      </c>
      <c r="M244" s="43">
        <v>0.33459265597284504</v>
      </c>
      <c r="N244" s="43">
        <v>0.48807230530057338</v>
      </c>
      <c r="O244" s="43">
        <v>0.21456855083837215</v>
      </c>
      <c r="P244" s="53"/>
      <c r="Q244" s="54"/>
      <c r="R244" s="54"/>
      <c r="S244" s="54"/>
      <c r="T244" s="54">
        <v>0.29005109351967179</v>
      </c>
      <c r="U244" s="76">
        <v>0.78575181966130636</v>
      </c>
      <c r="V244" s="7">
        <v>0</v>
      </c>
      <c r="W244" s="7">
        <v>0.81928480362383338</v>
      </c>
      <c r="Y244" s="151" t="s">
        <v>395</v>
      </c>
      <c r="Z244" t="s">
        <v>1175</v>
      </c>
      <c r="AA244" t="s">
        <v>1176</v>
      </c>
      <c r="AB244">
        <v>2.8223176999999999E-2</v>
      </c>
      <c r="AC244">
        <v>0.77538500700000001</v>
      </c>
      <c r="AD244">
        <v>0.46468573899999999</v>
      </c>
      <c r="AE244" s="2">
        <v>1</v>
      </c>
      <c r="AF244" s="2">
        <v>16</v>
      </c>
      <c r="AG244">
        <v>0.50519064400000002</v>
      </c>
      <c r="AH244">
        <v>458.16247870000001</v>
      </c>
      <c r="AI244">
        <v>3.0257701699999999</v>
      </c>
    </row>
    <row r="245" spans="1:35" x14ac:dyDescent="0.25">
      <c r="C245" s="3" t="s">
        <v>15</v>
      </c>
      <c r="D245" s="4">
        <v>0.67678098256813457</v>
      </c>
      <c r="E245" s="4">
        <v>1.3777483958544605</v>
      </c>
      <c r="F245" s="4">
        <v>1.8032139007104189</v>
      </c>
      <c r="G245" s="4">
        <v>1.1245775214355707</v>
      </c>
      <c r="H245" s="4">
        <v>0.71613399632163643</v>
      </c>
      <c r="I245" s="4">
        <v>0.87039892819737041</v>
      </c>
      <c r="J245" s="42">
        <v>2.8778423003731617</v>
      </c>
      <c r="K245" s="43">
        <v>1.5987927976742977</v>
      </c>
      <c r="L245" s="43">
        <v>1.1953542817903162</v>
      </c>
      <c r="M245" s="43">
        <v>0.87894928517421889</v>
      </c>
      <c r="N245" s="43">
        <v>2.0418373258643725</v>
      </c>
      <c r="O245" s="43">
        <v>1.0309022590672465</v>
      </c>
      <c r="P245" s="53"/>
      <c r="Q245" s="54"/>
      <c r="R245" s="54"/>
      <c r="S245" s="54"/>
      <c r="T245" s="54">
        <v>0.16309464862880035</v>
      </c>
      <c r="U245" s="76">
        <v>0.24155630549358284</v>
      </c>
      <c r="V245" s="7">
        <v>0</v>
      </c>
      <c r="W245" s="7">
        <v>2.1800238639671683</v>
      </c>
      <c r="Y245" s="151" t="s">
        <v>396</v>
      </c>
      <c r="Z245" t="s">
        <v>1177</v>
      </c>
      <c r="AA245" t="s">
        <v>1178</v>
      </c>
      <c r="AB245">
        <v>5.0685440999999998E-2</v>
      </c>
      <c r="AC245">
        <v>0.79137109500000002</v>
      </c>
      <c r="AD245">
        <v>0.85426590800000002</v>
      </c>
      <c r="AE245" s="2">
        <v>1</v>
      </c>
      <c r="AF245" s="2">
        <v>16</v>
      </c>
      <c r="AG245">
        <v>0.36907852200000002</v>
      </c>
      <c r="AH245">
        <v>331.08527830000003</v>
      </c>
      <c r="AI245">
        <v>4.1871217229999997</v>
      </c>
    </row>
    <row r="246" spans="1:35" x14ac:dyDescent="0.25">
      <c r="C246" s="3" t="s">
        <v>16</v>
      </c>
      <c r="D246" s="4">
        <v>0.25134712101651158</v>
      </c>
      <c r="E246" s="4">
        <v>1.1262802257788029</v>
      </c>
      <c r="F246" s="4">
        <v>1.0128326102580052</v>
      </c>
      <c r="G246" s="4">
        <v>0.89492156940302037</v>
      </c>
      <c r="H246" s="4">
        <v>0.5179360103324856</v>
      </c>
      <c r="I246" s="4">
        <v>0.39142514294172304</v>
      </c>
      <c r="J246" s="42">
        <v>3.9318634031398436</v>
      </c>
      <c r="K246" s="43">
        <v>1.2594422113113293</v>
      </c>
      <c r="L246" s="43">
        <v>0.95449357364245857</v>
      </c>
      <c r="M246" s="43">
        <v>0.61509683606353127</v>
      </c>
      <c r="N246" s="43">
        <v>2.6499068078493306</v>
      </c>
      <c r="O246" s="43">
        <v>1.3933011221098055</v>
      </c>
      <c r="P246" s="53"/>
      <c r="Q246" s="54"/>
      <c r="R246" s="54"/>
      <c r="S246" s="54"/>
      <c r="T246" s="54">
        <v>0.11605451913073758</v>
      </c>
      <c r="U246" s="76">
        <v>0.31499764538018626</v>
      </c>
      <c r="V246" s="7">
        <v>0</v>
      </c>
      <c r="W246" s="7">
        <v>2.0021517871094625</v>
      </c>
      <c r="Y246" s="151"/>
      <c r="AE246" s="2"/>
      <c r="AF246" s="2"/>
    </row>
    <row r="247" spans="1:35" x14ac:dyDescent="0.25">
      <c r="A247" s="9" t="s">
        <v>630</v>
      </c>
      <c r="B247" s="20" t="s">
        <v>143</v>
      </c>
      <c r="C247" s="3" t="s">
        <v>14</v>
      </c>
      <c r="D247" s="13">
        <v>1.07</v>
      </c>
      <c r="E247" s="13">
        <v>1.07</v>
      </c>
      <c r="F247" s="13">
        <v>1.7</v>
      </c>
      <c r="G247" s="13">
        <v>0.83699999999999997</v>
      </c>
      <c r="H247" s="13">
        <v>1.0900000000000001</v>
      </c>
      <c r="I247" s="13">
        <v>0.88400000000000001</v>
      </c>
      <c r="J247" s="91">
        <v>11.6</v>
      </c>
      <c r="K247" s="47">
        <v>7.9</v>
      </c>
      <c r="L247" s="47">
        <v>9.23</v>
      </c>
      <c r="M247" s="47">
        <v>9</v>
      </c>
      <c r="N247" s="92">
        <v>10.199999999999999</v>
      </c>
      <c r="O247" s="92">
        <v>17.7</v>
      </c>
      <c r="P247" s="46"/>
      <c r="Q247" s="47"/>
      <c r="R247" s="47"/>
      <c r="S247" s="47"/>
      <c r="T247" s="47">
        <v>0.95899999999999996</v>
      </c>
      <c r="U247" s="73">
        <v>1</v>
      </c>
      <c r="V247" s="28">
        <v>13.3</v>
      </c>
      <c r="W247" s="29">
        <v>12</v>
      </c>
      <c r="Y247" s="151" t="s">
        <v>395</v>
      </c>
      <c r="Z247" t="s">
        <v>1435</v>
      </c>
      <c r="AA247" t="s">
        <v>1436</v>
      </c>
      <c r="AB247">
        <v>7.9207738E-2</v>
      </c>
      <c r="AC247">
        <v>0.160607841</v>
      </c>
      <c r="AD247">
        <v>1.3763406330000001</v>
      </c>
      <c r="AE247" s="2">
        <v>1</v>
      </c>
      <c r="AF247" s="2">
        <v>16</v>
      </c>
      <c r="AG247">
        <v>0.25789534400000003</v>
      </c>
      <c r="AH247">
        <v>1285.247836</v>
      </c>
      <c r="AI247">
        <v>1.0786202650000001</v>
      </c>
    </row>
    <row r="248" spans="1:35" x14ac:dyDescent="0.25">
      <c r="C248" s="3" t="s">
        <v>15</v>
      </c>
      <c r="D248" s="13">
        <v>1.08</v>
      </c>
      <c r="E248" s="13">
        <v>0.97799999999999998</v>
      </c>
      <c r="F248" s="13">
        <v>0.92700000000000005</v>
      </c>
      <c r="G248" s="13">
        <v>1.1299999999999999</v>
      </c>
      <c r="H248" s="13">
        <v>0.97599999999999998</v>
      </c>
      <c r="I248" s="13">
        <v>0.98</v>
      </c>
      <c r="J248" s="91">
        <v>12.9</v>
      </c>
      <c r="K248" s="47">
        <v>7.75</v>
      </c>
      <c r="L248" s="47">
        <v>8.39</v>
      </c>
      <c r="M248" s="92">
        <v>8.16</v>
      </c>
      <c r="N248" s="47">
        <v>8.6999999999999993</v>
      </c>
      <c r="O248" s="92">
        <v>21.3</v>
      </c>
      <c r="P248" s="46"/>
      <c r="Q248" s="47"/>
      <c r="R248" s="47"/>
      <c r="S248" s="47"/>
      <c r="T248" s="47">
        <v>1.72</v>
      </c>
      <c r="U248" s="73">
        <v>0.92700000000000005</v>
      </c>
      <c r="V248" s="28">
        <v>15.5</v>
      </c>
      <c r="W248" s="28">
        <v>15.3</v>
      </c>
      <c r="Y248" s="151" t="s">
        <v>396</v>
      </c>
      <c r="Z248" t="s">
        <v>1437</v>
      </c>
      <c r="AA248" t="s">
        <v>1438</v>
      </c>
      <c r="AB248">
        <v>0.52686932799999997</v>
      </c>
      <c r="AC248">
        <v>0.22291914900000001</v>
      </c>
      <c r="AD248">
        <v>17.817295999999999</v>
      </c>
      <c r="AE248" s="2">
        <v>1</v>
      </c>
      <c r="AF248" s="2">
        <v>16</v>
      </c>
      <c r="AG248" s="134">
        <v>6.4899999999999995E-4</v>
      </c>
      <c r="AH248">
        <v>-257.36430789999997</v>
      </c>
      <c r="AI248">
        <v>-5.3865058919999997</v>
      </c>
    </row>
    <row r="249" spans="1:35" x14ac:dyDescent="0.25">
      <c r="C249" s="3" t="s">
        <v>16</v>
      </c>
      <c r="D249" s="13">
        <v>1.18</v>
      </c>
      <c r="E249" s="13">
        <v>0.97799999999999998</v>
      </c>
      <c r="F249" s="13">
        <v>0.89200000000000002</v>
      </c>
      <c r="G249" s="13">
        <v>1.1200000000000001</v>
      </c>
      <c r="H249" s="13">
        <v>0.83299999999999996</v>
      </c>
      <c r="I249" s="13">
        <v>1.04</v>
      </c>
      <c r="J249" s="93">
        <v>12</v>
      </c>
      <c r="K249" s="47">
        <v>8.49</v>
      </c>
      <c r="L249" s="47">
        <v>8.31</v>
      </c>
      <c r="M249" s="92">
        <v>9.0399999999999991</v>
      </c>
      <c r="N249" s="47">
        <v>8.8000000000000007</v>
      </c>
      <c r="O249" s="92">
        <v>18.5</v>
      </c>
      <c r="P249" s="46"/>
      <c r="Q249" s="47"/>
      <c r="R249" s="47"/>
      <c r="S249" s="47"/>
      <c r="T249" s="47">
        <v>0.84</v>
      </c>
      <c r="U249" s="73">
        <v>1.02</v>
      </c>
      <c r="V249" s="28">
        <v>13.6</v>
      </c>
      <c r="W249" s="28">
        <v>15.7</v>
      </c>
      <c r="Y249" s="151"/>
      <c r="AE249" s="2"/>
      <c r="AF249" s="2"/>
    </row>
    <row r="250" spans="1:35" x14ac:dyDescent="0.25">
      <c r="A250" s="9" t="s">
        <v>631</v>
      </c>
      <c r="B250" s="20" t="s">
        <v>144</v>
      </c>
      <c r="C250" s="3" t="s">
        <v>9</v>
      </c>
      <c r="D250" s="5">
        <v>1.3280179383998127</v>
      </c>
      <c r="E250" s="5">
        <v>1.5904325752468547</v>
      </c>
      <c r="F250" s="5">
        <v>1.0087144813072657</v>
      </c>
      <c r="G250" s="5">
        <v>0.70296301640104975</v>
      </c>
      <c r="H250" s="5">
        <v>0.29434179818778783</v>
      </c>
      <c r="I250" s="5">
        <v>0.3118396762640267</v>
      </c>
      <c r="J250" s="55">
        <v>6.9789658374839743</v>
      </c>
      <c r="K250" s="30">
        <v>7.4737335421242026</v>
      </c>
      <c r="L250" s="30">
        <v>6.254952568374943</v>
      </c>
      <c r="M250" s="30">
        <v>4.6198472055354687</v>
      </c>
      <c r="N250" s="30">
        <v>2.4756791190894321</v>
      </c>
      <c r="O250" s="30">
        <v>1.0290567984078163</v>
      </c>
      <c r="P250" s="55"/>
      <c r="Q250" s="30"/>
      <c r="R250" s="30"/>
      <c r="S250" s="30"/>
      <c r="T250" s="30">
        <v>0</v>
      </c>
      <c r="U250" s="77">
        <v>1.4644683514035439</v>
      </c>
      <c r="V250" s="30">
        <v>6.6662118296003783</v>
      </c>
      <c r="W250" s="30">
        <v>1.1397883982838588</v>
      </c>
      <c r="Y250" s="151" t="s">
        <v>395</v>
      </c>
      <c r="Z250" t="s">
        <v>1041</v>
      </c>
      <c r="AA250" t="s">
        <v>1042</v>
      </c>
      <c r="AB250">
        <v>0.69415859700000004</v>
      </c>
      <c r="AC250">
        <v>0.39170820299999998</v>
      </c>
      <c r="AD250">
        <v>31.77535889</v>
      </c>
      <c r="AE250" s="2">
        <v>1</v>
      </c>
      <c r="AF250" s="2">
        <v>14</v>
      </c>
      <c r="AG250" s="134">
        <v>6.1299999999999999E-5</v>
      </c>
      <c r="AH250">
        <v>78.572882179999993</v>
      </c>
      <c r="AI250">
        <v>17.643419999999999</v>
      </c>
    </row>
    <row r="251" spans="1:35" x14ac:dyDescent="0.25">
      <c r="C251" s="3" t="s">
        <v>10</v>
      </c>
      <c r="D251" s="5">
        <v>1.1500693024975925</v>
      </c>
      <c r="E251" s="5">
        <v>1.3969819754201933</v>
      </c>
      <c r="F251" s="5">
        <v>1.1070602534390406</v>
      </c>
      <c r="G251" s="5">
        <v>0.39359232413559775</v>
      </c>
      <c r="H251" s="5">
        <v>0.3308420822773247</v>
      </c>
      <c r="I251" s="5">
        <v>0</v>
      </c>
      <c r="J251" s="55">
        <v>6.512995105142676</v>
      </c>
      <c r="K251" s="30">
        <v>6.8604881153575503</v>
      </c>
      <c r="L251" s="30">
        <v>6.1267767697579671</v>
      </c>
      <c r="M251" s="30">
        <v>4.6027254365026167</v>
      </c>
      <c r="N251" s="30">
        <v>2.6231897328934637</v>
      </c>
      <c r="O251" s="30">
        <v>1.1228966420912085</v>
      </c>
      <c r="P251" s="55"/>
      <c r="Q251" s="30"/>
      <c r="R251" s="30"/>
      <c r="S251" s="30"/>
      <c r="T251" s="30">
        <v>1.2842287389146931</v>
      </c>
      <c r="U251" s="77">
        <v>1.2932517529160554</v>
      </c>
      <c r="V251" s="30">
        <v>7.02113216837812</v>
      </c>
      <c r="W251" s="30">
        <v>1.2108605897054947</v>
      </c>
      <c r="Y251" s="151" t="s">
        <v>396</v>
      </c>
      <c r="Z251" t="s">
        <v>1043</v>
      </c>
      <c r="AA251" t="s">
        <v>1044</v>
      </c>
      <c r="AB251">
        <v>0.96020172999999998</v>
      </c>
      <c r="AC251">
        <v>0.13694035299999999</v>
      </c>
      <c r="AD251">
        <v>386.02752679999998</v>
      </c>
      <c r="AE251" s="2">
        <v>1</v>
      </c>
      <c r="AF251" s="2">
        <v>16</v>
      </c>
      <c r="AG251" s="134">
        <v>1.2600000000000001E-12</v>
      </c>
      <c r="AH251">
        <v>90.006942649999999</v>
      </c>
      <c r="AI251">
        <v>15.402082549999999</v>
      </c>
    </row>
    <row r="252" spans="1:35" x14ac:dyDescent="0.25">
      <c r="C252" s="3" t="s">
        <v>11</v>
      </c>
      <c r="D252" s="5">
        <v>1.0279515515264093</v>
      </c>
      <c r="E252" s="5">
        <v>1.2492661529274707</v>
      </c>
      <c r="F252" s="5">
        <v>1.248400377458651</v>
      </c>
      <c r="G252" s="5">
        <v>0.46551088836524379</v>
      </c>
      <c r="H252" s="5">
        <v>0.24941495270443778</v>
      </c>
      <c r="I252" s="5">
        <v>0</v>
      </c>
      <c r="J252" s="55">
        <v>8.9569177343375035</v>
      </c>
      <c r="K252" s="30">
        <v>6.4839013749082195</v>
      </c>
      <c r="L252" s="30">
        <v>5.5947760598297949</v>
      </c>
      <c r="M252" s="30">
        <v>4.9742316904476889</v>
      </c>
      <c r="N252" s="30">
        <v>2.9464826020333255</v>
      </c>
      <c r="O252" s="30">
        <v>1.7023654536118009</v>
      </c>
      <c r="P252" s="55"/>
      <c r="Q252" s="30"/>
      <c r="R252" s="30"/>
      <c r="S252" s="30"/>
      <c r="T252" s="30">
        <v>1.1252438505011728</v>
      </c>
      <c r="U252" s="77">
        <v>1.1335246411737956</v>
      </c>
      <c r="V252" s="30">
        <v>8.3771386353388273</v>
      </c>
      <c r="W252" s="30">
        <v>1.8135744119455424</v>
      </c>
      <c r="Y252" s="151"/>
      <c r="AE252" s="2"/>
      <c r="AF252" s="2"/>
    </row>
    <row r="253" spans="1:35" x14ac:dyDescent="0.25">
      <c r="A253" t="s">
        <v>145</v>
      </c>
      <c r="B253" s="20" t="s">
        <v>146</v>
      </c>
      <c r="C253" s="3" t="s">
        <v>14</v>
      </c>
      <c r="D253" s="13">
        <v>0.26800000000000002</v>
      </c>
      <c r="E253" s="13">
        <v>0.125</v>
      </c>
      <c r="F253" s="13">
        <v>0.11700000000000001</v>
      </c>
      <c r="G253" s="13">
        <v>5.8200000000000002E-2</v>
      </c>
      <c r="H253" s="13">
        <v>4.3700000000000003E-2</v>
      </c>
      <c r="I253" s="13">
        <v>1.6799999999999999E-2</v>
      </c>
      <c r="J253" s="46">
        <v>4.45</v>
      </c>
      <c r="K253" s="47">
        <v>1.48</v>
      </c>
      <c r="L253" s="47">
        <v>1.65</v>
      </c>
      <c r="M253" s="47">
        <v>1.27</v>
      </c>
      <c r="N253" s="47">
        <v>0.73299999999999998</v>
      </c>
      <c r="O253" s="47">
        <v>0.34599999999999997</v>
      </c>
      <c r="P253" s="46"/>
      <c r="Q253" s="47"/>
      <c r="R253" s="47"/>
      <c r="S253" s="47"/>
      <c r="T253" s="47">
        <v>0.16900000000000001</v>
      </c>
      <c r="U253" s="73">
        <v>3.6900000000000002E-2</v>
      </c>
      <c r="V253" s="13">
        <v>1.26</v>
      </c>
      <c r="W253" s="13">
        <v>0.59399999999999997</v>
      </c>
      <c r="Y253" s="151" t="s">
        <v>395</v>
      </c>
      <c r="Z253" t="s">
        <v>849</v>
      </c>
      <c r="AA253" t="s">
        <v>850</v>
      </c>
      <c r="AB253">
        <v>0.82506672999999997</v>
      </c>
      <c r="AC253">
        <v>0.42125224300000003</v>
      </c>
      <c r="AD253">
        <v>75.463447740000007</v>
      </c>
      <c r="AE253" s="2">
        <v>1</v>
      </c>
      <c r="AF253" s="2">
        <v>16</v>
      </c>
      <c r="AG253" s="134">
        <v>1.8699999999999999E-7</v>
      </c>
      <c r="AH253">
        <v>66.176842750000006</v>
      </c>
      <c r="AI253">
        <v>20.948330309999999</v>
      </c>
    </row>
    <row r="254" spans="1:35" x14ac:dyDescent="0.25">
      <c r="C254" s="3" t="s">
        <v>15</v>
      </c>
      <c r="D254" s="13">
        <v>0.27600000000000002</v>
      </c>
      <c r="E254" s="13">
        <v>0.123</v>
      </c>
      <c r="F254" s="13">
        <v>0.104</v>
      </c>
      <c r="G254" s="13">
        <v>5.2699999999999997E-2</v>
      </c>
      <c r="H254" s="13">
        <v>4.3999999999999997E-2</v>
      </c>
      <c r="I254" s="13">
        <v>1.61E-2</v>
      </c>
      <c r="J254" s="46">
        <v>3.92</v>
      </c>
      <c r="K254" s="47">
        <v>1.64</v>
      </c>
      <c r="L254" s="47">
        <v>2.1800000000000002</v>
      </c>
      <c r="M254" s="47">
        <v>1.52</v>
      </c>
      <c r="N254" s="47">
        <v>0.71899999999999997</v>
      </c>
      <c r="O254" s="47">
        <v>0.35</v>
      </c>
      <c r="P254" s="46"/>
      <c r="Q254" s="47"/>
      <c r="R254" s="47"/>
      <c r="S254" s="47"/>
      <c r="T254" s="47">
        <v>0.13100000000000001</v>
      </c>
      <c r="U254" s="73">
        <v>2.69E-2</v>
      </c>
      <c r="V254" s="13">
        <v>1.3</v>
      </c>
      <c r="W254" s="13">
        <v>0.58799999999999997</v>
      </c>
      <c r="Y254" s="151" t="s">
        <v>396</v>
      </c>
      <c r="Z254" t="s">
        <v>851</v>
      </c>
      <c r="AA254" t="s">
        <v>852</v>
      </c>
      <c r="AB254">
        <v>0.85775168400000001</v>
      </c>
      <c r="AC254">
        <v>0.29585318199999999</v>
      </c>
      <c r="AD254">
        <v>96.479362850000001</v>
      </c>
      <c r="AE254" s="2">
        <v>1</v>
      </c>
      <c r="AF254" s="2">
        <v>16</v>
      </c>
      <c r="AG254" s="134">
        <v>3.5199999999999998E-8</v>
      </c>
      <c r="AH254">
        <v>83.334173609999993</v>
      </c>
      <c r="AI254">
        <v>16.635364589999998</v>
      </c>
    </row>
    <row r="255" spans="1:35" x14ac:dyDescent="0.25">
      <c r="C255" s="3" t="s">
        <v>16</v>
      </c>
      <c r="D255" s="13">
        <v>0.46100000000000002</v>
      </c>
      <c r="E255" s="13">
        <v>0.22700000000000001</v>
      </c>
      <c r="F255" s="13">
        <v>0.19900000000000001</v>
      </c>
      <c r="G255" s="13">
        <v>0.114</v>
      </c>
      <c r="H255" s="13">
        <v>3.73E-2</v>
      </c>
      <c r="I255" s="13">
        <v>1.6400000000000001E-2</v>
      </c>
      <c r="J255" s="46">
        <v>3.74</v>
      </c>
      <c r="K255" s="47">
        <v>1.7</v>
      </c>
      <c r="L255" s="47">
        <v>1.65</v>
      </c>
      <c r="M255" s="47">
        <v>1.25</v>
      </c>
      <c r="N255" s="47">
        <v>0.755</v>
      </c>
      <c r="O255" s="47">
        <v>0.46600000000000003</v>
      </c>
      <c r="P255" s="46"/>
      <c r="Q255" s="47"/>
      <c r="R255" s="47"/>
      <c r="S255" s="47"/>
      <c r="T255" s="47">
        <v>9.69E-2</v>
      </c>
      <c r="U255" s="73">
        <v>2.06E-2</v>
      </c>
      <c r="V255" s="13">
        <v>1.38</v>
      </c>
      <c r="W255" s="13">
        <v>0.74299999999999999</v>
      </c>
      <c r="Y255" s="151"/>
      <c r="AE255" s="2"/>
      <c r="AF255" s="2"/>
    </row>
    <row r="256" spans="1:35" x14ac:dyDescent="0.25">
      <c r="A256" t="s">
        <v>479</v>
      </c>
      <c r="B256" s="20" t="s">
        <v>589</v>
      </c>
      <c r="C256" s="3" t="s">
        <v>9</v>
      </c>
      <c r="D256" s="25">
        <v>0.2</v>
      </c>
      <c r="E256" s="25">
        <v>0</v>
      </c>
      <c r="F256" s="25">
        <v>0.3</v>
      </c>
      <c r="G256" s="25">
        <v>0.3</v>
      </c>
      <c r="H256" s="87">
        <v>0.1</v>
      </c>
      <c r="I256" s="98"/>
      <c r="J256" s="25">
        <v>2.7</v>
      </c>
      <c r="K256" s="25">
        <v>4.9000000000000004</v>
      </c>
      <c r="L256" s="25">
        <v>4.0999999999999996</v>
      </c>
      <c r="M256" s="87">
        <v>3.4</v>
      </c>
      <c r="N256" s="87">
        <v>1.6</v>
      </c>
      <c r="O256" s="98"/>
      <c r="P256" s="25">
        <v>0.5</v>
      </c>
      <c r="Q256" s="25">
        <v>0.1</v>
      </c>
      <c r="R256" s="25">
        <v>0.3</v>
      </c>
      <c r="S256" s="25">
        <v>0.2</v>
      </c>
      <c r="T256" s="47"/>
      <c r="U256" s="73"/>
      <c r="V256" s="13"/>
      <c r="W256" s="13"/>
      <c r="Y256" s="159" t="s">
        <v>395</v>
      </c>
      <c r="Z256" t="s">
        <v>480</v>
      </c>
      <c r="AA256" t="s">
        <v>481</v>
      </c>
      <c r="AB256">
        <v>0.64518831538809496</v>
      </c>
      <c r="AC256">
        <v>0.363146750555151</v>
      </c>
      <c r="AD256">
        <v>10.9103788297243</v>
      </c>
      <c r="AE256" s="2">
        <v>1</v>
      </c>
      <c r="AF256" s="2">
        <v>6</v>
      </c>
      <c r="AG256">
        <v>1.6344886490882199E-2</v>
      </c>
      <c r="AH256">
        <v>75.003764262706298</v>
      </c>
      <c r="AI256">
        <v>18.4829971501735</v>
      </c>
    </row>
    <row r="257" spans="1:55" x14ac:dyDescent="0.25">
      <c r="C257" s="3" t="s">
        <v>10</v>
      </c>
      <c r="D257" s="25">
        <v>0.3</v>
      </c>
      <c r="E257" s="25">
        <v>0.4</v>
      </c>
      <c r="F257" s="25">
        <v>0.4</v>
      </c>
      <c r="G257" s="25">
        <v>0</v>
      </c>
      <c r="H257" s="87">
        <v>0.1</v>
      </c>
      <c r="I257" s="98"/>
      <c r="J257" s="25">
        <v>3.6</v>
      </c>
      <c r="K257" s="25">
        <v>4.3</v>
      </c>
      <c r="L257" s="25">
        <v>4.8</v>
      </c>
      <c r="M257" s="87">
        <v>2.2999999999999998</v>
      </c>
      <c r="N257" s="87">
        <v>2</v>
      </c>
      <c r="O257" s="98"/>
      <c r="P257" s="25">
        <v>0.7</v>
      </c>
      <c r="Q257" s="25">
        <v>0.2</v>
      </c>
      <c r="R257" s="25"/>
      <c r="S257" s="25"/>
      <c r="T257" s="47"/>
      <c r="U257" s="73"/>
      <c r="V257" s="13"/>
      <c r="W257" s="13"/>
      <c r="Y257" s="159" t="s">
        <v>396</v>
      </c>
      <c r="Z257" t="s">
        <v>482</v>
      </c>
      <c r="AA257" t="s">
        <v>483</v>
      </c>
      <c r="AB257">
        <v>6.68062484889521E-2</v>
      </c>
      <c r="AC257">
        <v>1.45162547844304</v>
      </c>
      <c r="AD257">
        <v>0.50112180741185397</v>
      </c>
      <c r="AE257" s="2">
        <v>1</v>
      </c>
      <c r="AF257" s="2">
        <v>7</v>
      </c>
      <c r="AG257">
        <v>0.50189093473799695</v>
      </c>
      <c r="AH257">
        <v>89.866619735234295</v>
      </c>
      <c r="AI257">
        <v>15.4261322524893</v>
      </c>
    </row>
    <row r="258" spans="1:55" x14ac:dyDescent="0.25">
      <c r="A258" t="s">
        <v>147</v>
      </c>
      <c r="B258" s="20" t="s">
        <v>148</v>
      </c>
      <c r="C258" s="3" t="s">
        <v>9</v>
      </c>
      <c r="D258" s="7">
        <v>1.1290526881336509</v>
      </c>
      <c r="E258" s="7">
        <v>0.36416192798670421</v>
      </c>
      <c r="F258" s="7">
        <v>0</v>
      </c>
      <c r="G258" s="7">
        <v>0</v>
      </c>
      <c r="H258" s="7">
        <v>0</v>
      </c>
      <c r="I258" s="7">
        <v>0</v>
      </c>
      <c r="J258" s="42">
        <v>4.0938202427222246</v>
      </c>
      <c r="K258" s="43">
        <v>0.43617783593482257</v>
      </c>
      <c r="L258" s="43">
        <v>0.65106496336144348</v>
      </c>
      <c r="M258" s="43">
        <v>0</v>
      </c>
      <c r="N258" s="43">
        <v>0</v>
      </c>
      <c r="O258" s="43">
        <v>0</v>
      </c>
      <c r="P258" s="42"/>
      <c r="Q258" s="43"/>
      <c r="R258" s="43"/>
      <c r="S258" s="43"/>
      <c r="T258" s="43">
        <v>0</v>
      </c>
      <c r="U258" s="71">
        <v>0</v>
      </c>
      <c r="V258" s="7">
        <v>0</v>
      </c>
      <c r="W258" s="7">
        <v>0</v>
      </c>
      <c r="Y258" s="151" t="s">
        <v>395</v>
      </c>
      <c r="Z258" t="s">
        <v>1037</v>
      </c>
      <c r="AA258" t="s">
        <v>1038</v>
      </c>
      <c r="AB258">
        <v>0.91399288199999995</v>
      </c>
      <c r="AC258">
        <v>0.178919463</v>
      </c>
      <c r="AD258">
        <v>42.507778569999999</v>
      </c>
      <c r="AE258" s="2">
        <v>1</v>
      </c>
      <c r="AF258" s="2">
        <v>4</v>
      </c>
      <c r="AG258">
        <v>2.8575689999999999E-3</v>
      </c>
      <c r="AH258">
        <v>10.91617675</v>
      </c>
      <c r="AI258">
        <v>126.9944957</v>
      </c>
    </row>
    <row r="259" spans="1:55" x14ac:dyDescent="0.25">
      <c r="C259" s="3" t="s">
        <v>10</v>
      </c>
      <c r="D259" s="7">
        <v>0.86476608445296754</v>
      </c>
      <c r="E259" s="7">
        <v>0.30502378768274718</v>
      </c>
      <c r="F259" s="7">
        <v>0</v>
      </c>
      <c r="G259" s="7">
        <v>0</v>
      </c>
      <c r="H259" s="7">
        <v>0</v>
      </c>
      <c r="I259" s="7">
        <v>0</v>
      </c>
      <c r="J259" s="42">
        <v>2.3962528102743392</v>
      </c>
      <c r="K259" s="43">
        <v>0.5092242332537974</v>
      </c>
      <c r="L259" s="43">
        <v>0.32817167469369124</v>
      </c>
      <c r="M259" s="43">
        <v>0</v>
      </c>
      <c r="N259" s="43">
        <v>0</v>
      </c>
      <c r="O259" s="43">
        <v>0</v>
      </c>
      <c r="P259" s="42"/>
      <c r="Q259" s="43"/>
      <c r="R259" s="43"/>
      <c r="S259" s="43"/>
      <c r="T259" s="43">
        <v>0</v>
      </c>
      <c r="U259" s="71">
        <v>0</v>
      </c>
      <c r="V259" s="7">
        <v>0</v>
      </c>
      <c r="W259" s="7">
        <v>0</v>
      </c>
      <c r="Y259" s="151" t="s">
        <v>396</v>
      </c>
      <c r="Z259" t="s">
        <v>1039</v>
      </c>
      <c r="AA259" t="s">
        <v>1040</v>
      </c>
      <c r="AB259">
        <v>0.75967593300000003</v>
      </c>
      <c r="AC259">
        <v>0.50628566500000005</v>
      </c>
      <c r="AD259">
        <v>22.127336620000001</v>
      </c>
      <c r="AE259" s="2">
        <v>1</v>
      </c>
      <c r="AF259" s="2">
        <v>7</v>
      </c>
      <c r="AG259">
        <v>2.1982970000000001E-3</v>
      </c>
      <c r="AH259">
        <v>10.69380211</v>
      </c>
      <c r="AI259">
        <v>129.63531090000001</v>
      </c>
    </row>
    <row r="260" spans="1:55" x14ac:dyDescent="0.25">
      <c r="C260" s="3" t="s">
        <v>11</v>
      </c>
      <c r="D260" s="7">
        <v>0.69823828522971998</v>
      </c>
      <c r="E260" s="7">
        <v>0.35098382550953844</v>
      </c>
      <c r="F260" s="7">
        <v>0</v>
      </c>
      <c r="G260" s="7">
        <v>0</v>
      </c>
      <c r="H260" s="7">
        <v>0</v>
      </c>
      <c r="I260" s="7">
        <v>0</v>
      </c>
      <c r="J260" s="42">
        <v>2.0947991523673108</v>
      </c>
      <c r="K260" s="43">
        <v>0.52142623659080134</v>
      </c>
      <c r="L260" s="43">
        <v>0.28319644155016943</v>
      </c>
      <c r="M260" s="43">
        <v>0</v>
      </c>
      <c r="N260" s="43">
        <v>0</v>
      </c>
      <c r="O260" s="43">
        <v>0</v>
      </c>
      <c r="P260" s="42"/>
      <c r="Q260" s="43"/>
      <c r="R260" s="43"/>
      <c r="S260" s="43"/>
      <c r="T260" s="43">
        <v>0</v>
      </c>
      <c r="U260" s="71">
        <v>0</v>
      </c>
      <c r="V260" s="7">
        <v>0</v>
      </c>
      <c r="W260" s="7">
        <v>0</v>
      </c>
      <c r="Y260" s="159"/>
      <c r="AE260" s="2"/>
      <c r="AF260" s="2"/>
    </row>
    <row r="261" spans="1:55" x14ac:dyDescent="0.25">
      <c r="A261" t="s">
        <v>149</v>
      </c>
      <c r="B261" s="20" t="s">
        <v>150</v>
      </c>
      <c r="C261" s="3" t="s">
        <v>14</v>
      </c>
      <c r="D261" s="13">
        <v>0.50800000000000001</v>
      </c>
      <c r="E261" s="13">
        <v>0.79</v>
      </c>
      <c r="F261" s="13">
        <v>0.60699999999999998</v>
      </c>
      <c r="G261" s="13">
        <v>0.47899999999999998</v>
      </c>
      <c r="H261" s="13">
        <v>0.218</v>
      </c>
      <c r="I261" s="13">
        <v>5.4300000000000001E-2</v>
      </c>
      <c r="J261" s="46">
        <v>4.8899999999999997</v>
      </c>
      <c r="K261" s="47">
        <v>6</v>
      </c>
      <c r="L261" s="47">
        <v>4.53</v>
      </c>
      <c r="M261" s="47">
        <v>5.19</v>
      </c>
      <c r="N261" s="47">
        <v>2.44</v>
      </c>
      <c r="O261" s="47">
        <v>1.98</v>
      </c>
      <c r="P261" s="46"/>
      <c r="Q261" s="47"/>
      <c r="R261" s="47"/>
      <c r="S261" s="47"/>
      <c r="T261" s="47">
        <v>0.32500000000000001</v>
      </c>
      <c r="U261" s="73">
        <v>2.7900000000000001E-2</v>
      </c>
      <c r="V261" s="13">
        <v>2.88</v>
      </c>
      <c r="W261" s="13">
        <v>1.1599999999999999</v>
      </c>
      <c r="Y261" s="151" t="s">
        <v>395</v>
      </c>
      <c r="Z261" t="s">
        <v>917</v>
      </c>
      <c r="AA261" t="s">
        <v>918</v>
      </c>
      <c r="AB261">
        <v>0.93205226299999999</v>
      </c>
      <c r="AC261">
        <v>0.20913965200000001</v>
      </c>
      <c r="AD261">
        <v>219.47509650000001</v>
      </c>
      <c r="AE261" s="2">
        <v>1</v>
      </c>
      <c r="AF261" s="2">
        <v>16</v>
      </c>
      <c r="AG261" s="134">
        <v>9.2099999999999997E-11</v>
      </c>
      <c r="AH261">
        <v>78.160546429999997</v>
      </c>
      <c r="AI261">
        <v>17.73649782</v>
      </c>
    </row>
    <row r="262" spans="1:55" x14ac:dyDescent="0.25">
      <c r="C262" s="3" t="s">
        <v>15</v>
      </c>
      <c r="D262" s="13">
        <v>0.59299999999999997</v>
      </c>
      <c r="E262" s="13">
        <v>0.50800000000000001</v>
      </c>
      <c r="F262" s="13">
        <v>0.48799999999999999</v>
      </c>
      <c r="G262" s="13">
        <v>0.312</v>
      </c>
      <c r="H262" s="13">
        <v>0.23699999999999999</v>
      </c>
      <c r="I262" s="13">
        <v>8.8999999999999996E-2</v>
      </c>
      <c r="J262" s="46">
        <v>6.49</v>
      </c>
      <c r="K262" s="47">
        <v>5.84</v>
      </c>
      <c r="L262" s="47">
        <v>5.75</v>
      </c>
      <c r="M262" s="47">
        <v>5.12</v>
      </c>
      <c r="N262" s="47">
        <v>2.72</v>
      </c>
      <c r="O262" s="47">
        <v>2.0099999999999998</v>
      </c>
      <c r="P262" s="46"/>
      <c r="Q262" s="47"/>
      <c r="R262" s="47"/>
      <c r="S262" s="47"/>
      <c r="T262" s="47">
        <v>0.44500000000000001</v>
      </c>
      <c r="U262" s="73">
        <v>3.8399999999999997E-2</v>
      </c>
      <c r="V262" s="13">
        <v>3.12</v>
      </c>
      <c r="W262" s="13">
        <v>1.33</v>
      </c>
      <c r="Y262" s="151" t="s">
        <v>396</v>
      </c>
      <c r="Z262" t="s">
        <v>919</v>
      </c>
      <c r="AA262" t="s">
        <v>920</v>
      </c>
      <c r="AB262">
        <v>0.88426940799999998</v>
      </c>
      <c r="AC262">
        <v>0.15870024499999999</v>
      </c>
      <c r="AD262">
        <v>122.2521223</v>
      </c>
      <c r="AE262" s="2">
        <v>1</v>
      </c>
      <c r="AF262" s="2">
        <v>16</v>
      </c>
      <c r="AG262" s="134">
        <v>6.6700000000000003E-9</v>
      </c>
      <c r="AH262">
        <v>138.01007419999999</v>
      </c>
      <c r="AI262">
        <v>10.044878020000001</v>
      </c>
    </row>
    <row r="263" spans="1:55" x14ac:dyDescent="0.25">
      <c r="C263" s="3" t="s">
        <v>16</v>
      </c>
      <c r="D263" s="13">
        <v>0.54500000000000004</v>
      </c>
      <c r="E263" s="13">
        <v>0.41399999999999998</v>
      </c>
      <c r="F263" s="13">
        <v>0.45900000000000002</v>
      </c>
      <c r="G263" s="13">
        <v>0.44600000000000001</v>
      </c>
      <c r="H263" s="13">
        <v>0.23200000000000001</v>
      </c>
      <c r="I263" s="13">
        <v>8.1500000000000003E-2</v>
      </c>
      <c r="J263" s="46">
        <v>6.41</v>
      </c>
      <c r="K263" s="47">
        <v>7.17</v>
      </c>
      <c r="L263" s="47">
        <v>5.9</v>
      </c>
      <c r="M263" s="47">
        <v>4.47</v>
      </c>
      <c r="N263" s="47">
        <v>2.76</v>
      </c>
      <c r="O263" s="47">
        <v>2.08</v>
      </c>
      <c r="P263" s="46"/>
      <c r="Q263" s="47"/>
      <c r="R263" s="47"/>
      <c r="S263" s="47"/>
      <c r="T263" s="47">
        <v>0.47</v>
      </c>
      <c r="U263" s="73">
        <v>4.0899999999999999E-2</v>
      </c>
      <c r="V263" s="13">
        <v>3.43</v>
      </c>
      <c r="W263" s="13">
        <v>1.34</v>
      </c>
      <c r="Y263" s="159"/>
      <c r="AE263" s="2"/>
      <c r="AF263" s="2"/>
    </row>
    <row r="264" spans="1:55" x14ac:dyDescent="0.25">
      <c r="A264" t="s">
        <v>484</v>
      </c>
      <c r="B264" s="20" t="s">
        <v>590</v>
      </c>
      <c r="C264" s="3" t="s">
        <v>14</v>
      </c>
      <c r="D264" s="13">
        <v>0.80600000000000005</v>
      </c>
      <c r="E264" s="13">
        <v>0.624</v>
      </c>
      <c r="F264" s="13">
        <v>0.432</v>
      </c>
      <c r="G264" s="13">
        <v>0.151</v>
      </c>
      <c r="H264" s="92">
        <v>0</v>
      </c>
      <c r="I264" s="98"/>
      <c r="J264" s="25">
        <v>3.8200000000000003</v>
      </c>
      <c r="K264" s="25">
        <v>4.4000000000000004</v>
      </c>
      <c r="L264" s="25">
        <v>4.4000000000000004</v>
      </c>
      <c r="M264" s="25">
        <v>1.274</v>
      </c>
      <c r="N264" s="87">
        <v>0.69599999999999995</v>
      </c>
      <c r="O264" s="98"/>
      <c r="P264" s="25">
        <v>0.42399999999999999</v>
      </c>
      <c r="Q264" s="13">
        <v>0.84599999999999997</v>
      </c>
      <c r="R264" s="25">
        <v>0.35599999999999998</v>
      </c>
      <c r="S264" s="13">
        <v>0.372</v>
      </c>
      <c r="T264" s="47"/>
      <c r="U264" s="73"/>
      <c r="V264" s="13"/>
      <c r="W264" s="13"/>
      <c r="Y264" s="159" t="s">
        <v>395</v>
      </c>
      <c r="Z264" s="7" t="s">
        <v>485</v>
      </c>
      <c r="AA264" t="s">
        <v>486</v>
      </c>
      <c r="AB264">
        <v>0.72121010936085095</v>
      </c>
      <c r="AC264">
        <v>0.49463239020663802</v>
      </c>
      <c r="AD264">
        <v>15.521583821581601</v>
      </c>
      <c r="AE264" s="2">
        <v>1</v>
      </c>
      <c r="AF264" s="2">
        <v>6</v>
      </c>
      <c r="AG264">
        <v>7.6268718360686903E-3</v>
      </c>
      <c r="AH264">
        <v>22.319536683504001</v>
      </c>
      <c r="AI264">
        <v>62.111251715384903</v>
      </c>
      <c r="AK264" s="14"/>
      <c r="AL264" s="14"/>
      <c r="AM264" s="14"/>
      <c r="AN264" s="14"/>
      <c r="AO264" s="21"/>
      <c r="AP264" s="21"/>
      <c r="AQ264" s="21"/>
      <c r="AR264" s="15"/>
      <c r="AS264" s="15"/>
      <c r="AT264" s="15"/>
      <c r="AU264" s="14"/>
      <c r="AV264" s="14"/>
      <c r="AW264" s="14"/>
      <c r="AX264" s="14"/>
      <c r="AY264" s="14"/>
      <c r="AZ264" s="14"/>
      <c r="BA264" s="14"/>
      <c r="BB264" s="14"/>
      <c r="BC264" s="14"/>
    </row>
    <row r="265" spans="1:55" x14ac:dyDescent="0.25">
      <c r="C265" s="3" t="s">
        <v>15</v>
      </c>
      <c r="D265" s="13">
        <v>0.42199999999999999</v>
      </c>
      <c r="E265" s="13">
        <v>0.26300000000000001</v>
      </c>
      <c r="F265" s="13">
        <v>0.19500000000000001</v>
      </c>
      <c r="G265" s="31">
        <v>5.4699999999999999E-2</v>
      </c>
      <c r="H265" s="92">
        <v>0</v>
      </c>
      <c r="I265" s="98"/>
      <c r="J265" s="25">
        <v>3.9000000000000004</v>
      </c>
      <c r="K265" s="25">
        <v>4.16</v>
      </c>
      <c r="L265" s="25">
        <v>2.48</v>
      </c>
      <c r="M265" s="25">
        <v>1.5740000000000001</v>
      </c>
      <c r="N265" s="87">
        <v>0.8640000000000001</v>
      </c>
      <c r="O265" s="98"/>
      <c r="P265" s="25">
        <v>0.41399999999999998</v>
      </c>
      <c r="Q265" s="13">
        <v>0.77700000000000002</v>
      </c>
      <c r="R265" s="25">
        <v>0.30399999999999999</v>
      </c>
      <c r="S265" s="13">
        <v>0.46400000000000002</v>
      </c>
      <c r="T265" s="47"/>
      <c r="U265" s="73"/>
      <c r="V265" s="13"/>
      <c r="W265" s="13"/>
      <c r="Y265" s="159" t="s">
        <v>396</v>
      </c>
      <c r="Z265" s="7" t="s">
        <v>487</v>
      </c>
      <c r="AA265" t="s">
        <v>488</v>
      </c>
      <c r="AB265">
        <v>0.89315324061468804</v>
      </c>
      <c r="AC265">
        <v>0.24821188440012101</v>
      </c>
      <c r="AD265">
        <v>66.873585741148503</v>
      </c>
      <c r="AE265" s="2">
        <v>1</v>
      </c>
      <c r="AF265" s="2">
        <v>8</v>
      </c>
      <c r="AG265">
        <v>3.7270448433268601E-5</v>
      </c>
      <c r="AH265">
        <v>45.815437345045297</v>
      </c>
      <c r="AI265">
        <v>30.2582369929032</v>
      </c>
      <c r="AK265" s="14"/>
      <c r="AL265" s="14"/>
      <c r="AM265" s="14"/>
      <c r="AN265" s="14"/>
      <c r="AO265" s="21"/>
      <c r="AP265" s="21"/>
      <c r="AQ265" s="21"/>
      <c r="AR265" s="15"/>
      <c r="AS265" s="15"/>
      <c r="AT265" s="15"/>
      <c r="AU265" s="14"/>
      <c r="AV265" s="14"/>
      <c r="AW265" s="14"/>
      <c r="AX265" s="14"/>
      <c r="AY265" s="14"/>
      <c r="AZ265" s="14"/>
      <c r="BA265" s="14"/>
      <c r="BB265" s="14"/>
      <c r="BC265" s="14"/>
    </row>
    <row r="266" spans="1:55" x14ac:dyDescent="0.25">
      <c r="A266" t="s">
        <v>151</v>
      </c>
      <c r="B266" s="20" t="s">
        <v>152</v>
      </c>
      <c r="C266" s="3" t="s">
        <v>14</v>
      </c>
      <c r="D266" s="13">
        <v>0.19</v>
      </c>
      <c r="E266" s="13">
        <v>0.23300000000000001</v>
      </c>
      <c r="F266" s="13">
        <v>0.185</v>
      </c>
      <c r="G266" s="13">
        <v>0.17899999999999999</v>
      </c>
      <c r="H266" s="13">
        <v>0.20300000000000001</v>
      </c>
      <c r="I266" s="13">
        <v>0.14099999999999999</v>
      </c>
      <c r="J266" s="46">
        <v>5.09</v>
      </c>
      <c r="K266" s="47">
        <v>2.61</v>
      </c>
      <c r="L266" s="47">
        <v>2.73</v>
      </c>
      <c r="M266" s="47">
        <v>2.65</v>
      </c>
      <c r="N266" s="47">
        <v>2.64</v>
      </c>
      <c r="O266" s="47">
        <v>1.47</v>
      </c>
      <c r="P266" s="46"/>
      <c r="Q266" s="47"/>
      <c r="R266" s="47"/>
      <c r="S266" s="47"/>
      <c r="T266" s="47">
        <v>0.17699999999999999</v>
      </c>
      <c r="U266" s="73">
        <v>0.127</v>
      </c>
      <c r="V266" s="13">
        <v>2.34</v>
      </c>
      <c r="W266" s="13">
        <v>1.51</v>
      </c>
      <c r="Y266" s="151" t="s">
        <v>395</v>
      </c>
      <c r="Z266" t="s">
        <v>1211</v>
      </c>
      <c r="AA266" t="s">
        <v>1212</v>
      </c>
      <c r="AB266">
        <v>0.366088156</v>
      </c>
      <c r="AC266">
        <v>0.217689987</v>
      </c>
      <c r="AD266">
        <v>9.2401026420000001</v>
      </c>
      <c r="AE266" s="2">
        <v>1</v>
      </c>
      <c r="AF266" s="2">
        <v>16</v>
      </c>
      <c r="AG266">
        <v>7.8041109999999999E-3</v>
      </c>
      <c r="AH266">
        <v>365.96515779999999</v>
      </c>
      <c r="AI266">
        <v>3.7880501240000002</v>
      </c>
    </row>
    <row r="267" spans="1:55" x14ac:dyDescent="0.25">
      <c r="C267" s="3" t="s">
        <v>15</v>
      </c>
      <c r="D267" s="13">
        <v>0.32400000000000001</v>
      </c>
      <c r="E267" s="13">
        <v>0.29499999999999998</v>
      </c>
      <c r="F267" s="13">
        <v>0.38300000000000001</v>
      </c>
      <c r="G267" s="13">
        <v>0.32100000000000001</v>
      </c>
      <c r="H267" s="13">
        <v>0.186</v>
      </c>
      <c r="I267" s="13">
        <v>0.17599999999999999</v>
      </c>
      <c r="J267" s="46">
        <v>1.72</v>
      </c>
      <c r="K267" s="47">
        <v>1.84</v>
      </c>
      <c r="L267" s="47">
        <v>3.12</v>
      </c>
      <c r="M267" s="47">
        <v>1.56</v>
      </c>
      <c r="N267" s="47">
        <v>3.02</v>
      </c>
      <c r="O267" s="47">
        <v>2.9</v>
      </c>
      <c r="P267" s="46"/>
      <c r="Q267" s="47"/>
      <c r="R267" s="47"/>
      <c r="S267" s="47"/>
      <c r="T267" s="47">
        <v>0.11600000000000001</v>
      </c>
      <c r="U267" s="73">
        <v>0.114</v>
      </c>
      <c r="V267" s="13">
        <v>2.79</v>
      </c>
      <c r="W267" s="13">
        <v>2.94</v>
      </c>
      <c r="Y267" s="151" t="s">
        <v>396</v>
      </c>
      <c r="Z267" t="s">
        <v>1213</v>
      </c>
      <c r="AA267" t="s">
        <v>1214</v>
      </c>
      <c r="AB267" s="134">
        <v>1.42E-5</v>
      </c>
      <c r="AC267">
        <v>0.33415277599999998</v>
      </c>
      <c r="AD267" s="134">
        <v>2.2699999999999999E-4</v>
      </c>
      <c r="AE267" s="2">
        <v>1</v>
      </c>
      <c r="AF267" s="2">
        <v>16</v>
      </c>
      <c r="AG267">
        <v>0.988163809</v>
      </c>
      <c r="AH267">
        <v>48095.085169999998</v>
      </c>
      <c r="AI267">
        <v>2.8824033999999998E-2</v>
      </c>
      <c r="AK267" s="14"/>
      <c r="AL267" s="14"/>
      <c r="AM267" s="14"/>
      <c r="AN267" s="14"/>
      <c r="AO267" s="21"/>
      <c r="AP267" s="21"/>
      <c r="AQ267" s="21"/>
      <c r="AR267" s="15"/>
      <c r="AS267" s="15"/>
      <c r="AT267" s="15"/>
      <c r="AU267" s="14"/>
      <c r="AV267" s="14"/>
      <c r="AW267" s="14"/>
      <c r="AX267" s="14"/>
      <c r="AY267" s="14"/>
      <c r="AZ267" s="14"/>
      <c r="BA267" s="14"/>
      <c r="BB267" s="14"/>
      <c r="BC267" s="14"/>
    </row>
    <row r="268" spans="1:55" x14ac:dyDescent="0.25">
      <c r="C268" s="3" t="s">
        <v>16</v>
      </c>
      <c r="D268" s="13">
        <v>0.20200000000000001</v>
      </c>
      <c r="E268" s="13">
        <v>0.214</v>
      </c>
      <c r="F268" s="13">
        <v>0.21199999999999999</v>
      </c>
      <c r="G268" s="13">
        <v>0.214</v>
      </c>
      <c r="H268" s="13">
        <v>0.19600000000000001</v>
      </c>
      <c r="I268" s="13">
        <v>0.152</v>
      </c>
      <c r="J268" s="46">
        <v>2.0299999999999998</v>
      </c>
      <c r="K268" s="47">
        <v>2.61</v>
      </c>
      <c r="L268" s="47">
        <v>1.82</v>
      </c>
      <c r="M268" s="47">
        <v>1.49</v>
      </c>
      <c r="N268" s="47">
        <v>2.96</v>
      </c>
      <c r="O268" s="47">
        <v>2.87</v>
      </c>
      <c r="P268" s="46"/>
      <c r="Q268" s="47"/>
      <c r="R268" s="47"/>
      <c r="S268" s="47"/>
      <c r="T268" s="47">
        <v>0.20200000000000001</v>
      </c>
      <c r="U268" s="73">
        <v>0.22700000000000001</v>
      </c>
      <c r="V268" s="13">
        <v>1.95</v>
      </c>
      <c r="W268" s="13">
        <v>1.37</v>
      </c>
      <c r="Y268" s="151"/>
      <c r="AE268" s="2"/>
      <c r="AF268" s="2"/>
      <c r="AK268" s="14"/>
      <c r="AL268" s="14"/>
      <c r="AM268" s="14"/>
      <c r="AN268" s="14"/>
      <c r="AO268" s="21"/>
      <c r="AP268" s="21"/>
      <c r="AQ268" s="21"/>
      <c r="AR268" s="15"/>
      <c r="AS268" s="15"/>
      <c r="AT268" s="15"/>
      <c r="AU268" s="14"/>
      <c r="AV268" s="14"/>
      <c r="AW268" s="14"/>
      <c r="AX268" s="14"/>
      <c r="AY268" s="14"/>
      <c r="AZ268" s="14"/>
      <c r="BA268" s="14"/>
      <c r="BB268" s="14"/>
      <c r="BC268" s="14"/>
    </row>
    <row r="269" spans="1:55" x14ac:dyDescent="0.25">
      <c r="A269" t="s">
        <v>153</v>
      </c>
      <c r="B269" s="20" t="s">
        <v>154</v>
      </c>
      <c r="C269" s="3" t="s">
        <v>9</v>
      </c>
      <c r="D269" s="7">
        <v>0.48734310121694885</v>
      </c>
      <c r="E269" s="7">
        <v>0.63357427631101126</v>
      </c>
      <c r="F269" s="7">
        <v>0.53641698200599752</v>
      </c>
      <c r="G269" s="7">
        <v>0.29646638314905843</v>
      </c>
      <c r="H269" s="7">
        <v>0.26040724418091488</v>
      </c>
      <c r="I269" s="7">
        <v>0.14022088075145248</v>
      </c>
      <c r="J269" s="42">
        <v>8.9162962712217393</v>
      </c>
      <c r="K269" s="43">
        <v>7.7444321213781029</v>
      </c>
      <c r="L269" s="43">
        <v>8.181167203723593</v>
      </c>
      <c r="M269" s="43">
        <v>5.4906478804732286</v>
      </c>
      <c r="N269" s="43">
        <v>5.716082845628101</v>
      </c>
      <c r="O269" s="43">
        <v>5.7041014872241664</v>
      </c>
      <c r="P269" s="42"/>
      <c r="Q269" s="43"/>
      <c r="R269" s="43"/>
      <c r="S269" s="43"/>
      <c r="T269" s="43">
        <v>0.62103656590909306</v>
      </c>
      <c r="U269" s="71">
        <v>0.65223014752353958</v>
      </c>
      <c r="V269" s="7">
        <v>9.5149178941673771</v>
      </c>
      <c r="W269" s="7">
        <v>8.8788260476473795</v>
      </c>
      <c r="Y269" s="151" t="s">
        <v>395</v>
      </c>
      <c r="Z269" t="s">
        <v>733</v>
      </c>
      <c r="AA269" t="s">
        <v>734</v>
      </c>
      <c r="AB269">
        <v>0.83711651799999998</v>
      </c>
      <c r="AC269">
        <v>0.21560035599999999</v>
      </c>
      <c r="AD269">
        <v>82.229727420000003</v>
      </c>
      <c r="AE269" s="2">
        <v>1</v>
      </c>
      <c r="AF269" s="2">
        <v>16</v>
      </c>
      <c r="AG269" s="134">
        <v>1.05E-7</v>
      </c>
      <c r="AH269">
        <v>123.8661651</v>
      </c>
      <c r="AI269">
        <v>11.19187277</v>
      </c>
      <c r="AK269" s="14"/>
      <c r="AL269" s="14"/>
      <c r="AM269" s="14"/>
      <c r="AN269" s="14"/>
      <c r="AO269" s="21"/>
      <c r="AP269" s="21"/>
      <c r="AQ269" s="21"/>
      <c r="AR269" s="15"/>
      <c r="AS269" s="15"/>
      <c r="AT269" s="15"/>
      <c r="AU269" s="14"/>
      <c r="AV269" s="14"/>
      <c r="AW269" s="14"/>
      <c r="AX269" s="14"/>
      <c r="AY269" s="14"/>
      <c r="AZ269" s="14"/>
      <c r="BA269" s="14"/>
      <c r="BB269" s="14"/>
      <c r="BC269" s="14"/>
    </row>
    <row r="270" spans="1:55" x14ac:dyDescent="0.25">
      <c r="C270" s="3" t="s">
        <v>10</v>
      </c>
      <c r="D270" s="7">
        <v>0.45104844815932954</v>
      </c>
      <c r="E270" s="7">
        <v>0.46849970342539859</v>
      </c>
      <c r="F270" s="7">
        <v>0.29684982545649835</v>
      </c>
      <c r="G270" s="7">
        <v>0.27829950093235423</v>
      </c>
      <c r="H270" s="7">
        <v>0.19045099539659113</v>
      </c>
      <c r="I270" s="7">
        <v>0.18123936641159932</v>
      </c>
      <c r="J270" s="42">
        <v>8.4976125226283337</v>
      </c>
      <c r="K270" s="43">
        <v>8.2882851155993027</v>
      </c>
      <c r="L270" s="43">
        <v>7.7048758717719856</v>
      </c>
      <c r="M270" s="43">
        <v>6.0688865019692084</v>
      </c>
      <c r="N270" s="43">
        <v>6.4032313048538612</v>
      </c>
      <c r="O270" s="43">
        <v>7.1129991333835774</v>
      </c>
      <c r="P270" s="42"/>
      <c r="Q270" s="43"/>
      <c r="R270" s="43"/>
      <c r="S270" s="43"/>
      <c r="T270" s="43">
        <v>0.61260840032586916</v>
      </c>
      <c r="U270" s="71">
        <v>0.36075399181960766</v>
      </c>
      <c r="V270" s="7">
        <v>9.7056560117161172</v>
      </c>
      <c r="W270" s="7">
        <v>8.7140668190449038</v>
      </c>
      <c r="Y270" s="151" t="s">
        <v>396</v>
      </c>
      <c r="Z270" t="s">
        <v>735</v>
      </c>
      <c r="AA270" t="s">
        <v>736</v>
      </c>
      <c r="AB270">
        <v>0.31979686400000001</v>
      </c>
      <c r="AC270">
        <v>0.15621457</v>
      </c>
      <c r="AD270">
        <v>7.5223849500000002</v>
      </c>
      <c r="AE270" s="2">
        <v>1</v>
      </c>
      <c r="AF270" s="2">
        <v>16</v>
      </c>
      <c r="AG270">
        <v>1.444933E-2</v>
      </c>
      <c r="AH270">
        <v>565.21968330000004</v>
      </c>
      <c r="AI270">
        <v>2.452664693</v>
      </c>
    </row>
    <row r="271" spans="1:55" x14ac:dyDescent="0.25">
      <c r="C271" s="3" t="s">
        <v>11</v>
      </c>
      <c r="D271" s="7">
        <v>0.56388460101640192</v>
      </c>
      <c r="E271" s="7">
        <v>0.48200023998324182</v>
      </c>
      <c r="F271" s="7">
        <v>0.48781791695067023</v>
      </c>
      <c r="G271" s="7">
        <v>0.2769721948611677</v>
      </c>
      <c r="H271" s="7">
        <v>0.19813479807971102</v>
      </c>
      <c r="I271" s="7">
        <v>0.10676985002731107</v>
      </c>
      <c r="J271" s="42">
        <v>9.5492009908152298</v>
      </c>
      <c r="K271" s="43">
        <v>8.5781619123169719</v>
      </c>
      <c r="L271" s="43">
        <v>9.2780433376865439</v>
      </c>
      <c r="M271" s="43">
        <v>5.909572066812995</v>
      </c>
      <c r="N271" s="43">
        <v>8.1047775995762397</v>
      </c>
      <c r="O271" s="43">
        <v>6.6036952247446701</v>
      </c>
      <c r="P271" s="42"/>
      <c r="Q271" s="43"/>
      <c r="R271" s="43"/>
      <c r="S271" s="43"/>
      <c r="T271" s="43">
        <v>0.56164433130458902</v>
      </c>
      <c r="U271" s="71">
        <v>0.57226616099147709</v>
      </c>
      <c r="V271" s="7">
        <v>8.4682095009342593</v>
      </c>
      <c r="W271" s="7">
        <v>9.2046419879350374</v>
      </c>
      <c r="Y271" s="159"/>
      <c r="Z271" s="7"/>
      <c r="AE271" s="2"/>
      <c r="AF271" s="2"/>
    </row>
    <row r="272" spans="1:55" x14ac:dyDescent="0.25">
      <c r="A272" t="s">
        <v>155</v>
      </c>
      <c r="B272" s="20" t="s">
        <v>156</v>
      </c>
      <c r="C272" s="3" t="s">
        <v>9</v>
      </c>
      <c r="D272" s="13">
        <v>0.68300000000000005</v>
      </c>
      <c r="E272" s="13">
        <v>0.33800000000000002</v>
      </c>
      <c r="F272" s="13">
        <v>0.27</v>
      </c>
      <c r="G272" s="13">
        <v>0.122</v>
      </c>
      <c r="H272" s="13">
        <v>3.1699999999999999E-2</v>
      </c>
      <c r="I272" s="13">
        <v>6.45E-3</v>
      </c>
      <c r="J272" s="46">
        <v>7.57</v>
      </c>
      <c r="K272" s="47">
        <v>6.05</v>
      </c>
      <c r="L272" s="47">
        <v>6.06</v>
      </c>
      <c r="M272" s="47">
        <v>3.71</v>
      </c>
      <c r="N272" s="47">
        <v>7.2099999999999997E-2</v>
      </c>
      <c r="O272" s="47">
        <v>0.13100000000000001</v>
      </c>
      <c r="P272" s="46"/>
      <c r="Q272" s="47"/>
      <c r="R272" s="47"/>
      <c r="S272" s="47"/>
      <c r="T272" s="47">
        <v>0.61499999999999999</v>
      </c>
      <c r="U272" s="73">
        <v>4.13E-3</v>
      </c>
      <c r="V272" s="13">
        <v>9.27</v>
      </c>
      <c r="W272" s="13">
        <v>7.0900000000000005E-2</v>
      </c>
      <c r="Y272" s="151" t="s">
        <v>395</v>
      </c>
      <c r="Z272" t="s">
        <v>829</v>
      </c>
      <c r="AA272" t="s">
        <v>830</v>
      </c>
      <c r="AB272">
        <v>0.94887354800000001</v>
      </c>
      <c r="AC272">
        <v>0.35750762400000002</v>
      </c>
      <c r="AD272">
        <v>296.9495455</v>
      </c>
      <c r="AE272" s="2">
        <v>1</v>
      </c>
      <c r="AF272" s="2">
        <v>16</v>
      </c>
      <c r="AG272" s="134">
        <v>9.3799999999999992E-12</v>
      </c>
      <c r="AH272">
        <v>39.308814910000002</v>
      </c>
      <c r="AI272">
        <v>35.266755410000002</v>
      </c>
    </row>
    <row r="273" spans="1:36" x14ac:dyDescent="0.25">
      <c r="C273" s="3" t="s">
        <v>10</v>
      </c>
      <c r="D273" s="13">
        <v>0.99199999999999999</v>
      </c>
      <c r="E273" s="13">
        <v>0.42899999999999999</v>
      </c>
      <c r="F273" s="13">
        <v>0.32900000000000001</v>
      </c>
      <c r="G273" s="13">
        <v>0.158</v>
      </c>
      <c r="H273" s="13">
        <v>6.2600000000000003E-2</v>
      </c>
      <c r="I273" s="13">
        <v>7.6800000000000002E-3</v>
      </c>
      <c r="J273" s="46">
        <v>8.85</v>
      </c>
      <c r="K273" s="47">
        <v>6.73</v>
      </c>
      <c r="L273" s="47">
        <v>6.09</v>
      </c>
      <c r="M273" s="47">
        <v>3.85</v>
      </c>
      <c r="N273" s="47">
        <v>0.54900000000000004</v>
      </c>
      <c r="O273" s="47">
        <v>0.13400000000000001</v>
      </c>
      <c r="P273" s="46"/>
      <c r="Q273" s="47"/>
      <c r="R273" s="47"/>
      <c r="S273" s="47"/>
      <c r="T273" s="47">
        <v>0.54100000000000004</v>
      </c>
      <c r="U273" s="73">
        <v>3.5599999999999998E-3</v>
      </c>
      <c r="V273" s="13">
        <v>9.73</v>
      </c>
      <c r="W273" s="13">
        <v>7.6100000000000001E-2</v>
      </c>
      <c r="Y273" s="151" t="s">
        <v>396</v>
      </c>
      <c r="Z273" t="s">
        <v>831</v>
      </c>
      <c r="AA273" t="s">
        <v>832</v>
      </c>
      <c r="AB273">
        <v>0.84453324900000004</v>
      </c>
      <c r="AC273">
        <v>0.69636616799999995</v>
      </c>
      <c r="AD273">
        <v>86.915896270000005</v>
      </c>
      <c r="AE273" s="2">
        <v>1</v>
      </c>
      <c r="AF273" s="2">
        <v>16</v>
      </c>
      <c r="AG273" s="134">
        <v>7.2199999999999998E-8</v>
      </c>
      <c r="AH273">
        <v>37.301759840000003</v>
      </c>
      <c r="AI273">
        <v>37.164315219999999</v>
      </c>
      <c r="AJ273" s="21"/>
    </row>
    <row r="274" spans="1:36" x14ac:dyDescent="0.25">
      <c r="C274" s="3" t="s">
        <v>11</v>
      </c>
      <c r="D274" s="13">
        <v>0.86699999999999999</v>
      </c>
      <c r="E274" s="13">
        <v>0.36399999999999999</v>
      </c>
      <c r="F274" s="13">
        <v>0.318</v>
      </c>
      <c r="G274" s="13">
        <v>0.13500000000000001</v>
      </c>
      <c r="H274" s="13">
        <v>4.07E-2</v>
      </c>
      <c r="I274" s="13">
        <v>7.2399999999999999E-3</v>
      </c>
      <c r="J274" s="46">
        <v>8.08</v>
      </c>
      <c r="K274" s="47">
        <v>6.38</v>
      </c>
      <c r="L274" s="47">
        <v>6.84</v>
      </c>
      <c r="M274" s="47">
        <v>3.58</v>
      </c>
      <c r="N274" s="47">
        <v>1.22</v>
      </c>
      <c r="O274" s="47">
        <v>0.14499999999999999</v>
      </c>
      <c r="P274" s="46"/>
      <c r="Q274" s="47"/>
      <c r="R274" s="47"/>
      <c r="S274" s="47"/>
      <c r="T274" s="47">
        <v>0.55500000000000005</v>
      </c>
      <c r="U274" s="73">
        <v>3.2699999999999999E-3</v>
      </c>
      <c r="V274" s="13">
        <v>10.1</v>
      </c>
      <c r="W274" s="13">
        <v>8.6300000000000002E-2</v>
      </c>
      <c r="Y274" s="159"/>
      <c r="Z274" s="7"/>
      <c r="AE274" s="2"/>
      <c r="AF274" s="2"/>
      <c r="AJ274" s="21"/>
    </row>
    <row r="275" spans="1:36" x14ac:dyDescent="0.25">
      <c r="A275" t="s">
        <v>157</v>
      </c>
      <c r="B275" s="20" t="s">
        <v>158</v>
      </c>
      <c r="C275" s="3" t="s">
        <v>14</v>
      </c>
      <c r="D275" s="7">
        <v>0.45409547904874359</v>
      </c>
      <c r="E275" s="7">
        <v>0.32401112400683474</v>
      </c>
      <c r="F275" s="7"/>
      <c r="G275" s="7">
        <v>0.3119561064285068</v>
      </c>
      <c r="H275" s="7">
        <v>0.15391364791850023</v>
      </c>
      <c r="I275" s="7">
        <v>0.15004688965301657</v>
      </c>
      <c r="J275" s="42">
        <v>5.7111161732935898</v>
      </c>
      <c r="K275" s="43">
        <v>4.3860306664045332</v>
      </c>
      <c r="L275" s="43"/>
      <c r="M275" s="43">
        <v>3.5102467352430202</v>
      </c>
      <c r="N275" s="43">
        <v>2.4756595518913556</v>
      </c>
      <c r="O275" s="43">
        <v>1.452385628548833</v>
      </c>
      <c r="P275" s="42"/>
      <c r="Q275" s="43"/>
      <c r="R275" s="43"/>
      <c r="S275" s="43"/>
      <c r="T275" s="43">
        <v>0.17893932931938125</v>
      </c>
      <c r="U275" s="71">
        <v>0.19014494618721636</v>
      </c>
      <c r="V275" s="7">
        <v>1.2959877029240812</v>
      </c>
      <c r="W275" s="7">
        <v>2.198209424748645</v>
      </c>
      <c r="Y275" s="151" t="s">
        <v>395</v>
      </c>
      <c r="Z275" t="s">
        <v>793</v>
      </c>
      <c r="AA275" t="s">
        <v>794</v>
      </c>
      <c r="AB275">
        <v>0.83269799899999997</v>
      </c>
      <c r="AC275">
        <v>0.19951134200000001</v>
      </c>
      <c r="AD275">
        <v>54.74936288</v>
      </c>
      <c r="AE275" s="2">
        <v>1</v>
      </c>
      <c r="AF275" s="2">
        <v>11</v>
      </c>
      <c r="AG275" s="134">
        <v>1.36E-5</v>
      </c>
      <c r="AH275">
        <v>138.31844039999999</v>
      </c>
      <c r="AI275">
        <v>10.02248404</v>
      </c>
      <c r="AJ275" s="21"/>
    </row>
    <row r="276" spans="1:36" x14ac:dyDescent="0.25">
      <c r="C276" s="3" t="s">
        <v>15</v>
      </c>
      <c r="D276" s="7">
        <v>0.41214809004124064</v>
      </c>
      <c r="E276" s="7">
        <v>0.40460169963837056</v>
      </c>
      <c r="F276" s="7"/>
      <c r="G276" s="7">
        <v>0.2458589712419034</v>
      </c>
      <c r="H276" s="7">
        <v>0.28109906599871676</v>
      </c>
      <c r="I276" s="7">
        <v>0.11302917894076996</v>
      </c>
      <c r="J276" s="42">
        <v>5.4578819137796009</v>
      </c>
      <c r="K276" s="43">
        <v>6.1296334498616902</v>
      </c>
      <c r="L276" s="43"/>
      <c r="M276" s="43">
        <v>4.053919002683287</v>
      </c>
      <c r="N276" s="43">
        <v>2.5484227064641485</v>
      </c>
      <c r="O276" s="43">
        <v>1.7095814412596033</v>
      </c>
      <c r="P276" s="42"/>
      <c r="Q276" s="43"/>
      <c r="R276" s="43"/>
      <c r="S276" s="43"/>
      <c r="T276" s="43">
        <v>0.23122830324510224</v>
      </c>
      <c r="U276" s="71">
        <v>0.25702769898281019</v>
      </c>
      <c r="V276" s="7">
        <v>1.5507415619771496</v>
      </c>
      <c r="W276" s="7">
        <v>2.0550753971859885</v>
      </c>
      <c r="Y276" s="151" t="s">
        <v>396</v>
      </c>
      <c r="Z276" t="s">
        <v>795</v>
      </c>
      <c r="AA276" t="s">
        <v>796</v>
      </c>
      <c r="AB276">
        <v>0.94844064100000003</v>
      </c>
      <c r="AC276">
        <v>0.115462491</v>
      </c>
      <c r="AD276">
        <v>239.13657319999999</v>
      </c>
      <c r="AE276" s="2">
        <v>1</v>
      </c>
      <c r="AF276" s="2">
        <v>13</v>
      </c>
      <c r="AG276" s="134">
        <v>9.4699999999999994E-10</v>
      </c>
      <c r="AH276">
        <v>131.0387206</v>
      </c>
      <c r="AI276">
        <v>10.57927271</v>
      </c>
      <c r="AJ276" s="21"/>
    </row>
    <row r="277" spans="1:36" x14ac:dyDescent="0.25">
      <c r="C277" s="3" t="s">
        <v>16</v>
      </c>
      <c r="D277" s="7">
        <v>0.49347098905855247</v>
      </c>
      <c r="E277" s="7">
        <v>0.36879502372581319</v>
      </c>
      <c r="F277" s="7"/>
      <c r="G277" s="7">
        <v>0.22556409053619342</v>
      </c>
      <c r="H277" s="7">
        <v>0</v>
      </c>
      <c r="I277" s="7">
        <v>0</v>
      </c>
      <c r="J277" s="42">
        <v>5.5803737201679491</v>
      </c>
      <c r="K277" s="43">
        <v>4.3688216382150973</v>
      </c>
      <c r="L277" s="43"/>
      <c r="M277" s="43">
        <v>3.9721867360417265</v>
      </c>
      <c r="N277" s="43">
        <v>2.3665953236335286</v>
      </c>
      <c r="O277" s="43">
        <v>1.5845412504813237</v>
      </c>
      <c r="P277" s="42"/>
      <c r="Q277" s="43"/>
      <c r="R277" s="43"/>
      <c r="S277" s="43"/>
      <c r="T277" s="43">
        <v>0</v>
      </c>
      <c r="U277" s="71">
        <v>0.24650190437539138</v>
      </c>
      <c r="V277" s="7">
        <v>1.3327574834096008</v>
      </c>
      <c r="W277" s="7">
        <v>1.9507516067617299</v>
      </c>
      <c r="Y277" s="151"/>
      <c r="AE277" s="2"/>
      <c r="AF277" s="2"/>
      <c r="AJ277" s="21"/>
    </row>
    <row r="278" spans="1:36" x14ac:dyDescent="0.25">
      <c r="A278" t="s">
        <v>159</v>
      </c>
      <c r="B278" s="20" t="s">
        <v>160</v>
      </c>
      <c r="C278" s="3" t="s">
        <v>9</v>
      </c>
      <c r="D278" s="7">
        <v>0.90733763988879057</v>
      </c>
      <c r="E278" s="7">
        <v>1.2711087932013934E-2</v>
      </c>
      <c r="F278" s="7">
        <v>1.8708201201465627E-3</v>
      </c>
      <c r="G278" s="7">
        <v>2.9561126645483164E-3</v>
      </c>
      <c r="H278" s="7">
        <v>2.3134498318121972E-3</v>
      </c>
      <c r="I278" s="7">
        <v>2.637692702575195E-4</v>
      </c>
      <c r="J278" s="42">
        <v>13.792459254168946</v>
      </c>
      <c r="K278" s="43">
        <v>1.8562467133569807</v>
      </c>
      <c r="L278" s="43">
        <v>0.78689846704653454</v>
      </c>
      <c r="M278" s="43">
        <v>8.5780588539058331E-2</v>
      </c>
      <c r="N278" s="43">
        <v>5.2301344131468839E-3</v>
      </c>
      <c r="O278" s="43">
        <v>9.6613487919207947E-3</v>
      </c>
      <c r="P278" s="42"/>
      <c r="Q278" s="43"/>
      <c r="R278" s="43"/>
      <c r="S278" s="43"/>
      <c r="T278" s="43">
        <v>2.1613662536430839E-2</v>
      </c>
      <c r="U278" s="71">
        <v>0</v>
      </c>
      <c r="V278" s="7">
        <v>0.60827753435547849</v>
      </c>
      <c r="W278" s="7">
        <v>1.0145902030576087E-2</v>
      </c>
      <c r="Y278" s="151" t="s">
        <v>395</v>
      </c>
      <c r="Z278" t="s">
        <v>1239</v>
      </c>
      <c r="AA278" t="s">
        <v>1240</v>
      </c>
      <c r="AB278">
        <v>0.26038994799999998</v>
      </c>
      <c r="AC278">
        <v>2.1892939290000002</v>
      </c>
      <c r="AD278">
        <v>1.760319148</v>
      </c>
      <c r="AE278" s="2">
        <v>1</v>
      </c>
      <c r="AF278" s="2">
        <v>5</v>
      </c>
      <c r="AG278">
        <v>0.241947211</v>
      </c>
      <c r="AH278">
        <v>25.238151479999999</v>
      </c>
      <c r="AI278">
        <v>54.92852208</v>
      </c>
    </row>
    <row r="279" spans="1:36" x14ac:dyDescent="0.25">
      <c r="C279" s="3" t="s">
        <v>10</v>
      </c>
      <c r="D279" s="7">
        <v>0.74643508994391161</v>
      </c>
      <c r="E279" s="7">
        <v>8.5396538157775179E-3</v>
      </c>
      <c r="F279" s="7">
        <v>3.4054177017244585E-3</v>
      </c>
      <c r="G279" s="7">
        <v>1.6465377088728274E-3</v>
      </c>
      <c r="H279" s="7">
        <v>7.2282426958381676E-3</v>
      </c>
      <c r="I279" s="7">
        <v>4.0375534461043541E-3</v>
      </c>
      <c r="J279" s="42">
        <v>13.761594594454621</v>
      </c>
      <c r="K279" s="43">
        <v>2.3133416770704471</v>
      </c>
      <c r="L279" s="43">
        <v>0.85677549718388069</v>
      </c>
      <c r="M279" s="43">
        <v>0.10336640422395055</v>
      </c>
      <c r="N279" s="43">
        <v>3.6549733292378889E-3</v>
      </c>
      <c r="O279" s="43">
        <v>3.1106990843944387E-3</v>
      </c>
      <c r="P279" s="42"/>
      <c r="Q279" s="43"/>
      <c r="R279" s="43"/>
      <c r="S279" s="43"/>
      <c r="T279" s="43">
        <v>3.1118200117133017E-2</v>
      </c>
      <c r="U279" s="71">
        <v>2.3123461043341544E-3</v>
      </c>
      <c r="V279" s="7">
        <v>6.7793374390090408E-2</v>
      </c>
      <c r="W279" s="7">
        <v>5.3443933772811718E-3</v>
      </c>
      <c r="Y279" s="151" t="s">
        <v>396</v>
      </c>
      <c r="Z279" t="s">
        <v>1241</v>
      </c>
      <c r="AA279" t="s">
        <v>1242</v>
      </c>
      <c r="AB279">
        <v>0.676091318</v>
      </c>
      <c r="AC279">
        <v>1.573520982</v>
      </c>
      <c r="AD279">
        <v>27.134768640000001</v>
      </c>
      <c r="AE279" s="2">
        <v>1</v>
      </c>
      <c r="AF279" s="2">
        <v>13</v>
      </c>
      <c r="AG279" s="134">
        <v>1.6799999999999999E-4</v>
      </c>
      <c r="AH279">
        <v>25.538023389999999</v>
      </c>
      <c r="AI279">
        <v>54.283541839999998</v>
      </c>
    </row>
    <row r="280" spans="1:36" x14ac:dyDescent="0.25">
      <c r="C280" s="3" t="s">
        <v>11</v>
      </c>
      <c r="D280" s="7">
        <v>0.67273861158865655</v>
      </c>
      <c r="E280" s="7">
        <v>5.5180352738282553E-3</v>
      </c>
      <c r="F280" s="7">
        <v>1.5020351825706241E-3</v>
      </c>
      <c r="G280" s="7">
        <v>1.1242479231093568E-3</v>
      </c>
      <c r="H280" s="7">
        <v>2.1988846719438759E-3</v>
      </c>
      <c r="I280" s="7">
        <v>2.1545529333904232E-3</v>
      </c>
      <c r="J280" s="42">
        <v>9.8522818484262373</v>
      </c>
      <c r="K280" s="43">
        <v>0.59804382507765153</v>
      </c>
      <c r="L280" s="43">
        <v>4.5249930527361822E-2</v>
      </c>
      <c r="M280" s="43">
        <v>1.848268350451456E-3</v>
      </c>
      <c r="N280" s="43">
        <v>2.0747083997344175E-2</v>
      </c>
      <c r="O280" s="43">
        <v>7.6825289304833207E-3</v>
      </c>
      <c r="P280" s="42"/>
      <c r="Q280" s="43"/>
      <c r="R280" s="43"/>
      <c r="S280" s="43"/>
      <c r="T280" s="43">
        <v>4.5519251139784146E-2</v>
      </c>
      <c r="U280" s="71">
        <v>2.0756682556291547E-3</v>
      </c>
      <c r="V280" s="7">
        <v>0.68357358979224581</v>
      </c>
      <c r="W280" s="7">
        <v>3.9603190013659606E-3</v>
      </c>
      <c r="Y280" s="159"/>
      <c r="AE280" s="2"/>
      <c r="AF280" s="2"/>
    </row>
    <row r="281" spans="1:36" x14ac:dyDescent="0.25">
      <c r="A281" t="s">
        <v>489</v>
      </c>
      <c r="B281" s="20" t="s">
        <v>591</v>
      </c>
      <c r="C281" s="3" t="s">
        <v>14</v>
      </c>
      <c r="D281" s="25">
        <v>0.81600000000000006</v>
      </c>
      <c r="E281" s="25">
        <v>0.21000000000000002</v>
      </c>
      <c r="F281" s="25">
        <v>0.52600000000000002</v>
      </c>
      <c r="G281" s="25">
        <v>0.1832</v>
      </c>
      <c r="H281" s="87">
        <v>8.6599999999999996E-2</v>
      </c>
      <c r="I281" s="98"/>
      <c r="J281" s="25">
        <v>6.95</v>
      </c>
      <c r="K281" s="25">
        <v>3.99</v>
      </c>
      <c r="L281" s="25">
        <v>4.82</v>
      </c>
      <c r="M281" s="25">
        <v>5.17</v>
      </c>
      <c r="N281" s="87">
        <v>4.82</v>
      </c>
      <c r="O281" s="98"/>
      <c r="P281" s="25">
        <v>0.3</v>
      </c>
      <c r="Q281" s="25">
        <v>0.42000000000000004</v>
      </c>
      <c r="R281" s="25">
        <v>0.39800000000000002</v>
      </c>
      <c r="S281" s="25">
        <v>0.33</v>
      </c>
      <c r="T281" s="43"/>
      <c r="U281" s="71"/>
      <c r="V281" s="7"/>
      <c r="W281" s="7"/>
      <c r="Y281" s="159" t="s">
        <v>395</v>
      </c>
      <c r="Z281" t="s">
        <v>490</v>
      </c>
      <c r="AA281" t="s">
        <v>491</v>
      </c>
      <c r="AB281">
        <v>0.61895985319545899</v>
      </c>
      <c r="AC281">
        <v>0.42981215785197202</v>
      </c>
      <c r="AD281">
        <v>12.995163021768599</v>
      </c>
      <c r="AE281" s="2">
        <v>1</v>
      </c>
      <c r="AF281" s="2">
        <v>8</v>
      </c>
      <c r="AG281">
        <v>6.9329956552491804E-3</v>
      </c>
      <c r="AH281">
        <v>60.019469383529099</v>
      </c>
      <c r="AI281">
        <v>23.097411146062601</v>
      </c>
    </row>
    <row r="282" spans="1:36" x14ac:dyDescent="0.25">
      <c r="C282" s="3" t="s">
        <v>15</v>
      </c>
      <c r="D282" s="25">
        <v>0.34399999999999997</v>
      </c>
      <c r="E282" s="25">
        <v>0.31</v>
      </c>
      <c r="F282" s="25">
        <v>0.33399999999999996</v>
      </c>
      <c r="G282" s="25">
        <v>0.38</v>
      </c>
      <c r="H282" s="87">
        <v>0.13599999999999998</v>
      </c>
      <c r="I282" s="98"/>
      <c r="J282" s="25">
        <v>6.78</v>
      </c>
      <c r="K282" s="25">
        <v>6.61</v>
      </c>
      <c r="L282" s="25">
        <v>6.53</v>
      </c>
      <c r="M282" s="25">
        <v>5.51</v>
      </c>
      <c r="N282" s="87">
        <v>4.6500000000000004</v>
      </c>
      <c r="O282" s="98"/>
      <c r="P282" s="25">
        <v>0.53800000000000003</v>
      </c>
      <c r="Q282" s="25">
        <v>0.42799999999999999</v>
      </c>
      <c r="R282" s="25">
        <v>0.26600000000000001</v>
      </c>
      <c r="S282" s="25">
        <v>0.31399999999999995</v>
      </c>
      <c r="T282" s="43"/>
      <c r="U282" s="71"/>
      <c r="V282" s="7"/>
      <c r="W282" s="7"/>
      <c r="Y282" s="159" t="s">
        <v>396</v>
      </c>
      <c r="Z282" t="s">
        <v>492</v>
      </c>
      <c r="AA282" t="s">
        <v>493</v>
      </c>
      <c r="AB282">
        <v>0.26558036258011403</v>
      </c>
      <c r="AC282">
        <v>0.17448484857775301</v>
      </c>
      <c r="AD282">
        <v>2.8929549162180099</v>
      </c>
      <c r="AE282" s="2">
        <v>1</v>
      </c>
      <c r="AF282" s="2">
        <v>8</v>
      </c>
      <c r="AG282">
        <v>0.12738523159023801</v>
      </c>
      <c r="AH282">
        <v>313.35249705485899</v>
      </c>
      <c r="AI282">
        <v>4.4240731257909403</v>
      </c>
    </row>
    <row r="283" spans="1:36" s="9" customFormat="1" x14ac:dyDescent="0.25">
      <c r="A283" s="9" t="s">
        <v>161</v>
      </c>
      <c r="B283" s="299" t="s">
        <v>162</v>
      </c>
      <c r="C283" s="10" t="s">
        <v>9</v>
      </c>
      <c r="D283" s="16">
        <v>0.48103824095659797</v>
      </c>
      <c r="E283" s="16">
        <v>0.10021653034086775</v>
      </c>
      <c r="F283" s="16">
        <v>0.10259961372574443</v>
      </c>
      <c r="G283" s="16">
        <v>3.2433457367402628E-2</v>
      </c>
      <c r="H283" s="16">
        <v>0</v>
      </c>
      <c r="I283" s="16">
        <v>0</v>
      </c>
      <c r="J283" s="58">
        <v>6.6632711261916642</v>
      </c>
      <c r="K283" s="57">
        <v>4.2151038429169763</v>
      </c>
      <c r="L283" s="57">
        <v>3.2906139927908931</v>
      </c>
      <c r="M283" s="57">
        <v>1.7421301866494803</v>
      </c>
      <c r="N283" s="57">
        <v>0.80101110063769565</v>
      </c>
      <c r="O283" s="57">
        <v>0.41878845942785659</v>
      </c>
      <c r="P283" s="58"/>
      <c r="Q283" s="57"/>
      <c r="R283" s="57"/>
      <c r="S283" s="57"/>
      <c r="T283" s="57">
        <v>0</v>
      </c>
      <c r="U283" s="79">
        <v>5.2636736574812909E-2</v>
      </c>
      <c r="V283" s="16">
        <v>0.30240938376317822</v>
      </c>
      <c r="W283" s="16">
        <v>0.73276335379417701</v>
      </c>
      <c r="Y283" s="149" t="s">
        <v>395</v>
      </c>
      <c r="Z283" s="9" t="s">
        <v>1183</v>
      </c>
      <c r="AA283" s="9" t="s">
        <v>1184</v>
      </c>
      <c r="AB283" s="9">
        <v>0.93190677300000002</v>
      </c>
      <c r="AC283" s="9">
        <v>0.28642124000000002</v>
      </c>
      <c r="AD283" s="9">
        <v>136.85748469999999</v>
      </c>
      <c r="AE283" s="8">
        <v>1</v>
      </c>
      <c r="AF283" s="8">
        <v>10</v>
      </c>
      <c r="AG283" s="136">
        <v>3.7099999999999997E-7</v>
      </c>
      <c r="AH283" s="9">
        <v>15.89797742</v>
      </c>
      <c r="AI283" s="9">
        <v>87.199416909999997</v>
      </c>
    </row>
    <row r="284" spans="1:36" s="9" customFormat="1" x14ac:dyDescent="0.25">
      <c r="B284" s="299"/>
      <c r="C284" s="10" t="s">
        <v>10</v>
      </c>
      <c r="D284" s="16">
        <v>0.53169910147991295</v>
      </c>
      <c r="E284" s="16">
        <v>0.17456576765296328</v>
      </c>
      <c r="F284" s="16">
        <v>9.3864253243568133E-2</v>
      </c>
      <c r="G284" s="16">
        <v>3.4035704887509309E-2</v>
      </c>
      <c r="H284" s="16">
        <v>0</v>
      </c>
      <c r="I284" s="16">
        <v>0</v>
      </c>
      <c r="J284" s="58">
        <v>7.2494007766027879</v>
      </c>
      <c r="K284" s="57">
        <v>4.0987570265085793</v>
      </c>
      <c r="L284" s="57">
        <v>3.3183358177308335</v>
      </c>
      <c r="M284" s="57">
        <v>1.7978403896992428</v>
      </c>
      <c r="N284" s="57">
        <v>0.92659050092749051</v>
      </c>
      <c r="O284" s="57">
        <v>0.44990511171899938</v>
      </c>
      <c r="P284" s="58"/>
      <c r="Q284" s="57"/>
      <c r="R284" s="57"/>
      <c r="S284" s="57"/>
      <c r="T284" s="57">
        <v>0</v>
      </c>
      <c r="U284" s="79">
        <v>5.0298259104154593E-2</v>
      </c>
      <c r="V284" s="16">
        <v>0.37222978395314804</v>
      </c>
      <c r="W284" s="16">
        <v>0.86643851447039544</v>
      </c>
      <c r="Y284" s="149" t="s">
        <v>396</v>
      </c>
      <c r="Z284" s="9" t="s">
        <v>1185</v>
      </c>
      <c r="AA284" s="9" t="s">
        <v>1186</v>
      </c>
      <c r="AB284" s="9">
        <v>0.90556154899999997</v>
      </c>
      <c r="AC284" s="9">
        <v>0.304842532</v>
      </c>
      <c r="AD284" s="9">
        <v>153.42251580000001</v>
      </c>
      <c r="AE284" s="8">
        <v>1</v>
      </c>
      <c r="AF284" s="8">
        <v>16</v>
      </c>
      <c r="AG284" s="136">
        <v>1.3000000000000001E-9</v>
      </c>
      <c r="AH284" s="9">
        <v>64.135204099999996</v>
      </c>
      <c r="AI284" s="9">
        <v>21.615185929999999</v>
      </c>
    </row>
    <row r="285" spans="1:36" s="9" customFormat="1" x14ac:dyDescent="0.25">
      <c r="B285" s="299"/>
      <c r="C285" s="10" t="s">
        <v>11</v>
      </c>
      <c r="D285" s="16">
        <v>0.43871890831408056</v>
      </c>
      <c r="E285" s="16">
        <v>0.14636030078167661</v>
      </c>
      <c r="F285" s="16">
        <v>8.2324632961338629E-2</v>
      </c>
      <c r="G285" s="16">
        <v>2.9789201777783818E-2</v>
      </c>
      <c r="H285" s="16">
        <v>0</v>
      </c>
      <c r="I285" s="16">
        <v>0</v>
      </c>
      <c r="J285" s="58">
        <v>7.1862345653591788</v>
      </c>
      <c r="K285" s="57">
        <v>3.9645205489387974</v>
      </c>
      <c r="L285" s="57">
        <v>3.3184668997224205</v>
      </c>
      <c r="M285" s="57">
        <v>1.58613140126734</v>
      </c>
      <c r="N285" s="57">
        <v>0.99358058202588839</v>
      </c>
      <c r="O285" s="57">
        <v>0.47786505304015209</v>
      </c>
      <c r="P285" s="58"/>
      <c r="Q285" s="57"/>
      <c r="R285" s="57"/>
      <c r="S285" s="57"/>
      <c r="T285" s="57">
        <v>0</v>
      </c>
      <c r="U285" s="79">
        <v>4.4185586949391099E-2</v>
      </c>
      <c r="V285" s="16">
        <v>0.40387220164972765</v>
      </c>
      <c r="W285" s="16">
        <v>0.63786550543077125</v>
      </c>
      <c r="Y285" s="160"/>
      <c r="AE285" s="8"/>
      <c r="AF285" s="8"/>
    </row>
    <row r="286" spans="1:36" s="9" customFormat="1" x14ac:dyDescent="0.25">
      <c r="A286" s="9" t="s">
        <v>163</v>
      </c>
      <c r="B286" s="299" t="s">
        <v>164</v>
      </c>
      <c r="C286" s="10" t="s">
        <v>9</v>
      </c>
      <c r="D286" s="27">
        <v>0.56000000000000005</v>
      </c>
      <c r="E286" s="27">
        <v>0.20599999999999999</v>
      </c>
      <c r="F286" s="110">
        <v>7.0699999999999999E-2</v>
      </c>
      <c r="G286" s="110">
        <v>3.8100000000000002E-2</v>
      </c>
      <c r="H286" s="110">
        <v>7.5600000000000001E-2</v>
      </c>
      <c r="I286" s="110">
        <v>9.6500000000000002E-2</v>
      </c>
      <c r="J286" s="137">
        <v>5.36</v>
      </c>
      <c r="K286" s="139">
        <v>1.24</v>
      </c>
      <c r="L286" s="139">
        <v>1.1000000000000001</v>
      </c>
      <c r="M286" s="139">
        <v>0.81499999999999995</v>
      </c>
      <c r="N286" s="139">
        <v>0.89900000000000002</v>
      </c>
      <c r="O286" s="139">
        <v>1.1499999999999999</v>
      </c>
      <c r="P286" s="152"/>
      <c r="Q286" s="153"/>
      <c r="R286" s="153"/>
      <c r="S286" s="153"/>
      <c r="T286" s="139">
        <v>0.191</v>
      </c>
      <c r="U286" s="154">
        <v>6.0299999999999999E-2</v>
      </c>
      <c r="V286" s="27">
        <v>3.34</v>
      </c>
      <c r="W286" s="27">
        <v>0.81399999999999995</v>
      </c>
      <c r="Y286" s="149" t="s">
        <v>395</v>
      </c>
      <c r="Z286" s="9" t="s">
        <v>1293</v>
      </c>
      <c r="AA286" s="9" t="s">
        <v>1294</v>
      </c>
      <c r="AB286" s="9">
        <v>0.13748502800000001</v>
      </c>
      <c r="AC286" s="9">
        <v>0.84758028100000005</v>
      </c>
      <c r="AD286" s="9">
        <v>2.5504026180000001</v>
      </c>
      <c r="AE286" s="8">
        <v>1</v>
      </c>
      <c r="AF286" s="8">
        <v>16</v>
      </c>
      <c r="AG286" s="9">
        <v>0.129825313</v>
      </c>
      <c r="AH286" s="9">
        <v>178.9086647</v>
      </c>
      <c r="AI286" s="9">
        <v>7.7486149900000001</v>
      </c>
    </row>
    <row r="287" spans="1:36" s="9" customFormat="1" x14ac:dyDescent="0.25">
      <c r="B287" s="299"/>
      <c r="C287" s="10" t="s">
        <v>10</v>
      </c>
      <c r="D287" s="27">
        <v>0.623</v>
      </c>
      <c r="E287" s="110">
        <v>9.7500000000000003E-2</v>
      </c>
      <c r="F287" s="27">
        <v>0.111</v>
      </c>
      <c r="G287" s="110">
        <v>6.2399999999999997E-2</v>
      </c>
      <c r="H287" s="27">
        <v>0.112</v>
      </c>
      <c r="I287" s="110">
        <v>6.6000000000000003E-2</v>
      </c>
      <c r="J287" s="137">
        <v>5.52</v>
      </c>
      <c r="K287" s="139">
        <v>1.23</v>
      </c>
      <c r="L287" s="139">
        <v>0.85099999999999998</v>
      </c>
      <c r="M287" s="139">
        <v>0.92600000000000005</v>
      </c>
      <c r="N287" s="139">
        <v>0.76600000000000001</v>
      </c>
      <c r="O287" s="139">
        <v>0.93700000000000006</v>
      </c>
      <c r="P287" s="152"/>
      <c r="Q287" s="153"/>
      <c r="R287" s="153"/>
      <c r="S287" s="153"/>
      <c r="T287" s="153">
        <v>9.2600000000000002E-2</v>
      </c>
      <c r="U287" s="154">
        <v>6.4299999999999996E-2</v>
      </c>
      <c r="V287" s="27">
        <v>3.48</v>
      </c>
      <c r="W287" s="27">
        <v>0.73899999999999999</v>
      </c>
      <c r="Y287" s="149" t="s">
        <v>396</v>
      </c>
      <c r="Z287" s="9" t="s">
        <v>1295</v>
      </c>
      <c r="AA287" s="9" t="s">
        <v>1296</v>
      </c>
      <c r="AB287" s="9">
        <v>0.100243358</v>
      </c>
      <c r="AC287" s="9">
        <v>0.696732939</v>
      </c>
      <c r="AD287" s="9">
        <v>1.7825861519999999</v>
      </c>
      <c r="AE287" s="8">
        <v>1</v>
      </c>
      <c r="AF287" s="8">
        <v>16</v>
      </c>
      <c r="AG287" s="9">
        <v>0.20051856000000001</v>
      </c>
      <c r="AH287" s="9">
        <v>260.33045920000001</v>
      </c>
      <c r="AI287" s="9">
        <v>5.3251331610000001</v>
      </c>
    </row>
    <row r="288" spans="1:36" s="9" customFormat="1" x14ac:dyDescent="0.25">
      <c r="B288" s="299"/>
      <c r="C288" s="10" t="s">
        <v>11</v>
      </c>
      <c r="D288" s="27">
        <v>0.77400000000000002</v>
      </c>
      <c r="E288" s="110">
        <v>6.5699999999999995E-2</v>
      </c>
      <c r="F288" s="110">
        <v>8.5599999999999996E-2</v>
      </c>
      <c r="G288" s="110">
        <v>5.1200000000000002E-2</v>
      </c>
      <c r="H288" s="110">
        <v>5.4100000000000002E-2</v>
      </c>
      <c r="I288" s="27">
        <v>0.115</v>
      </c>
      <c r="J288" s="137">
        <v>6.15</v>
      </c>
      <c r="K288" s="139">
        <v>1.9</v>
      </c>
      <c r="L288" s="139">
        <v>0.85899999999999999</v>
      </c>
      <c r="M288" s="139">
        <v>0.78700000000000003</v>
      </c>
      <c r="N288" s="139">
        <v>0.80600000000000005</v>
      </c>
      <c r="O288" s="139">
        <v>2.33</v>
      </c>
      <c r="P288" s="140"/>
      <c r="Q288" s="139"/>
      <c r="R288" s="139"/>
      <c r="S288" s="139"/>
      <c r="T288" s="139">
        <v>0.14199999999999999</v>
      </c>
      <c r="U288" s="154">
        <v>8.4400000000000003E-2</v>
      </c>
      <c r="V288" s="27">
        <v>4.1900000000000004</v>
      </c>
      <c r="W288" s="27">
        <v>1.04</v>
      </c>
      <c r="Y288" s="160"/>
      <c r="AE288" s="8"/>
      <c r="AF288" s="8"/>
    </row>
    <row r="289" spans="1:35" x14ac:dyDescent="0.25">
      <c r="A289" t="s">
        <v>632</v>
      </c>
      <c r="B289" s="20" t="s">
        <v>165</v>
      </c>
      <c r="C289" s="3" t="s">
        <v>9</v>
      </c>
      <c r="D289" s="5">
        <v>0.51608471831651881</v>
      </c>
      <c r="E289" s="5">
        <v>0.83495029708721336</v>
      </c>
      <c r="F289" s="5">
        <v>0.86568046331166681</v>
      </c>
      <c r="G289" s="5">
        <v>0.74014351157990965</v>
      </c>
      <c r="H289" s="5">
        <v>0.81602441890164201</v>
      </c>
      <c r="I289" s="5">
        <v>0.80105965525100253</v>
      </c>
      <c r="J289" s="55">
        <v>6.9405364287996649</v>
      </c>
      <c r="K289" s="30">
        <v>6.1088907957203524</v>
      </c>
      <c r="L289" s="30">
        <v>6.1410393360832032</v>
      </c>
      <c r="M289" s="30">
        <v>6.080531693003854</v>
      </c>
      <c r="N289" s="30">
        <v>7.0961191935406722</v>
      </c>
      <c r="O289" s="30">
        <v>4.1346417190793758</v>
      </c>
      <c r="P289" s="55"/>
      <c r="Q289" s="30"/>
      <c r="R289" s="30"/>
      <c r="S289" s="30"/>
      <c r="T289" s="30">
        <v>1.0949483277576393</v>
      </c>
      <c r="U289" s="77">
        <v>0.94363041467063746</v>
      </c>
      <c r="V289" s="5">
        <v>5.7169889119676531</v>
      </c>
      <c r="W289" s="5">
        <v>4.1901934327483801</v>
      </c>
      <c r="Y289" s="151" t="s">
        <v>395</v>
      </c>
      <c r="Z289" t="s">
        <v>777</v>
      </c>
      <c r="AA289" t="s">
        <v>778</v>
      </c>
      <c r="AB289">
        <v>7.3098017000000001E-2</v>
      </c>
      <c r="AC289">
        <v>0.212645838</v>
      </c>
      <c r="AD289">
        <v>1.261803617</v>
      </c>
      <c r="AE289" s="2">
        <v>1</v>
      </c>
      <c r="AF289" s="2">
        <v>16</v>
      </c>
      <c r="AG289">
        <v>0.27788270399999998</v>
      </c>
      <c r="AH289">
        <v>1013.826923</v>
      </c>
      <c r="AI289">
        <v>1.367387599</v>
      </c>
    </row>
    <row r="290" spans="1:35" x14ac:dyDescent="0.25">
      <c r="C290" s="3" t="s">
        <v>10</v>
      </c>
      <c r="D290" s="5">
        <v>1.3502694225562508</v>
      </c>
      <c r="E290" s="5">
        <v>0.79779700331574643</v>
      </c>
      <c r="F290" s="5">
        <v>0.88662953420279722</v>
      </c>
      <c r="G290" s="5">
        <v>0.94814849569398862</v>
      </c>
      <c r="H290" s="5">
        <v>0.6683579130361943</v>
      </c>
      <c r="I290" s="5">
        <v>0.93700493511575478</v>
      </c>
      <c r="J290" s="55">
        <v>7.7159401708865767</v>
      </c>
      <c r="K290" s="30">
        <v>5.8765406324753782</v>
      </c>
      <c r="L290" s="30">
        <v>8.2892879221010194</v>
      </c>
      <c r="M290" s="30">
        <v>6.021071667420169</v>
      </c>
      <c r="N290" s="30">
        <v>6.397163525981103</v>
      </c>
      <c r="O290" s="30">
        <v>5.1503792650599189</v>
      </c>
      <c r="P290" s="55"/>
      <c r="Q290" s="30"/>
      <c r="R290" s="30"/>
      <c r="S290" s="30"/>
      <c r="T290" s="30">
        <v>1.0588133460764466</v>
      </c>
      <c r="U290" s="77">
        <v>0.78683263056981034</v>
      </c>
      <c r="V290" s="5">
        <v>6.2867734183789379</v>
      </c>
      <c r="W290" s="5">
        <v>5.3796153345239759</v>
      </c>
      <c r="Y290" s="151" t="s">
        <v>396</v>
      </c>
      <c r="Z290" t="s">
        <v>779</v>
      </c>
      <c r="AA290" t="s">
        <v>780</v>
      </c>
      <c r="AB290">
        <v>0.47510618599999999</v>
      </c>
      <c r="AC290">
        <v>0.13281626299999999</v>
      </c>
      <c r="AD290">
        <v>14.482355829999999</v>
      </c>
      <c r="AE290" s="2">
        <v>1</v>
      </c>
      <c r="AF290" s="2">
        <v>16</v>
      </c>
      <c r="AG290">
        <v>1.5543620000000001E-3</v>
      </c>
      <c r="AH290">
        <v>479.12157580000002</v>
      </c>
      <c r="AI290">
        <v>2.8934083350000002</v>
      </c>
    </row>
    <row r="291" spans="1:35" x14ac:dyDescent="0.25">
      <c r="C291" s="3" t="s">
        <v>11</v>
      </c>
      <c r="D291" s="5">
        <v>1.0456927926716204</v>
      </c>
      <c r="E291" s="5">
        <v>0.91196585678333641</v>
      </c>
      <c r="F291" s="5">
        <v>0.89618592429652277</v>
      </c>
      <c r="G291" s="5">
        <v>0.89372020595098411</v>
      </c>
      <c r="H291" s="5">
        <v>0.84636513248966272</v>
      </c>
      <c r="I291" s="5">
        <v>0.61384783720579972</v>
      </c>
      <c r="J291" s="55">
        <v>6.7404258949004312</v>
      </c>
      <c r="K291" s="30">
        <v>6.3449731042111148</v>
      </c>
      <c r="L291" s="30">
        <v>6.5626959524077106</v>
      </c>
      <c r="M291" s="30">
        <v>6.9428132920915138</v>
      </c>
      <c r="N291" s="30">
        <v>7.672612008321738</v>
      </c>
      <c r="O291" s="30">
        <v>4.5273326613022542</v>
      </c>
      <c r="P291" s="55"/>
      <c r="Q291" s="30"/>
      <c r="R291" s="30"/>
      <c r="S291" s="30"/>
      <c r="T291" s="30">
        <v>0.79967447577968476</v>
      </c>
      <c r="U291" s="77">
        <v>0.67093288788600713</v>
      </c>
      <c r="V291" s="5">
        <v>6.5341534374576442</v>
      </c>
      <c r="W291" s="5">
        <v>5.4775315593529932</v>
      </c>
      <c r="Y291" s="159"/>
      <c r="AE291" s="2"/>
      <c r="AF291" s="2"/>
    </row>
    <row r="292" spans="1:35" x14ac:dyDescent="0.25">
      <c r="A292" s="9" t="s">
        <v>633</v>
      </c>
      <c r="B292" s="299" t="s">
        <v>166</v>
      </c>
      <c r="C292" s="3" t="s">
        <v>9</v>
      </c>
      <c r="D292" s="5"/>
      <c r="E292" s="5"/>
      <c r="F292" s="5"/>
      <c r="G292" s="5"/>
      <c r="H292" s="5"/>
      <c r="I292" s="5"/>
      <c r="J292" s="53">
        <v>3.4715840378888374</v>
      </c>
      <c r="K292" s="54">
        <v>0.36802784393516402</v>
      </c>
      <c r="L292" s="54">
        <v>0</v>
      </c>
      <c r="M292" s="54">
        <v>0</v>
      </c>
      <c r="N292" s="54">
        <v>0</v>
      </c>
      <c r="O292" s="54">
        <v>0</v>
      </c>
      <c r="P292" s="55"/>
      <c r="Q292" s="30"/>
      <c r="R292" s="30"/>
      <c r="S292" s="30"/>
      <c r="T292" s="30">
        <v>0</v>
      </c>
      <c r="U292" s="77">
        <v>0</v>
      </c>
      <c r="V292" s="4">
        <v>11.510154410386775</v>
      </c>
      <c r="W292" s="4">
        <v>0</v>
      </c>
      <c r="Y292" s="151" t="s">
        <v>396</v>
      </c>
      <c r="Z292" t="s">
        <v>1317</v>
      </c>
      <c r="AA292" t="s">
        <v>1318</v>
      </c>
      <c r="AB292">
        <v>0.86234150200000004</v>
      </c>
      <c r="AC292">
        <v>0.64125304699999996</v>
      </c>
      <c r="AD292">
        <v>25.057414260000002</v>
      </c>
      <c r="AE292" s="2">
        <v>1</v>
      </c>
      <c r="AF292" s="2">
        <v>4</v>
      </c>
      <c r="AG292">
        <v>7.4601010000000002E-3</v>
      </c>
      <c r="AH292">
        <v>5.9136895919999999</v>
      </c>
      <c r="AI292">
        <v>234.42122549999999</v>
      </c>
    </row>
    <row r="293" spans="1:35" x14ac:dyDescent="0.25">
      <c r="C293" s="3" t="s">
        <v>10</v>
      </c>
      <c r="D293" s="5"/>
      <c r="E293" s="5"/>
      <c r="F293" s="5"/>
      <c r="G293" s="5"/>
      <c r="H293" s="5"/>
      <c r="I293" s="5"/>
      <c r="J293" s="53">
        <v>4.596745340333527</v>
      </c>
      <c r="K293" s="54">
        <v>0.25407735004042531</v>
      </c>
      <c r="L293" s="54">
        <v>0.20357885158261552</v>
      </c>
      <c r="M293" s="54">
        <v>0</v>
      </c>
      <c r="N293" s="54">
        <v>0</v>
      </c>
      <c r="O293" s="54">
        <v>0</v>
      </c>
      <c r="P293" s="55"/>
      <c r="Q293" s="30"/>
      <c r="R293" s="30"/>
      <c r="S293" s="30"/>
      <c r="T293" s="30">
        <v>0</v>
      </c>
      <c r="U293" s="77">
        <v>0</v>
      </c>
      <c r="V293" s="4">
        <v>2.4871092261485055</v>
      </c>
      <c r="W293" s="4">
        <v>0</v>
      </c>
      <c r="Y293" s="159"/>
      <c r="AE293" s="2"/>
      <c r="AF293" s="2"/>
    </row>
    <row r="294" spans="1:35" x14ac:dyDescent="0.25">
      <c r="C294" s="3" t="s">
        <v>11</v>
      </c>
      <c r="D294" s="5"/>
      <c r="E294" s="5"/>
      <c r="F294" s="5"/>
      <c r="G294" s="5"/>
      <c r="H294" s="5"/>
      <c r="I294" s="5"/>
      <c r="J294" s="53">
        <v>5.0098063869250309</v>
      </c>
      <c r="K294" s="54">
        <v>0</v>
      </c>
      <c r="L294" s="54">
        <v>0</v>
      </c>
      <c r="M294" s="54">
        <v>0</v>
      </c>
      <c r="N294" s="54">
        <v>0</v>
      </c>
      <c r="O294" s="54">
        <v>0</v>
      </c>
      <c r="P294" s="55"/>
      <c r="Q294" s="30"/>
      <c r="R294" s="30"/>
      <c r="S294" s="30"/>
      <c r="T294" s="30">
        <v>0</v>
      </c>
      <c r="U294" s="77">
        <v>0</v>
      </c>
      <c r="V294" s="4">
        <v>1.5395213186944658</v>
      </c>
      <c r="W294" s="4">
        <v>0</v>
      </c>
      <c r="Y294" s="159"/>
      <c r="AE294" s="2"/>
      <c r="AF294" s="2"/>
    </row>
    <row r="295" spans="1:35" x14ac:dyDescent="0.25">
      <c r="A295" s="9" t="s">
        <v>167</v>
      </c>
      <c r="B295" s="299" t="s">
        <v>168</v>
      </c>
      <c r="C295" s="3" t="s">
        <v>9</v>
      </c>
      <c r="D295" s="7">
        <v>0.44375448408326984</v>
      </c>
      <c r="E295" s="7">
        <v>0.14314945061153009</v>
      </c>
      <c r="F295" s="7">
        <v>0.11399203457334124</v>
      </c>
      <c r="G295" s="7">
        <v>5.3664322232579158E-2</v>
      </c>
      <c r="H295" s="7">
        <v>2.9812445272999463E-2</v>
      </c>
      <c r="I295" s="7">
        <v>1.4470412111967913E-2</v>
      </c>
      <c r="J295" s="42">
        <v>4.4499838996695198</v>
      </c>
      <c r="K295" s="43">
        <v>1.8163618902352907</v>
      </c>
      <c r="L295" s="43">
        <v>1.6871739683077707</v>
      </c>
      <c r="M295" s="43">
        <v>0.94346015874360933</v>
      </c>
      <c r="N295" s="43">
        <v>0.69071095669858495</v>
      </c>
      <c r="O295" s="43">
        <v>0.26166652543569757</v>
      </c>
      <c r="P295" s="42"/>
      <c r="Q295" s="43"/>
      <c r="R295" s="43"/>
      <c r="S295" s="43"/>
      <c r="T295" s="43">
        <v>1.1793542920091518</v>
      </c>
      <c r="U295" s="71">
        <v>3.4101121373894865E-2</v>
      </c>
      <c r="V295" s="7">
        <v>0.57678840776205409</v>
      </c>
      <c r="W295" s="7">
        <v>1.0997779849165326</v>
      </c>
      <c r="Y295" s="151" t="s">
        <v>395</v>
      </c>
      <c r="Z295" t="s">
        <v>1323</v>
      </c>
      <c r="AA295" t="s">
        <v>1324</v>
      </c>
      <c r="AB295">
        <v>0.80701187299999999</v>
      </c>
      <c r="AC295">
        <v>0.52878440299999996</v>
      </c>
      <c r="AD295">
        <v>66.906654709999998</v>
      </c>
      <c r="AE295" s="2">
        <v>1</v>
      </c>
      <c r="AF295" s="2">
        <v>16</v>
      </c>
      <c r="AG295" s="134">
        <v>4.15E-7</v>
      </c>
      <c r="AH295">
        <v>55.989075530000001</v>
      </c>
      <c r="AI295">
        <v>24.760086640000001</v>
      </c>
    </row>
    <row r="296" spans="1:35" x14ac:dyDescent="0.25">
      <c r="C296" s="3" t="s">
        <v>10</v>
      </c>
      <c r="D296" s="7">
        <v>0.494157557269158</v>
      </c>
      <c r="E296" s="7">
        <v>0.13062282857384969</v>
      </c>
      <c r="F296" s="7">
        <v>0.13819111374742254</v>
      </c>
      <c r="G296" s="7">
        <v>0.10259356551704658</v>
      </c>
      <c r="H296" s="7">
        <v>3.2545321017992825E-2</v>
      </c>
      <c r="I296" s="7">
        <v>2.1213908425839621E-2</v>
      </c>
      <c r="J296" s="42">
        <v>5.1966375730870267</v>
      </c>
      <c r="K296" s="43">
        <v>1.9672705702906532</v>
      </c>
      <c r="L296" s="43">
        <v>1.972323814366014</v>
      </c>
      <c r="M296" s="43">
        <v>1.0893381916786713</v>
      </c>
      <c r="N296" s="43">
        <v>0.76425557156173207</v>
      </c>
      <c r="O296" s="43">
        <v>0.23483659576872015</v>
      </c>
      <c r="P296" s="42"/>
      <c r="Q296" s="43"/>
      <c r="R296" s="43"/>
      <c r="S296" s="43"/>
      <c r="T296" s="43">
        <v>5.1690252238510863E-2</v>
      </c>
      <c r="U296" s="71">
        <v>3.3280117504166311E-2</v>
      </c>
      <c r="V296" s="7">
        <v>0.54874276191283233</v>
      </c>
      <c r="W296" s="7">
        <v>1.0151320509561339</v>
      </c>
      <c r="Y296" s="151" t="s">
        <v>396</v>
      </c>
      <c r="Z296" t="s">
        <v>1325</v>
      </c>
      <c r="AA296" t="s">
        <v>1326</v>
      </c>
      <c r="AB296">
        <v>0.89858207899999998</v>
      </c>
      <c r="AC296">
        <v>0.32034244899999997</v>
      </c>
      <c r="AD296">
        <v>141.76304429999999</v>
      </c>
      <c r="AE296" s="2">
        <v>1</v>
      </c>
      <c r="AF296" s="2">
        <v>16</v>
      </c>
      <c r="AG296" s="134">
        <v>2.2999999999999999E-9</v>
      </c>
      <c r="AH296">
        <v>63.492230429999999</v>
      </c>
      <c r="AI296">
        <v>21.834078779999999</v>
      </c>
    </row>
    <row r="297" spans="1:35" x14ac:dyDescent="0.25">
      <c r="C297" s="3" t="s">
        <v>11</v>
      </c>
      <c r="D297" s="7">
        <v>0.63200519729966387</v>
      </c>
      <c r="E297" s="7">
        <v>0.16789820071745332</v>
      </c>
      <c r="F297" s="7">
        <v>0.14560573962658532</v>
      </c>
      <c r="G297" s="7">
        <v>7.0852187667711772E-2</v>
      </c>
      <c r="H297" s="7">
        <v>3.6114058130666891E-2</v>
      </c>
      <c r="I297" s="7">
        <v>2.440725362257436E-2</v>
      </c>
      <c r="J297" s="42">
        <v>5.0775894698189417</v>
      </c>
      <c r="K297" s="43">
        <v>1.8845600655311698</v>
      </c>
      <c r="L297" s="43">
        <v>1.7441781769906506</v>
      </c>
      <c r="M297" s="43">
        <v>1.0310849363048331</v>
      </c>
      <c r="N297" s="43">
        <v>0.74212015930853314</v>
      </c>
      <c r="O297" s="43">
        <v>0.20436177725051549</v>
      </c>
      <c r="P297" s="42"/>
      <c r="Q297" s="43"/>
      <c r="R297" s="43"/>
      <c r="S297" s="43"/>
      <c r="T297" s="43">
        <v>4.7013360449679409E-2</v>
      </c>
      <c r="U297" s="71">
        <v>3.1338191678671301E-2</v>
      </c>
      <c r="V297" s="7">
        <v>0.5556540406180267</v>
      </c>
      <c r="W297" s="7">
        <v>1.0826675705448692</v>
      </c>
      <c r="Y297" s="159"/>
      <c r="AE297" s="2"/>
      <c r="AF297" s="2"/>
    </row>
    <row r="298" spans="1:35" x14ac:dyDescent="0.25">
      <c r="A298" t="s">
        <v>169</v>
      </c>
      <c r="B298" s="20" t="s">
        <v>170</v>
      </c>
      <c r="C298" s="3" t="s">
        <v>9</v>
      </c>
      <c r="D298" s="15">
        <v>1.45</v>
      </c>
      <c r="E298" s="15">
        <v>1.33</v>
      </c>
      <c r="F298" s="15">
        <v>1.28</v>
      </c>
      <c r="G298" s="14">
        <v>0.89900000000000002</v>
      </c>
      <c r="H298" s="14">
        <v>0.28100000000000003</v>
      </c>
      <c r="I298" s="21">
        <v>2.1600000000000001E-2</v>
      </c>
      <c r="J298" s="64">
        <v>12.5</v>
      </c>
      <c r="K298" s="52">
        <v>11.4</v>
      </c>
      <c r="L298" s="52">
        <v>11.4</v>
      </c>
      <c r="M298" s="52">
        <v>10.6</v>
      </c>
      <c r="N298" s="49">
        <v>8.2200000000000006</v>
      </c>
      <c r="O298" s="49">
        <v>6.41</v>
      </c>
      <c r="P298" s="50"/>
      <c r="Q298" s="51"/>
      <c r="R298" s="51"/>
      <c r="S298" s="51"/>
      <c r="T298" s="52">
        <v>1.57</v>
      </c>
      <c r="U298" s="80">
        <v>2.2599999999999999E-2</v>
      </c>
      <c r="V298" s="15">
        <v>12.9</v>
      </c>
      <c r="W298" s="15">
        <v>7.04</v>
      </c>
      <c r="Y298" s="151" t="s">
        <v>395</v>
      </c>
      <c r="Z298" t="s">
        <v>837</v>
      </c>
      <c r="AA298" t="s">
        <v>838</v>
      </c>
      <c r="AB298">
        <v>0.97904002400000001</v>
      </c>
      <c r="AC298">
        <v>0.23672890699999999</v>
      </c>
      <c r="AD298">
        <v>747.359646</v>
      </c>
      <c r="AE298" s="2">
        <v>1</v>
      </c>
      <c r="AF298" s="2">
        <v>16</v>
      </c>
      <c r="AG298" s="134">
        <v>7.4399999999999994E-15</v>
      </c>
      <c r="AH298">
        <v>37.419715099999998</v>
      </c>
      <c r="AI298">
        <v>37.047165040000003</v>
      </c>
    </row>
    <row r="299" spans="1:35" x14ac:dyDescent="0.25">
      <c r="C299" s="3" t="s">
        <v>10</v>
      </c>
      <c r="D299" s="15">
        <v>1.52</v>
      </c>
      <c r="E299" s="15">
        <v>1.36</v>
      </c>
      <c r="F299" s="15">
        <v>1.25</v>
      </c>
      <c r="G299" s="14">
        <v>0.84599999999999997</v>
      </c>
      <c r="H299" s="14">
        <v>0.30399999999999999</v>
      </c>
      <c r="I299" s="21">
        <v>2.18E-2</v>
      </c>
      <c r="J299" s="64">
        <v>13.5</v>
      </c>
      <c r="K299" s="52">
        <v>9.93</v>
      </c>
      <c r="L299" s="52">
        <v>9.16</v>
      </c>
      <c r="M299" s="52">
        <v>9.73</v>
      </c>
      <c r="N299" s="49">
        <v>7.21</v>
      </c>
      <c r="O299" s="49">
        <v>6.85</v>
      </c>
      <c r="P299" s="50"/>
      <c r="Q299" s="51"/>
      <c r="R299" s="51"/>
      <c r="S299" s="51"/>
      <c r="T299" s="52">
        <v>1.57</v>
      </c>
      <c r="U299" s="80">
        <v>1.4E-2</v>
      </c>
      <c r="V299" s="15">
        <v>14.1</v>
      </c>
      <c r="W299" s="15">
        <v>7.51</v>
      </c>
      <c r="Y299" s="151" t="s">
        <v>396</v>
      </c>
      <c r="Z299" t="s">
        <v>839</v>
      </c>
      <c r="AA299" t="s">
        <v>840</v>
      </c>
      <c r="AB299">
        <v>0.81023407000000003</v>
      </c>
      <c r="AC299">
        <v>0.100098557</v>
      </c>
      <c r="AD299">
        <v>68.314397270000001</v>
      </c>
      <c r="AE299" s="2">
        <v>1</v>
      </c>
      <c r="AF299" s="2">
        <v>16</v>
      </c>
      <c r="AG299" s="134">
        <v>3.6199999999999999E-7</v>
      </c>
      <c r="AH299">
        <v>292.70669320000002</v>
      </c>
      <c r="AI299">
        <v>4.736121153</v>
      </c>
    </row>
    <row r="300" spans="1:35" x14ac:dyDescent="0.25">
      <c r="C300" s="3" t="s">
        <v>11</v>
      </c>
      <c r="D300" s="14">
        <v>1.6</v>
      </c>
      <c r="E300" s="15">
        <v>1.36</v>
      </c>
      <c r="F300" s="15">
        <v>1.32</v>
      </c>
      <c r="G300" s="14">
        <v>0.89</v>
      </c>
      <c r="H300" s="14">
        <v>0.24</v>
      </c>
      <c r="I300" s="21">
        <v>1.5900000000000001E-2</v>
      </c>
      <c r="J300" s="64">
        <v>12.9</v>
      </c>
      <c r="K300" s="52">
        <v>11.3</v>
      </c>
      <c r="L300" s="52">
        <v>11.1</v>
      </c>
      <c r="M300" s="52">
        <v>10.9</v>
      </c>
      <c r="N300" s="49">
        <v>9.44</v>
      </c>
      <c r="O300" s="49">
        <v>7.54</v>
      </c>
      <c r="P300" s="50"/>
      <c r="Q300" s="51"/>
      <c r="R300" s="51"/>
      <c r="S300" s="51"/>
      <c r="T300" s="52">
        <v>1.59</v>
      </c>
      <c r="U300" s="80">
        <v>1.1900000000000001E-2</v>
      </c>
      <c r="V300" s="15">
        <v>13.2</v>
      </c>
      <c r="W300" s="15">
        <v>7.49</v>
      </c>
      <c r="Y300" s="159"/>
      <c r="AE300" s="2"/>
      <c r="AF300" s="2"/>
    </row>
    <row r="301" spans="1:35" x14ac:dyDescent="0.25">
      <c r="A301" s="9" t="s">
        <v>634</v>
      </c>
      <c r="B301" s="20" t="s">
        <v>171</v>
      </c>
      <c r="C301" s="3" t="s">
        <v>14</v>
      </c>
      <c r="D301" s="28">
        <v>1.1599999999999999</v>
      </c>
      <c r="E301" s="13">
        <v>0.82199999999999995</v>
      </c>
      <c r="F301" s="13">
        <v>0.60399999999999998</v>
      </c>
      <c r="G301" s="13">
        <v>0.36599999999999999</v>
      </c>
      <c r="H301" s="31">
        <v>9.35E-2</v>
      </c>
      <c r="I301" s="31">
        <v>4.02E-2</v>
      </c>
      <c r="J301" s="91">
        <v>9.52</v>
      </c>
      <c r="K301" s="92">
        <v>22.7</v>
      </c>
      <c r="L301" s="92">
        <v>20.399999999999999</v>
      </c>
      <c r="M301" s="92">
        <v>15.9</v>
      </c>
      <c r="N301" s="92">
        <v>10.4</v>
      </c>
      <c r="O301" s="92">
        <v>5.73</v>
      </c>
      <c r="P301" s="59"/>
      <c r="Q301" s="60"/>
      <c r="R301" s="60"/>
      <c r="S301" s="60"/>
      <c r="T301" s="47">
        <v>0.56399999999999995</v>
      </c>
      <c r="U301" s="73">
        <v>0.58199999999999996</v>
      </c>
      <c r="V301" s="28">
        <v>12.2</v>
      </c>
      <c r="W301" s="28">
        <v>12.5</v>
      </c>
      <c r="Y301" s="151" t="s">
        <v>395</v>
      </c>
      <c r="Z301" t="s">
        <v>869</v>
      </c>
      <c r="AA301" t="s">
        <v>870</v>
      </c>
      <c r="AB301">
        <v>0.93187691299999997</v>
      </c>
      <c r="AC301">
        <v>0.34237616199999998</v>
      </c>
      <c r="AD301">
        <v>218.86897949999999</v>
      </c>
      <c r="AE301" s="2">
        <v>1</v>
      </c>
      <c r="AF301" s="2">
        <v>16</v>
      </c>
      <c r="AG301" s="134">
        <v>9.3999999999999999E-11</v>
      </c>
      <c r="AH301">
        <v>47.810244670000003</v>
      </c>
      <c r="AI301">
        <v>28.99575961</v>
      </c>
    </row>
    <row r="302" spans="1:35" x14ac:dyDescent="0.25">
      <c r="C302" s="3" t="s">
        <v>15</v>
      </c>
      <c r="D302" s="28">
        <v>1.26</v>
      </c>
      <c r="E302" s="13">
        <v>0.64200000000000002</v>
      </c>
      <c r="F302" s="13">
        <v>0.5</v>
      </c>
      <c r="G302" s="13">
        <v>0.27600000000000002</v>
      </c>
      <c r="H302" s="31">
        <v>7.5700000000000003E-2</v>
      </c>
      <c r="I302" s="31">
        <v>3.5299999999999998E-2</v>
      </c>
      <c r="J302" s="91">
        <v>7.02</v>
      </c>
      <c r="K302" s="92">
        <v>12.7</v>
      </c>
      <c r="L302" s="92">
        <v>11.6</v>
      </c>
      <c r="M302" s="92">
        <v>8.67</v>
      </c>
      <c r="N302" s="92">
        <v>4.17</v>
      </c>
      <c r="O302" s="92">
        <v>2.09</v>
      </c>
      <c r="P302" s="59"/>
      <c r="Q302" s="60"/>
      <c r="R302" s="60"/>
      <c r="S302" s="60"/>
      <c r="T302" s="47">
        <v>0.50600000000000001</v>
      </c>
      <c r="U302" s="73">
        <v>0.51100000000000001</v>
      </c>
      <c r="V302" s="28">
        <v>5.67</v>
      </c>
      <c r="W302" s="28">
        <v>8.18</v>
      </c>
      <c r="Y302" s="151" t="s">
        <v>396</v>
      </c>
      <c r="Z302" t="s">
        <v>871</v>
      </c>
      <c r="AA302" t="s">
        <v>872</v>
      </c>
      <c r="AB302">
        <v>0.59845879800000001</v>
      </c>
      <c r="AC302">
        <v>0.44226423500000001</v>
      </c>
      <c r="AD302">
        <v>23.84647137</v>
      </c>
      <c r="AE302" s="2">
        <v>1</v>
      </c>
      <c r="AF302" s="2">
        <v>16</v>
      </c>
      <c r="AG302" s="134">
        <v>1.66E-4</v>
      </c>
      <c r="AH302">
        <v>112.130229</v>
      </c>
      <c r="AI302">
        <v>12.36325274</v>
      </c>
    </row>
    <row r="303" spans="1:35" x14ac:dyDescent="0.25">
      <c r="C303" s="3" t="s">
        <v>16</v>
      </c>
      <c r="D303" s="28">
        <v>1.22</v>
      </c>
      <c r="E303" s="13">
        <v>0.67700000000000005</v>
      </c>
      <c r="F303" s="13">
        <v>0.45700000000000002</v>
      </c>
      <c r="G303" s="13">
        <v>0.30599999999999999</v>
      </c>
      <c r="H303" s="31">
        <v>8.1699999999999995E-2</v>
      </c>
      <c r="I303" s="31">
        <v>3.2399999999999998E-2</v>
      </c>
      <c r="J303" s="91">
        <v>9.0399999999999991</v>
      </c>
      <c r="K303" s="92">
        <v>11.6</v>
      </c>
      <c r="L303" s="92">
        <v>10.4</v>
      </c>
      <c r="M303" s="92">
        <v>7.21</v>
      </c>
      <c r="N303" s="92">
        <v>3.98</v>
      </c>
      <c r="O303" s="92">
        <v>2.0699999999999998</v>
      </c>
      <c r="P303" s="59"/>
      <c r="Q303" s="60"/>
      <c r="R303" s="60"/>
      <c r="S303" s="60"/>
      <c r="T303" s="47">
        <v>0.39800000000000002</v>
      </c>
      <c r="U303" s="73">
        <v>0.39800000000000002</v>
      </c>
      <c r="V303" s="28">
        <v>7.15</v>
      </c>
      <c r="W303" s="28">
        <v>7.23</v>
      </c>
      <c r="Y303" s="159"/>
      <c r="AE303" s="2"/>
      <c r="AF303" s="2"/>
    </row>
    <row r="304" spans="1:35" x14ac:dyDescent="0.25">
      <c r="A304" s="9" t="s">
        <v>172</v>
      </c>
      <c r="B304" s="20" t="s">
        <v>173</v>
      </c>
      <c r="C304" s="3" t="s">
        <v>14</v>
      </c>
      <c r="D304" s="7">
        <v>0.34260517867749951</v>
      </c>
      <c r="E304" s="7">
        <v>0.12426767101827114</v>
      </c>
      <c r="F304" s="7">
        <v>0.13116449473249292</v>
      </c>
      <c r="G304" s="7">
        <v>0.10601117772434711</v>
      </c>
      <c r="H304" s="7">
        <v>0.17841437106960464</v>
      </c>
      <c r="I304" s="7">
        <v>0.1798687059307662</v>
      </c>
      <c r="J304" s="42">
        <v>5.5178061699520864</v>
      </c>
      <c r="K304" s="43">
        <v>2.5953236127345298</v>
      </c>
      <c r="L304" s="43">
        <v>2.3764701014049483</v>
      </c>
      <c r="M304" s="43">
        <v>0.11480516401180069</v>
      </c>
      <c r="N304" s="43">
        <v>0.90223135118246589</v>
      </c>
      <c r="O304" s="43">
        <v>0.92155361873385766</v>
      </c>
      <c r="P304" s="42"/>
      <c r="Q304" s="43"/>
      <c r="R304" s="43"/>
      <c r="S304" s="43"/>
      <c r="T304" s="43">
        <v>0</v>
      </c>
      <c r="U304" s="71">
        <v>0.23962655566261376</v>
      </c>
      <c r="V304" s="7">
        <v>0</v>
      </c>
      <c r="W304" s="7">
        <v>1.5243810241965805</v>
      </c>
      <c r="Y304" s="151" t="s">
        <v>395</v>
      </c>
      <c r="Z304" t="s">
        <v>1219</v>
      </c>
      <c r="AA304" t="s">
        <v>1220</v>
      </c>
      <c r="AB304">
        <v>3.8086499000000003E-2</v>
      </c>
      <c r="AC304">
        <v>0.37284891999999997</v>
      </c>
      <c r="AD304">
        <v>0.63351224299999997</v>
      </c>
      <c r="AE304" s="2">
        <v>1</v>
      </c>
      <c r="AF304" s="2">
        <v>16</v>
      </c>
      <c r="AG304">
        <v>0.43772018000000001</v>
      </c>
      <c r="AH304">
        <v>-816.0301336</v>
      </c>
      <c r="AI304">
        <v>-1.6988274130000001</v>
      </c>
    </row>
    <row r="305" spans="1:35" x14ac:dyDescent="0.25">
      <c r="C305" s="3" t="s">
        <v>15</v>
      </c>
      <c r="D305" s="7">
        <v>0.24702371511877771</v>
      </c>
      <c r="E305" s="7">
        <v>0.15236375664096333</v>
      </c>
      <c r="F305" s="7">
        <v>0.12547068532517663</v>
      </c>
      <c r="G305" s="7">
        <v>0.12380031785190086</v>
      </c>
      <c r="H305" s="7">
        <v>0.20586176676450002</v>
      </c>
      <c r="I305" s="7">
        <v>0.16168978806258391</v>
      </c>
      <c r="J305" s="42">
        <v>6.0462141060803889</v>
      </c>
      <c r="K305" s="43">
        <v>3.9091659483660157</v>
      </c>
      <c r="L305" s="43">
        <v>3.8541014206782629</v>
      </c>
      <c r="M305" s="43">
        <v>2.8298427135222908</v>
      </c>
      <c r="N305" s="43">
        <v>1.1089635277407908</v>
      </c>
      <c r="O305" s="43">
        <v>0.95158946706269854</v>
      </c>
      <c r="P305" s="42"/>
      <c r="Q305" s="43"/>
      <c r="R305" s="43"/>
      <c r="S305" s="43"/>
      <c r="T305" s="43">
        <v>0</v>
      </c>
      <c r="U305" s="71">
        <v>0.19075411369481057</v>
      </c>
      <c r="V305" s="7">
        <v>5.3877002851843603E-2</v>
      </c>
      <c r="W305" s="7">
        <v>2.1208834558788472</v>
      </c>
      <c r="Y305" s="151" t="s">
        <v>396</v>
      </c>
      <c r="Z305" t="s">
        <v>1221</v>
      </c>
      <c r="AA305" t="s">
        <v>1222</v>
      </c>
      <c r="AB305">
        <v>0.27895018399999999</v>
      </c>
      <c r="AC305">
        <v>0.85667702099999998</v>
      </c>
      <c r="AD305">
        <v>6.1898676540000004</v>
      </c>
      <c r="AE305" s="2">
        <v>1</v>
      </c>
      <c r="AF305" s="2">
        <v>16</v>
      </c>
      <c r="AG305">
        <v>2.4255077999999999E-2</v>
      </c>
      <c r="AH305">
        <v>113.6210483</v>
      </c>
      <c r="AI305">
        <v>12.20103477</v>
      </c>
    </row>
    <row r="306" spans="1:35" x14ac:dyDescent="0.25">
      <c r="C306" s="3" t="s">
        <v>16</v>
      </c>
      <c r="D306" s="7">
        <v>0.24141002985622839</v>
      </c>
      <c r="E306" s="7">
        <v>0.11365243612929483</v>
      </c>
      <c r="F306" s="7">
        <v>0.12635166090192218</v>
      </c>
      <c r="G306" s="7">
        <v>0.1080808001229019</v>
      </c>
      <c r="H306" s="7">
        <v>0.30167103740479467</v>
      </c>
      <c r="I306" s="7">
        <v>0.24594211332343652</v>
      </c>
      <c r="J306" s="42">
        <v>6.0103626257341203</v>
      </c>
      <c r="K306" s="43">
        <v>4.1008793772846435</v>
      </c>
      <c r="L306" s="43">
        <v>4.1145397660030829</v>
      </c>
      <c r="M306" s="43">
        <v>1.8975698405732817</v>
      </c>
      <c r="N306" s="43">
        <v>2.186015636113118</v>
      </c>
      <c r="O306" s="43">
        <v>1.3698530863724172</v>
      </c>
      <c r="P306" s="42"/>
      <c r="Q306" s="43"/>
      <c r="R306" s="43"/>
      <c r="S306" s="43"/>
      <c r="T306" s="43">
        <v>0</v>
      </c>
      <c r="U306" s="71">
        <v>0.26215297448559577</v>
      </c>
      <c r="V306" s="7">
        <v>6.616159877408874E-2</v>
      </c>
      <c r="W306" s="7">
        <v>2.1806822017529663</v>
      </c>
      <c r="Y306" s="159"/>
      <c r="AE306" s="2"/>
      <c r="AF306" s="2"/>
    </row>
    <row r="307" spans="1:35" x14ac:dyDescent="0.25">
      <c r="A307" t="s">
        <v>174</v>
      </c>
      <c r="B307" s="20" t="s">
        <v>175</v>
      </c>
      <c r="C307" s="3" t="s">
        <v>14</v>
      </c>
      <c r="D307" s="13">
        <v>1.31</v>
      </c>
      <c r="E307" s="13">
        <v>1.44</v>
      </c>
      <c r="F307" s="13">
        <v>1.29</v>
      </c>
      <c r="G307" s="13">
        <v>1.1499999999999999</v>
      </c>
      <c r="H307" s="13">
        <v>0.71299999999999997</v>
      </c>
      <c r="I307" s="13">
        <v>0.73799999999999999</v>
      </c>
      <c r="J307" s="46">
        <v>15.4</v>
      </c>
      <c r="K307" s="47">
        <v>16.3</v>
      </c>
      <c r="L307" s="47">
        <v>14.5</v>
      </c>
      <c r="M307" s="47">
        <v>12.5</v>
      </c>
      <c r="N307" s="47">
        <v>10.4</v>
      </c>
      <c r="O307" s="47">
        <v>9.4700000000000006</v>
      </c>
      <c r="P307" s="46"/>
      <c r="Q307" s="47"/>
      <c r="R307" s="47"/>
      <c r="S307" s="47"/>
      <c r="T307" s="47">
        <v>0.49299999999999999</v>
      </c>
      <c r="U307" s="73">
        <v>0.497</v>
      </c>
      <c r="V307" s="13">
        <v>7.13</v>
      </c>
      <c r="W307" s="13">
        <v>6.65</v>
      </c>
      <c r="Y307" s="151" t="s">
        <v>395</v>
      </c>
      <c r="Z307" t="s">
        <v>1447</v>
      </c>
      <c r="AA307" t="s">
        <v>1448</v>
      </c>
      <c r="AB307">
        <v>0.82185953899999997</v>
      </c>
      <c r="AC307">
        <v>0.15291204799999999</v>
      </c>
      <c r="AD307">
        <v>73.816765459999999</v>
      </c>
      <c r="AE307" s="2">
        <v>1</v>
      </c>
      <c r="AF307" s="2">
        <v>16</v>
      </c>
      <c r="AG307" s="134">
        <v>2.17E-7</v>
      </c>
      <c r="AH307">
        <v>184.33057600000001</v>
      </c>
      <c r="AI307">
        <v>7.5206967359999997</v>
      </c>
    </row>
    <row r="308" spans="1:35" x14ac:dyDescent="0.25">
      <c r="C308" s="3" t="s">
        <v>15</v>
      </c>
      <c r="D308" s="13">
        <v>1.62</v>
      </c>
      <c r="E308" s="13">
        <v>1.57</v>
      </c>
      <c r="F308" s="13">
        <v>1.55</v>
      </c>
      <c r="G308" s="13">
        <v>1.1399999999999999</v>
      </c>
      <c r="H308" s="13">
        <v>0.67800000000000005</v>
      </c>
      <c r="I308" s="13">
        <v>0.63300000000000001</v>
      </c>
      <c r="J308" s="46">
        <v>15.1</v>
      </c>
      <c r="K308" s="47">
        <v>15.8</v>
      </c>
      <c r="L308" s="47">
        <v>14.3</v>
      </c>
      <c r="M308" s="47">
        <v>11.9</v>
      </c>
      <c r="N308" s="47">
        <v>11.2</v>
      </c>
      <c r="O308" s="47">
        <v>9.4700000000000006</v>
      </c>
      <c r="P308" s="46"/>
      <c r="Q308" s="47"/>
      <c r="R308" s="47"/>
      <c r="S308" s="47"/>
      <c r="T308" s="47">
        <v>0.53100000000000003</v>
      </c>
      <c r="U308" s="73">
        <v>0.46700000000000003</v>
      </c>
      <c r="V308" s="13">
        <v>7.79</v>
      </c>
      <c r="W308" s="13">
        <v>7.28</v>
      </c>
      <c r="Y308" s="151" t="s">
        <v>396</v>
      </c>
      <c r="Z308" t="s">
        <v>1449</v>
      </c>
      <c r="AA308" t="s">
        <v>1450</v>
      </c>
      <c r="AB308">
        <v>0.80224447899999995</v>
      </c>
      <c r="AC308">
        <v>8.4663578000000003E-2</v>
      </c>
      <c r="AD308">
        <v>64.907981419999999</v>
      </c>
      <c r="AE308" s="2">
        <v>1</v>
      </c>
      <c r="AF308" s="2">
        <v>16</v>
      </c>
      <c r="AG308" s="134">
        <v>5.06E-7</v>
      </c>
      <c r="AH308">
        <v>355.03479879999998</v>
      </c>
      <c r="AI308">
        <v>3.904671784</v>
      </c>
    </row>
    <row r="309" spans="1:35" x14ac:dyDescent="0.25">
      <c r="C309" s="3" t="s">
        <v>16</v>
      </c>
      <c r="D309" s="13">
        <v>1.42</v>
      </c>
      <c r="E309" s="13">
        <v>1.42</v>
      </c>
      <c r="F309" s="13">
        <v>1.35</v>
      </c>
      <c r="G309" s="13">
        <v>1.0900000000000001</v>
      </c>
      <c r="H309" s="13">
        <v>0.70899999999999996</v>
      </c>
      <c r="I309" s="13">
        <v>0.61899999999999999</v>
      </c>
      <c r="J309" s="46">
        <v>15.7</v>
      </c>
      <c r="K309" s="47">
        <v>15.1</v>
      </c>
      <c r="L309" s="47">
        <v>13.5</v>
      </c>
      <c r="M309" s="47">
        <v>11.4</v>
      </c>
      <c r="N309" s="47">
        <v>13.6</v>
      </c>
      <c r="O309" s="47">
        <v>10.199999999999999</v>
      </c>
      <c r="P309" s="46"/>
      <c r="Q309" s="47"/>
      <c r="R309" s="47"/>
      <c r="S309" s="47"/>
      <c r="T309" s="47">
        <v>0.505</v>
      </c>
      <c r="U309" s="73">
        <v>0.49399999999999999</v>
      </c>
      <c r="V309" s="13">
        <v>7.95</v>
      </c>
      <c r="W309" s="13">
        <v>6.98</v>
      </c>
      <c r="Y309" s="159"/>
      <c r="AE309" s="2"/>
      <c r="AF309" s="2"/>
    </row>
    <row r="310" spans="1:35" x14ac:dyDescent="0.25">
      <c r="A310" t="s">
        <v>176</v>
      </c>
      <c r="B310" s="20" t="s">
        <v>177</v>
      </c>
      <c r="C310" s="3" t="s">
        <v>9</v>
      </c>
      <c r="D310" s="5">
        <v>0.50342855578199619</v>
      </c>
      <c r="E310" s="5">
        <v>0.47166602229150861</v>
      </c>
      <c r="F310" s="5">
        <v>0.5044554259253049</v>
      </c>
      <c r="G310" s="5">
        <v>0.3920509465019939</v>
      </c>
      <c r="H310" s="5">
        <v>0.2510819184164117</v>
      </c>
      <c r="I310" s="5">
        <v>0.20537597925579401</v>
      </c>
      <c r="J310" s="55">
        <v>6.1585272763316494</v>
      </c>
      <c r="K310" s="30">
        <v>5.7638782260370016</v>
      </c>
      <c r="L310" s="30">
        <v>5.9726942490684474</v>
      </c>
      <c r="M310" s="30">
        <v>4.7775665013057829</v>
      </c>
      <c r="N310" s="30">
        <v>3.4875874396126321</v>
      </c>
      <c r="O310" s="30">
        <v>2.4019698378047778</v>
      </c>
      <c r="P310" s="55"/>
      <c r="Q310" s="30"/>
      <c r="R310" s="30"/>
      <c r="S310" s="30"/>
      <c r="T310" s="30">
        <v>0.28527429046751901</v>
      </c>
      <c r="U310" s="77">
        <v>0.23877928180861677</v>
      </c>
      <c r="V310" s="5">
        <v>3.9657061756882657</v>
      </c>
      <c r="W310" s="5">
        <v>2.8238347799341339</v>
      </c>
      <c r="Y310" s="151" t="s">
        <v>395</v>
      </c>
      <c r="Z310" t="s">
        <v>687</v>
      </c>
      <c r="AA310" t="s">
        <v>688</v>
      </c>
      <c r="AB310">
        <v>0.95479688399999996</v>
      </c>
      <c r="AC310">
        <v>7.9213044999999996E-2</v>
      </c>
      <c r="AD310">
        <v>337.95789600000001</v>
      </c>
      <c r="AE310" s="2">
        <v>1</v>
      </c>
      <c r="AF310" s="2">
        <v>16</v>
      </c>
      <c r="AG310" s="134">
        <v>3.4899999999999999E-12</v>
      </c>
      <c r="AH310">
        <v>166.29859719999999</v>
      </c>
      <c r="AI310">
        <v>8.3361759150000001</v>
      </c>
    </row>
    <row r="311" spans="1:35" x14ac:dyDescent="0.25">
      <c r="C311" s="3" t="s">
        <v>10</v>
      </c>
      <c r="D311" s="5">
        <v>0.52782533608670446</v>
      </c>
      <c r="E311" s="5">
        <v>0.48552269639089268</v>
      </c>
      <c r="F311" s="5">
        <v>0.57238347459105987</v>
      </c>
      <c r="G311" s="5">
        <v>0.36204824416330034</v>
      </c>
      <c r="H311" s="5">
        <v>0.28297761495377161</v>
      </c>
      <c r="I311" s="5">
        <v>0.23725257737949951</v>
      </c>
      <c r="J311" s="55">
        <v>6.1234445582629426</v>
      </c>
      <c r="K311" s="30">
        <v>5.9850256829190283</v>
      </c>
      <c r="L311" s="30">
        <v>6.2935722405072818</v>
      </c>
      <c r="M311" s="30">
        <v>5.0160080810847827</v>
      </c>
      <c r="N311" s="30">
        <v>3.3852684573559904</v>
      </c>
      <c r="O311" s="30">
        <v>2.496342217596573</v>
      </c>
      <c r="P311" s="55"/>
      <c r="Q311" s="30"/>
      <c r="R311" s="30"/>
      <c r="S311" s="30"/>
      <c r="T311" s="30">
        <v>0.24183294484841295</v>
      </c>
      <c r="U311" s="77">
        <v>0.23699857561893153</v>
      </c>
      <c r="V311" s="5">
        <v>4.0619988425513869</v>
      </c>
      <c r="W311" s="5">
        <v>3.2201204484992898</v>
      </c>
      <c r="Y311" s="151" t="s">
        <v>396</v>
      </c>
      <c r="Z311" t="s">
        <v>689</v>
      </c>
      <c r="AA311" t="s">
        <v>690</v>
      </c>
      <c r="AB311">
        <v>0.95181246900000005</v>
      </c>
      <c r="AC311">
        <v>7.9925265999999995E-2</v>
      </c>
      <c r="AD311">
        <v>316.03610400000002</v>
      </c>
      <c r="AE311" s="2">
        <v>1</v>
      </c>
      <c r="AF311" s="2">
        <v>16</v>
      </c>
      <c r="AG311" s="134">
        <v>5.8400000000000002E-12</v>
      </c>
      <c r="AH311">
        <v>170.43710540000001</v>
      </c>
      <c r="AI311">
        <v>8.1337591259999993</v>
      </c>
    </row>
    <row r="312" spans="1:35" x14ac:dyDescent="0.25">
      <c r="C312" s="3" t="s">
        <v>11</v>
      </c>
      <c r="D312" s="5">
        <v>0.51641869449354028</v>
      </c>
      <c r="E312" s="5">
        <v>0.49865909221985116</v>
      </c>
      <c r="F312" s="5">
        <v>0.50040436716538617</v>
      </c>
      <c r="G312" s="5">
        <v>0.40157546902233654</v>
      </c>
      <c r="H312" s="5">
        <v>0.25923359468930834</v>
      </c>
      <c r="I312" s="5">
        <v>0.23021477930841031</v>
      </c>
      <c r="J312" s="55">
        <v>6.3739963952766612</v>
      </c>
      <c r="K312" s="30">
        <v>5.5643108852883909</v>
      </c>
      <c r="L312" s="30">
        <v>6.3734233660338893</v>
      </c>
      <c r="M312" s="30">
        <v>5.1652470563556765</v>
      </c>
      <c r="N312" s="30">
        <v>3.3554744753173043</v>
      </c>
      <c r="O312" s="30">
        <v>2.5864611841534493</v>
      </c>
      <c r="P312" s="55"/>
      <c r="Q312" s="30"/>
      <c r="R312" s="30"/>
      <c r="S312" s="30"/>
      <c r="T312" s="30">
        <v>0.28670406445173718</v>
      </c>
      <c r="U312" s="77">
        <v>0.22407410615799531</v>
      </c>
      <c r="V312" s="5">
        <v>4.0299767166106006</v>
      </c>
      <c r="W312" s="5">
        <v>3.4027860934818182</v>
      </c>
      <c r="Y312" s="159"/>
      <c r="AE312" s="2"/>
      <c r="AF312" s="2"/>
    </row>
    <row r="313" spans="1:35" x14ac:dyDescent="0.25">
      <c r="A313" t="s">
        <v>178</v>
      </c>
      <c r="B313" s="20" t="s">
        <v>179</v>
      </c>
      <c r="C313" s="3" t="s">
        <v>14</v>
      </c>
      <c r="D313" s="13">
        <v>0.42099999999999999</v>
      </c>
      <c r="E313" s="13">
        <v>0.51300000000000001</v>
      </c>
      <c r="F313" s="13">
        <v>0.29499999999999998</v>
      </c>
      <c r="G313" s="13">
        <v>0.41199999999999998</v>
      </c>
      <c r="H313" s="13">
        <v>0.17199999999999999</v>
      </c>
      <c r="I313" s="13">
        <v>0.248</v>
      </c>
      <c r="J313" s="46">
        <v>5.35</v>
      </c>
      <c r="K313" s="47">
        <v>5.4</v>
      </c>
      <c r="L313" s="47">
        <v>4.76</v>
      </c>
      <c r="M313" s="47">
        <v>2.63</v>
      </c>
      <c r="N313" s="47">
        <v>2.29</v>
      </c>
      <c r="O313" s="47">
        <v>2.95</v>
      </c>
      <c r="P313" s="46"/>
      <c r="Q313" s="47"/>
      <c r="R313" s="47"/>
      <c r="S313" s="47"/>
      <c r="T313" s="47">
        <v>0.58499999999999996</v>
      </c>
      <c r="U313" s="73">
        <v>0.59899999999999998</v>
      </c>
      <c r="V313" s="13">
        <v>3.87</v>
      </c>
      <c r="W313" s="13">
        <v>5.37</v>
      </c>
      <c r="Y313" s="151" t="s">
        <v>395</v>
      </c>
      <c r="Z313" t="s">
        <v>983</v>
      </c>
      <c r="AA313" t="s">
        <v>984</v>
      </c>
      <c r="AB313">
        <v>0.51665415299999995</v>
      </c>
      <c r="AC313">
        <v>0.42485281200000002</v>
      </c>
      <c r="AD313">
        <v>17.102591230000002</v>
      </c>
      <c r="AE313" s="2">
        <v>1</v>
      </c>
      <c r="AF313" s="2">
        <v>16</v>
      </c>
      <c r="AG313" s="134">
        <v>7.7700000000000002E-4</v>
      </c>
      <c r="AH313">
        <v>137.83107279999999</v>
      </c>
      <c r="AI313">
        <v>10.05792332</v>
      </c>
    </row>
    <row r="314" spans="1:35" x14ac:dyDescent="0.25">
      <c r="C314" s="3" t="s">
        <v>15</v>
      </c>
      <c r="D314" s="13">
        <v>0.45900000000000002</v>
      </c>
      <c r="E314" s="13">
        <v>0.246</v>
      </c>
      <c r="F314" s="13">
        <v>0.58499999999999996</v>
      </c>
      <c r="G314" s="13">
        <v>0.222</v>
      </c>
      <c r="H314" s="13">
        <v>0.16900000000000001</v>
      </c>
      <c r="I314" s="13">
        <v>0.214</v>
      </c>
      <c r="J314" s="46">
        <v>5.34</v>
      </c>
      <c r="K314" s="47">
        <v>3.19</v>
      </c>
      <c r="L314" s="47">
        <v>5.01</v>
      </c>
      <c r="M314" s="47">
        <v>2.93</v>
      </c>
      <c r="N314" s="47">
        <v>4.87</v>
      </c>
      <c r="O314" s="47">
        <v>4.43</v>
      </c>
      <c r="P314" s="46"/>
      <c r="Q314" s="47"/>
      <c r="R314" s="47"/>
      <c r="S314" s="47"/>
      <c r="T314" s="47">
        <v>0.54400000000000004</v>
      </c>
      <c r="U314" s="73">
        <v>0.56399999999999995</v>
      </c>
      <c r="V314" s="13">
        <v>5.37</v>
      </c>
      <c r="W314" s="13">
        <v>3.76</v>
      </c>
      <c r="Y314" s="151" t="s">
        <v>396</v>
      </c>
      <c r="Z314" t="s">
        <v>985</v>
      </c>
      <c r="AA314" t="s">
        <v>986</v>
      </c>
      <c r="AB314">
        <v>7.9423182999999994E-2</v>
      </c>
      <c r="AC314">
        <v>0.32445089500000002</v>
      </c>
      <c r="AD314">
        <v>1.3804072629999999</v>
      </c>
      <c r="AE314" s="2">
        <v>1</v>
      </c>
      <c r="AF314" s="2">
        <v>16</v>
      </c>
      <c r="AG314">
        <v>0.25722140199999999</v>
      </c>
      <c r="AH314">
        <v>635.27826570000002</v>
      </c>
      <c r="AI314">
        <v>2.182184463</v>
      </c>
    </row>
    <row r="315" spans="1:35" x14ac:dyDescent="0.25">
      <c r="C315" s="3" t="s">
        <v>16</v>
      </c>
      <c r="D315" s="13">
        <v>0.77500000000000002</v>
      </c>
      <c r="E315" s="13">
        <v>0.76800000000000002</v>
      </c>
      <c r="F315" s="13">
        <v>0.65100000000000002</v>
      </c>
      <c r="G315" s="13">
        <v>0.624</v>
      </c>
      <c r="H315" s="13">
        <v>0.191</v>
      </c>
      <c r="I315" s="13">
        <v>0.111</v>
      </c>
      <c r="J315" s="46">
        <v>5.19</v>
      </c>
      <c r="K315" s="47">
        <v>2.41</v>
      </c>
      <c r="L315" s="47">
        <v>2.88</v>
      </c>
      <c r="M315" s="47">
        <v>2.6</v>
      </c>
      <c r="N315" s="47">
        <v>4.76</v>
      </c>
      <c r="O315" s="47">
        <v>2.58</v>
      </c>
      <c r="P315" s="46"/>
      <c r="Q315" s="47"/>
      <c r="R315" s="47"/>
      <c r="S315" s="47"/>
      <c r="T315" s="47">
        <v>0.47699999999999998</v>
      </c>
      <c r="U315" s="73">
        <v>0.48499999999999999</v>
      </c>
      <c r="V315" s="13">
        <v>5.49</v>
      </c>
      <c r="W315" s="13">
        <v>5.53</v>
      </c>
      <c r="Y315" s="159"/>
      <c r="AE315" s="2"/>
      <c r="AF315" s="2"/>
    </row>
    <row r="316" spans="1:35" x14ac:dyDescent="0.25">
      <c r="A316" t="s">
        <v>180</v>
      </c>
      <c r="B316" s="20" t="s">
        <v>181</v>
      </c>
      <c r="C316" s="3" t="s">
        <v>14</v>
      </c>
      <c r="D316" s="14">
        <v>0.56799999999999995</v>
      </c>
      <c r="E316" s="14">
        <v>0.745</v>
      </c>
      <c r="F316" s="14">
        <v>0.66800000000000004</v>
      </c>
      <c r="G316" s="14">
        <v>0.52300000000000002</v>
      </c>
      <c r="H316" s="14">
        <v>0.38900000000000001</v>
      </c>
      <c r="I316" s="14">
        <v>0.104</v>
      </c>
      <c r="J316" s="46">
        <v>7.6</v>
      </c>
      <c r="K316" s="61">
        <v>10</v>
      </c>
      <c r="L316" s="92">
        <v>16.899999999999999</v>
      </c>
      <c r="M316" s="92">
        <v>19.3</v>
      </c>
      <c r="N316" s="92">
        <v>19.8</v>
      </c>
      <c r="O316" s="92">
        <v>25.6</v>
      </c>
      <c r="P316" s="48"/>
      <c r="Q316" s="49"/>
      <c r="R316" s="49"/>
      <c r="S316" s="49"/>
      <c r="T316" s="52">
        <v>1.71</v>
      </c>
      <c r="U316" s="74">
        <v>2.08</v>
      </c>
      <c r="V316" s="28">
        <v>22.8</v>
      </c>
      <c r="W316" s="28">
        <v>22.5</v>
      </c>
      <c r="Y316" s="151" t="s">
        <v>395</v>
      </c>
      <c r="Z316" t="s">
        <v>1103</v>
      </c>
      <c r="AA316" t="s">
        <v>1104</v>
      </c>
      <c r="AB316">
        <v>0.91111010100000001</v>
      </c>
      <c r="AC316">
        <v>0.22297841800000001</v>
      </c>
      <c r="AD316">
        <v>163.99795520000001</v>
      </c>
      <c r="AE316" s="2">
        <v>1</v>
      </c>
      <c r="AF316" s="2">
        <v>16</v>
      </c>
      <c r="AG316" s="134">
        <v>7.9800000000000004E-10</v>
      </c>
      <c r="AH316">
        <v>84.807555489999999</v>
      </c>
      <c r="AI316">
        <v>16.346354439999999</v>
      </c>
    </row>
    <row r="317" spans="1:35" x14ac:dyDescent="0.25">
      <c r="C317" s="3" t="s">
        <v>15</v>
      </c>
      <c r="D317" s="14">
        <v>0.53700000000000003</v>
      </c>
      <c r="E317" s="14">
        <v>0.67700000000000005</v>
      </c>
      <c r="F317" s="14">
        <v>0.81699999999999995</v>
      </c>
      <c r="G317" s="14">
        <v>0.443</v>
      </c>
      <c r="H317" s="14">
        <v>0.33600000000000002</v>
      </c>
      <c r="I317" s="21">
        <v>8.9599999999999999E-2</v>
      </c>
      <c r="J317" s="91">
        <v>8.58</v>
      </c>
      <c r="K317" s="92">
        <v>9.98</v>
      </c>
      <c r="L317" s="92">
        <v>17.600000000000001</v>
      </c>
      <c r="M317" s="92">
        <v>18.3</v>
      </c>
      <c r="N317" s="92">
        <v>19.2</v>
      </c>
      <c r="O317" s="92">
        <v>30.5</v>
      </c>
      <c r="P317" s="50"/>
      <c r="Q317" s="51"/>
      <c r="R317" s="51"/>
      <c r="S317" s="51"/>
      <c r="T317" s="52">
        <v>1.62</v>
      </c>
      <c r="U317" s="74">
        <v>1.79</v>
      </c>
      <c r="V317" s="28">
        <v>26.5</v>
      </c>
      <c r="W317" s="28">
        <v>24.6</v>
      </c>
      <c r="Y317" s="151" t="s">
        <v>396</v>
      </c>
      <c r="Z317" t="s">
        <v>1105</v>
      </c>
      <c r="AA317" t="s">
        <v>1106</v>
      </c>
      <c r="AB317">
        <v>0.63532303599999995</v>
      </c>
      <c r="AC317">
        <v>0.283073774</v>
      </c>
      <c r="AD317">
        <v>27.874446679999998</v>
      </c>
      <c r="AE317" s="2">
        <v>1</v>
      </c>
      <c r="AF317" s="2">
        <v>16</v>
      </c>
      <c r="AG317" s="134">
        <v>7.4800000000000002E-5</v>
      </c>
      <c r="AH317">
        <v>-162.03686379999999</v>
      </c>
      <c r="AI317">
        <v>-8.5554257749999998</v>
      </c>
    </row>
    <row r="318" spans="1:35" x14ac:dyDescent="0.25">
      <c r="C318" s="3" t="s">
        <v>16</v>
      </c>
      <c r="D318" s="14">
        <v>0.67500000000000004</v>
      </c>
      <c r="E318" s="14">
        <v>0.64200000000000002</v>
      </c>
      <c r="F318" s="14">
        <v>0.875</v>
      </c>
      <c r="G318" s="14">
        <v>0.46600000000000003</v>
      </c>
      <c r="H318" s="14">
        <v>0.41899999999999998</v>
      </c>
      <c r="I318" s="14">
        <v>0.10199999999999999</v>
      </c>
      <c r="J318" s="91">
        <v>5.82</v>
      </c>
      <c r="K318" s="92">
        <v>9.17</v>
      </c>
      <c r="L318" s="92">
        <v>15.5</v>
      </c>
      <c r="M318" s="92">
        <v>17.3</v>
      </c>
      <c r="N318" s="92">
        <v>17.3</v>
      </c>
      <c r="O318" s="92">
        <v>22.5</v>
      </c>
      <c r="P318" s="48"/>
      <c r="Q318" s="49"/>
      <c r="R318" s="49"/>
      <c r="S318" s="49"/>
      <c r="T318" s="52">
        <v>1.49</v>
      </c>
      <c r="U318" s="74">
        <v>1.52</v>
      </c>
      <c r="V318" s="28">
        <v>21.4</v>
      </c>
      <c r="W318" s="28">
        <v>21.2</v>
      </c>
      <c r="Y318" s="159"/>
      <c r="AE318" s="2"/>
      <c r="AF318" s="2"/>
    </row>
    <row r="319" spans="1:35" x14ac:dyDescent="0.25">
      <c r="A319" t="s">
        <v>182</v>
      </c>
      <c r="B319" s="20" t="s">
        <v>183</v>
      </c>
      <c r="C319" s="3" t="s">
        <v>9</v>
      </c>
      <c r="D319" s="13">
        <v>0.59499999999999997</v>
      </c>
      <c r="E319" s="13">
        <v>0.60699999999999998</v>
      </c>
      <c r="F319" s="13">
        <v>0.56399999999999995</v>
      </c>
      <c r="G319" s="13">
        <v>0.57199999999999995</v>
      </c>
      <c r="H319" s="13">
        <v>0.44500000000000001</v>
      </c>
      <c r="I319" s="13">
        <v>0.46</v>
      </c>
      <c r="J319" s="46">
        <v>8.0399999999999991</v>
      </c>
      <c r="K319" s="47">
        <v>7.99</v>
      </c>
      <c r="L319" s="47">
        <v>7.75</v>
      </c>
      <c r="M319" s="47">
        <v>7.17</v>
      </c>
      <c r="N319" s="47">
        <v>4.97</v>
      </c>
      <c r="O319" s="47">
        <v>5.39</v>
      </c>
      <c r="P319" s="46"/>
      <c r="Q319" s="47"/>
      <c r="R319" s="47"/>
      <c r="S319" s="47"/>
      <c r="T319" s="47">
        <v>0.432</v>
      </c>
      <c r="U319" s="73">
        <v>0.41899999999999998</v>
      </c>
      <c r="V319" s="13">
        <v>4.92</v>
      </c>
      <c r="W319" s="13">
        <v>5.24</v>
      </c>
      <c r="Y319" s="151" t="s">
        <v>395</v>
      </c>
      <c r="Z319" t="s">
        <v>1251</v>
      </c>
      <c r="AA319" t="s">
        <v>1252</v>
      </c>
      <c r="AB319">
        <v>0.42107496700000002</v>
      </c>
      <c r="AC319">
        <v>9.1733808999999999E-2</v>
      </c>
      <c r="AD319">
        <v>11.63742985</v>
      </c>
      <c r="AE319" s="2">
        <v>1</v>
      </c>
      <c r="AF319" s="2">
        <v>16</v>
      </c>
      <c r="AG319">
        <v>3.5734080000000001E-3</v>
      </c>
      <c r="AH319">
        <v>773.85327970000003</v>
      </c>
      <c r="AI319">
        <v>1.791417569</v>
      </c>
    </row>
    <row r="320" spans="1:35" x14ac:dyDescent="0.25">
      <c r="C320" s="3" t="s">
        <v>10</v>
      </c>
      <c r="D320" s="13">
        <v>0.53900000000000003</v>
      </c>
      <c r="E320" s="13">
        <v>0.51600000000000001</v>
      </c>
      <c r="F320" s="13">
        <v>0.49399999999999999</v>
      </c>
      <c r="G320" s="13">
        <v>0.44800000000000001</v>
      </c>
      <c r="H320" s="13">
        <v>0.48399999999999999</v>
      </c>
      <c r="I320" s="13">
        <v>0.50600000000000001</v>
      </c>
      <c r="J320" s="46">
        <v>6.39</v>
      </c>
      <c r="K320" s="47">
        <v>5.88</v>
      </c>
      <c r="L320" s="47">
        <v>6.15</v>
      </c>
      <c r="M320" s="47">
        <v>5.27</v>
      </c>
      <c r="N320" s="47">
        <v>5.7</v>
      </c>
      <c r="O320" s="47">
        <v>6.13</v>
      </c>
      <c r="P320" s="46"/>
      <c r="Q320" s="47"/>
      <c r="R320" s="47"/>
      <c r="S320" s="47"/>
      <c r="T320" s="47">
        <v>0.50700000000000001</v>
      </c>
      <c r="U320" s="73">
        <v>0.47199999999999998</v>
      </c>
      <c r="V320" s="13">
        <v>5.79</v>
      </c>
      <c r="W320" s="13">
        <v>5.69</v>
      </c>
      <c r="Y320" s="151" t="s">
        <v>396</v>
      </c>
      <c r="Z320" t="s">
        <v>1253</v>
      </c>
      <c r="AA320" t="s">
        <v>1254</v>
      </c>
      <c r="AB320">
        <v>0.19568401799999999</v>
      </c>
      <c r="AC320">
        <v>0.130490405</v>
      </c>
      <c r="AD320">
        <v>3.8926794340000002</v>
      </c>
      <c r="AE320" s="2">
        <v>1</v>
      </c>
      <c r="AF320" s="2">
        <v>16</v>
      </c>
      <c r="AG320">
        <v>6.6030117999999999E-2</v>
      </c>
      <c r="AH320">
        <v>940.61888409999995</v>
      </c>
      <c r="AI320">
        <v>1.4738108969999999</v>
      </c>
    </row>
    <row r="321" spans="1:35" x14ac:dyDescent="0.25">
      <c r="C321" s="3" t="s">
        <v>11</v>
      </c>
      <c r="D321" s="13">
        <v>0.626</v>
      </c>
      <c r="E321" s="13">
        <v>0.60599999999999998</v>
      </c>
      <c r="F321" s="13">
        <v>0.58099999999999996</v>
      </c>
      <c r="G321" s="13">
        <v>0.52500000000000002</v>
      </c>
      <c r="H321" s="13">
        <v>0.44500000000000001</v>
      </c>
      <c r="I321" s="13">
        <v>0.46800000000000003</v>
      </c>
      <c r="J321" s="46">
        <v>6.1</v>
      </c>
      <c r="K321" s="47">
        <v>6.32</v>
      </c>
      <c r="L321" s="47">
        <v>6.21</v>
      </c>
      <c r="M321" s="47">
        <v>5.45</v>
      </c>
      <c r="N321" s="47">
        <v>5.56</v>
      </c>
      <c r="O321" s="47">
        <v>6.01</v>
      </c>
      <c r="P321" s="46"/>
      <c r="Q321" s="47"/>
      <c r="R321" s="47"/>
      <c r="S321" s="47"/>
      <c r="T321" s="47">
        <v>0.433</v>
      </c>
      <c r="U321" s="73">
        <v>0.40899999999999997</v>
      </c>
      <c r="V321" s="13">
        <v>6.48</v>
      </c>
      <c r="W321" s="13">
        <v>5.52</v>
      </c>
      <c r="Y321" s="159"/>
      <c r="AE321" s="2"/>
      <c r="AF321" s="2"/>
    </row>
    <row r="322" spans="1:35" x14ac:dyDescent="0.25">
      <c r="A322" s="9" t="s">
        <v>184</v>
      </c>
      <c r="B322" s="20" t="s">
        <v>185</v>
      </c>
      <c r="C322" s="3" t="s">
        <v>9</v>
      </c>
      <c r="D322" s="5">
        <v>0.35253047208906174</v>
      </c>
      <c r="E322" s="5">
        <v>0.19139455187573801</v>
      </c>
      <c r="F322" s="5">
        <v>4.3653579107780803E-2</v>
      </c>
      <c r="G322" s="5">
        <v>4.295628574283205E-2</v>
      </c>
      <c r="H322" s="5">
        <v>2.4636695691592627E-2</v>
      </c>
      <c r="I322" s="5">
        <v>4.3470034389372997E-2</v>
      </c>
      <c r="J322" s="42">
        <v>12.621255473518756</v>
      </c>
      <c r="K322" s="43">
        <v>2.3855925143296739</v>
      </c>
      <c r="L322" s="43">
        <v>0</v>
      </c>
      <c r="M322" s="43">
        <v>0</v>
      </c>
      <c r="N322" s="43">
        <v>0</v>
      </c>
      <c r="O322" s="43">
        <v>0</v>
      </c>
      <c r="P322" s="55"/>
      <c r="Q322" s="30"/>
      <c r="R322" s="30"/>
      <c r="S322" s="30"/>
      <c r="T322" s="30">
        <v>8.5111920997275936E-2</v>
      </c>
      <c r="U322" s="77">
        <v>0.16850504431001212</v>
      </c>
      <c r="V322" s="7">
        <v>0</v>
      </c>
      <c r="W322" s="7">
        <v>0</v>
      </c>
      <c r="Y322" s="151" t="s">
        <v>395</v>
      </c>
      <c r="Z322" t="s">
        <v>1343</v>
      </c>
      <c r="AA322" t="s">
        <v>1344</v>
      </c>
      <c r="AB322">
        <v>0.27153832999999999</v>
      </c>
      <c r="AC322">
        <v>0.62538812700000002</v>
      </c>
      <c r="AD322">
        <v>2.9820465839999999</v>
      </c>
      <c r="AE322" s="2">
        <v>1</v>
      </c>
      <c r="AF322" s="2">
        <v>8</v>
      </c>
      <c r="AG322">
        <v>0.12246419</v>
      </c>
      <c r="AH322">
        <v>139.813197</v>
      </c>
      <c r="AI322">
        <v>9.9153326780000004</v>
      </c>
    </row>
    <row r="323" spans="1:35" x14ac:dyDescent="0.25">
      <c r="C323" s="3" t="s">
        <v>10</v>
      </c>
      <c r="D323" s="5">
        <v>0.3536949744041219</v>
      </c>
      <c r="E323" s="5">
        <v>7.4460089597180867E-2</v>
      </c>
      <c r="F323" s="5">
        <v>0.7140513258236314</v>
      </c>
      <c r="G323" s="5">
        <v>0.19764454888145261</v>
      </c>
      <c r="H323" s="5">
        <v>2.9748030755269113E-2</v>
      </c>
      <c r="I323" s="5">
        <v>5.8651645182117865E-2</v>
      </c>
      <c r="J323" s="42">
        <v>10.806887381636585</v>
      </c>
      <c r="K323" s="43">
        <v>7.3854194666892594</v>
      </c>
      <c r="L323" s="43">
        <v>0</v>
      </c>
      <c r="M323" s="43">
        <v>0</v>
      </c>
      <c r="N323" s="43">
        <v>0</v>
      </c>
      <c r="O323" s="43">
        <v>0</v>
      </c>
      <c r="P323" s="55"/>
      <c r="Q323" s="30"/>
      <c r="R323" s="30"/>
      <c r="S323" s="30"/>
      <c r="T323" s="30">
        <v>3.6463724767827589E-2</v>
      </c>
      <c r="U323" s="77">
        <v>0.10213688526892913</v>
      </c>
      <c r="V323" s="7">
        <v>0</v>
      </c>
      <c r="W323" s="7">
        <v>0</v>
      </c>
      <c r="Y323" s="151" t="s">
        <v>396</v>
      </c>
      <c r="Z323" t="s">
        <v>1345</v>
      </c>
      <c r="AA323" t="s">
        <v>1346</v>
      </c>
      <c r="AB323">
        <v>0.66884140599999997</v>
      </c>
      <c r="AC323">
        <v>0.44633330599999999</v>
      </c>
      <c r="AD323">
        <v>8.0788047639999991</v>
      </c>
      <c r="AE323" s="2">
        <v>1</v>
      </c>
      <c r="AF323" s="2">
        <v>4</v>
      </c>
      <c r="AG323">
        <v>4.6757491999999998E-2</v>
      </c>
      <c r="AH323">
        <v>10.037591040000001</v>
      </c>
      <c r="AI323">
        <v>138.11026519999999</v>
      </c>
    </row>
    <row r="324" spans="1:35" x14ac:dyDescent="0.25">
      <c r="C324" s="3" t="s">
        <v>11</v>
      </c>
      <c r="D324" s="5">
        <v>0.37246618305666879</v>
      </c>
      <c r="E324" s="5">
        <v>0.1506102259979179</v>
      </c>
      <c r="F324" s="5">
        <v>4.2643960393206663E-2</v>
      </c>
      <c r="G324" s="5">
        <v>7.8297283909059434E-2</v>
      </c>
      <c r="H324" s="5">
        <v>2.389268543449749E-2</v>
      </c>
      <c r="I324" s="5">
        <v>4.752967171783852E-2</v>
      </c>
      <c r="J324" s="42">
        <v>16.618364243326862</v>
      </c>
      <c r="K324" s="43">
        <v>5.7360155756872295</v>
      </c>
      <c r="L324" s="43">
        <v>0</v>
      </c>
      <c r="M324" s="43">
        <v>0</v>
      </c>
      <c r="N324" s="43">
        <v>0</v>
      </c>
      <c r="O324" s="43">
        <v>0</v>
      </c>
      <c r="P324" s="55"/>
      <c r="Q324" s="30"/>
      <c r="R324" s="30"/>
      <c r="S324" s="30"/>
      <c r="T324" s="30">
        <v>6.7899751551895871E-2</v>
      </c>
      <c r="U324" s="77">
        <v>7.7402441610764511E-2</v>
      </c>
      <c r="V324" s="7">
        <v>0</v>
      </c>
      <c r="W324" s="7">
        <v>0</v>
      </c>
      <c r="Y324" s="159"/>
      <c r="AE324" s="2"/>
      <c r="AF324" s="2"/>
    </row>
    <row r="325" spans="1:35" x14ac:dyDescent="0.25">
      <c r="A325" t="s">
        <v>186</v>
      </c>
      <c r="B325" s="20" t="s">
        <v>635</v>
      </c>
      <c r="C325" s="3" t="s">
        <v>9</v>
      </c>
      <c r="D325" s="7">
        <v>0.93891864077683596</v>
      </c>
      <c r="E325" s="7">
        <v>0.91306626075897113</v>
      </c>
      <c r="F325" s="7">
        <v>0.87672276524068116</v>
      </c>
      <c r="G325" s="7">
        <v>0.87880598853151215</v>
      </c>
      <c r="H325" s="7">
        <v>0.4594349637869431</v>
      </c>
      <c r="I325" s="7">
        <v>0.37081885841040169</v>
      </c>
      <c r="J325" s="42">
        <v>12.302083554928185</v>
      </c>
      <c r="K325" s="43">
        <v>10.349941073371387</v>
      </c>
      <c r="L325" s="43">
        <v>11.002543274384685</v>
      </c>
      <c r="M325" s="43">
        <v>10.062718166705929</v>
      </c>
      <c r="N325" s="43">
        <v>8.132062398098526</v>
      </c>
      <c r="O325" s="43">
        <v>7.4155305848365689</v>
      </c>
      <c r="P325" s="42"/>
      <c r="Q325" s="43"/>
      <c r="R325" s="43"/>
      <c r="S325" s="43"/>
      <c r="T325" s="43">
        <v>0.40922025399130307</v>
      </c>
      <c r="U325" s="71">
        <v>0.43239386649579648</v>
      </c>
      <c r="V325" s="7">
        <v>5.0856300545630395</v>
      </c>
      <c r="W325" s="7">
        <v>8.1318603632898405</v>
      </c>
      <c r="Y325" s="151" t="s">
        <v>395</v>
      </c>
      <c r="Z325" t="s">
        <v>1379</v>
      </c>
      <c r="AA325" t="s">
        <v>1380</v>
      </c>
      <c r="AB325">
        <v>0.85164854300000004</v>
      </c>
      <c r="AC325">
        <v>0.12684836499999999</v>
      </c>
      <c r="AD325">
        <v>91.851990670000006</v>
      </c>
      <c r="AE325" s="2">
        <v>1</v>
      </c>
      <c r="AF325" s="2">
        <v>16</v>
      </c>
      <c r="AG325" s="134">
        <v>4.95E-8</v>
      </c>
      <c r="AH325">
        <v>199.1991275</v>
      </c>
      <c r="AI325">
        <v>6.9593395239999998</v>
      </c>
    </row>
    <row r="326" spans="1:35" x14ac:dyDescent="0.25">
      <c r="C326" s="3" t="s">
        <v>10</v>
      </c>
      <c r="D326" s="7">
        <v>0.82181587445175408</v>
      </c>
      <c r="E326" s="7">
        <v>0.85514473701160021</v>
      </c>
      <c r="F326" s="7">
        <v>0.7817364394197992</v>
      </c>
      <c r="G326" s="7">
        <v>0.77757820563235958</v>
      </c>
      <c r="H326" s="7">
        <v>0.49084879278207122</v>
      </c>
      <c r="I326" s="7">
        <v>0.40511968609693277</v>
      </c>
      <c r="J326" s="42">
        <v>12.077514621953783</v>
      </c>
      <c r="K326" s="43">
        <v>12.982006826517187</v>
      </c>
      <c r="L326" s="43">
        <v>10.826712523005149</v>
      </c>
      <c r="M326" s="43">
        <v>9.5183294234925295</v>
      </c>
      <c r="N326" s="43">
        <v>7.7440215931479131</v>
      </c>
      <c r="O326" s="43">
        <v>7.5322371006224529</v>
      </c>
      <c r="P326" s="42"/>
      <c r="Q326" s="43"/>
      <c r="R326" s="43"/>
      <c r="S326" s="43"/>
      <c r="T326" s="43">
        <v>0.4284744992088077</v>
      </c>
      <c r="U326" s="71">
        <v>0.42629721473033394</v>
      </c>
      <c r="V326" s="7">
        <v>5.5477577988746196</v>
      </c>
      <c r="W326" s="7">
        <v>5.6165560259541021</v>
      </c>
      <c r="Y326" s="151" t="s">
        <v>396</v>
      </c>
      <c r="Z326" t="s">
        <v>1381</v>
      </c>
      <c r="AA326" t="s">
        <v>1382</v>
      </c>
      <c r="AB326">
        <v>0.65153259399999996</v>
      </c>
      <c r="AC326">
        <v>0.16512206600000001</v>
      </c>
      <c r="AD326">
        <v>29.91534162</v>
      </c>
      <c r="AE326" s="2">
        <v>1</v>
      </c>
      <c r="AF326" s="2">
        <v>16</v>
      </c>
      <c r="AG326" s="134">
        <v>5.1400000000000003E-5</v>
      </c>
      <c r="AH326">
        <v>268.14178340000001</v>
      </c>
      <c r="AI326">
        <v>5.1700050019999999</v>
      </c>
    </row>
    <row r="327" spans="1:35" x14ac:dyDescent="0.25">
      <c r="C327" s="3" t="s">
        <v>11</v>
      </c>
      <c r="D327" s="7">
        <v>0.7894182773823839</v>
      </c>
      <c r="E327" s="7">
        <v>0.80771379287395273</v>
      </c>
      <c r="F327" s="7">
        <v>0.74283008568779396</v>
      </c>
      <c r="G327" s="7">
        <v>0.72034979462380144</v>
      </c>
      <c r="H327" s="7">
        <v>0.45923169819180454</v>
      </c>
      <c r="I327" s="7">
        <v>0.44314934942928214</v>
      </c>
      <c r="J327" s="42">
        <v>12.668874269761577</v>
      </c>
      <c r="K327" s="43">
        <v>20.827417969469963</v>
      </c>
      <c r="L327" s="43">
        <v>11.347160106740885</v>
      </c>
      <c r="M327" s="43">
        <v>11.408754835817575</v>
      </c>
      <c r="N327" s="43">
        <v>8.298061114679296</v>
      </c>
      <c r="O327" s="43">
        <v>6.7391755477119366</v>
      </c>
      <c r="P327" s="42"/>
      <c r="Q327" s="43"/>
      <c r="R327" s="43"/>
      <c r="S327" s="43"/>
      <c r="T327" s="43">
        <v>0.36829551176960823</v>
      </c>
      <c r="U327" s="71">
        <v>0.37460594925276103</v>
      </c>
      <c r="V327" s="7">
        <v>6.8369097950481219</v>
      </c>
      <c r="W327" s="7">
        <v>8.129966692223622</v>
      </c>
      <c r="Y327" s="159"/>
      <c r="AE327" s="2"/>
      <c r="AF327" s="2"/>
    </row>
    <row r="328" spans="1:35" x14ac:dyDescent="0.25">
      <c r="A328" t="s">
        <v>636</v>
      </c>
      <c r="B328" s="20" t="s">
        <v>187</v>
      </c>
      <c r="C328" s="3" t="s">
        <v>9</v>
      </c>
      <c r="D328" s="5">
        <v>0.94732419788297384</v>
      </c>
      <c r="E328" s="5">
        <v>1.0061799729938175</v>
      </c>
      <c r="F328" s="5">
        <v>0.85868607797667407</v>
      </c>
      <c r="G328" s="5">
        <v>0.70208272638017821</v>
      </c>
      <c r="H328" s="5">
        <v>0.34663701935889163</v>
      </c>
      <c r="I328" s="5">
        <v>0.41873793649779995</v>
      </c>
      <c r="J328" s="55">
        <v>8.3118370785033484</v>
      </c>
      <c r="K328" s="30">
        <v>7.7893138565961939</v>
      </c>
      <c r="L328" s="30">
        <v>10.297712969804921</v>
      </c>
      <c r="M328" s="30">
        <v>8.563870871873478</v>
      </c>
      <c r="N328" s="30">
        <v>6.3875386153026579</v>
      </c>
      <c r="O328" s="30">
        <v>2.8948546348936297</v>
      </c>
      <c r="P328" s="55"/>
      <c r="Q328" s="30"/>
      <c r="R328" s="30"/>
      <c r="S328" s="30"/>
      <c r="T328" s="30">
        <v>1.4109115193871</v>
      </c>
      <c r="U328" s="81">
        <v>5.9234756190234585E-2</v>
      </c>
      <c r="V328" s="5">
        <v>12.478241573394428</v>
      </c>
      <c r="W328" s="5">
        <v>2.984157022976472</v>
      </c>
      <c r="Y328" s="151" t="s">
        <v>395</v>
      </c>
      <c r="Z328" t="s">
        <v>1235</v>
      </c>
      <c r="AA328" t="s">
        <v>1236</v>
      </c>
      <c r="AB328">
        <v>0.79088067399999995</v>
      </c>
      <c r="AC328">
        <v>0.28848423299999998</v>
      </c>
      <c r="AD328">
        <v>56.72938182</v>
      </c>
      <c r="AE328" s="2">
        <v>1</v>
      </c>
      <c r="AF328" s="2">
        <v>15</v>
      </c>
      <c r="AG328" s="134">
        <v>1.79E-6</v>
      </c>
      <c r="AH328">
        <v>97.859040230000005</v>
      </c>
      <c r="AI328">
        <v>14.166237049999999</v>
      </c>
    </row>
    <row r="329" spans="1:35" x14ac:dyDescent="0.25">
      <c r="C329" s="3" t="s">
        <v>10</v>
      </c>
      <c r="D329" s="5">
        <v>0.9359447330188404</v>
      </c>
      <c r="E329" s="5">
        <v>0.96541127827709561</v>
      </c>
      <c r="F329" s="5">
        <v>0.81646353516652137</v>
      </c>
      <c r="G329" s="5">
        <v>0.74313785364654084</v>
      </c>
      <c r="H329" s="5">
        <v>0.39680919864257375</v>
      </c>
      <c r="I329" s="5">
        <v>7.9876052584806359E-2</v>
      </c>
      <c r="J329" s="55">
        <v>9.7212433525915731</v>
      </c>
      <c r="K329" s="30">
        <v>9.3046207200461506</v>
      </c>
      <c r="L329" s="30">
        <v>11.45955862434772</v>
      </c>
      <c r="M329" s="30">
        <v>9.6610897363940467</v>
      </c>
      <c r="N329" s="30">
        <v>6.7230160295648114</v>
      </c>
      <c r="O329" s="30">
        <v>2.8383138361424987</v>
      </c>
      <c r="P329" s="55"/>
      <c r="Q329" s="30"/>
      <c r="R329" s="30"/>
      <c r="S329" s="30"/>
      <c r="T329" s="30">
        <v>3.6323395812669045E-2</v>
      </c>
      <c r="U329" s="77">
        <v>1.2549658946437847</v>
      </c>
      <c r="V329" s="5">
        <v>14.383277519278838</v>
      </c>
      <c r="W329" s="5">
        <v>3.6368305785440085</v>
      </c>
      <c r="Y329" s="151" t="s">
        <v>396</v>
      </c>
      <c r="Z329" t="s">
        <v>1237</v>
      </c>
      <c r="AA329" t="s">
        <v>1238</v>
      </c>
      <c r="AB329">
        <v>0.81433825999999998</v>
      </c>
      <c r="AC329">
        <v>0.18395293099999999</v>
      </c>
      <c r="AD329">
        <v>70.178229470000005</v>
      </c>
      <c r="AE329" s="2">
        <v>1</v>
      </c>
      <c r="AF329" s="2">
        <v>16</v>
      </c>
      <c r="AG329" s="134">
        <v>3.03E-7</v>
      </c>
      <c r="AH329">
        <v>157.14793420000001</v>
      </c>
      <c r="AI329">
        <v>8.8215881960000004</v>
      </c>
    </row>
    <row r="330" spans="1:35" x14ac:dyDescent="0.25">
      <c r="C330" s="3" t="s">
        <v>11</v>
      </c>
      <c r="D330" s="5">
        <v>0.91603734263045455</v>
      </c>
      <c r="E330" s="5">
        <v>0.99967696347559609</v>
      </c>
      <c r="F330" s="5">
        <v>0.90722168713753071</v>
      </c>
      <c r="G330" s="5">
        <v>0.75273871967674633</v>
      </c>
      <c r="H330" s="5">
        <v>0.38301461505640105</v>
      </c>
      <c r="I330" s="5">
        <v>2.2998056664211876E-2</v>
      </c>
      <c r="J330" s="55">
        <v>11.423678943118892</v>
      </c>
      <c r="K330" s="30">
        <v>10.421629024857053</v>
      </c>
      <c r="L330" s="30">
        <v>10.189166814122638</v>
      </c>
      <c r="M330" s="30">
        <v>8.9690615364510524</v>
      </c>
      <c r="N330" s="30">
        <v>7.07342784391248</v>
      </c>
      <c r="O330" s="30">
        <v>5.4132620915483862</v>
      </c>
      <c r="P330" s="55"/>
      <c r="Q330" s="30"/>
      <c r="R330" s="30"/>
      <c r="S330" s="30"/>
      <c r="T330" s="61">
        <v>4.3936852704421957E-2</v>
      </c>
      <c r="U330" s="77">
        <v>1.1939022673990674</v>
      </c>
      <c r="V330" s="5">
        <v>16.01944373758969</v>
      </c>
      <c r="W330" s="29">
        <v>5.5340567505960871</v>
      </c>
      <c r="Y330" s="159"/>
      <c r="AE330" s="2"/>
      <c r="AF330" s="2"/>
    </row>
    <row r="331" spans="1:35" x14ac:dyDescent="0.25">
      <c r="A331" t="s">
        <v>188</v>
      </c>
      <c r="B331" s="20" t="s">
        <v>189</v>
      </c>
      <c r="C331" s="3" t="s">
        <v>14</v>
      </c>
      <c r="D331" s="13">
        <v>0.47399999999999998</v>
      </c>
      <c r="E331" s="13">
        <v>0.56899999999999995</v>
      </c>
      <c r="F331" s="13">
        <v>0.502</v>
      </c>
      <c r="G331" s="13">
        <v>0.505</v>
      </c>
      <c r="H331" s="13">
        <v>0.88400000000000001</v>
      </c>
      <c r="I331" s="13">
        <v>0.79700000000000004</v>
      </c>
      <c r="J331" s="46">
        <v>1.66</v>
      </c>
      <c r="K331" s="47">
        <v>2.34</v>
      </c>
      <c r="L331" s="47">
        <v>2.2999999999999998</v>
      </c>
      <c r="M331" s="47">
        <v>2.0299999999999998</v>
      </c>
      <c r="N331" s="47">
        <v>3.83</v>
      </c>
      <c r="O331" s="47">
        <v>2.12</v>
      </c>
      <c r="P331" s="46"/>
      <c r="Q331" s="47"/>
      <c r="R331" s="47"/>
      <c r="S331" s="47"/>
      <c r="T331" s="47">
        <v>0.67100000000000004</v>
      </c>
      <c r="U331" s="73">
        <v>1.1599999999999999</v>
      </c>
      <c r="V331" s="13">
        <v>1.85</v>
      </c>
      <c r="W331" s="13">
        <v>1.76</v>
      </c>
      <c r="Y331" s="151" t="s">
        <v>395</v>
      </c>
      <c r="Z331" t="s">
        <v>929</v>
      </c>
      <c r="AA331" t="s">
        <v>930</v>
      </c>
      <c r="AB331">
        <v>0.22210358299999999</v>
      </c>
      <c r="AC331">
        <v>0.22107369499999999</v>
      </c>
      <c r="AD331">
        <v>4.5682911600000002</v>
      </c>
      <c r="AE331" s="2">
        <v>1</v>
      </c>
      <c r="AF331" s="2">
        <v>16</v>
      </c>
      <c r="AG331">
        <v>4.8353694000000003E-2</v>
      </c>
      <c r="AH331">
        <v>-512.51034100000004</v>
      </c>
      <c r="AI331">
        <v>-2.7049100290000001</v>
      </c>
    </row>
    <row r="332" spans="1:35" x14ac:dyDescent="0.25">
      <c r="C332" s="3" t="s">
        <v>15</v>
      </c>
      <c r="D332" s="13">
        <v>0.72599999999999998</v>
      </c>
      <c r="E332" s="13">
        <v>0.88400000000000001</v>
      </c>
      <c r="F332" s="13">
        <v>0.623</v>
      </c>
      <c r="G332" s="13">
        <v>0.54900000000000004</v>
      </c>
      <c r="H332" s="13">
        <v>0.6</v>
      </c>
      <c r="I332" s="13">
        <v>0.67700000000000005</v>
      </c>
      <c r="J332" s="46">
        <v>1.33</v>
      </c>
      <c r="K332" s="47">
        <v>1.18</v>
      </c>
      <c r="L332" s="47">
        <v>2.71</v>
      </c>
      <c r="M332" s="47">
        <v>2.15</v>
      </c>
      <c r="N332" s="47">
        <v>2.33</v>
      </c>
      <c r="O332" s="47">
        <v>3.89</v>
      </c>
      <c r="P332" s="46"/>
      <c r="Q332" s="47"/>
      <c r="R332" s="47"/>
      <c r="S332" s="47"/>
      <c r="T332" s="47">
        <v>0.52700000000000002</v>
      </c>
      <c r="U332" s="73">
        <v>0.92400000000000004</v>
      </c>
      <c r="V332" s="13">
        <v>2.1</v>
      </c>
      <c r="W332" s="13">
        <v>1.99</v>
      </c>
      <c r="Y332" s="151" t="s">
        <v>396</v>
      </c>
      <c r="Z332" t="s">
        <v>931</v>
      </c>
      <c r="AA332" t="s">
        <v>932</v>
      </c>
      <c r="AB332">
        <v>0.29677391600000003</v>
      </c>
      <c r="AC332">
        <v>0.27186743000000002</v>
      </c>
      <c r="AD332">
        <v>6.752284607</v>
      </c>
      <c r="AE332" s="2">
        <v>1</v>
      </c>
      <c r="AF332" s="2">
        <v>16</v>
      </c>
      <c r="AG332">
        <v>1.9399196E-2</v>
      </c>
      <c r="AH332">
        <v>-342.79465340000002</v>
      </c>
      <c r="AI332">
        <v>-4.0440956339999996</v>
      </c>
    </row>
    <row r="333" spans="1:35" x14ac:dyDescent="0.25">
      <c r="C333" s="3" t="s">
        <v>16</v>
      </c>
      <c r="D333" s="13">
        <v>0.42199999999999999</v>
      </c>
      <c r="E333" s="13">
        <v>0.63200000000000001</v>
      </c>
      <c r="F333" s="13">
        <v>0.53300000000000003</v>
      </c>
      <c r="G333" s="13">
        <v>0.504</v>
      </c>
      <c r="H333" s="13">
        <v>0.996</v>
      </c>
      <c r="I333" s="13">
        <v>0.72699999999999998</v>
      </c>
      <c r="J333" s="46">
        <v>1.3</v>
      </c>
      <c r="K333" s="47">
        <v>2.2400000000000002</v>
      </c>
      <c r="L333" s="47">
        <v>2.1</v>
      </c>
      <c r="M333" s="47">
        <v>2.2799999999999998</v>
      </c>
      <c r="N333" s="47">
        <v>2.2400000000000002</v>
      </c>
      <c r="O333" s="47">
        <v>2.29</v>
      </c>
      <c r="P333" s="46"/>
      <c r="Q333" s="47"/>
      <c r="R333" s="47"/>
      <c r="S333" s="47"/>
      <c r="T333" s="47">
        <v>0.99299999999999999</v>
      </c>
      <c r="U333" s="73">
        <v>0.65800000000000003</v>
      </c>
      <c r="V333" s="13">
        <v>1.83</v>
      </c>
      <c r="W333" s="13">
        <v>1.89</v>
      </c>
      <c r="Y333" s="151"/>
      <c r="AE333" s="2"/>
      <c r="AF333" s="2"/>
    </row>
    <row r="334" spans="1:35" x14ac:dyDescent="0.25">
      <c r="A334" t="s">
        <v>494</v>
      </c>
      <c r="B334" s="20" t="s">
        <v>592</v>
      </c>
      <c r="C334" s="3" t="s">
        <v>14</v>
      </c>
      <c r="D334" s="25">
        <v>0.64</v>
      </c>
      <c r="E334" s="25">
        <v>0.32</v>
      </c>
      <c r="F334" s="25">
        <v>0.17960000000000001</v>
      </c>
      <c r="G334" s="25">
        <v>0.1426</v>
      </c>
      <c r="H334" s="87">
        <v>5.28E-2</v>
      </c>
      <c r="I334" s="98"/>
      <c r="J334" s="25">
        <v>5.620000000000001</v>
      </c>
      <c r="K334" s="25">
        <v>4.5200000000000005</v>
      </c>
      <c r="L334" s="25">
        <v>7.5</v>
      </c>
      <c r="M334" s="87">
        <v>4.5200000000000005</v>
      </c>
      <c r="N334" s="87">
        <v>6.42</v>
      </c>
      <c r="O334" s="98"/>
      <c r="P334" s="25">
        <v>0.94799999999999995</v>
      </c>
      <c r="Q334" s="25">
        <v>1.1440000000000001</v>
      </c>
      <c r="R334" s="25">
        <v>0.63</v>
      </c>
      <c r="S334" s="25">
        <v>0.60799999999999998</v>
      </c>
      <c r="T334" s="47"/>
      <c r="U334" s="73"/>
      <c r="V334" s="13"/>
      <c r="W334" s="13"/>
      <c r="Y334" s="159" t="s">
        <v>395</v>
      </c>
      <c r="Z334" t="s">
        <v>495</v>
      </c>
      <c r="AA334" t="s">
        <v>496</v>
      </c>
      <c r="AB334">
        <v>0.78773467823660903</v>
      </c>
      <c r="AC334">
        <v>0.330784653528993</v>
      </c>
      <c r="AD334">
        <v>29.6886810032846</v>
      </c>
      <c r="AE334" s="2">
        <v>1</v>
      </c>
      <c r="AF334" s="2">
        <v>8</v>
      </c>
      <c r="AG334">
        <v>6.09622229977846E-4</v>
      </c>
      <c r="AH334">
        <v>51.596579197866703</v>
      </c>
      <c r="AI334">
        <v>26.867950989611401</v>
      </c>
    </row>
    <row r="335" spans="1:35" x14ac:dyDescent="0.25">
      <c r="C335" s="3" t="s">
        <v>15</v>
      </c>
      <c r="D335" s="25">
        <v>0.218</v>
      </c>
      <c r="E335" s="25">
        <v>0.21600000000000003</v>
      </c>
      <c r="F335" s="25">
        <v>0.20400000000000001</v>
      </c>
      <c r="G335" s="25">
        <v>0.1484</v>
      </c>
      <c r="H335" s="87">
        <v>8.8599999999999998E-2</v>
      </c>
      <c r="I335" s="98"/>
      <c r="J335" s="25">
        <v>5.7399999999999993</v>
      </c>
      <c r="K335" s="25">
        <v>6.66</v>
      </c>
      <c r="L335" s="25">
        <v>5.72</v>
      </c>
      <c r="M335" s="87">
        <v>4.4800000000000004</v>
      </c>
      <c r="N335" s="87">
        <v>6.9599999999999991</v>
      </c>
      <c r="O335" s="98"/>
      <c r="P335" s="25">
        <v>1.1400000000000001</v>
      </c>
      <c r="Q335" s="25">
        <v>1.0539999999999998</v>
      </c>
      <c r="R335" s="25">
        <v>0.55800000000000005</v>
      </c>
      <c r="S335" s="25">
        <v>0.498</v>
      </c>
      <c r="T335" s="47"/>
      <c r="U335" s="73"/>
      <c r="V335" s="13"/>
      <c r="W335" s="13"/>
      <c r="Y335" s="159" t="s">
        <v>396</v>
      </c>
      <c r="Z335" t="s">
        <v>497</v>
      </c>
      <c r="AA335" t="s">
        <v>498</v>
      </c>
      <c r="AB335">
        <v>4.0461477784108003E-2</v>
      </c>
      <c r="AC335">
        <v>0.19569382309080799</v>
      </c>
      <c r="AD335">
        <v>0.33734114345441002</v>
      </c>
      <c r="AE335" s="2">
        <v>1</v>
      </c>
      <c r="AF335" s="2">
        <v>8</v>
      </c>
      <c r="AG335">
        <v>0.57735919229504995</v>
      </c>
      <c r="AH335">
        <v>-818.18203527698699</v>
      </c>
      <c r="AI335">
        <v>-1.69435932512325</v>
      </c>
    </row>
    <row r="336" spans="1:35" x14ac:dyDescent="0.25">
      <c r="A336" t="s">
        <v>190</v>
      </c>
      <c r="B336" s="20" t="s">
        <v>191</v>
      </c>
      <c r="C336" s="3" t="s">
        <v>14</v>
      </c>
      <c r="D336" s="13">
        <v>0.188</v>
      </c>
      <c r="E336" s="13">
        <v>0.14799999999999999</v>
      </c>
      <c r="F336" s="13">
        <v>7.6999999999999999E-2</v>
      </c>
      <c r="G336" s="13">
        <v>8.1900000000000001E-2</v>
      </c>
      <c r="H336" s="13">
        <v>5.8099999999999999E-2</v>
      </c>
      <c r="I336" s="13">
        <v>2.76E-2</v>
      </c>
      <c r="J336" s="46">
        <v>0.45</v>
      </c>
      <c r="K336" s="47">
        <v>1.51</v>
      </c>
      <c r="L336" s="47">
        <v>2.09</v>
      </c>
      <c r="M336" s="47">
        <v>1.33</v>
      </c>
      <c r="N336" s="47">
        <v>1.27</v>
      </c>
      <c r="O336" s="47">
        <v>0.35599999999999998</v>
      </c>
      <c r="P336" s="46"/>
      <c r="Q336" s="47"/>
      <c r="R336" s="47"/>
      <c r="S336" s="47"/>
      <c r="T336" s="47">
        <v>2.0899999999999998E-2</v>
      </c>
      <c r="U336" s="73">
        <v>1.9400000000000001E-2</v>
      </c>
      <c r="V336" s="13">
        <v>0.33</v>
      </c>
      <c r="W336" s="13">
        <v>0.41899999999999998</v>
      </c>
      <c r="Y336" s="151" t="s">
        <v>395</v>
      </c>
      <c r="Z336" t="s">
        <v>1021</v>
      </c>
      <c r="AA336" t="s">
        <v>1022</v>
      </c>
      <c r="AB336">
        <v>0.91468581699999996</v>
      </c>
      <c r="AC336">
        <v>0.18293380300000001</v>
      </c>
      <c r="AD336">
        <v>171.5420872</v>
      </c>
      <c r="AE336" s="2">
        <v>1</v>
      </c>
      <c r="AF336" s="2">
        <v>16</v>
      </c>
      <c r="AG336" s="134">
        <v>5.7299999999999999E-10</v>
      </c>
      <c r="AH336">
        <v>101.0734951</v>
      </c>
      <c r="AI336">
        <v>13.71570618</v>
      </c>
    </row>
    <row r="337" spans="1:40" x14ac:dyDescent="0.25">
      <c r="C337" s="3" t="s">
        <v>15</v>
      </c>
      <c r="D337" s="13">
        <v>0.21099999999999999</v>
      </c>
      <c r="E337" s="13">
        <v>0.14799999999999999</v>
      </c>
      <c r="F337" s="13">
        <v>9.8699999999999996E-2</v>
      </c>
      <c r="G337" s="13">
        <v>7.8E-2</v>
      </c>
      <c r="H337" s="13">
        <v>5.7200000000000001E-2</v>
      </c>
      <c r="I337" s="13">
        <v>2.5600000000000001E-2</v>
      </c>
      <c r="J337" s="46">
        <v>2.11</v>
      </c>
      <c r="K337" s="47">
        <v>1.07</v>
      </c>
      <c r="L337" s="47">
        <v>1.45</v>
      </c>
      <c r="M337" s="47">
        <v>1.17</v>
      </c>
      <c r="N337" s="47">
        <v>0.85199999999999998</v>
      </c>
      <c r="O337" s="47">
        <v>0.32300000000000001</v>
      </c>
      <c r="P337" s="46"/>
      <c r="Q337" s="47"/>
      <c r="R337" s="47"/>
      <c r="S337" s="47"/>
      <c r="T337" s="47">
        <v>1.8800000000000001E-2</v>
      </c>
      <c r="U337" s="73">
        <v>1.66E-2</v>
      </c>
      <c r="V337" s="13">
        <v>0.30599999999999999</v>
      </c>
      <c r="W337" s="13">
        <v>0.40699999999999997</v>
      </c>
      <c r="Y337" s="151" t="s">
        <v>396</v>
      </c>
      <c r="Z337" t="s">
        <v>1023</v>
      </c>
      <c r="AA337" t="s">
        <v>1024</v>
      </c>
      <c r="AB337">
        <v>0.57483822900000003</v>
      </c>
      <c r="AC337">
        <v>0.43595286500000002</v>
      </c>
      <c r="AD337">
        <v>21.63273435</v>
      </c>
      <c r="AE337" s="2">
        <v>1</v>
      </c>
      <c r="AF337" s="2">
        <v>16</v>
      </c>
      <c r="AG337" s="134">
        <v>2.6600000000000001E-4</v>
      </c>
      <c r="AH337">
        <v>119.4321765</v>
      </c>
      <c r="AI337">
        <v>11.60737752</v>
      </c>
    </row>
    <row r="338" spans="1:40" x14ac:dyDescent="0.25">
      <c r="C338" s="3" t="s">
        <v>16</v>
      </c>
      <c r="D338" s="13">
        <v>0.15</v>
      </c>
      <c r="E338" s="13">
        <v>0.122</v>
      </c>
      <c r="F338" s="13">
        <v>0.111</v>
      </c>
      <c r="G338" s="13">
        <v>8.7300000000000003E-2</v>
      </c>
      <c r="H338" s="13">
        <v>6.0199999999999997E-2</v>
      </c>
      <c r="I338" s="13">
        <v>2.8400000000000002E-2</v>
      </c>
      <c r="J338" s="46">
        <v>3.71</v>
      </c>
      <c r="K338" s="47">
        <v>1.52</v>
      </c>
      <c r="L338" s="47">
        <v>1.6</v>
      </c>
      <c r="M338" s="47">
        <v>1.04</v>
      </c>
      <c r="N338" s="47">
        <v>0.83899999999999997</v>
      </c>
      <c r="O338" s="47">
        <v>0.48499999999999999</v>
      </c>
      <c r="P338" s="46"/>
      <c r="Q338" s="47"/>
      <c r="R338" s="47"/>
      <c r="S338" s="47"/>
      <c r="T338" s="47">
        <v>2.0400000000000001E-2</v>
      </c>
      <c r="U338" s="73">
        <v>1.7299999999999999E-2</v>
      </c>
      <c r="V338" s="13">
        <v>0.314</v>
      </c>
      <c r="W338" s="13">
        <v>0.38300000000000001</v>
      </c>
      <c r="Y338" s="159"/>
      <c r="AE338" s="2"/>
      <c r="AF338" s="2"/>
    </row>
    <row r="339" spans="1:40" x14ac:dyDescent="0.25">
      <c r="A339" t="s">
        <v>192</v>
      </c>
      <c r="B339" s="20" t="s">
        <v>193</v>
      </c>
      <c r="C339" s="3" t="s">
        <v>14</v>
      </c>
      <c r="D339" s="14">
        <v>0.19</v>
      </c>
      <c r="E339" s="14">
        <v>0.20899999999999999</v>
      </c>
      <c r="F339" s="14">
        <v>0.19400000000000001</v>
      </c>
      <c r="G339" s="14">
        <v>0.25900000000000001</v>
      </c>
      <c r="H339" s="14">
        <v>0.55700000000000005</v>
      </c>
      <c r="I339" s="14">
        <v>0.34499999999999997</v>
      </c>
      <c r="J339" s="48">
        <v>1.56</v>
      </c>
      <c r="K339" s="49">
        <v>2.09</v>
      </c>
      <c r="L339" s="49">
        <v>2.63</v>
      </c>
      <c r="M339" s="49">
        <v>2.37</v>
      </c>
      <c r="N339" s="49">
        <v>1.77</v>
      </c>
      <c r="O339" s="49">
        <v>2.38</v>
      </c>
      <c r="P339" s="48"/>
      <c r="Q339" s="49"/>
      <c r="R339" s="49"/>
      <c r="S339" s="49"/>
      <c r="T339" s="49">
        <v>0.67700000000000005</v>
      </c>
      <c r="U339" s="74">
        <v>0.65100000000000002</v>
      </c>
      <c r="V339" s="14">
        <v>2.46</v>
      </c>
      <c r="W339" s="14">
        <v>3.07</v>
      </c>
      <c r="Y339" s="151" t="s">
        <v>395</v>
      </c>
      <c r="Z339" t="s">
        <v>1443</v>
      </c>
      <c r="AA339" t="s">
        <v>1444</v>
      </c>
      <c r="AB339">
        <v>0.45742931999999997</v>
      </c>
      <c r="AC339">
        <v>0.30347112799999998</v>
      </c>
      <c r="AD339">
        <v>13.48924553</v>
      </c>
      <c r="AE339" s="2">
        <v>1</v>
      </c>
      <c r="AF339" s="2">
        <v>16</v>
      </c>
      <c r="AG339">
        <v>2.0573430000000001E-3</v>
      </c>
      <c r="AH339">
        <v>-217.27281049999999</v>
      </c>
      <c r="AI339">
        <v>-6.3804318550000003</v>
      </c>
    </row>
    <row r="340" spans="1:40" x14ac:dyDescent="0.25">
      <c r="C340" s="3" t="s">
        <v>15</v>
      </c>
      <c r="D340" s="14">
        <v>0.20200000000000001</v>
      </c>
      <c r="E340" s="14">
        <v>0.21199999999999999</v>
      </c>
      <c r="F340" s="14">
        <v>0.221</v>
      </c>
      <c r="G340" s="14">
        <v>0.22700000000000001</v>
      </c>
      <c r="H340" s="14">
        <v>0.53900000000000003</v>
      </c>
      <c r="I340" s="14">
        <v>0.30299999999999999</v>
      </c>
      <c r="J340" s="48">
        <v>1</v>
      </c>
      <c r="K340" s="49">
        <v>1.19</v>
      </c>
      <c r="L340" s="49">
        <v>1.87</v>
      </c>
      <c r="M340" s="49">
        <v>1.86</v>
      </c>
      <c r="N340" s="49">
        <v>2.29</v>
      </c>
      <c r="O340" s="49">
        <v>2.89</v>
      </c>
      <c r="P340" s="48"/>
      <c r="Q340" s="49"/>
      <c r="R340" s="49"/>
      <c r="S340" s="49"/>
      <c r="T340" s="49">
        <v>0.373</v>
      </c>
      <c r="U340" s="74">
        <v>0.68500000000000005</v>
      </c>
      <c r="V340" s="14">
        <v>3.45</v>
      </c>
      <c r="W340" s="14">
        <v>3.56</v>
      </c>
      <c r="Y340" s="151" t="s">
        <v>396</v>
      </c>
      <c r="Z340" t="s">
        <v>1445</v>
      </c>
      <c r="AA340" t="s">
        <v>1446</v>
      </c>
      <c r="AB340">
        <v>0.53663395700000005</v>
      </c>
      <c r="AC340">
        <v>0.22841444499999999</v>
      </c>
      <c r="AD340">
        <v>18.5299364</v>
      </c>
      <c r="AE340" s="2">
        <v>1</v>
      </c>
      <c r="AF340" s="2">
        <v>16</v>
      </c>
      <c r="AG340" s="134">
        <v>5.4500000000000002E-4</v>
      </c>
      <c r="AH340">
        <v>-246.29526480000001</v>
      </c>
      <c r="AI340">
        <v>-5.6285871429999998</v>
      </c>
    </row>
    <row r="341" spans="1:40" x14ac:dyDescent="0.25">
      <c r="C341" s="3" t="s">
        <v>16</v>
      </c>
      <c r="D341" s="14">
        <v>0.16700000000000001</v>
      </c>
      <c r="E341" s="14">
        <v>0.19</v>
      </c>
      <c r="F341" s="14">
        <v>0.19600000000000001</v>
      </c>
      <c r="G341" s="14">
        <v>0.216</v>
      </c>
      <c r="H341" s="14">
        <v>0.56200000000000006</v>
      </c>
      <c r="I341" s="14">
        <v>0.36599999999999999</v>
      </c>
      <c r="J341" s="48">
        <v>1.25</v>
      </c>
      <c r="K341" s="49">
        <v>1.35</v>
      </c>
      <c r="L341" s="49">
        <v>1.66</v>
      </c>
      <c r="M341" s="49">
        <v>1.88</v>
      </c>
      <c r="N341" s="49">
        <v>2.4700000000000002</v>
      </c>
      <c r="O341" s="49">
        <v>3.35</v>
      </c>
      <c r="P341" s="48"/>
      <c r="Q341" s="49"/>
      <c r="R341" s="49"/>
      <c r="S341" s="49"/>
      <c r="T341" s="49">
        <v>0.71299999999999997</v>
      </c>
      <c r="U341" s="74">
        <v>0.60599999999999998</v>
      </c>
      <c r="V341" s="14">
        <v>3.59</v>
      </c>
      <c r="W341" s="14">
        <v>3.29</v>
      </c>
      <c r="Y341" s="159"/>
      <c r="AE341" s="2"/>
      <c r="AF341" s="2"/>
    </row>
    <row r="342" spans="1:40" x14ac:dyDescent="0.25">
      <c r="A342" t="s">
        <v>194</v>
      </c>
      <c r="B342" s="20" t="s">
        <v>195</v>
      </c>
      <c r="C342" s="3" t="s">
        <v>14</v>
      </c>
      <c r="D342" s="13">
        <v>0.40100000000000002</v>
      </c>
      <c r="E342" s="13">
        <v>0.34499999999999997</v>
      </c>
      <c r="F342" s="13">
        <v>0.192</v>
      </c>
      <c r="G342" s="13">
        <v>0.496</v>
      </c>
      <c r="H342" s="13">
        <v>0.68799999999999994</v>
      </c>
      <c r="I342" s="13">
        <v>0.432</v>
      </c>
      <c r="J342" s="46">
        <v>0.44900000000000001</v>
      </c>
      <c r="K342" s="47">
        <v>0.65800000000000003</v>
      </c>
      <c r="L342" s="47">
        <v>0.91800000000000004</v>
      </c>
      <c r="M342" s="47">
        <v>1.36</v>
      </c>
      <c r="N342" s="47">
        <v>2.09</v>
      </c>
      <c r="O342" s="47">
        <v>2.64</v>
      </c>
      <c r="P342" s="46"/>
      <c r="Q342" s="47"/>
      <c r="R342" s="47"/>
      <c r="S342" s="47"/>
      <c r="T342" s="47">
        <v>0.67</v>
      </c>
      <c r="U342" s="73">
        <v>0.41599999999999998</v>
      </c>
      <c r="V342" s="13">
        <v>2.5499999999999998</v>
      </c>
      <c r="W342" s="13">
        <v>7.03</v>
      </c>
      <c r="Y342" s="151" t="s">
        <v>395</v>
      </c>
      <c r="Z342" t="s">
        <v>671</v>
      </c>
      <c r="AA342" t="s">
        <v>672</v>
      </c>
      <c r="AB342">
        <v>0.40260502999999997</v>
      </c>
      <c r="AC342">
        <v>0.31893834900000001</v>
      </c>
      <c r="AD342">
        <v>10.782950659999999</v>
      </c>
      <c r="AE342" s="2">
        <v>1</v>
      </c>
      <c r="AF342" s="2">
        <v>16</v>
      </c>
      <c r="AG342">
        <v>4.6767559999999998E-3</v>
      </c>
      <c r="AH342">
        <v>-231.22832890000001</v>
      </c>
      <c r="AI342">
        <v>-5.9953482669999998</v>
      </c>
    </row>
    <row r="343" spans="1:40" x14ac:dyDescent="0.25">
      <c r="C343" s="3" t="s">
        <v>15</v>
      </c>
      <c r="D343" s="13">
        <v>0.30399999999999999</v>
      </c>
      <c r="E343" s="13">
        <v>0.32300000000000001</v>
      </c>
      <c r="F343" s="13">
        <v>0.251</v>
      </c>
      <c r="G343" s="13">
        <v>0.27300000000000002</v>
      </c>
      <c r="H343" s="13">
        <v>0.32500000000000001</v>
      </c>
      <c r="I343" s="13">
        <v>0.59599999999999997</v>
      </c>
      <c r="J343" s="46">
        <v>0.81599999999999995</v>
      </c>
      <c r="K343" s="47">
        <v>0.70099999999999996</v>
      </c>
      <c r="L343" s="47">
        <v>1.02</v>
      </c>
      <c r="M343" s="47">
        <v>3.64</v>
      </c>
      <c r="N343" s="47">
        <v>1.54</v>
      </c>
      <c r="O343" s="47">
        <v>5.18</v>
      </c>
      <c r="P343" s="46"/>
      <c r="Q343" s="47"/>
      <c r="R343" s="47"/>
      <c r="S343" s="47"/>
      <c r="T343" s="47">
        <v>0.74299999999999999</v>
      </c>
      <c r="U343" s="73">
        <v>0.35899999999999999</v>
      </c>
      <c r="V343" s="13">
        <v>3.32</v>
      </c>
      <c r="W343" s="13">
        <v>2.88</v>
      </c>
      <c r="Y343" s="151" t="s">
        <v>396</v>
      </c>
      <c r="Z343" t="s">
        <v>673</v>
      </c>
      <c r="AA343" t="s">
        <v>674</v>
      </c>
      <c r="AB343">
        <v>0.50047101400000005</v>
      </c>
      <c r="AC343">
        <v>0.48961468499999999</v>
      </c>
      <c r="AD343">
        <v>16.03017329</v>
      </c>
      <c r="AE343" s="2">
        <v>1</v>
      </c>
      <c r="AF343" s="2">
        <v>16</v>
      </c>
      <c r="AG343">
        <v>1.023878E-3</v>
      </c>
      <c r="AH343">
        <v>-123.5358612</v>
      </c>
      <c r="AI343">
        <v>-11.221797029999999</v>
      </c>
    </row>
    <row r="344" spans="1:40" x14ac:dyDescent="0.25">
      <c r="C344" s="3" t="s">
        <v>16</v>
      </c>
      <c r="D344" s="13">
        <v>0.28000000000000003</v>
      </c>
      <c r="E344" s="13">
        <v>0.22500000000000001</v>
      </c>
      <c r="F344" s="13">
        <v>0.27</v>
      </c>
      <c r="G344" s="13">
        <v>0.26100000000000001</v>
      </c>
      <c r="H344" s="13">
        <v>0.76800000000000002</v>
      </c>
      <c r="I344" s="13">
        <v>0.54600000000000004</v>
      </c>
      <c r="J344" s="46">
        <v>0.745</v>
      </c>
      <c r="K344" s="47">
        <v>1.99</v>
      </c>
      <c r="L344" s="47">
        <v>1.34</v>
      </c>
      <c r="M344" s="47">
        <v>3.36</v>
      </c>
      <c r="N344" s="47">
        <v>1.81</v>
      </c>
      <c r="O344" s="47">
        <v>2.37</v>
      </c>
      <c r="P344" s="46"/>
      <c r="Q344" s="47"/>
      <c r="R344" s="47"/>
      <c r="S344" s="47"/>
      <c r="T344" s="47">
        <v>0.90600000000000003</v>
      </c>
      <c r="U344" s="73">
        <v>0.56699999999999995</v>
      </c>
      <c r="V344" s="13">
        <v>2.74</v>
      </c>
      <c r="W344" s="13">
        <v>3.4</v>
      </c>
      <c r="Y344" s="159"/>
      <c r="AE344" s="2"/>
      <c r="AF344" s="2"/>
    </row>
    <row r="345" spans="1:40" x14ac:dyDescent="0.25">
      <c r="A345" t="s">
        <v>196</v>
      </c>
      <c r="B345" s="20" t="s">
        <v>197</v>
      </c>
      <c r="C345" s="3" t="s">
        <v>14</v>
      </c>
      <c r="D345" s="13">
        <v>0.30199999999999999</v>
      </c>
      <c r="E345" s="13">
        <v>0.29399999999999998</v>
      </c>
      <c r="F345" s="13">
        <v>0.219</v>
      </c>
      <c r="G345" s="13">
        <v>0.19700000000000001</v>
      </c>
      <c r="H345" s="13">
        <v>8.2900000000000001E-2</v>
      </c>
      <c r="I345" s="13">
        <v>3.7699999999999997E-2</v>
      </c>
      <c r="J345" s="46">
        <v>3.69</v>
      </c>
      <c r="K345" s="47">
        <v>3.83</v>
      </c>
      <c r="L345" s="47">
        <v>3.43</v>
      </c>
      <c r="M345" s="47">
        <v>3.44</v>
      </c>
      <c r="N345" s="47">
        <v>3.03</v>
      </c>
      <c r="O345" s="47">
        <v>2.9</v>
      </c>
      <c r="P345" s="46"/>
      <c r="Q345" s="47"/>
      <c r="R345" s="47"/>
      <c r="S345" s="47"/>
      <c r="T345" s="47">
        <v>0.17199999999999999</v>
      </c>
      <c r="U345" s="73">
        <v>0.153</v>
      </c>
      <c r="V345" s="13">
        <v>2.42</v>
      </c>
      <c r="W345" s="13">
        <v>3.16</v>
      </c>
      <c r="Y345" s="151" t="s">
        <v>395</v>
      </c>
      <c r="Z345" t="s">
        <v>1327</v>
      </c>
      <c r="AA345" t="s">
        <v>1328</v>
      </c>
      <c r="AB345">
        <v>0.97397732100000001</v>
      </c>
      <c r="AC345">
        <v>0.115785648</v>
      </c>
      <c r="AD345">
        <v>598.84831320000001</v>
      </c>
      <c r="AE345" s="2">
        <v>1</v>
      </c>
      <c r="AF345" s="2">
        <v>16</v>
      </c>
      <c r="AG345" s="134">
        <v>4.1700000000000002E-14</v>
      </c>
      <c r="AH345">
        <v>85.46798081</v>
      </c>
      <c r="AI345">
        <v>16.220043440000001</v>
      </c>
    </row>
    <row r="346" spans="1:40" x14ac:dyDescent="0.25">
      <c r="C346" s="3" t="s">
        <v>15</v>
      </c>
      <c r="D346" s="13">
        <v>0.253</v>
      </c>
      <c r="E346" s="13">
        <v>0.23100000000000001</v>
      </c>
      <c r="F346" s="13">
        <v>0.20699999999999999</v>
      </c>
      <c r="G346" s="13">
        <v>0.17</v>
      </c>
      <c r="H346" s="13">
        <v>8.7099999999999997E-2</v>
      </c>
      <c r="I346" s="13">
        <v>3.5299999999999998E-2</v>
      </c>
      <c r="J346" s="46">
        <v>3.99</v>
      </c>
      <c r="K346" s="47">
        <v>3.95</v>
      </c>
      <c r="L346" s="47">
        <v>3.79</v>
      </c>
      <c r="M346" s="47">
        <v>3.13</v>
      </c>
      <c r="N346" s="47">
        <v>2.77</v>
      </c>
      <c r="O346" s="47">
        <v>2.6</v>
      </c>
      <c r="P346" s="46"/>
      <c r="Q346" s="47"/>
      <c r="R346" s="47"/>
      <c r="S346" s="47"/>
      <c r="T346" s="47">
        <v>0.19600000000000001</v>
      </c>
      <c r="U346" s="73">
        <v>0.19400000000000001</v>
      </c>
      <c r="V346" s="13">
        <v>2.37</v>
      </c>
      <c r="W346" s="13">
        <v>3.11</v>
      </c>
      <c r="Y346" s="151" t="s">
        <v>396</v>
      </c>
      <c r="Z346" t="s">
        <v>1329</v>
      </c>
      <c r="AA346" t="s">
        <v>1330</v>
      </c>
      <c r="AB346">
        <v>0.80873486800000005</v>
      </c>
      <c r="AC346">
        <v>7.9377491999999994E-2</v>
      </c>
      <c r="AD346">
        <v>67.653511820000006</v>
      </c>
      <c r="AE346" s="2">
        <v>1</v>
      </c>
      <c r="AF346" s="2">
        <v>16</v>
      </c>
      <c r="AG346" s="134">
        <v>3.8599999999999999E-7</v>
      </c>
      <c r="AH346">
        <v>370.91469910000001</v>
      </c>
      <c r="AI346">
        <v>3.7375018149999999</v>
      </c>
      <c r="AK346" s="15"/>
      <c r="AL346" s="15"/>
      <c r="AM346" s="15"/>
    </row>
    <row r="347" spans="1:40" x14ac:dyDescent="0.25">
      <c r="C347" s="3" t="s">
        <v>16</v>
      </c>
      <c r="D347" s="13">
        <v>0.26300000000000001</v>
      </c>
      <c r="E347" s="13">
        <v>0.22</v>
      </c>
      <c r="F347" s="13">
        <v>0.20699999999999999</v>
      </c>
      <c r="G347" s="13">
        <v>0.14199999999999999</v>
      </c>
      <c r="H347" s="13">
        <v>0.105</v>
      </c>
      <c r="I347" s="13">
        <v>3.7199999999999997E-2</v>
      </c>
      <c r="J347" s="46">
        <v>4.29</v>
      </c>
      <c r="K347" s="47">
        <v>4.1100000000000003</v>
      </c>
      <c r="L347" s="47">
        <v>3.8</v>
      </c>
      <c r="M347" s="47">
        <v>3.32</v>
      </c>
      <c r="N347" s="47">
        <v>2.75</v>
      </c>
      <c r="O347" s="47">
        <v>2.33</v>
      </c>
      <c r="P347" s="46"/>
      <c r="Q347" s="47"/>
      <c r="R347" s="47"/>
      <c r="S347" s="47"/>
      <c r="T347" s="47">
        <v>0.20399999999999999</v>
      </c>
      <c r="U347" s="73">
        <v>0.19400000000000001</v>
      </c>
      <c r="V347" s="13">
        <v>2.34</v>
      </c>
      <c r="W347" s="13">
        <v>3.2</v>
      </c>
      <c r="Y347" s="159"/>
      <c r="AE347" s="2"/>
      <c r="AF347" s="2"/>
    </row>
    <row r="348" spans="1:40" x14ac:dyDescent="0.25">
      <c r="A348" t="s">
        <v>198</v>
      </c>
      <c r="B348" s="20" t="s">
        <v>199</v>
      </c>
      <c r="C348" s="3" t="s">
        <v>14</v>
      </c>
      <c r="D348" s="7">
        <v>0.44189892227038702</v>
      </c>
      <c r="E348" s="7">
        <v>0.44986038159826924</v>
      </c>
      <c r="F348" s="7">
        <v>0.4452208972944115</v>
      </c>
      <c r="G348" s="7">
        <v>0.44832010206410983</v>
      </c>
      <c r="H348" s="7">
        <v>0.33173974996342831</v>
      </c>
      <c r="I348" s="7">
        <v>0.19206959506249985</v>
      </c>
      <c r="J348" s="42">
        <v>4.7968041248327546</v>
      </c>
      <c r="K348" s="43">
        <v>4.71451648493478</v>
      </c>
      <c r="L348" s="43">
        <v>5.1184905044348916</v>
      </c>
      <c r="M348" s="47">
        <v>4.6323324110972912</v>
      </c>
      <c r="N348" s="43">
        <v>5.0225854298932102</v>
      </c>
      <c r="O348" s="43">
        <v>2.7075143174576159</v>
      </c>
      <c r="P348" s="42"/>
      <c r="Q348" s="43"/>
      <c r="R348" s="43"/>
      <c r="S348" s="43"/>
      <c r="T348" s="43">
        <v>0.37050353403370923</v>
      </c>
      <c r="U348" s="71">
        <v>0.32326477233325362</v>
      </c>
      <c r="V348" s="7">
        <v>5.0557199809429516</v>
      </c>
      <c r="W348" s="7">
        <v>5.2960439753223589</v>
      </c>
      <c r="Y348" s="151" t="s">
        <v>395</v>
      </c>
      <c r="Z348" t="s">
        <v>1139</v>
      </c>
      <c r="AA348" t="s">
        <v>1140</v>
      </c>
      <c r="AB348">
        <v>0.85404430200000003</v>
      </c>
      <c r="AC348">
        <v>0.114848887</v>
      </c>
      <c r="AD348">
        <v>93.622304619999994</v>
      </c>
      <c r="AE348" s="2">
        <v>1</v>
      </c>
      <c r="AF348" s="2">
        <v>16</v>
      </c>
      <c r="AG348" s="134">
        <v>4.3399999999999998E-8</v>
      </c>
      <c r="AH348">
        <v>217.92152830000001</v>
      </c>
      <c r="AI348">
        <v>6.3614383209999996</v>
      </c>
    </row>
    <row r="349" spans="1:40" x14ac:dyDescent="0.25">
      <c r="C349" s="3" t="s">
        <v>15</v>
      </c>
      <c r="D349" s="7">
        <v>0.41034577956142249</v>
      </c>
      <c r="E349" s="7">
        <v>0.36888977259646077</v>
      </c>
      <c r="F349" s="7">
        <v>0.41273514157715269</v>
      </c>
      <c r="G349" s="7">
        <v>0.31062396010618371</v>
      </c>
      <c r="H349" s="7">
        <v>0.34347592883869155</v>
      </c>
      <c r="I349" s="7">
        <v>0.24042090758017456</v>
      </c>
      <c r="J349" s="42">
        <v>4.8760781502679436</v>
      </c>
      <c r="K349" s="43">
        <v>5.4399266456419637</v>
      </c>
      <c r="L349" s="43">
        <v>5.1074101637341416</v>
      </c>
      <c r="M349" s="43">
        <v>4.4301277019719469</v>
      </c>
      <c r="N349" s="43">
        <v>5.058289512538793</v>
      </c>
      <c r="O349" s="43">
        <v>2.7452905990536558</v>
      </c>
      <c r="P349" s="42"/>
      <c r="Q349" s="43"/>
      <c r="R349" s="43"/>
      <c r="S349" s="43"/>
      <c r="T349" s="43">
        <v>0.40033638632340229</v>
      </c>
      <c r="U349" s="71">
        <v>0.38920450511708476</v>
      </c>
      <c r="V349" s="7">
        <v>5.1585833900426321</v>
      </c>
      <c r="W349" s="7">
        <v>5.0595487302952069</v>
      </c>
      <c r="Y349" s="151" t="s">
        <v>396</v>
      </c>
      <c r="Z349" t="s">
        <v>1141</v>
      </c>
      <c r="AA349" t="s">
        <v>1142</v>
      </c>
      <c r="AB349">
        <v>0.73151129500000001</v>
      </c>
      <c r="AC349">
        <v>0.160072347</v>
      </c>
      <c r="AD349">
        <v>43.592823490000001</v>
      </c>
      <c r="AE349" s="2">
        <v>1</v>
      </c>
      <c r="AF349" s="2">
        <v>16</v>
      </c>
      <c r="AG349" s="134">
        <v>6.0800000000000002E-6</v>
      </c>
      <c r="AH349">
        <v>229.1357113</v>
      </c>
      <c r="AI349">
        <v>6.0501017209999999</v>
      </c>
    </row>
    <row r="350" spans="1:40" x14ac:dyDescent="0.25">
      <c r="C350" s="3" t="s">
        <v>16</v>
      </c>
      <c r="D350" s="7">
        <v>0.50320440252306342</v>
      </c>
      <c r="E350" s="7">
        <v>0.47700444660108243</v>
      </c>
      <c r="F350" s="7">
        <v>0.49789145264443074</v>
      </c>
      <c r="G350" s="7">
        <v>0.42347558013848807</v>
      </c>
      <c r="H350" s="7">
        <v>0.32616699750272138</v>
      </c>
      <c r="I350" s="7">
        <v>0.21101466316584691</v>
      </c>
      <c r="J350" s="42">
        <v>6.7588836508066494</v>
      </c>
      <c r="K350" s="43">
        <v>6.8657093957668476</v>
      </c>
      <c r="L350" s="43">
        <v>6.9175308730595129</v>
      </c>
      <c r="M350" s="43">
        <v>6.0708303527977545</v>
      </c>
      <c r="N350" s="43">
        <v>4.5518783384358636</v>
      </c>
      <c r="O350" s="43">
        <v>2.5061219593092594</v>
      </c>
      <c r="P350" s="42"/>
      <c r="Q350" s="43"/>
      <c r="R350" s="43"/>
      <c r="S350" s="43"/>
      <c r="T350" s="43">
        <v>0.31050243366990765</v>
      </c>
      <c r="U350" s="71">
        <v>0.31070375720796106</v>
      </c>
      <c r="V350" s="7">
        <v>4.7851861849824253</v>
      </c>
      <c r="W350" s="7">
        <v>4.5536364533327083</v>
      </c>
      <c r="Y350" s="159"/>
      <c r="AE350" s="2"/>
      <c r="AF350" s="2"/>
      <c r="AK350" s="14"/>
      <c r="AL350" s="14"/>
      <c r="AM350" s="14"/>
      <c r="AN350" s="14"/>
    </row>
    <row r="351" spans="1:40" x14ac:dyDescent="0.25">
      <c r="A351" t="s">
        <v>200</v>
      </c>
      <c r="B351" s="20" t="s">
        <v>201</v>
      </c>
      <c r="C351" s="3" t="s">
        <v>14</v>
      </c>
      <c r="D351" s="5">
        <v>0.41642898266399542</v>
      </c>
      <c r="E351" s="5">
        <v>7.4165086538295136E-2</v>
      </c>
      <c r="F351" s="5">
        <v>0</v>
      </c>
      <c r="G351" s="5">
        <v>0</v>
      </c>
      <c r="H351" s="5">
        <v>0</v>
      </c>
      <c r="I351" s="5">
        <v>0</v>
      </c>
      <c r="J351" s="55">
        <v>8.4882913477056938</v>
      </c>
      <c r="K351" s="30">
        <v>8.1706194287682727</v>
      </c>
      <c r="L351" s="30">
        <v>6.0206547433253954</v>
      </c>
      <c r="M351" s="30">
        <v>3.3890336103654377</v>
      </c>
      <c r="N351" s="30">
        <v>2.6098029168610477</v>
      </c>
      <c r="O351" s="30">
        <v>3.2038972126094252</v>
      </c>
      <c r="P351" s="55"/>
      <c r="Q351" s="30"/>
      <c r="R351" s="30"/>
      <c r="S351" s="30"/>
      <c r="T351" s="30">
        <v>0</v>
      </c>
      <c r="U351" s="77">
        <v>0</v>
      </c>
      <c r="V351" s="5">
        <v>0.52563440347531254</v>
      </c>
      <c r="W351" s="5">
        <v>2.4469739148659815</v>
      </c>
      <c r="Y351" s="151" t="s">
        <v>395</v>
      </c>
      <c r="Z351" t="s">
        <v>1313</v>
      </c>
      <c r="AA351" t="s">
        <v>1314</v>
      </c>
      <c r="AB351">
        <v>0.732681735</v>
      </c>
      <c r="AC351">
        <v>0.30638047899999998</v>
      </c>
      <c r="AD351">
        <v>10.963436959999999</v>
      </c>
      <c r="AE351" s="2">
        <v>1</v>
      </c>
      <c r="AF351" s="2">
        <v>4</v>
      </c>
      <c r="AG351">
        <v>2.9623717000000001E-2</v>
      </c>
      <c r="AH351">
        <v>12.552432550000001</v>
      </c>
      <c r="AI351">
        <v>110.4402955</v>
      </c>
    </row>
    <row r="352" spans="1:40" x14ac:dyDescent="0.25">
      <c r="C352" s="3" t="s">
        <v>15</v>
      </c>
      <c r="D352" s="5">
        <v>0.35196261966729075</v>
      </c>
      <c r="E352" s="5">
        <v>0.22387415575167771</v>
      </c>
      <c r="F352" s="5">
        <v>0</v>
      </c>
      <c r="G352" s="5">
        <v>0</v>
      </c>
      <c r="H352" s="5">
        <v>0</v>
      </c>
      <c r="I352" s="5">
        <v>0</v>
      </c>
      <c r="J352" s="55">
        <v>8.3721190884905123</v>
      </c>
      <c r="K352" s="30">
        <v>7.8258248904352925</v>
      </c>
      <c r="L352" s="30">
        <v>6.2433509514127561</v>
      </c>
      <c r="M352" s="30">
        <v>3.2391031458896093</v>
      </c>
      <c r="N352" s="30">
        <v>2.7359989479498954</v>
      </c>
      <c r="O352" s="30">
        <v>2.8552986581117619</v>
      </c>
      <c r="P352" s="55"/>
      <c r="Q352" s="30"/>
      <c r="R352" s="30"/>
      <c r="S352" s="30"/>
      <c r="T352" s="30">
        <v>0</v>
      </c>
      <c r="U352" s="77">
        <v>0</v>
      </c>
      <c r="V352" s="5">
        <v>0.45800594389936083</v>
      </c>
      <c r="W352" s="5">
        <v>2.1714048411456242</v>
      </c>
      <c r="Y352" s="151" t="s">
        <v>396</v>
      </c>
      <c r="Z352" t="s">
        <v>1315</v>
      </c>
      <c r="AA352" t="s">
        <v>1316</v>
      </c>
      <c r="AB352">
        <v>0.57035032299999999</v>
      </c>
      <c r="AC352">
        <v>0.36089605000000002</v>
      </c>
      <c r="AD352">
        <v>21.239641639999999</v>
      </c>
      <c r="AE352" s="2">
        <v>1</v>
      </c>
      <c r="AF352" s="2">
        <v>16</v>
      </c>
      <c r="AG352" s="134">
        <v>2.9100000000000003E-4</v>
      </c>
      <c r="AH352">
        <v>145.59983080000001</v>
      </c>
      <c r="AI352">
        <v>9.5212635470000002</v>
      </c>
    </row>
    <row r="353" spans="1:36" x14ac:dyDescent="0.25">
      <c r="C353" s="3" t="s">
        <v>16</v>
      </c>
      <c r="D353" s="5">
        <v>0.26846525348453676</v>
      </c>
      <c r="E353" s="5">
        <v>0.21929556457528485</v>
      </c>
      <c r="F353" s="5">
        <v>0</v>
      </c>
      <c r="G353" s="5">
        <v>0</v>
      </c>
      <c r="H353" s="5">
        <v>0</v>
      </c>
      <c r="I353" s="5">
        <v>0</v>
      </c>
      <c r="J353" s="55">
        <v>9.8650630856202479</v>
      </c>
      <c r="K353" s="30">
        <v>8.2263084628654148</v>
      </c>
      <c r="L353" s="30">
        <v>7.3305036058519306</v>
      </c>
      <c r="M353" s="30">
        <v>2.602999742400403</v>
      </c>
      <c r="N353" s="30">
        <v>2.4042174157123211</v>
      </c>
      <c r="O353" s="30">
        <v>2.6958826123211659</v>
      </c>
      <c r="P353" s="55"/>
      <c r="Q353" s="30"/>
      <c r="R353" s="30"/>
      <c r="S353" s="30"/>
      <c r="T353" s="30">
        <v>0</v>
      </c>
      <c r="U353" s="77">
        <v>0</v>
      </c>
      <c r="V353" s="5">
        <v>0.31886169617128168</v>
      </c>
      <c r="W353" s="5">
        <v>2.1280254252945663</v>
      </c>
      <c r="Y353" s="159"/>
      <c r="AE353" s="2"/>
      <c r="AF353" s="2"/>
    </row>
    <row r="354" spans="1:36" x14ac:dyDescent="0.25">
      <c r="A354" t="s">
        <v>202</v>
      </c>
      <c r="B354" s="20" t="s">
        <v>203</v>
      </c>
      <c r="C354" s="3" t="s">
        <v>14</v>
      </c>
      <c r="D354" s="7">
        <v>0.75638380273153116</v>
      </c>
      <c r="E354" s="7">
        <v>0.65955432250720525</v>
      </c>
      <c r="F354" s="7">
        <v>0.58399911337794386</v>
      </c>
      <c r="G354" s="7">
        <v>0.35845540081809824</v>
      </c>
      <c r="H354" s="7">
        <v>0.39236073646110231</v>
      </c>
      <c r="I354" s="7">
        <v>0.27027858166068131</v>
      </c>
      <c r="J354" s="42">
        <v>7.6816410592461697</v>
      </c>
      <c r="K354" s="43">
        <v>6.382922907943116</v>
      </c>
      <c r="L354" s="43">
        <v>5.6071699502769645</v>
      </c>
      <c r="M354" s="43">
        <v>3.5519972577767458</v>
      </c>
      <c r="N354" s="43">
        <v>2.308044242192492</v>
      </c>
      <c r="O354" s="43">
        <v>0.90144862531274739</v>
      </c>
      <c r="P354" s="42"/>
      <c r="Q354" s="43"/>
      <c r="R354" s="43"/>
      <c r="S354" s="43"/>
      <c r="T354" s="43">
        <v>1.3178177850787607</v>
      </c>
      <c r="U354" s="71">
        <v>0.79022488436197369</v>
      </c>
      <c r="V354" s="7">
        <v>10.253528150344334</v>
      </c>
      <c r="W354" s="7">
        <v>7.3623175583134977</v>
      </c>
      <c r="Y354" s="151" t="s">
        <v>395</v>
      </c>
      <c r="Z354" t="s">
        <v>773</v>
      </c>
      <c r="AA354" t="s">
        <v>774</v>
      </c>
      <c r="AB354">
        <v>0.80401111300000005</v>
      </c>
      <c r="AC354">
        <v>0.270891716</v>
      </c>
      <c r="AD354">
        <v>65.637281860000002</v>
      </c>
      <c r="AE354" s="2">
        <v>1</v>
      </c>
      <c r="AF354" s="2">
        <v>16</v>
      </c>
      <c r="AG354" s="134">
        <v>4.7100000000000002E-7</v>
      </c>
      <c r="AH354">
        <v>110.34319960000001</v>
      </c>
      <c r="AI354">
        <v>12.563478</v>
      </c>
      <c r="AJ354" s="15"/>
    </row>
    <row r="355" spans="1:36" x14ac:dyDescent="0.25">
      <c r="C355" s="3" t="s">
        <v>15</v>
      </c>
      <c r="D355" s="7">
        <v>0.7522792341069513</v>
      </c>
      <c r="E355" s="7">
        <v>0.62736219868318854</v>
      </c>
      <c r="F355" s="7">
        <v>0.54207723998361723</v>
      </c>
      <c r="G355" s="7">
        <v>0.3513709758587471</v>
      </c>
      <c r="H355" s="7">
        <v>0.25583449511370798</v>
      </c>
      <c r="I355" s="7">
        <v>0.16628403458707919</v>
      </c>
      <c r="J355" s="42">
        <v>8.2276620581988986</v>
      </c>
      <c r="K355" s="43">
        <v>7.012743566328159</v>
      </c>
      <c r="L355" s="43">
        <v>6.1802403567422344</v>
      </c>
      <c r="M355" s="43">
        <v>4.1507127121501384</v>
      </c>
      <c r="N355" s="43">
        <v>2.8492252085895053</v>
      </c>
      <c r="O355" s="43">
        <v>0.94583232118496785</v>
      </c>
      <c r="P355" s="42"/>
      <c r="Q355" s="43"/>
      <c r="R355" s="43"/>
      <c r="S355" s="43"/>
      <c r="T355" s="43">
        <v>1.2296809753540847</v>
      </c>
      <c r="U355" s="71">
        <v>0.7371445312092616</v>
      </c>
      <c r="V355" s="7">
        <v>9.3903296815222337</v>
      </c>
      <c r="W355" s="7">
        <v>6.7885525434231671</v>
      </c>
      <c r="Y355" s="151" t="s">
        <v>396</v>
      </c>
      <c r="Z355" t="s">
        <v>775</v>
      </c>
      <c r="AA355" t="s">
        <v>776</v>
      </c>
      <c r="AB355">
        <v>0.96456021199999997</v>
      </c>
      <c r="AC355">
        <v>0.137106861</v>
      </c>
      <c r="AD355">
        <v>435.46997299999998</v>
      </c>
      <c r="AE355" s="2">
        <v>1</v>
      </c>
      <c r="AF355" s="2">
        <v>16</v>
      </c>
      <c r="AG355" s="134">
        <v>4.97E-13</v>
      </c>
      <c r="AH355">
        <v>84.640514690000003</v>
      </c>
      <c r="AI355">
        <v>16.378614500000001</v>
      </c>
    </row>
    <row r="356" spans="1:36" x14ac:dyDescent="0.25">
      <c r="C356" s="3" t="s">
        <v>16</v>
      </c>
      <c r="D356" s="7">
        <v>0.86157367530445361</v>
      </c>
      <c r="E356" s="7">
        <v>0.70486735233014131</v>
      </c>
      <c r="F356" s="7">
        <v>0.6834641748070025</v>
      </c>
      <c r="G356" s="7">
        <v>0.35331676109477717</v>
      </c>
      <c r="H356" s="7">
        <v>0.19349799218356037</v>
      </c>
      <c r="I356" s="7">
        <v>0.11367628194511947</v>
      </c>
      <c r="J356" s="42">
        <v>7.7899957663828365</v>
      </c>
      <c r="K356" s="43">
        <v>6.597460552835452</v>
      </c>
      <c r="L356" s="43">
        <v>5.7693193047258804</v>
      </c>
      <c r="M356" s="43">
        <v>3.8435617626594669</v>
      </c>
      <c r="N356" s="43">
        <v>3.3665800575531528</v>
      </c>
      <c r="O356" s="43">
        <v>1.3785693910141055</v>
      </c>
      <c r="P356" s="42"/>
      <c r="Q356" s="43"/>
      <c r="R356" s="43"/>
      <c r="S356" s="43"/>
      <c r="T356" s="43">
        <v>0.84713863030293557</v>
      </c>
      <c r="U356" s="71">
        <v>0.53224595015168497</v>
      </c>
      <c r="V356" s="7">
        <v>10.689365064182388</v>
      </c>
      <c r="W356" s="7">
        <v>7.5617766053046687</v>
      </c>
      <c r="Y356" s="159"/>
      <c r="AE356" s="2"/>
      <c r="AF356" s="2"/>
    </row>
    <row r="357" spans="1:36" x14ac:dyDescent="0.25">
      <c r="A357" t="s">
        <v>204</v>
      </c>
      <c r="B357" s="20" t="s">
        <v>205</v>
      </c>
      <c r="C357" s="3" t="s">
        <v>14</v>
      </c>
      <c r="D357" s="13">
        <v>0.25700000000000001</v>
      </c>
      <c r="E357" s="13">
        <v>0.26500000000000001</v>
      </c>
      <c r="F357" s="13">
        <v>0.251</v>
      </c>
      <c r="G357" s="13">
        <v>0.14699999999999999</v>
      </c>
      <c r="H357" s="13">
        <v>0.222</v>
      </c>
      <c r="I357" s="13">
        <v>0.14199999999999999</v>
      </c>
      <c r="J357" s="46">
        <v>1.86</v>
      </c>
      <c r="K357" s="47">
        <v>3.42</v>
      </c>
      <c r="L357" s="47">
        <v>3.33</v>
      </c>
      <c r="M357" s="47">
        <v>2.2799999999999998</v>
      </c>
      <c r="N357" s="47">
        <v>3.71</v>
      </c>
      <c r="O357" s="47">
        <v>3.89</v>
      </c>
      <c r="P357" s="46"/>
      <c r="Q357" s="47"/>
      <c r="R357" s="47"/>
      <c r="S357" s="47"/>
      <c r="T357" s="47">
        <v>0.497</v>
      </c>
      <c r="U357" s="73">
        <v>0.45400000000000001</v>
      </c>
      <c r="V357" s="13">
        <v>2.17</v>
      </c>
      <c r="W357" s="13">
        <v>4.53</v>
      </c>
      <c r="Y357" s="151" t="s">
        <v>395</v>
      </c>
      <c r="Z357" t="s">
        <v>1099</v>
      </c>
      <c r="AA357" t="s">
        <v>1100</v>
      </c>
      <c r="AB357">
        <v>3.0254318999999998E-2</v>
      </c>
      <c r="AC357">
        <v>0.25332873099999997</v>
      </c>
      <c r="AD357">
        <v>0.49917118399999999</v>
      </c>
      <c r="AE357" s="2">
        <v>1</v>
      </c>
      <c r="AF357" s="2">
        <v>16</v>
      </c>
      <c r="AG357">
        <v>0.49002629599999997</v>
      </c>
      <c r="AH357">
        <v>1353.029888</v>
      </c>
      <c r="AI357">
        <v>1.0245851720000001</v>
      </c>
    </row>
    <row r="358" spans="1:36" x14ac:dyDescent="0.25">
      <c r="C358" s="3" t="s">
        <v>15</v>
      </c>
      <c r="D358" s="13">
        <v>0.255</v>
      </c>
      <c r="E358" s="13">
        <v>0.20399999999999999</v>
      </c>
      <c r="F358" s="13">
        <v>0.246</v>
      </c>
      <c r="G358" s="13">
        <v>0.25600000000000001</v>
      </c>
      <c r="H358" s="13">
        <v>0.35599999999999998</v>
      </c>
      <c r="I358" s="13">
        <v>0.221</v>
      </c>
      <c r="J358" s="46">
        <v>3.08</v>
      </c>
      <c r="K358" s="47">
        <v>1.8</v>
      </c>
      <c r="L358" s="47">
        <v>1.79</v>
      </c>
      <c r="M358" s="47">
        <v>3.42</v>
      </c>
      <c r="N358" s="47">
        <v>2.29</v>
      </c>
      <c r="O358" s="47">
        <v>4.5</v>
      </c>
      <c r="P358" s="46"/>
      <c r="Q358" s="47"/>
      <c r="R358" s="47"/>
      <c r="S358" s="47"/>
      <c r="T358" s="47">
        <v>0.51</v>
      </c>
      <c r="U358" s="73">
        <v>0.29699999999999999</v>
      </c>
      <c r="V358" s="13">
        <v>5.09</v>
      </c>
      <c r="W358" s="13">
        <v>2.75</v>
      </c>
      <c r="Y358" s="151" t="s">
        <v>396</v>
      </c>
      <c r="Z358" t="s">
        <v>1101</v>
      </c>
      <c r="AA358" t="s">
        <v>1102</v>
      </c>
      <c r="AB358">
        <v>0.19254700699999999</v>
      </c>
      <c r="AC358">
        <v>0.292199021</v>
      </c>
      <c r="AD358">
        <v>3.8153950050000001</v>
      </c>
      <c r="AE358" s="2">
        <v>1</v>
      </c>
      <c r="AF358" s="2">
        <v>16</v>
      </c>
      <c r="AG358">
        <v>6.8499607000000004E-2</v>
      </c>
      <c r="AH358">
        <v>-424.29516310000002</v>
      </c>
      <c r="AI358">
        <v>-3.2672876849999999</v>
      </c>
      <c r="AJ358" s="14"/>
    </row>
    <row r="359" spans="1:36" x14ac:dyDescent="0.25">
      <c r="C359" s="3" t="s">
        <v>16</v>
      </c>
      <c r="D359" s="13">
        <v>0.28399999999999997</v>
      </c>
      <c r="E359" s="13">
        <v>0.17299999999999999</v>
      </c>
      <c r="F359" s="13">
        <v>0.21</v>
      </c>
      <c r="G359" s="13">
        <v>0.157</v>
      </c>
      <c r="H359" s="13">
        <v>0.29299999999999998</v>
      </c>
      <c r="I359" s="13">
        <v>0.23599999999999999</v>
      </c>
      <c r="J359" s="46">
        <v>1.91</v>
      </c>
      <c r="K359" s="47">
        <v>2.1</v>
      </c>
      <c r="L359" s="47">
        <v>2.31</v>
      </c>
      <c r="M359" s="47">
        <v>2.13</v>
      </c>
      <c r="N359" s="47">
        <v>3.85</v>
      </c>
      <c r="O359" s="47">
        <v>1.91</v>
      </c>
      <c r="P359" s="46"/>
      <c r="Q359" s="47"/>
      <c r="R359" s="47"/>
      <c r="S359" s="47"/>
      <c r="T359" s="47">
        <v>0.33300000000000002</v>
      </c>
      <c r="U359" s="73">
        <v>0.435</v>
      </c>
      <c r="V359" s="13">
        <v>4.1399999999999997</v>
      </c>
      <c r="W359" s="13">
        <v>2.42</v>
      </c>
      <c r="Y359" s="159"/>
      <c r="AE359" s="2"/>
      <c r="AF359" s="2"/>
    </row>
    <row r="360" spans="1:36" x14ac:dyDescent="0.25">
      <c r="A360" s="9" t="s">
        <v>637</v>
      </c>
      <c r="B360" s="299" t="s">
        <v>206</v>
      </c>
      <c r="C360" s="3" t="s">
        <v>14</v>
      </c>
      <c r="D360" s="14">
        <v>0.54600000000000004</v>
      </c>
      <c r="E360" s="14">
        <v>0.56599999999999995</v>
      </c>
      <c r="F360" s="15"/>
      <c r="G360" s="14">
        <v>0.57899999999999996</v>
      </c>
      <c r="H360" s="14">
        <v>0.61799999999999999</v>
      </c>
      <c r="I360" s="14">
        <v>0.59399999999999997</v>
      </c>
      <c r="J360" s="64">
        <v>11.2</v>
      </c>
      <c r="K360" s="52">
        <v>15.2</v>
      </c>
      <c r="L360" s="52"/>
      <c r="M360" s="85">
        <v>14</v>
      </c>
      <c r="N360" s="52">
        <v>14.8</v>
      </c>
      <c r="O360" s="52">
        <v>13.6</v>
      </c>
      <c r="P360" s="48"/>
      <c r="Q360" s="49"/>
      <c r="R360" s="49"/>
      <c r="S360" s="49"/>
      <c r="T360" s="49">
        <v>0.96699999999999997</v>
      </c>
      <c r="U360" s="74">
        <v>0.94899999999999995</v>
      </c>
      <c r="V360" s="22">
        <v>13</v>
      </c>
      <c r="W360" s="15">
        <v>13.1</v>
      </c>
      <c r="Y360" s="151" t="s">
        <v>395</v>
      </c>
      <c r="Z360" t="s">
        <v>729</v>
      </c>
      <c r="AA360" t="s">
        <v>730</v>
      </c>
      <c r="AB360">
        <v>0.44013717400000002</v>
      </c>
      <c r="AC360">
        <v>0.13424188300000001</v>
      </c>
      <c r="AD360">
        <v>10.219973530000001</v>
      </c>
      <c r="AE360" s="2">
        <v>1</v>
      </c>
      <c r="AF360" s="2">
        <v>13</v>
      </c>
      <c r="AG360">
        <v>7.0097110000000001E-3</v>
      </c>
      <c r="AH360">
        <v>-545.19347489999996</v>
      </c>
      <c r="AI360">
        <v>-2.5427567</v>
      </c>
    </row>
    <row r="361" spans="1:36" x14ac:dyDescent="0.25">
      <c r="C361" s="3" t="s">
        <v>15</v>
      </c>
      <c r="D361" s="14">
        <v>0.51700000000000002</v>
      </c>
      <c r="E361" s="14">
        <v>0.54400000000000004</v>
      </c>
      <c r="F361" s="15"/>
      <c r="G361" s="14">
        <v>0.57099999999999995</v>
      </c>
      <c r="H361" s="14">
        <v>0.56000000000000005</v>
      </c>
      <c r="I361" s="14">
        <v>0.66600000000000004</v>
      </c>
      <c r="J361" s="64">
        <v>14.2</v>
      </c>
      <c r="K361" s="52">
        <v>15.2</v>
      </c>
      <c r="L361" s="52"/>
      <c r="M361" s="52">
        <v>13.7</v>
      </c>
      <c r="N361" s="52">
        <v>13.7</v>
      </c>
      <c r="O361" s="52">
        <v>12.1</v>
      </c>
      <c r="P361" s="48"/>
      <c r="Q361" s="49"/>
      <c r="R361" s="49"/>
      <c r="S361" s="49"/>
      <c r="T361" s="49">
        <v>1.07</v>
      </c>
      <c r="U361" s="74">
        <v>1.03</v>
      </c>
      <c r="V361" s="15">
        <v>13.4</v>
      </c>
      <c r="W361" s="15">
        <v>12.5</v>
      </c>
      <c r="Y361" s="151" t="s">
        <v>396</v>
      </c>
      <c r="Z361" t="s">
        <v>731</v>
      </c>
      <c r="AA361" t="s">
        <v>732</v>
      </c>
      <c r="AB361">
        <v>1.7256292999999999E-2</v>
      </c>
      <c r="AC361">
        <v>8.6858052000000005E-2</v>
      </c>
      <c r="AD361">
        <v>0.22827092299999999</v>
      </c>
      <c r="AE361" s="2">
        <v>1</v>
      </c>
      <c r="AF361" s="2">
        <v>13</v>
      </c>
      <c r="AG361">
        <v>0.64074241200000004</v>
      </c>
      <c r="AH361">
        <v>5638.0404399999998</v>
      </c>
      <c r="AI361">
        <v>0.245882302</v>
      </c>
    </row>
    <row r="362" spans="1:36" x14ac:dyDescent="0.25">
      <c r="C362" s="3" t="s">
        <v>16</v>
      </c>
      <c r="D362" s="14">
        <v>0.57599999999999996</v>
      </c>
      <c r="E362" s="14">
        <v>0.54900000000000004</v>
      </c>
      <c r="F362" s="15"/>
      <c r="G362" s="14">
        <v>0.60599999999999998</v>
      </c>
      <c r="H362" s="14">
        <v>0.59199999999999997</v>
      </c>
      <c r="I362" s="14">
        <v>1.08</v>
      </c>
      <c r="J362" s="64">
        <v>12.6</v>
      </c>
      <c r="K362" s="52">
        <v>14.4</v>
      </c>
      <c r="L362" s="52"/>
      <c r="M362" s="52">
        <v>13.8</v>
      </c>
      <c r="N362" s="52">
        <v>14.7</v>
      </c>
      <c r="O362" s="52">
        <v>13.6</v>
      </c>
      <c r="P362" s="48"/>
      <c r="Q362" s="49"/>
      <c r="R362" s="49"/>
      <c r="S362" s="49"/>
      <c r="T362" s="49">
        <v>0.90600000000000003</v>
      </c>
      <c r="U362" s="74">
        <v>0.93200000000000005</v>
      </c>
      <c r="V362" s="15">
        <v>13.8</v>
      </c>
      <c r="W362" s="15">
        <v>12.2</v>
      </c>
      <c r="Y362" s="159"/>
      <c r="AE362" s="2"/>
      <c r="AF362" s="2"/>
    </row>
    <row r="363" spans="1:36" x14ac:dyDescent="0.25">
      <c r="A363" s="9" t="s">
        <v>638</v>
      </c>
      <c r="B363" s="299" t="s">
        <v>207</v>
      </c>
      <c r="C363" s="3" t="s">
        <v>14</v>
      </c>
      <c r="D363" s="14">
        <v>0.39</v>
      </c>
      <c r="E363" s="14">
        <v>0.56799999999999995</v>
      </c>
      <c r="F363" s="15"/>
      <c r="G363" s="14">
        <v>0.50600000000000001</v>
      </c>
      <c r="H363" s="14">
        <v>0.55500000000000005</v>
      </c>
      <c r="I363" s="14">
        <v>0.374</v>
      </c>
      <c r="J363" s="64">
        <v>3.43</v>
      </c>
      <c r="K363" s="49">
        <v>4.76</v>
      </c>
      <c r="L363" s="52"/>
      <c r="M363" s="52">
        <v>5.43</v>
      </c>
      <c r="N363" s="49">
        <v>5.93</v>
      </c>
      <c r="O363" s="49">
        <v>8.18</v>
      </c>
      <c r="P363" s="48"/>
      <c r="Q363" s="49"/>
      <c r="R363" s="49"/>
      <c r="S363" s="49"/>
      <c r="T363" s="49">
        <v>0.626</v>
      </c>
      <c r="U363" s="74">
        <v>0.52900000000000003</v>
      </c>
      <c r="V363" s="14">
        <v>7.51</v>
      </c>
      <c r="W363" s="14">
        <v>7.26</v>
      </c>
      <c r="Y363" s="151" t="s">
        <v>395</v>
      </c>
      <c r="Z363" t="s">
        <v>691</v>
      </c>
      <c r="AA363" t="s">
        <v>692</v>
      </c>
      <c r="AB363">
        <v>7.2710830000000004E-2</v>
      </c>
      <c r="AC363">
        <v>0.17348736400000001</v>
      </c>
      <c r="AD363">
        <v>1.0193592499999999</v>
      </c>
      <c r="AE363" s="2">
        <v>1</v>
      </c>
      <c r="AF363" s="2">
        <v>13</v>
      </c>
      <c r="AG363">
        <v>0.33109465300000002</v>
      </c>
      <c r="AH363">
        <v>-1335.7712300000001</v>
      </c>
      <c r="AI363">
        <v>-1.037823191</v>
      </c>
    </row>
    <row r="364" spans="1:36" x14ac:dyDescent="0.25">
      <c r="C364" s="3" t="s">
        <v>15</v>
      </c>
      <c r="D364" s="14">
        <v>0.43099999999999999</v>
      </c>
      <c r="E364" s="14">
        <v>0.442</v>
      </c>
      <c r="F364" s="15"/>
      <c r="G364" s="14">
        <v>0.34399999999999997</v>
      </c>
      <c r="H364" s="14">
        <v>0.52400000000000002</v>
      </c>
      <c r="I364" s="14">
        <v>0.53400000000000003</v>
      </c>
      <c r="J364" s="64">
        <v>3.35</v>
      </c>
      <c r="K364" s="49">
        <v>4.3</v>
      </c>
      <c r="L364" s="52"/>
      <c r="M364" s="52">
        <v>5.53</v>
      </c>
      <c r="N364" s="49">
        <v>5.95</v>
      </c>
      <c r="O364" s="49">
        <v>8.0399999999999991</v>
      </c>
      <c r="P364" s="48"/>
      <c r="Q364" s="49"/>
      <c r="R364" s="49"/>
      <c r="S364" s="49"/>
      <c r="T364" s="49">
        <v>0.61199999999999999</v>
      </c>
      <c r="U364" s="74">
        <v>0.35599999999999998</v>
      </c>
      <c r="V364" s="14">
        <v>8.31</v>
      </c>
      <c r="W364" s="14">
        <v>7.09</v>
      </c>
      <c r="Y364" s="151" t="s">
        <v>396</v>
      </c>
      <c r="Z364" t="s">
        <v>693</v>
      </c>
      <c r="AA364" t="s">
        <v>694</v>
      </c>
      <c r="AB364">
        <v>0.74558121200000005</v>
      </c>
      <c r="AC364">
        <v>0.15717310900000001</v>
      </c>
      <c r="AD364">
        <v>38.09685537</v>
      </c>
      <c r="AE364" s="2">
        <v>1</v>
      </c>
      <c r="AF364" s="2">
        <v>13</v>
      </c>
      <c r="AG364" s="134">
        <v>3.3699999999999999E-5</v>
      </c>
      <c r="AH364">
        <v>-241.17970550000001</v>
      </c>
      <c r="AI364">
        <v>-5.7479726910000002</v>
      </c>
    </row>
    <row r="365" spans="1:36" x14ac:dyDescent="0.25">
      <c r="C365" s="3" t="s">
        <v>16</v>
      </c>
      <c r="D365" s="14">
        <v>0.376</v>
      </c>
      <c r="E365" s="14">
        <v>0.49199999999999999</v>
      </c>
      <c r="F365" s="15"/>
      <c r="G365" s="14">
        <v>0.51500000000000001</v>
      </c>
      <c r="H365" s="14">
        <v>0.54400000000000004</v>
      </c>
      <c r="I365" s="14">
        <v>0.57399999999999995</v>
      </c>
      <c r="J365" s="64">
        <v>3.41</v>
      </c>
      <c r="K365" s="49">
        <v>5.23</v>
      </c>
      <c r="L365" s="52"/>
      <c r="M365" s="52">
        <v>6.93</v>
      </c>
      <c r="N365" s="49">
        <v>6.44</v>
      </c>
      <c r="O365" s="49">
        <v>7.47</v>
      </c>
      <c r="P365" s="48"/>
      <c r="Q365" s="49"/>
      <c r="R365" s="49"/>
      <c r="S365" s="49"/>
      <c r="T365" s="49">
        <v>0.621</v>
      </c>
      <c r="U365" s="74">
        <v>0.51800000000000002</v>
      </c>
      <c r="V365" s="14">
        <v>8.1199999999999992</v>
      </c>
      <c r="W365" s="14">
        <v>7.31</v>
      </c>
      <c r="Y365" s="159"/>
      <c r="AE365" s="2"/>
      <c r="AF365" s="2"/>
    </row>
    <row r="366" spans="1:36" x14ac:dyDescent="0.25">
      <c r="A366" t="s">
        <v>208</v>
      </c>
      <c r="B366" s="20" t="s">
        <v>209</v>
      </c>
      <c r="C366" s="3" t="s">
        <v>14</v>
      </c>
      <c r="E366" s="13">
        <v>0.45300000000000001</v>
      </c>
      <c r="F366" s="13">
        <v>0.49099999999999999</v>
      </c>
      <c r="G366" s="13">
        <v>0.64400000000000002</v>
      </c>
      <c r="H366" s="13">
        <v>0.46700000000000003</v>
      </c>
      <c r="I366" s="13">
        <v>0.47099999999999997</v>
      </c>
      <c r="J366" s="46">
        <v>8.91</v>
      </c>
      <c r="K366" s="47">
        <v>9.33</v>
      </c>
      <c r="L366" s="47">
        <v>9.65</v>
      </c>
      <c r="M366" s="47">
        <v>5.27</v>
      </c>
      <c r="N366" s="47">
        <v>7.14</v>
      </c>
      <c r="O366" s="47">
        <v>7.38</v>
      </c>
      <c r="P366" s="46"/>
      <c r="Q366" s="47"/>
      <c r="R366" s="47"/>
      <c r="S366" s="47"/>
      <c r="T366" s="47">
        <v>0.45900000000000002</v>
      </c>
      <c r="U366" s="73">
        <v>0.47099999999999997</v>
      </c>
      <c r="V366" s="13">
        <v>3.53</v>
      </c>
      <c r="W366" s="13">
        <v>6.17</v>
      </c>
      <c r="Y366" s="151" t="s">
        <v>395</v>
      </c>
      <c r="Z366" t="s">
        <v>1331</v>
      </c>
      <c r="AA366" t="s">
        <v>1332</v>
      </c>
      <c r="AB366">
        <v>7.0977260000000004E-3</v>
      </c>
      <c r="AC366">
        <v>0.20121665899999999</v>
      </c>
      <c r="AD366">
        <v>0.107226952</v>
      </c>
      <c r="AE366" s="2">
        <v>1</v>
      </c>
      <c r="AF366" s="2">
        <v>15</v>
      </c>
      <c r="AG366">
        <v>0.74784907099999998</v>
      </c>
      <c r="AH366">
        <v>3578.3411780000001</v>
      </c>
      <c r="AI366">
        <v>0.38741257200000001</v>
      </c>
    </row>
    <row r="367" spans="1:36" x14ac:dyDescent="0.25">
      <c r="C367" s="3" t="s">
        <v>15</v>
      </c>
      <c r="D367" s="13">
        <v>0.64</v>
      </c>
      <c r="E367" s="13">
        <v>0.52</v>
      </c>
      <c r="F367" s="13">
        <v>0.28299999999999997</v>
      </c>
      <c r="G367" s="13">
        <v>0.42699999999999999</v>
      </c>
      <c r="H367" s="13">
        <v>0.51900000000000002</v>
      </c>
      <c r="I367" s="13">
        <v>0.52200000000000002</v>
      </c>
      <c r="J367" s="46">
        <v>5.99</v>
      </c>
      <c r="K367" s="47">
        <v>8.31</v>
      </c>
      <c r="L367" s="47">
        <v>8.6300000000000008</v>
      </c>
      <c r="M367" s="47">
        <v>8.6999999999999993</v>
      </c>
      <c r="N367" s="47">
        <v>7.87</v>
      </c>
      <c r="O367" s="47">
        <v>8.27</v>
      </c>
      <c r="P367" s="46"/>
      <c r="Q367" s="47"/>
      <c r="R367" s="47"/>
      <c r="S367" s="47"/>
      <c r="T367" s="47">
        <v>0.504</v>
      </c>
      <c r="U367" s="73">
        <v>0.38100000000000001</v>
      </c>
      <c r="V367" s="13">
        <v>7.9</v>
      </c>
      <c r="W367" s="13">
        <v>7.24</v>
      </c>
      <c r="Y367" s="151" t="s">
        <v>396</v>
      </c>
      <c r="Z367" t="s">
        <v>1333</v>
      </c>
      <c r="AA367" t="s">
        <v>1334</v>
      </c>
      <c r="AB367">
        <v>8.7689525000000004E-2</v>
      </c>
      <c r="AC367">
        <v>0.225916638</v>
      </c>
      <c r="AD367">
        <v>1.5378891649999999</v>
      </c>
      <c r="AE367" s="2">
        <v>1</v>
      </c>
      <c r="AF367" s="2">
        <v>16</v>
      </c>
      <c r="AG367">
        <v>0.23281181300000001</v>
      </c>
      <c r="AH367">
        <v>864.38228230000004</v>
      </c>
      <c r="AI367">
        <v>1.603797752</v>
      </c>
    </row>
    <row r="368" spans="1:36" x14ac:dyDescent="0.25">
      <c r="C368" s="3" t="s">
        <v>16</v>
      </c>
      <c r="D368" s="13">
        <v>0.65300000000000002</v>
      </c>
      <c r="E368" s="13">
        <v>0.56100000000000005</v>
      </c>
      <c r="F368" s="13">
        <v>0.54900000000000004</v>
      </c>
      <c r="G368" s="13">
        <v>0.436</v>
      </c>
      <c r="H368" s="13">
        <v>0.497</v>
      </c>
      <c r="I368" s="13">
        <v>0.495</v>
      </c>
      <c r="J368" s="46">
        <v>10.199999999999999</v>
      </c>
      <c r="K368" s="47">
        <v>7.32</v>
      </c>
      <c r="L368" s="47">
        <v>5.91</v>
      </c>
      <c r="M368" s="47">
        <v>5.37</v>
      </c>
      <c r="N368" s="47">
        <v>5.26</v>
      </c>
      <c r="O368" s="47">
        <v>5.19</v>
      </c>
      <c r="P368" s="46"/>
      <c r="Q368" s="47"/>
      <c r="R368" s="47"/>
      <c r="S368" s="47"/>
      <c r="T368" s="47">
        <v>0.317</v>
      </c>
      <c r="U368" s="73">
        <v>0.49299999999999999</v>
      </c>
      <c r="V368" s="13">
        <v>8</v>
      </c>
      <c r="W368" s="13">
        <v>4.5</v>
      </c>
      <c r="Y368" s="159"/>
      <c r="AE368" s="2"/>
      <c r="AF368" s="2"/>
    </row>
    <row r="369" spans="1:35" x14ac:dyDescent="0.25">
      <c r="A369" t="s">
        <v>210</v>
      </c>
      <c r="B369" s="20" t="s">
        <v>211</v>
      </c>
      <c r="C369" s="3" t="s">
        <v>14</v>
      </c>
      <c r="D369" s="15">
        <v>1.43</v>
      </c>
      <c r="E369" s="15">
        <v>1.25</v>
      </c>
      <c r="F369" s="14">
        <v>1.3</v>
      </c>
      <c r="G369" s="14">
        <v>1.1200000000000001</v>
      </c>
      <c r="H369" s="14">
        <v>0.82499999999999996</v>
      </c>
      <c r="I369" s="14">
        <v>0.81699999999999995</v>
      </c>
      <c r="J369" s="64">
        <v>9.42</v>
      </c>
      <c r="K369" s="52">
        <v>9.58</v>
      </c>
      <c r="L369" s="52">
        <v>9.94</v>
      </c>
      <c r="M369" s="49">
        <v>9.07</v>
      </c>
      <c r="N369" s="49">
        <v>9.5</v>
      </c>
      <c r="O369" s="49">
        <v>9.26</v>
      </c>
      <c r="P369" s="48"/>
      <c r="Q369" s="49"/>
      <c r="R369" s="49"/>
      <c r="S369" s="49"/>
      <c r="T369" s="49">
        <v>0.83699999999999997</v>
      </c>
      <c r="U369" s="74">
        <v>0.78900000000000003</v>
      </c>
      <c r="V369" s="15">
        <v>9.82</v>
      </c>
      <c r="W369" s="14">
        <v>9.86</v>
      </c>
      <c r="Y369" s="151" t="s">
        <v>395</v>
      </c>
      <c r="Z369" t="s">
        <v>1335</v>
      </c>
      <c r="AA369" t="s">
        <v>1336</v>
      </c>
      <c r="AB369">
        <v>0.424913718</v>
      </c>
      <c r="AC369">
        <v>0.124853822</v>
      </c>
      <c r="AD369">
        <v>11.82191212</v>
      </c>
      <c r="AE369" s="2">
        <v>1</v>
      </c>
      <c r="AF369" s="2">
        <v>16</v>
      </c>
      <c r="AG369">
        <v>3.3759319999999999E-3</v>
      </c>
      <c r="AH369">
        <v>564.11920889999999</v>
      </c>
      <c r="AI369">
        <v>2.457449311</v>
      </c>
    </row>
    <row r="370" spans="1:35" x14ac:dyDescent="0.25">
      <c r="C370" s="3" t="s">
        <v>15</v>
      </c>
      <c r="D370" s="15">
        <v>1.08</v>
      </c>
      <c r="E370" s="14">
        <v>1.1000000000000001</v>
      </c>
      <c r="F370" s="14">
        <v>1.01</v>
      </c>
      <c r="G370" s="14">
        <v>0.92800000000000005</v>
      </c>
      <c r="H370" s="14">
        <v>0.90500000000000003</v>
      </c>
      <c r="I370" s="14">
        <v>0.95099999999999996</v>
      </c>
      <c r="J370" s="64">
        <v>11.3</v>
      </c>
      <c r="K370" s="52">
        <v>10.8</v>
      </c>
      <c r="L370" s="52">
        <v>12.4</v>
      </c>
      <c r="M370" s="49">
        <v>9.74</v>
      </c>
      <c r="N370" s="49">
        <v>8.41</v>
      </c>
      <c r="O370" s="49">
        <v>8.91</v>
      </c>
      <c r="P370" s="48"/>
      <c r="Q370" s="49"/>
      <c r="R370" s="49"/>
      <c r="S370" s="49"/>
      <c r="T370" s="49">
        <v>0.98899999999999999</v>
      </c>
      <c r="U370" s="74">
        <v>0.89600000000000002</v>
      </c>
      <c r="V370" s="15">
        <v>8.68</v>
      </c>
      <c r="W370" s="14">
        <v>8.8000000000000007</v>
      </c>
      <c r="Y370" s="151" t="s">
        <v>396</v>
      </c>
      <c r="Z370" t="s">
        <v>1337</v>
      </c>
      <c r="AA370" t="s">
        <v>1338</v>
      </c>
      <c r="AB370">
        <v>0.11789785699999999</v>
      </c>
      <c r="AC370">
        <v>9.0181224000000004E-2</v>
      </c>
      <c r="AD370">
        <v>2.13848897</v>
      </c>
      <c r="AE370" s="2">
        <v>1</v>
      </c>
      <c r="AF370" s="2">
        <v>16</v>
      </c>
      <c r="AG370">
        <v>0.16300789700000001</v>
      </c>
      <c r="AH370">
        <v>1836.3140490000001</v>
      </c>
      <c r="AI370">
        <v>0.75493315599999999</v>
      </c>
    </row>
    <row r="371" spans="1:35" x14ac:dyDescent="0.25">
      <c r="C371" s="3" t="s">
        <v>16</v>
      </c>
      <c r="D371" s="15">
        <v>1.04</v>
      </c>
      <c r="E371" s="15">
        <v>1.1100000000000001</v>
      </c>
      <c r="F371" s="14">
        <v>1.1299999999999999</v>
      </c>
      <c r="G371" s="14">
        <v>0.85199999999999998</v>
      </c>
      <c r="H371" s="14">
        <v>0.87</v>
      </c>
      <c r="I371" s="14">
        <v>0.93300000000000005</v>
      </c>
      <c r="J371" s="64">
        <v>9.49</v>
      </c>
      <c r="K371" s="52">
        <v>9.5299999999999994</v>
      </c>
      <c r="L371" s="52">
        <v>9.69</v>
      </c>
      <c r="M371" s="49">
        <v>8.67</v>
      </c>
      <c r="N371" s="52">
        <v>10.199999999999999</v>
      </c>
      <c r="O371" s="49">
        <v>9.85</v>
      </c>
      <c r="P371" s="48"/>
      <c r="Q371" s="49"/>
      <c r="R371" s="49"/>
      <c r="S371" s="49"/>
      <c r="T371" s="49">
        <v>0.85299999999999998</v>
      </c>
      <c r="U371" s="74">
        <v>0.81499999999999995</v>
      </c>
      <c r="V371" s="15">
        <v>10.8</v>
      </c>
      <c r="W371" s="14">
        <v>9.2200000000000006</v>
      </c>
      <c r="Y371" s="159"/>
      <c r="AE371" s="2"/>
      <c r="AF371" s="2"/>
    </row>
    <row r="372" spans="1:35" x14ac:dyDescent="0.25">
      <c r="A372" t="s">
        <v>212</v>
      </c>
      <c r="B372" s="20" t="s">
        <v>213</v>
      </c>
      <c r="C372" s="3" t="s">
        <v>14</v>
      </c>
      <c r="D372" s="14">
        <v>0.38900000000000001</v>
      </c>
      <c r="E372" s="14">
        <v>0.57499999999999996</v>
      </c>
      <c r="F372" s="14">
        <v>0.46</v>
      </c>
      <c r="G372" s="14">
        <v>0.55700000000000005</v>
      </c>
      <c r="H372" s="14">
        <v>0.45100000000000001</v>
      </c>
      <c r="I372" s="14">
        <v>0.36799999999999999</v>
      </c>
      <c r="J372" s="64">
        <v>6.32</v>
      </c>
      <c r="K372" s="52">
        <v>9.4499999999999993</v>
      </c>
      <c r="L372" s="52">
        <v>8.5299999999999994</v>
      </c>
      <c r="M372" s="52">
        <v>8.4700000000000006</v>
      </c>
      <c r="N372" s="49">
        <v>6.28</v>
      </c>
      <c r="O372" s="49">
        <v>6.96</v>
      </c>
      <c r="P372" s="48"/>
      <c r="Q372" s="49"/>
      <c r="R372" s="49"/>
      <c r="S372" s="49"/>
      <c r="T372" s="49">
        <v>0.44</v>
      </c>
      <c r="U372" s="74">
        <v>0.432</v>
      </c>
      <c r="V372" s="14">
        <v>6.54</v>
      </c>
      <c r="W372" s="14">
        <v>5.53</v>
      </c>
      <c r="Y372" s="151" t="s">
        <v>395</v>
      </c>
      <c r="Z372" t="s">
        <v>1339</v>
      </c>
      <c r="AA372" t="s">
        <v>1340</v>
      </c>
      <c r="AB372">
        <v>0.232449033</v>
      </c>
      <c r="AC372">
        <v>0.18654120099999999</v>
      </c>
      <c r="AD372">
        <v>4.8455212469999998</v>
      </c>
      <c r="AE372" s="2">
        <v>1</v>
      </c>
      <c r="AF372" s="2">
        <v>16</v>
      </c>
      <c r="AG372">
        <v>4.2742283999999998E-2</v>
      </c>
      <c r="AH372">
        <v>589.75491850000003</v>
      </c>
      <c r="AI372">
        <v>2.3506278919999999</v>
      </c>
    </row>
    <row r="373" spans="1:35" x14ac:dyDescent="0.25">
      <c r="C373" s="3" t="s">
        <v>15</v>
      </c>
      <c r="D373" s="14">
        <v>0.58199999999999996</v>
      </c>
      <c r="E373" s="14">
        <v>0.51200000000000001</v>
      </c>
      <c r="F373" s="14">
        <v>0.46600000000000003</v>
      </c>
      <c r="G373" s="14">
        <v>0.47899999999999998</v>
      </c>
      <c r="H373" s="14">
        <v>0.51</v>
      </c>
      <c r="I373" s="14">
        <v>0.52</v>
      </c>
      <c r="J373" s="64">
        <v>9.36</v>
      </c>
      <c r="K373" s="52">
        <v>13.3</v>
      </c>
      <c r="L373" s="52">
        <v>11.7</v>
      </c>
      <c r="M373" s="52">
        <v>10.9</v>
      </c>
      <c r="N373" s="49">
        <v>5.67</v>
      </c>
      <c r="O373" s="49">
        <v>6.02</v>
      </c>
      <c r="P373" s="48"/>
      <c r="Q373" s="49"/>
      <c r="R373" s="49"/>
      <c r="S373" s="49"/>
      <c r="T373" s="49">
        <v>0.434</v>
      </c>
      <c r="U373" s="74">
        <v>0.436</v>
      </c>
      <c r="V373" s="14">
        <v>5.29</v>
      </c>
      <c r="W373" s="14">
        <v>5.43</v>
      </c>
      <c r="Y373" s="151" t="s">
        <v>396</v>
      </c>
      <c r="Z373" t="s">
        <v>1341</v>
      </c>
      <c r="AA373" t="s">
        <v>1342</v>
      </c>
      <c r="AB373">
        <v>0.18805564899999999</v>
      </c>
      <c r="AC373">
        <v>0.22600434799999999</v>
      </c>
      <c r="AD373">
        <v>3.7057839889999999</v>
      </c>
      <c r="AE373" s="2">
        <v>1</v>
      </c>
      <c r="AF373" s="2">
        <v>16</v>
      </c>
      <c r="AG373">
        <v>7.2190717000000001E-2</v>
      </c>
      <c r="AH373">
        <v>556.62120479999999</v>
      </c>
      <c r="AI373">
        <v>2.4905525499999999</v>
      </c>
    </row>
    <row r="374" spans="1:35" x14ac:dyDescent="0.25">
      <c r="C374" s="3" t="s">
        <v>16</v>
      </c>
      <c r="D374" s="14">
        <v>0.77900000000000003</v>
      </c>
      <c r="E374" s="14">
        <v>0.64700000000000002</v>
      </c>
      <c r="F374" s="14">
        <v>0.52200000000000002</v>
      </c>
      <c r="G374" s="14">
        <v>0.67</v>
      </c>
      <c r="H374" s="14">
        <v>0.35499999999999998</v>
      </c>
      <c r="I374" s="14">
        <v>0.41499999999999998</v>
      </c>
      <c r="J374" s="64">
        <v>6.15</v>
      </c>
      <c r="K374" s="52">
        <v>8.11</v>
      </c>
      <c r="L374" s="52">
        <v>8.36</v>
      </c>
      <c r="M374" s="52">
        <v>6.77</v>
      </c>
      <c r="N374" s="49">
        <v>7.12</v>
      </c>
      <c r="O374" s="49">
        <v>7.52</v>
      </c>
      <c r="P374" s="48"/>
      <c r="Q374" s="49"/>
      <c r="R374" s="49"/>
      <c r="S374" s="49"/>
      <c r="T374" s="49">
        <v>0.33</v>
      </c>
      <c r="U374" s="74">
        <v>0.36299999999999999</v>
      </c>
      <c r="V374" s="14">
        <v>7.58</v>
      </c>
      <c r="W374" s="14">
        <v>7.41</v>
      </c>
      <c r="Y374" s="159"/>
      <c r="AE374" s="2"/>
      <c r="AF374" s="2"/>
    </row>
    <row r="375" spans="1:35" x14ac:dyDescent="0.25">
      <c r="A375" t="s">
        <v>214</v>
      </c>
      <c r="B375" s="20" t="s">
        <v>215</v>
      </c>
      <c r="C375" s="3" t="s">
        <v>14</v>
      </c>
      <c r="D375" s="13">
        <v>0.315</v>
      </c>
      <c r="E375" s="13">
        <v>0.307</v>
      </c>
      <c r="F375" s="13">
        <v>0.316</v>
      </c>
      <c r="G375" s="13">
        <v>0.29199999999999998</v>
      </c>
      <c r="H375" s="13">
        <v>0.26400000000000001</v>
      </c>
      <c r="I375" s="13">
        <v>0.25900000000000001</v>
      </c>
      <c r="J375" s="46">
        <v>3.19</v>
      </c>
      <c r="K375" s="47">
        <v>2.84</v>
      </c>
      <c r="L375" s="47">
        <v>4.6900000000000004</v>
      </c>
      <c r="M375" s="47">
        <v>3.13</v>
      </c>
      <c r="N375" s="47">
        <v>2.68</v>
      </c>
      <c r="O375" s="47">
        <v>2.8</v>
      </c>
      <c r="P375" s="46"/>
      <c r="Q375" s="47"/>
      <c r="R375" s="47"/>
      <c r="S375" s="47"/>
      <c r="T375" s="47">
        <v>0.182</v>
      </c>
      <c r="U375" s="73">
        <v>0.26600000000000001</v>
      </c>
      <c r="V375" s="13">
        <v>2.36</v>
      </c>
      <c r="W375" s="13">
        <v>2.69</v>
      </c>
      <c r="Y375" s="151" t="s">
        <v>395</v>
      </c>
      <c r="Z375" t="s">
        <v>861</v>
      </c>
      <c r="AA375" t="s">
        <v>862</v>
      </c>
      <c r="AB375">
        <v>0.23377779300000001</v>
      </c>
      <c r="AC375">
        <v>0.221965104</v>
      </c>
      <c r="AD375">
        <v>4.8816709510000003</v>
      </c>
      <c r="AE375" s="2">
        <v>1</v>
      </c>
      <c r="AF375" s="2">
        <v>16</v>
      </c>
      <c r="AG375">
        <v>4.2067796999999997E-2</v>
      </c>
      <c r="AH375">
        <v>493.79608020000001</v>
      </c>
      <c r="AI375">
        <v>2.807422774</v>
      </c>
    </row>
    <row r="376" spans="1:35" x14ac:dyDescent="0.25">
      <c r="C376" s="3" t="s">
        <v>15</v>
      </c>
      <c r="D376" s="13">
        <v>0.45800000000000002</v>
      </c>
      <c r="E376" s="13">
        <v>0.22800000000000001</v>
      </c>
      <c r="F376" s="13">
        <v>0.26800000000000002</v>
      </c>
      <c r="G376" s="13">
        <v>0.249</v>
      </c>
      <c r="H376" s="13">
        <v>0.155</v>
      </c>
      <c r="I376" s="13">
        <v>0.24099999999999999</v>
      </c>
      <c r="J376" s="46">
        <v>4.25</v>
      </c>
      <c r="K376" s="47">
        <v>3.15</v>
      </c>
      <c r="L376" s="47">
        <v>2.5299999999999998</v>
      </c>
      <c r="M376" s="47">
        <v>4.2300000000000004</v>
      </c>
      <c r="N376" s="47">
        <v>3</v>
      </c>
      <c r="O376" s="47">
        <v>3.17</v>
      </c>
      <c r="P376" s="46"/>
      <c r="Q376" s="47"/>
      <c r="R376" s="47"/>
      <c r="S376" s="47"/>
      <c r="T376" s="47">
        <v>0.252</v>
      </c>
      <c r="U376" s="73">
        <v>0.23</v>
      </c>
      <c r="V376" s="13">
        <v>4.05</v>
      </c>
      <c r="W376" s="13">
        <v>3.93</v>
      </c>
      <c r="Y376" s="151" t="s">
        <v>396</v>
      </c>
      <c r="Z376" t="s">
        <v>863</v>
      </c>
      <c r="AA376" t="s">
        <v>864</v>
      </c>
      <c r="AB376">
        <v>0.28284707799999997</v>
      </c>
      <c r="AC376">
        <v>0.24493018999999999</v>
      </c>
      <c r="AD376">
        <v>6.3104438409999997</v>
      </c>
      <c r="AE376" s="2">
        <v>1</v>
      </c>
      <c r="AF376" s="2">
        <v>16</v>
      </c>
      <c r="AG376">
        <v>2.3106402000000002E-2</v>
      </c>
      <c r="AH376">
        <v>393.59023869999999</v>
      </c>
      <c r="AI376">
        <v>3.522176682</v>
      </c>
    </row>
    <row r="377" spans="1:35" x14ac:dyDescent="0.25">
      <c r="C377" s="3" t="s">
        <v>16</v>
      </c>
      <c r="D377" s="13">
        <v>0.45200000000000001</v>
      </c>
      <c r="E377" s="13">
        <v>0.249</v>
      </c>
      <c r="F377" s="13">
        <v>0.33700000000000002</v>
      </c>
      <c r="G377" s="13">
        <v>0.24399999999999999</v>
      </c>
      <c r="H377" s="13">
        <v>0.24299999999999999</v>
      </c>
      <c r="I377" s="13">
        <v>0.249</v>
      </c>
      <c r="J377" s="46">
        <v>6.49</v>
      </c>
      <c r="K377" s="47">
        <v>4.5</v>
      </c>
      <c r="L377" s="47">
        <v>4.7</v>
      </c>
      <c r="M377" s="47">
        <v>4.83</v>
      </c>
      <c r="N377" s="47">
        <v>2.76</v>
      </c>
      <c r="O377" s="47">
        <v>2.37</v>
      </c>
      <c r="P377" s="46"/>
      <c r="Q377" s="47"/>
      <c r="R377" s="47"/>
      <c r="S377" s="47"/>
      <c r="T377" s="47">
        <v>0.249</v>
      </c>
      <c r="U377" s="73">
        <v>0.23200000000000001</v>
      </c>
      <c r="V377" s="13">
        <v>3.05</v>
      </c>
      <c r="W377" s="13">
        <v>2.4</v>
      </c>
      <c r="Y377" s="159"/>
      <c r="AE377" s="2"/>
      <c r="AF377" s="2"/>
    </row>
    <row r="378" spans="1:35" x14ac:dyDescent="0.25">
      <c r="A378" t="s">
        <v>216</v>
      </c>
      <c r="B378" s="20" t="s">
        <v>217</v>
      </c>
      <c r="C378" s="3" t="s">
        <v>14</v>
      </c>
      <c r="D378" s="5">
        <v>1.1969783929665689</v>
      </c>
      <c r="E378" s="5">
        <v>1.3123088929421947</v>
      </c>
      <c r="F378" s="5">
        <v>0.99421179781762026</v>
      </c>
      <c r="G378" s="5">
        <v>0.84531851772150324</v>
      </c>
      <c r="H378" s="5">
        <v>0.15377524340948678</v>
      </c>
      <c r="I378" s="5">
        <v>0</v>
      </c>
      <c r="J378" s="55">
        <v>8.3927363947230145</v>
      </c>
      <c r="K378" s="30">
        <v>11.068535083136076</v>
      </c>
      <c r="L378" s="30">
        <v>10.180721484971125</v>
      </c>
      <c r="M378" s="30">
        <v>8.8328878841829113</v>
      </c>
      <c r="N378" s="30">
        <v>8.7325430304920921</v>
      </c>
      <c r="O378" s="30">
        <v>7.8704854815777825</v>
      </c>
      <c r="P378" s="55"/>
      <c r="Q378" s="30"/>
      <c r="R378" s="30"/>
      <c r="S378" s="30"/>
      <c r="T378" s="30">
        <v>0.60049443251205459</v>
      </c>
      <c r="U378" s="77">
        <v>0.96434984949141334</v>
      </c>
      <c r="V378" s="5">
        <v>7.1857187053054723</v>
      </c>
      <c r="W378" s="5">
        <v>10.686565892069636</v>
      </c>
      <c r="Y378" s="151" t="s">
        <v>395</v>
      </c>
      <c r="Z378" t="s">
        <v>933</v>
      </c>
      <c r="AA378" t="s">
        <v>934</v>
      </c>
      <c r="AB378">
        <v>0.84495505400000004</v>
      </c>
      <c r="AC378">
        <v>0.306113572</v>
      </c>
      <c r="AD378">
        <v>70.846654180000002</v>
      </c>
      <c r="AE378" s="2">
        <v>1</v>
      </c>
      <c r="AF378" s="2">
        <v>13</v>
      </c>
      <c r="AG378" s="134">
        <v>1.28E-6</v>
      </c>
      <c r="AH378">
        <v>44.204357739999999</v>
      </c>
      <c r="AI378">
        <v>31.361033890000002</v>
      </c>
    </row>
    <row r="379" spans="1:35" x14ac:dyDescent="0.25">
      <c r="C379" s="3" t="s">
        <v>15</v>
      </c>
      <c r="D379" s="5">
        <v>0.78877816723566263</v>
      </c>
      <c r="E379" s="5">
        <v>1.0448126056007028</v>
      </c>
      <c r="F379" s="5">
        <v>0.74329046858839531</v>
      </c>
      <c r="G379" s="5">
        <v>0.61780153493390699</v>
      </c>
      <c r="H379" s="5">
        <v>0.21651826713911115</v>
      </c>
      <c r="I379" s="5">
        <v>0</v>
      </c>
      <c r="J379" s="55">
        <v>9.0639676376722029</v>
      </c>
      <c r="K379" s="30">
        <v>11.739332414892573</v>
      </c>
      <c r="L379" s="30">
        <v>9.5404952469255377</v>
      </c>
      <c r="M379" s="30">
        <v>9.3526215497082035</v>
      </c>
      <c r="N379" s="30">
        <v>11.063884394547134</v>
      </c>
      <c r="O379" s="30">
        <v>7.361488879231616</v>
      </c>
      <c r="P379" s="55"/>
      <c r="Q379" s="30"/>
      <c r="R379" s="30"/>
      <c r="S379" s="30"/>
      <c r="T379" s="30">
        <v>0.35403205602082738</v>
      </c>
      <c r="U379" s="77">
        <v>0.8806076147382329</v>
      </c>
      <c r="V379" s="5">
        <v>8.6436000093444321</v>
      </c>
      <c r="W379" s="5">
        <v>11.063252435073041</v>
      </c>
      <c r="Y379" s="151" t="s">
        <v>396</v>
      </c>
      <c r="Z379" t="s">
        <v>935</v>
      </c>
      <c r="AA379" t="s">
        <v>936</v>
      </c>
      <c r="AB379">
        <v>0.43400269000000002</v>
      </c>
      <c r="AC379">
        <v>0.18853403199999999</v>
      </c>
      <c r="AD379">
        <v>12.2686856</v>
      </c>
      <c r="AE379" s="2">
        <v>1</v>
      </c>
      <c r="AF379" s="2">
        <v>16</v>
      </c>
      <c r="AG379">
        <v>2.9468929999999999E-3</v>
      </c>
      <c r="AH379">
        <v>366.71427640000002</v>
      </c>
      <c r="AI379">
        <v>3.7803119490000001</v>
      </c>
    </row>
    <row r="380" spans="1:35" x14ac:dyDescent="0.25">
      <c r="C380" s="3" t="s">
        <v>16</v>
      </c>
      <c r="D380" s="5">
        <v>0.85652305511968063</v>
      </c>
      <c r="E380" s="5">
        <v>0.97883886269710496</v>
      </c>
      <c r="F380" s="5">
        <v>0.69227266101391105</v>
      </c>
      <c r="G380" s="5">
        <v>0.56364458280622132</v>
      </c>
      <c r="H380" s="5">
        <v>0.12902158643165734</v>
      </c>
      <c r="I380" s="5">
        <v>0</v>
      </c>
      <c r="J380" s="55">
        <v>13.422569621224334</v>
      </c>
      <c r="K380" s="30">
        <v>15.267507442211448</v>
      </c>
      <c r="L380" s="30">
        <v>15.062514334473317</v>
      </c>
      <c r="M380" s="30">
        <v>13.322501389281094</v>
      </c>
      <c r="N380" s="30">
        <v>8.8746259034813946</v>
      </c>
      <c r="O380" s="30">
        <v>6.3953158516118069</v>
      </c>
      <c r="P380" s="55"/>
      <c r="Q380" s="30"/>
      <c r="R380" s="30"/>
      <c r="S380" s="30"/>
      <c r="T380" s="30">
        <v>0.57405974457508602</v>
      </c>
      <c r="U380" s="77">
        <v>1.0858071393295583</v>
      </c>
      <c r="V380" s="5">
        <v>6.4236968090901945</v>
      </c>
      <c r="W380" s="5">
        <v>9.6379272302036583</v>
      </c>
      <c r="Y380" s="159"/>
      <c r="AE380" s="2"/>
      <c r="AF380" s="2"/>
    </row>
    <row r="381" spans="1:35" x14ac:dyDescent="0.25">
      <c r="A381" t="s">
        <v>218</v>
      </c>
      <c r="B381" s="20" t="s">
        <v>219</v>
      </c>
      <c r="C381" s="3" t="s">
        <v>14</v>
      </c>
      <c r="D381" s="13">
        <v>0.28399999999999997</v>
      </c>
      <c r="E381" s="13">
        <v>0.35799999999999998</v>
      </c>
      <c r="F381" s="13">
        <v>0.36799999999999999</v>
      </c>
      <c r="G381" s="13">
        <v>0.35299999999999998</v>
      </c>
      <c r="H381" s="13">
        <v>0.28000000000000003</v>
      </c>
      <c r="I381" s="13">
        <v>0.16600000000000001</v>
      </c>
      <c r="J381" s="46">
        <v>1.94</v>
      </c>
      <c r="K381" s="47">
        <v>2.2000000000000002</v>
      </c>
      <c r="L381" s="47">
        <v>2.2200000000000002</v>
      </c>
      <c r="M381" s="47">
        <v>2.4700000000000002</v>
      </c>
      <c r="N381" s="47">
        <v>2.11</v>
      </c>
      <c r="O381" s="47">
        <v>1.35</v>
      </c>
      <c r="P381" s="46"/>
      <c r="Q381" s="47"/>
      <c r="R381" s="47"/>
      <c r="S381" s="47"/>
      <c r="T381" s="47">
        <v>0.39500000000000002</v>
      </c>
      <c r="U381" s="73">
        <v>0.214</v>
      </c>
      <c r="V381" s="13">
        <v>2.31</v>
      </c>
      <c r="W381" s="13">
        <v>1.45</v>
      </c>
      <c r="Y381" s="151" t="s">
        <v>395</v>
      </c>
      <c r="Z381" t="s">
        <v>873</v>
      </c>
      <c r="AA381" t="s">
        <v>874</v>
      </c>
      <c r="AB381">
        <v>0.75873739799999995</v>
      </c>
      <c r="AC381">
        <v>0.140147137</v>
      </c>
      <c r="AD381">
        <v>50.317779360000003</v>
      </c>
      <c r="AE381" s="2">
        <v>1</v>
      </c>
      <c r="AF381" s="2">
        <v>16</v>
      </c>
      <c r="AG381" s="134">
        <v>2.5399999999999998E-6</v>
      </c>
      <c r="AH381">
        <v>243.59682789999999</v>
      </c>
      <c r="AI381">
        <v>5.6909376570000001</v>
      </c>
    </row>
    <row r="382" spans="1:35" x14ac:dyDescent="0.25">
      <c r="C382" s="3" t="s">
        <v>15</v>
      </c>
      <c r="D382" s="13">
        <v>0.32600000000000001</v>
      </c>
      <c r="E382" s="13">
        <v>0.34599999999999997</v>
      </c>
      <c r="F382" s="13">
        <v>0.40899999999999997</v>
      </c>
      <c r="G382" s="13">
        <v>0.34699999999999998</v>
      </c>
      <c r="H382" s="13">
        <v>0.317</v>
      </c>
      <c r="I382" s="13">
        <v>0.18</v>
      </c>
      <c r="J382" s="46">
        <v>2.13</v>
      </c>
      <c r="K382" s="47">
        <v>2.19</v>
      </c>
      <c r="L382" s="47">
        <v>2.4</v>
      </c>
      <c r="M382" s="47">
        <v>2.0299999999999998</v>
      </c>
      <c r="N382" s="47">
        <v>2.37</v>
      </c>
      <c r="O382" s="47">
        <v>1.55</v>
      </c>
      <c r="P382" s="46"/>
      <c r="Q382" s="47"/>
      <c r="R382" s="47"/>
      <c r="S382" s="47"/>
      <c r="T382" s="47">
        <v>0.438</v>
      </c>
      <c r="U382" s="73">
        <v>0.22</v>
      </c>
      <c r="V382" s="13">
        <v>2.81</v>
      </c>
      <c r="W382" s="13">
        <v>1.4</v>
      </c>
      <c r="Y382" s="151" t="s">
        <v>396</v>
      </c>
      <c r="Z382" t="s">
        <v>875</v>
      </c>
      <c r="AA382" t="s">
        <v>876</v>
      </c>
      <c r="AB382">
        <v>0.69593104400000005</v>
      </c>
      <c r="AC382">
        <v>0.11728672399999999</v>
      </c>
      <c r="AD382">
        <v>36.619643349999997</v>
      </c>
      <c r="AE382" s="2">
        <v>1</v>
      </c>
      <c r="AF382" s="2">
        <v>16</v>
      </c>
      <c r="AG382" s="134">
        <v>1.6799999999999998E-5</v>
      </c>
      <c r="AH382">
        <v>341.20130189999998</v>
      </c>
      <c r="AI382">
        <v>4.0629808670000003</v>
      </c>
    </row>
    <row r="383" spans="1:35" x14ac:dyDescent="0.25">
      <c r="C383" s="3" t="s">
        <v>16</v>
      </c>
      <c r="D383" s="13">
        <v>0.35199999999999998</v>
      </c>
      <c r="E383" s="13">
        <v>0.312</v>
      </c>
      <c r="F383" s="13">
        <v>0.41599999999999998</v>
      </c>
      <c r="G383" s="13">
        <v>0.376</v>
      </c>
      <c r="H383" s="13">
        <v>0.29399999999999998</v>
      </c>
      <c r="I383" s="13">
        <v>0.17699999999999999</v>
      </c>
      <c r="J383" s="46">
        <v>2.57</v>
      </c>
      <c r="K383" s="47">
        <v>2.38</v>
      </c>
      <c r="L383" s="47">
        <v>2.48</v>
      </c>
      <c r="M383" s="47">
        <v>2.38</v>
      </c>
      <c r="N383" s="47">
        <v>1.86</v>
      </c>
      <c r="O383" s="47">
        <v>1.27</v>
      </c>
      <c r="P383" s="46"/>
      <c r="Q383" s="47"/>
      <c r="R383" s="47"/>
      <c r="S383" s="47"/>
      <c r="T383" s="47">
        <v>0.43</v>
      </c>
      <c r="U383" s="73">
        <v>0.217</v>
      </c>
      <c r="V383" s="13">
        <v>2.1</v>
      </c>
      <c r="W383" s="13">
        <v>1.1399999999999999</v>
      </c>
      <c r="Y383" s="159"/>
      <c r="AE383" s="2"/>
      <c r="AF383" s="2"/>
    </row>
    <row r="384" spans="1:35" x14ac:dyDescent="0.25">
      <c r="A384" t="s">
        <v>220</v>
      </c>
      <c r="B384" s="20" t="s">
        <v>221</v>
      </c>
      <c r="C384" s="3" t="s">
        <v>14</v>
      </c>
      <c r="D384" s="5">
        <v>0.79518338111973663</v>
      </c>
      <c r="E384" s="5">
        <v>0.5774471577004181</v>
      </c>
      <c r="F384" s="5">
        <v>2.0946723438212485</v>
      </c>
      <c r="G384" s="5">
        <v>0</v>
      </c>
      <c r="H384" s="5">
        <v>0</v>
      </c>
      <c r="I384" s="5">
        <v>0.16051415708694722</v>
      </c>
      <c r="J384" s="55">
        <v>6.0841342364271878</v>
      </c>
      <c r="K384" s="30">
        <v>6.0967731986592089</v>
      </c>
      <c r="L384" s="30"/>
      <c r="M384" s="30">
        <v>4.1382573516757395</v>
      </c>
      <c r="N384" s="30">
        <v>4.440325069187276</v>
      </c>
      <c r="O384" s="30">
        <v>4.5055238331048439</v>
      </c>
      <c r="P384" s="55"/>
      <c r="Q384" s="30"/>
      <c r="R384" s="30"/>
      <c r="S384" s="30"/>
      <c r="T384" s="30">
        <v>0</v>
      </c>
      <c r="U384" s="77">
        <v>0</v>
      </c>
      <c r="V384" s="5">
        <v>4.7406489079226066</v>
      </c>
      <c r="W384" s="5">
        <v>4.5461089794407128</v>
      </c>
      <c r="Y384" s="151" t="s">
        <v>395</v>
      </c>
      <c r="Z384" t="s">
        <v>1107</v>
      </c>
      <c r="AA384" t="s">
        <v>1108</v>
      </c>
      <c r="AB384">
        <v>0.42048677000000001</v>
      </c>
      <c r="AC384">
        <v>0.67027643800000003</v>
      </c>
      <c r="AD384">
        <v>6.5302752980000003</v>
      </c>
      <c r="AE384" s="2">
        <v>1</v>
      </c>
      <c r="AF384" s="2">
        <v>9</v>
      </c>
      <c r="AG384">
        <v>3.0917548999999999E-2</v>
      </c>
      <c r="AH384">
        <v>118.44153180000001</v>
      </c>
      <c r="AI384">
        <v>11.7044616</v>
      </c>
    </row>
    <row r="385" spans="1:35" x14ac:dyDescent="0.25">
      <c r="C385" s="3" t="s">
        <v>15</v>
      </c>
      <c r="D385" s="5">
        <v>1.514869001194977</v>
      </c>
      <c r="E385" s="5">
        <v>0.49543527212567634</v>
      </c>
      <c r="F385" s="5"/>
      <c r="G385" s="5">
        <v>0.22280781791793591</v>
      </c>
      <c r="H385" s="5">
        <v>0</v>
      </c>
      <c r="I385" s="5">
        <v>0.32592511692102361</v>
      </c>
      <c r="J385" s="55">
        <v>22.055240487223504</v>
      </c>
      <c r="K385" s="30">
        <v>15.870249278510451</v>
      </c>
      <c r="L385" s="30"/>
      <c r="M385" s="30">
        <v>12.927873538472483</v>
      </c>
      <c r="N385" s="30">
        <v>10.060585884952072</v>
      </c>
      <c r="O385" s="30">
        <v>7.8671509448594987</v>
      </c>
      <c r="P385" s="55"/>
      <c r="Q385" s="30"/>
      <c r="R385" s="30"/>
      <c r="S385" s="30"/>
      <c r="T385" s="30">
        <v>0</v>
      </c>
      <c r="U385" s="77">
        <v>0</v>
      </c>
      <c r="V385" s="5">
        <v>11.535448607323552</v>
      </c>
      <c r="W385" s="5">
        <v>6.4189158539605362</v>
      </c>
      <c r="Y385" s="151" t="s">
        <v>396</v>
      </c>
      <c r="Z385" t="s">
        <v>1109</v>
      </c>
      <c r="AA385" t="s">
        <v>1110</v>
      </c>
      <c r="AB385">
        <v>0.157435991</v>
      </c>
      <c r="AC385">
        <v>0.56856954800000004</v>
      </c>
      <c r="AD385">
        <v>1.4948275870000001</v>
      </c>
      <c r="AE385" s="2">
        <v>1</v>
      </c>
      <c r="AF385" s="2">
        <v>8</v>
      </c>
      <c r="AG385">
        <v>0.25626337599999999</v>
      </c>
      <c r="AH385">
        <v>274.81396080000002</v>
      </c>
      <c r="AI385">
        <v>5.0444830270000001</v>
      </c>
    </row>
    <row r="386" spans="1:35" x14ac:dyDescent="0.25">
      <c r="C386" s="3" t="s">
        <v>16</v>
      </c>
      <c r="D386" s="5">
        <v>1.6187769117184869</v>
      </c>
      <c r="E386" s="5">
        <v>0.43254448277497098</v>
      </c>
      <c r="F386" s="5"/>
      <c r="G386" s="5">
        <v>0</v>
      </c>
      <c r="H386" s="5">
        <v>0.28986180258089356</v>
      </c>
      <c r="I386" s="5">
        <v>0</v>
      </c>
      <c r="J386" s="55"/>
      <c r="K386" s="30"/>
      <c r="L386" s="30"/>
      <c r="M386" s="30"/>
      <c r="N386" s="30"/>
      <c r="O386" s="30"/>
      <c r="P386" s="55"/>
      <c r="Q386" s="30"/>
      <c r="R386" s="30"/>
      <c r="S386" s="30"/>
      <c r="T386" s="30">
        <v>0</v>
      </c>
      <c r="U386" s="77">
        <v>0</v>
      </c>
      <c r="V386" s="5">
        <v>0</v>
      </c>
      <c r="W386" s="5">
        <v>0</v>
      </c>
      <c r="Y386" s="159"/>
      <c r="AE386" s="2"/>
      <c r="AF386" s="2"/>
    </row>
    <row r="387" spans="1:35" x14ac:dyDescent="0.25">
      <c r="A387" t="s">
        <v>222</v>
      </c>
      <c r="B387" s="20" t="s">
        <v>223</v>
      </c>
      <c r="C387" s="3" t="s">
        <v>14</v>
      </c>
      <c r="D387" s="7">
        <v>0.54154236868764671</v>
      </c>
      <c r="E387" s="7">
        <v>0.40384210574485413</v>
      </c>
      <c r="F387" s="7">
        <v>0.40056055783447653</v>
      </c>
      <c r="G387" s="7">
        <v>0.27877911468747907</v>
      </c>
      <c r="H387" s="7">
        <v>0.15752236016553195</v>
      </c>
      <c r="I387" s="7">
        <v>0</v>
      </c>
      <c r="J387" s="42">
        <v>7.0163453942472458</v>
      </c>
      <c r="K387" s="43">
        <v>6.6503170285905489</v>
      </c>
      <c r="L387" s="47">
        <v>6.0275127246705162</v>
      </c>
      <c r="M387" s="43">
        <v>4.8573637885144869</v>
      </c>
      <c r="N387" s="43">
        <v>3.2088880209180957</v>
      </c>
      <c r="O387" s="43">
        <v>2.2542039690550189</v>
      </c>
      <c r="P387" s="42"/>
      <c r="Q387" s="43"/>
      <c r="R387" s="43"/>
      <c r="S387" s="43"/>
      <c r="T387" s="43">
        <v>0.24875951431544766</v>
      </c>
      <c r="U387" s="71">
        <v>0.26665973807176291</v>
      </c>
      <c r="V387" s="7">
        <v>2.1069226764243623</v>
      </c>
      <c r="W387" s="7">
        <v>2.6327302180011851</v>
      </c>
      <c r="Y387" s="151" t="s">
        <v>395</v>
      </c>
      <c r="Z387" t="s">
        <v>1115</v>
      </c>
      <c r="AA387" t="s">
        <v>1116</v>
      </c>
      <c r="AB387">
        <v>0.98547494999999996</v>
      </c>
      <c r="AC387">
        <v>5.4026579999999998E-2</v>
      </c>
      <c r="AD387">
        <v>882.00551589999998</v>
      </c>
      <c r="AE387" s="2">
        <v>1</v>
      </c>
      <c r="AF387" s="2">
        <v>13</v>
      </c>
      <c r="AG387" s="134">
        <v>2.4700000000000001E-13</v>
      </c>
      <c r="AH387">
        <v>70.984612209999995</v>
      </c>
      <c r="AI387">
        <v>19.529505310000001</v>
      </c>
    </row>
    <row r="388" spans="1:35" x14ac:dyDescent="0.25">
      <c r="C388" s="3" t="s">
        <v>15</v>
      </c>
      <c r="D388" s="7">
        <v>0.51884549300785332</v>
      </c>
      <c r="E388" s="7">
        <v>0.41823182625436645</v>
      </c>
      <c r="F388" s="7">
        <v>0.38054625826535232</v>
      </c>
      <c r="G388" s="7">
        <v>0.25836232732784453</v>
      </c>
      <c r="H388" s="7">
        <v>0.15214846951952651</v>
      </c>
      <c r="I388" s="7">
        <v>0</v>
      </c>
      <c r="J388" s="42">
        <v>6.2254344812341618</v>
      </c>
      <c r="K388" s="43">
        <v>5.8120629642510764</v>
      </c>
      <c r="L388" s="43">
        <v>5.3023989739563362</v>
      </c>
      <c r="M388" s="43">
        <v>4.1935616120112789</v>
      </c>
      <c r="N388" s="43">
        <v>3.4324047775145741</v>
      </c>
      <c r="O388" s="43">
        <v>2.4581972436399377</v>
      </c>
      <c r="P388" s="42"/>
      <c r="Q388" s="43"/>
      <c r="R388" s="43"/>
      <c r="S388" s="43"/>
      <c r="T388" s="43">
        <v>0.21874880281959927</v>
      </c>
      <c r="U388" s="71">
        <v>0.26955481984752871</v>
      </c>
      <c r="V388" s="7">
        <v>2.3964549915357152</v>
      </c>
      <c r="W388" s="7">
        <v>2.7390859813844299</v>
      </c>
      <c r="Y388" s="151" t="s">
        <v>396</v>
      </c>
      <c r="Z388" t="s">
        <v>1117</v>
      </c>
      <c r="AA388" t="s">
        <v>1118</v>
      </c>
      <c r="AB388">
        <v>0.93800862399999996</v>
      </c>
      <c r="AC388">
        <v>0.103804484</v>
      </c>
      <c r="AD388">
        <v>242.1004168</v>
      </c>
      <c r="AE388" s="2">
        <v>1</v>
      </c>
      <c r="AF388" s="2">
        <v>16</v>
      </c>
      <c r="AG388" s="134">
        <v>4.4100000000000002E-11</v>
      </c>
      <c r="AH388">
        <v>149.9348914</v>
      </c>
      <c r="AI388">
        <v>9.2459756940000002</v>
      </c>
    </row>
    <row r="389" spans="1:35" x14ac:dyDescent="0.25">
      <c r="C389" s="3" t="s">
        <v>16</v>
      </c>
      <c r="D389" s="7">
        <v>0.51067871903302198</v>
      </c>
      <c r="E389" s="7">
        <v>0.39869061608192041</v>
      </c>
      <c r="F389" s="7">
        <v>0.35339680834510967</v>
      </c>
      <c r="G389" s="7">
        <v>0.26735473688767841</v>
      </c>
      <c r="H389" s="7">
        <v>0.16432600702263622</v>
      </c>
      <c r="I389" s="7">
        <v>0</v>
      </c>
      <c r="J389" s="46">
        <v>7.3298054478550627</v>
      </c>
      <c r="K389" s="43">
        <v>6.7802706275760167</v>
      </c>
      <c r="L389" s="43">
        <v>6.2261028362723279</v>
      </c>
      <c r="M389" s="43">
        <v>5.0843417087352734</v>
      </c>
      <c r="N389" s="43">
        <v>3.1631190800740971</v>
      </c>
      <c r="O389" s="43">
        <v>2.2948653040637268</v>
      </c>
      <c r="P389" s="42"/>
      <c r="Q389" s="43"/>
      <c r="R389" s="43"/>
      <c r="S389" s="43"/>
      <c r="T389" s="43">
        <v>0.19054246611657885</v>
      </c>
      <c r="U389" s="71">
        <v>0.2477833930298004</v>
      </c>
      <c r="V389" s="7">
        <v>2.2834806627079689</v>
      </c>
      <c r="W389" s="7">
        <v>2.3078849525130516</v>
      </c>
      <c r="Y389" s="151"/>
      <c r="AE389" s="2"/>
      <c r="AF389" s="2"/>
    </row>
    <row r="390" spans="1:35" x14ac:dyDescent="0.25">
      <c r="A390" t="s">
        <v>499</v>
      </c>
      <c r="B390" s="20" t="s">
        <v>593</v>
      </c>
      <c r="C390" s="3" t="s">
        <v>14</v>
      </c>
      <c r="D390" s="28">
        <v>1.1200000000000001</v>
      </c>
      <c r="E390" s="13">
        <v>1</v>
      </c>
      <c r="F390" s="13">
        <v>1.05</v>
      </c>
      <c r="G390" s="13">
        <v>1.05</v>
      </c>
      <c r="H390" s="47">
        <v>0.97499999999999998</v>
      </c>
      <c r="I390" s="98"/>
      <c r="J390" s="25">
        <v>7.94</v>
      </c>
      <c r="K390" s="25">
        <v>3.92</v>
      </c>
      <c r="L390" s="28">
        <v>0.71</v>
      </c>
      <c r="M390" s="25">
        <v>6.24</v>
      </c>
      <c r="N390" s="87">
        <v>4.5600000000000005</v>
      </c>
      <c r="O390" s="98"/>
      <c r="P390" s="25">
        <v>1.978</v>
      </c>
      <c r="Q390" s="13">
        <v>0.39200000000000002</v>
      </c>
      <c r="R390" s="25">
        <v>1.6659999999999999</v>
      </c>
      <c r="S390" s="13">
        <v>1.17</v>
      </c>
      <c r="T390" s="43"/>
      <c r="U390" s="71"/>
      <c r="V390" s="7"/>
      <c r="W390" s="7"/>
      <c r="Y390" s="159" t="s">
        <v>395</v>
      </c>
      <c r="Z390" t="s">
        <v>500</v>
      </c>
      <c r="AA390" t="s">
        <v>501</v>
      </c>
      <c r="AB390">
        <v>7.4865327082775601E-2</v>
      </c>
      <c r="AC390">
        <v>0.34269019360124198</v>
      </c>
      <c r="AD390">
        <v>0.56646594806237305</v>
      </c>
      <c r="AE390" s="2">
        <v>1</v>
      </c>
      <c r="AF390" s="2">
        <v>7</v>
      </c>
      <c r="AG390">
        <v>0.47620969507463901</v>
      </c>
      <c r="AH390">
        <v>337.269570142269</v>
      </c>
      <c r="AI390">
        <v>4.1103452070553299</v>
      </c>
    </row>
    <row r="391" spans="1:35" x14ac:dyDescent="0.25">
      <c r="C391" s="3" t="s">
        <v>15</v>
      </c>
      <c r="D391" s="28">
        <v>0</v>
      </c>
      <c r="E391" s="13">
        <v>0.58799999999999997</v>
      </c>
      <c r="F391" s="13">
        <v>0.628</v>
      </c>
      <c r="G391" s="13">
        <v>0.51</v>
      </c>
      <c r="H391" s="47">
        <v>0.52400000000000002</v>
      </c>
      <c r="I391" s="98"/>
      <c r="J391" s="25">
        <v>7.48</v>
      </c>
      <c r="K391" s="25">
        <v>3.5599999999999996</v>
      </c>
      <c r="L391" s="25">
        <v>7.94</v>
      </c>
      <c r="M391" s="25">
        <v>5.9799999999999995</v>
      </c>
      <c r="N391" s="87">
        <v>5.8</v>
      </c>
      <c r="O391" s="98"/>
      <c r="P391" s="25">
        <v>1.6500000000000001</v>
      </c>
      <c r="Q391" s="13">
        <v>0.52900000000000003</v>
      </c>
      <c r="R391" s="25"/>
      <c r="S391" s="13">
        <v>0.63300000000000001</v>
      </c>
      <c r="T391" s="43"/>
      <c r="U391" s="71"/>
      <c r="V391" s="7"/>
      <c r="W391" s="7"/>
      <c r="Y391" s="159" t="s">
        <v>396</v>
      </c>
      <c r="Z391" t="s">
        <v>502</v>
      </c>
      <c r="AA391" t="s">
        <v>503</v>
      </c>
      <c r="AB391">
        <v>1.4853682051207599E-3</v>
      </c>
      <c r="AC391">
        <v>0.76018733992003895</v>
      </c>
      <c r="AD391">
        <v>1.1900622447170999E-2</v>
      </c>
      <c r="AE391" s="2">
        <v>1</v>
      </c>
      <c r="AF391" s="2">
        <v>8</v>
      </c>
      <c r="AG391">
        <v>0.91581782696802005</v>
      </c>
      <c r="AH391">
        <v>-1121.3888726550999</v>
      </c>
      <c r="AI391">
        <v>-1.2362298172600601</v>
      </c>
    </row>
    <row r="392" spans="1:35" x14ac:dyDescent="0.25">
      <c r="A392" t="s">
        <v>504</v>
      </c>
      <c r="B392" s="20" t="s">
        <v>594</v>
      </c>
      <c r="C392" s="3" t="s">
        <v>14</v>
      </c>
      <c r="D392" s="25">
        <v>0.624</v>
      </c>
      <c r="E392" s="25">
        <v>0.44800000000000001</v>
      </c>
      <c r="F392" s="25">
        <v>0.18259999999999998</v>
      </c>
      <c r="G392" s="25">
        <v>0.1678</v>
      </c>
      <c r="H392" s="87">
        <v>0.17760000000000001</v>
      </c>
      <c r="I392" s="98"/>
      <c r="J392" s="25">
        <v>1.954</v>
      </c>
      <c r="K392" s="25">
        <v>1.1139999999999999</v>
      </c>
      <c r="L392" s="25">
        <v>1.246</v>
      </c>
      <c r="M392" s="25">
        <v>1.1020000000000001</v>
      </c>
      <c r="N392" s="87">
        <v>0.35000000000000003</v>
      </c>
      <c r="O392" s="98"/>
      <c r="P392" s="25">
        <v>0.42200000000000004</v>
      </c>
      <c r="Q392" s="25">
        <v>0.19539999999999999</v>
      </c>
      <c r="R392" s="25">
        <v>0.26</v>
      </c>
      <c r="S392" s="25">
        <v>0.22999999999999998</v>
      </c>
      <c r="T392" s="43"/>
      <c r="U392" s="71"/>
      <c r="V392" s="7"/>
      <c r="W392" s="7"/>
      <c r="Y392" s="159" t="s">
        <v>395</v>
      </c>
      <c r="Z392" t="s">
        <v>505</v>
      </c>
      <c r="AA392" t="s">
        <v>506</v>
      </c>
      <c r="AB392">
        <v>0.70346279652985599</v>
      </c>
      <c r="AC392">
        <v>0.31439914453408502</v>
      </c>
      <c r="AD392">
        <v>18.978065168154998</v>
      </c>
      <c r="AE392" s="2">
        <v>1</v>
      </c>
      <c r="AF392" s="2">
        <v>8</v>
      </c>
      <c r="AG392">
        <v>2.42439698767227E-3</v>
      </c>
      <c r="AH392">
        <v>67.897594953901901</v>
      </c>
      <c r="AI392">
        <v>20.4174295431391</v>
      </c>
    </row>
    <row r="393" spans="1:35" x14ac:dyDescent="0.25">
      <c r="C393" s="3" t="s">
        <v>15</v>
      </c>
      <c r="D393" s="25">
        <v>0.48599999999999999</v>
      </c>
      <c r="E393" s="25">
        <v>0.34</v>
      </c>
      <c r="F393" s="25">
        <v>0.318</v>
      </c>
      <c r="G393" s="25">
        <v>0.17919999999999997</v>
      </c>
      <c r="H393" s="87">
        <v>0.12759999999999999</v>
      </c>
      <c r="I393" s="98"/>
      <c r="J393" s="25">
        <v>3.1</v>
      </c>
      <c r="K393" s="25">
        <v>2.82</v>
      </c>
      <c r="L393" s="25">
        <v>1.3519999999999999</v>
      </c>
      <c r="M393" s="25">
        <v>0.70000000000000007</v>
      </c>
      <c r="N393" s="87">
        <v>0.63</v>
      </c>
      <c r="O393" s="98"/>
      <c r="P393" s="25">
        <v>0.29600000000000004</v>
      </c>
      <c r="Q393" s="25">
        <v>0.18140000000000001</v>
      </c>
      <c r="R393" s="25">
        <v>0.32599999999999996</v>
      </c>
      <c r="S393" s="25">
        <v>0.376</v>
      </c>
      <c r="T393" s="43"/>
      <c r="U393" s="71"/>
      <c r="V393" s="7"/>
      <c r="W393" s="7"/>
      <c r="Y393" s="159" t="s">
        <v>396</v>
      </c>
      <c r="Z393" t="s">
        <v>507</v>
      </c>
      <c r="AA393" t="s">
        <v>508</v>
      </c>
      <c r="AB393">
        <v>0.78011628660199905</v>
      </c>
      <c r="AC393">
        <v>0.33647874463646699</v>
      </c>
      <c r="AD393">
        <v>28.382867454669402</v>
      </c>
      <c r="AE393" s="2">
        <v>1</v>
      </c>
      <c r="AF393" s="2">
        <v>8</v>
      </c>
      <c r="AG393">
        <v>7.0459726342553199E-4</v>
      </c>
      <c r="AH393">
        <v>51.8771302887979</v>
      </c>
      <c r="AI393">
        <v>26.7226493331925</v>
      </c>
    </row>
    <row r="394" spans="1:35" x14ac:dyDescent="0.25">
      <c r="A394" s="9" t="s">
        <v>639</v>
      </c>
      <c r="B394" s="20" t="s">
        <v>224</v>
      </c>
      <c r="C394" s="3" t="s">
        <v>9</v>
      </c>
      <c r="D394" s="7">
        <v>0.59381122456275837</v>
      </c>
      <c r="E394" s="7">
        <v>0.97116039133372833</v>
      </c>
      <c r="F394" s="7"/>
      <c r="G394" s="7">
        <v>1.0092706666976605</v>
      </c>
      <c r="H394" s="7">
        <v>0.70566698088397761</v>
      </c>
      <c r="I394" s="7">
        <v>1.0686819510101253</v>
      </c>
      <c r="J394" s="53">
        <v>20.619649829890786</v>
      </c>
      <c r="K394" s="54">
        <v>11.075456564848613</v>
      </c>
      <c r="L394" s="54">
        <v>8.0624339934764517</v>
      </c>
      <c r="M394" s="54">
        <v>5.7710698664255018</v>
      </c>
      <c r="N394" s="54">
        <v>5.3143363940295174</v>
      </c>
      <c r="O394" s="54">
        <v>6.9471641126190455</v>
      </c>
      <c r="P394" s="42"/>
      <c r="Q394" s="43"/>
      <c r="R394" s="43"/>
      <c r="S394" s="43"/>
      <c r="T394" s="43">
        <v>0.33965948671245083</v>
      </c>
      <c r="U394" s="71">
        <v>0.72238331118360111</v>
      </c>
      <c r="V394" s="4">
        <v>14.808939144329143</v>
      </c>
      <c r="W394" s="4">
        <v>12.891784831331336</v>
      </c>
      <c r="Y394" s="151" t="s">
        <v>395</v>
      </c>
      <c r="Z394" t="s">
        <v>1301</v>
      </c>
      <c r="AA394" t="s">
        <v>1302</v>
      </c>
      <c r="AB394">
        <v>4.1802243000000003E-2</v>
      </c>
      <c r="AC394">
        <v>0.28693175199999998</v>
      </c>
      <c r="AD394">
        <v>0.567136749</v>
      </c>
      <c r="AE394" s="2">
        <v>1</v>
      </c>
      <c r="AF394" s="2">
        <v>13</v>
      </c>
      <c r="AG394">
        <v>0.46481929</v>
      </c>
      <c r="AH394">
        <v>1082.7820919999999</v>
      </c>
      <c r="AI394">
        <v>1.2803078029999999</v>
      </c>
    </row>
    <row r="395" spans="1:35" x14ac:dyDescent="0.25">
      <c r="C395" s="3" t="s">
        <v>10</v>
      </c>
      <c r="D395" s="7">
        <v>1.8729330273236231</v>
      </c>
      <c r="E395" s="7">
        <v>1.0097601123880016</v>
      </c>
      <c r="F395" s="7"/>
      <c r="G395" s="7">
        <v>0.97175181176525205</v>
      </c>
      <c r="H395" s="7">
        <v>0.99353370702648447</v>
      </c>
      <c r="I395" s="7">
        <v>0.95242805022917509</v>
      </c>
      <c r="J395" s="53">
        <v>13.068081133928695</v>
      </c>
      <c r="K395" s="54">
        <v>5.4853373975194453</v>
      </c>
      <c r="L395" s="54">
        <v>5.0231500631588446</v>
      </c>
      <c r="M395" s="54">
        <v>3.42238065214138</v>
      </c>
      <c r="N395" s="54">
        <v>1.4098638765320335</v>
      </c>
      <c r="O395" s="54">
        <v>3.3993130593366319</v>
      </c>
      <c r="P395" s="42"/>
      <c r="Q395" s="43"/>
      <c r="R395" s="43"/>
      <c r="S395" s="43"/>
      <c r="T395" s="43">
        <v>0.35381668880839695</v>
      </c>
      <c r="U395" s="71">
        <v>0.70712528949486031</v>
      </c>
      <c r="V395" s="4">
        <v>6.8309628865409593</v>
      </c>
      <c r="W395" s="4">
        <v>7.0239155527760628</v>
      </c>
      <c r="Y395" s="151" t="s">
        <v>396</v>
      </c>
      <c r="Z395" t="s">
        <v>1303</v>
      </c>
      <c r="AA395" t="s">
        <v>1304</v>
      </c>
      <c r="AB395">
        <v>0.29150875199999998</v>
      </c>
      <c r="AC395">
        <v>0.61199449500000003</v>
      </c>
      <c r="AD395">
        <v>6.5832006380000001</v>
      </c>
      <c r="AE395" s="2">
        <v>1</v>
      </c>
      <c r="AF395" s="2">
        <v>16</v>
      </c>
      <c r="AG395">
        <v>2.0730907999999999E-2</v>
      </c>
      <c r="AH395">
        <v>154.223491</v>
      </c>
      <c r="AI395">
        <v>8.9888664289999998</v>
      </c>
    </row>
    <row r="396" spans="1:35" x14ac:dyDescent="0.25">
      <c r="C396" s="3" t="s">
        <v>11</v>
      </c>
      <c r="D396" s="7">
        <v>1.6634015353325655</v>
      </c>
      <c r="E396" s="7">
        <v>1.0731741020333985</v>
      </c>
      <c r="F396" s="7"/>
      <c r="G396" s="7">
        <v>0.86026518258966356</v>
      </c>
      <c r="H396" s="7">
        <v>0.82691766599146732</v>
      </c>
      <c r="I396" s="7">
        <v>0.96082705240473276</v>
      </c>
      <c r="J396" s="53">
        <v>8.9086844460898948</v>
      </c>
      <c r="K396" s="54">
        <v>5.7922562227388044</v>
      </c>
      <c r="L396" s="54">
        <v>4.0218139306902989</v>
      </c>
      <c r="M396" s="54">
        <v>3.3046450544336508</v>
      </c>
      <c r="N396" s="54">
        <v>1.628019714848715</v>
      </c>
      <c r="O396" s="54">
        <v>2.035723743181991</v>
      </c>
      <c r="P396" s="42"/>
      <c r="Q396" s="43"/>
      <c r="R396" s="43"/>
      <c r="S396" s="43"/>
      <c r="T396" s="43">
        <v>0.28167752199799634</v>
      </c>
      <c r="U396" s="71">
        <v>0.85013791677690376</v>
      </c>
      <c r="V396" s="4">
        <v>2.8638121126627669</v>
      </c>
      <c r="W396" s="4">
        <v>3.339739239773504</v>
      </c>
      <c r="Y396" s="159"/>
      <c r="AE396" s="2"/>
      <c r="AF396" s="2"/>
    </row>
    <row r="397" spans="1:35" x14ac:dyDescent="0.25">
      <c r="A397" t="s">
        <v>225</v>
      </c>
      <c r="B397" s="20" t="s">
        <v>226</v>
      </c>
      <c r="C397" s="3" t="s">
        <v>9</v>
      </c>
      <c r="D397" s="7">
        <v>1.1954037000655697</v>
      </c>
      <c r="E397" s="7">
        <v>0.30138157060109982</v>
      </c>
      <c r="F397" s="7">
        <v>0.37981314085533302</v>
      </c>
      <c r="G397" s="7">
        <v>0.34293677033410314</v>
      </c>
      <c r="H397" s="7">
        <v>0.13693956906356089</v>
      </c>
      <c r="I397" s="7">
        <v>4.2763196969295474E-2</v>
      </c>
      <c r="J397" s="42">
        <v>1.6833410274532334</v>
      </c>
      <c r="K397" s="43">
        <v>0.59430241677881512</v>
      </c>
      <c r="L397" s="43">
        <v>1.74262003923194</v>
      </c>
      <c r="M397" s="43">
        <v>1.5259008667290321</v>
      </c>
      <c r="N397" s="43">
        <v>1.542227621496127</v>
      </c>
      <c r="O397" s="43">
        <v>0.83069885134167565</v>
      </c>
      <c r="P397" s="42"/>
      <c r="Q397" s="43"/>
      <c r="R397" s="43"/>
      <c r="S397" s="43"/>
      <c r="T397" s="43">
        <v>0</v>
      </c>
      <c r="U397" s="71">
        <v>0</v>
      </c>
      <c r="V397" s="7">
        <v>0.2796426319589318</v>
      </c>
      <c r="W397" s="7">
        <v>0</v>
      </c>
      <c r="Y397" s="151" t="s">
        <v>395</v>
      </c>
      <c r="Z397" t="s">
        <v>1203</v>
      </c>
      <c r="AA397" t="s">
        <v>1204</v>
      </c>
      <c r="AB397">
        <v>0.63061447500000001</v>
      </c>
      <c r="AC397">
        <v>0.442524256</v>
      </c>
      <c r="AD397">
        <v>27.315178670000002</v>
      </c>
      <c r="AE397" s="2">
        <v>1</v>
      </c>
      <c r="AF397" s="2">
        <v>16</v>
      </c>
      <c r="AG397" s="134">
        <v>8.3100000000000001E-5</v>
      </c>
      <c r="AH397">
        <v>104.7074271</v>
      </c>
      <c r="AI397">
        <v>13.239694630000001</v>
      </c>
    </row>
    <row r="398" spans="1:35" x14ac:dyDescent="0.25">
      <c r="C398" s="3" t="s">
        <v>10</v>
      </c>
      <c r="D398" s="7">
        <v>0.28934974411770181</v>
      </c>
      <c r="E398" s="7">
        <v>0.20644373699742968</v>
      </c>
      <c r="F398" s="7">
        <v>0.23535101761329252</v>
      </c>
      <c r="G398" s="7">
        <v>0.14046088564552092</v>
      </c>
      <c r="H398" s="7">
        <v>0.1561243244959864</v>
      </c>
      <c r="I398" s="7">
        <v>0.1235875871017124</v>
      </c>
      <c r="J398" s="42">
        <v>1.6657514512787222</v>
      </c>
      <c r="K398" s="43">
        <v>1.4288981100921299</v>
      </c>
      <c r="L398" s="43">
        <v>1.9628387826315872</v>
      </c>
      <c r="M398" s="43">
        <v>1.8668989882673452</v>
      </c>
      <c r="N398" s="43">
        <v>1.2774842696049447</v>
      </c>
      <c r="O398" s="43">
        <v>1.1463301865079214</v>
      </c>
      <c r="P398" s="42"/>
      <c r="Q398" s="43"/>
      <c r="R398" s="43"/>
      <c r="S398" s="43"/>
      <c r="T398" s="43">
        <v>0</v>
      </c>
      <c r="U398" s="71">
        <v>0</v>
      </c>
      <c r="V398" s="7">
        <v>0.28363929094271029</v>
      </c>
      <c r="W398" s="7">
        <v>0.61240997678566333</v>
      </c>
      <c r="Y398" s="151" t="s">
        <v>396</v>
      </c>
      <c r="Z398" t="s">
        <v>1205</v>
      </c>
      <c r="AA398" t="s">
        <v>1206</v>
      </c>
      <c r="AB398">
        <v>0.101780246</v>
      </c>
      <c r="AC398">
        <v>0.42394985000000002</v>
      </c>
      <c r="AD398">
        <v>1.813012831</v>
      </c>
      <c r="AE398" s="2">
        <v>1</v>
      </c>
      <c r="AF398" s="2">
        <v>16</v>
      </c>
      <c r="AG398">
        <v>0.19691334399999999</v>
      </c>
      <c r="AH398">
        <v>424.2302833</v>
      </c>
      <c r="AI398">
        <v>3.2677873690000001</v>
      </c>
    </row>
    <row r="399" spans="1:35" x14ac:dyDescent="0.25">
      <c r="C399" s="3" t="s">
        <v>11</v>
      </c>
      <c r="D399" s="7">
        <v>0.24531203132857651</v>
      </c>
      <c r="E399" s="7">
        <v>0.2844854205279238</v>
      </c>
      <c r="F399" s="7">
        <v>0.2020312716079341</v>
      </c>
      <c r="G399" s="7">
        <v>0.24945044316840576</v>
      </c>
      <c r="H399" s="7">
        <v>0.16217462879599445</v>
      </c>
      <c r="I399" s="7">
        <v>8.4917352256976081E-2</v>
      </c>
      <c r="J399" s="42">
        <v>2.447942217340449</v>
      </c>
      <c r="K399" s="43">
        <v>1.641667901075925</v>
      </c>
      <c r="L399" s="43">
        <v>2.0127182990097228</v>
      </c>
      <c r="M399" s="43">
        <v>1.8131490420943595</v>
      </c>
      <c r="N399" s="43">
        <v>4.549281189760717</v>
      </c>
      <c r="O399" s="43">
        <v>1.0294975378162523</v>
      </c>
      <c r="P399" s="42"/>
      <c r="Q399" s="43"/>
      <c r="R399" s="43"/>
      <c r="S399" s="43"/>
      <c r="T399" s="43">
        <v>0</v>
      </c>
      <c r="U399" s="71">
        <v>0</v>
      </c>
      <c r="V399" s="7">
        <v>0.31769831014346456</v>
      </c>
      <c r="W399" s="7">
        <v>0.6992771216868392</v>
      </c>
      <c r="Y399" s="159"/>
      <c r="AE399" s="2"/>
      <c r="AF399" s="2"/>
    </row>
    <row r="400" spans="1:35" x14ac:dyDescent="0.25">
      <c r="A400" t="s">
        <v>227</v>
      </c>
      <c r="B400" s="20" t="s">
        <v>228</v>
      </c>
      <c r="C400" s="3" t="s">
        <v>9</v>
      </c>
      <c r="D400" s="7">
        <v>0.9278577302026122</v>
      </c>
      <c r="E400" s="7">
        <v>0.75657923215673961</v>
      </c>
      <c r="F400" s="7">
        <v>0.5216212031459847</v>
      </c>
      <c r="G400" s="7">
        <v>0.3728338774410247</v>
      </c>
      <c r="H400" s="7">
        <v>0</v>
      </c>
      <c r="I400" s="7">
        <v>0</v>
      </c>
      <c r="J400" s="42">
        <v>8.513783438258999</v>
      </c>
      <c r="K400" s="43">
        <v>6.151139652399098</v>
      </c>
      <c r="L400" s="43">
        <v>7.2556832390198016</v>
      </c>
      <c r="M400" s="43">
        <v>6.2596977185109699</v>
      </c>
      <c r="N400" s="43">
        <v>4.6144965645792428</v>
      </c>
      <c r="O400" s="43">
        <v>3.5483282417410389</v>
      </c>
      <c r="P400" s="42"/>
      <c r="Q400" s="43"/>
      <c r="R400" s="43"/>
      <c r="S400" s="43"/>
      <c r="T400" s="43">
        <v>0.74457336318576139</v>
      </c>
      <c r="U400" s="71">
        <v>0.4613988528932419</v>
      </c>
      <c r="V400" s="7">
        <v>7.1412864782038366</v>
      </c>
      <c r="W400" s="7">
        <v>6.012628378211982</v>
      </c>
      <c r="Y400" s="151" t="s">
        <v>395</v>
      </c>
      <c r="Z400" t="s">
        <v>1077</v>
      </c>
      <c r="AA400" t="s">
        <v>1078</v>
      </c>
      <c r="AB400">
        <v>0.81842230699999996</v>
      </c>
      <c r="AC400">
        <v>0.189187986</v>
      </c>
      <c r="AD400">
        <v>45.072844289999999</v>
      </c>
      <c r="AE400" s="2">
        <v>1</v>
      </c>
      <c r="AF400" s="2">
        <v>10</v>
      </c>
      <c r="AG400" s="134">
        <v>5.27E-5</v>
      </c>
      <c r="AH400">
        <v>41.940184510000002</v>
      </c>
      <c r="AI400">
        <v>33.054083509999998</v>
      </c>
    </row>
    <row r="401" spans="1:35" x14ac:dyDescent="0.25">
      <c r="C401" s="3" t="s">
        <v>10</v>
      </c>
      <c r="D401" s="7">
        <v>0.84755478838955589</v>
      </c>
      <c r="E401" s="7">
        <v>0.80436640798425796</v>
      </c>
      <c r="F401" s="7">
        <v>0.44151246528450561</v>
      </c>
      <c r="G401" s="7">
        <v>0.26027697711348563</v>
      </c>
      <c r="H401" s="7">
        <v>0</v>
      </c>
      <c r="I401" s="7">
        <v>0</v>
      </c>
      <c r="J401" s="42">
        <v>9.0461993990796454</v>
      </c>
      <c r="K401" s="43">
        <v>7.8969036725984321</v>
      </c>
      <c r="L401" s="43">
        <v>7.6685651596071294</v>
      </c>
      <c r="M401" s="43">
        <v>6.0625632414045514</v>
      </c>
      <c r="N401" s="43">
        <v>4.7827211017369509</v>
      </c>
      <c r="O401" s="43">
        <v>4.2204191621350278</v>
      </c>
      <c r="P401" s="42"/>
      <c r="Q401" s="43"/>
      <c r="R401" s="43"/>
      <c r="S401" s="43"/>
      <c r="T401" s="43">
        <v>0.48215220400772624</v>
      </c>
      <c r="U401" s="71">
        <v>0.50916394713075974</v>
      </c>
      <c r="V401" s="7">
        <v>7.4235066937231364</v>
      </c>
      <c r="W401" s="7">
        <v>6.1679022367599012</v>
      </c>
      <c r="Y401" s="151" t="s">
        <v>396</v>
      </c>
      <c r="Z401" t="s">
        <v>1079</v>
      </c>
      <c r="AA401" t="s">
        <v>1080</v>
      </c>
      <c r="AB401">
        <v>0.867197475</v>
      </c>
      <c r="AC401">
        <v>0.111430006</v>
      </c>
      <c r="AD401">
        <v>104.4796367</v>
      </c>
      <c r="AE401" s="2">
        <v>1</v>
      </c>
      <c r="AF401" s="2">
        <v>16</v>
      </c>
      <c r="AG401" s="134">
        <v>2.0199999999999999E-8</v>
      </c>
      <c r="AH401">
        <v>212.61730539999999</v>
      </c>
      <c r="AI401">
        <v>6.520138888</v>
      </c>
    </row>
    <row r="402" spans="1:35" x14ac:dyDescent="0.25">
      <c r="C402" s="3" t="s">
        <v>11</v>
      </c>
      <c r="D402" s="7">
        <v>0.76981920519177138</v>
      </c>
      <c r="E402" s="7">
        <v>0.55030820666242952</v>
      </c>
      <c r="F402" s="7">
        <v>0.34894726417097044</v>
      </c>
      <c r="G402" s="7">
        <v>0.35902486895069824</v>
      </c>
      <c r="H402" s="7">
        <v>0</v>
      </c>
      <c r="I402" s="7">
        <v>0</v>
      </c>
      <c r="J402" s="42">
        <v>9.7759183761342818</v>
      </c>
      <c r="K402" s="43">
        <v>7.5292638368163827</v>
      </c>
      <c r="L402" s="43">
        <v>7.54240711593709</v>
      </c>
      <c r="M402" s="43">
        <v>6.2179998660121321</v>
      </c>
      <c r="N402" s="43">
        <v>5.994201329075902</v>
      </c>
      <c r="O402" s="43">
        <v>3.8570871059237195</v>
      </c>
      <c r="P402" s="42"/>
      <c r="Q402" s="43"/>
      <c r="R402" s="43"/>
      <c r="S402" s="43"/>
      <c r="T402" s="43">
        <v>0.5672048585317625</v>
      </c>
      <c r="U402" s="71">
        <v>0</v>
      </c>
      <c r="V402" s="7">
        <v>7.1129959212267009</v>
      </c>
      <c r="W402" s="7">
        <v>5.7873625761819474</v>
      </c>
      <c r="Y402" s="159"/>
      <c r="AE402" s="2"/>
      <c r="AF402" s="2"/>
    </row>
    <row r="403" spans="1:35" x14ac:dyDescent="0.25">
      <c r="A403" s="9" t="s">
        <v>640</v>
      </c>
      <c r="B403" s="20" t="s">
        <v>229</v>
      </c>
      <c r="C403" s="3" t="s">
        <v>14</v>
      </c>
      <c r="D403" s="7">
        <v>1.2095375978023173</v>
      </c>
      <c r="E403" s="7">
        <v>0.61811613870311721</v>
      </c>
      <c r="F403" s="7">
        <v>0</v>
      </c>
      <c r="G403" s="7">
        <v>0</v>
      </c>
      <c r="H403" s="7">
        <v>0</v>
      </c>
      <c r="I403" s="7">
        <v>0</v>
      </c>
      <c r="J403" s="53">
        <v>19.745322171702146</v>
      </c>
      <c r="K403" s="54">
        <v>5.0674468222027507</v>
      </c>
      <c r="L403" s="54">
        <v>3.2503973630791125</v>
      </c>
      <c r="M403" s="54">
        <v>1.4668302606369561</v>
      </c>
      <c r="N403" s="43">
        <v>0</v>
      </c>
      <c r="O403" s="43">
        <v>0</v>
      </c>
      <c r="P403" s="42"/>
      <c r="Q403" s="43"/>
      <c r="R403" s="43"/>
      <c r="S403" s="43"/>
      <c r="T403" s="43">
        <v>0</v>
      </c>
      <c r="U403" s="71">
        <v>0</v>
      </c>
      <c r="V403" s="7">
        <v>4.1242186123331575</v>
      </c>
      <c r="W403" s="7">
        <v>3.2153425510657394</v>
      </c>
      <c r="Y403" s="151" t="s">
        <v>395</v>
      </c>
      <c r="Z403" t="s">
        <v>789</v>
      </c>
      <c r="AA403" t="s">
        <v>790</v>
      </c>
      <c r="AB403">
        <v>0.99890303499999999</v>
      </c>
      <c r="AC403">
        <v>1.7752567E-2</v>
      </c>
      <c r="AD403">
        <v>910.60646250000002</v>
      </c>
      <c r="AE403" s="2">
        <v>1</v>
      </c>
      <c r="AF403" s="2">
        <v>1</v>
      </c>
      <c r="AG403">
        <v>2.1088994E-2</v>
      </c>
      <c r="AH403">
        <v>15.846909009999999</v>
      </c>
      <c r="AI403">
        <v>87.480426660000006</v>
      </c>
    </row>
    <row r="404" spans="1:35" x14ac:dyDescent="0.25">
      <c r="C404" s="3" t="s">
        <v>15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53">
        <v>15.112162701391801</v>
      </c>
      <c r="K404" s="54">
        <v>6.5166311622900954</v>
      </c>
      <c r="L404" s="54">
        <v>2.9408454912656405</v>
      </c>
      <c r="M404" s="54">
        <v>1.8341294600612423</v>
      </c>
      <c r="N404" s="43">
        <v>0</v>
      </c>
      <c r="O404" s="43">
        <v>0</v>
      </c>
      <c r="P404" s="42"/>
      <c r="Q404" s="43"/>
      <c r="R404" s="43"/>
      <c r="S404" s="43"/>
      <c r="T404" s="43">
        <v>0</v>
      </c>
      <c r="U404" s="71">
        <v>0</v>
      </c>
      <c r="V404" s="7">
        <v>2.9271938641017266</v>
      </c>
      <c r="W404" s="7">
        <v>2.2823630583274457</v>
      </c>
      <c r="Y404" s="151" t="s">
        <v>396</v>
      </c>
      <c r="Z404" t="s">
        <v>791</v>
      </c>
      <c r="AA404" t="s">
        <v>792</v>
      </c>
      <c r="AB404">
        <v>0.90309160499999996</v>
      </c>
      <c r="AC404">
        <v>0.297515329</v>
      </c>
      <c r="AD404">
        <v>93.190234720000007</v>
      </c>
      <c r="AE404" s="2">
        <v>1</v>
      </c>
      <c r="AF404" s="2">
        <v>10</v>
      </c>
      <c r="AG404" s="134">
        <v>2.1900000000000002E-6</v>
      </c>
      <c r="AH404">
        <v>18.547561720000001</v>
      </c>
      <c r="AI404">
        <v>74.742674120000004</v>
      </c>
    </row>
    <row r="405" spans="1:35" x14ac:dyDescent="0.25">
      <c r="C405" s="3" t="s">
        <v>16</v>
      </c>
      <c r="D405" s="7">
        <v>1.1796604580896008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53">
        <v>14.474263238262603</v>
      </c>
      <c r="K405" s="54">
        <v>4.7752307437904289</v>
      </c>
      <c r="L405" s="54">
        <v>3.0836205835623756</v>
      </c>
      <c r="M405" s="54">
        <v>1.3391765414735197</v>
      </c>
      <c r="N405" s="43">
        <v>0</v>
      </c>
      <c r="O405" s="43">
        <v>0</v>
      </c>
      <c r="P405" s="42"/>
      <c r="Q405" s="43"/>
      <c r="R405" s="43"/>
      <c r="S405" s="43"/>
      <c r="T405" s="43">
        <v>0</v>
      </c>
      <c r="U405" s="71">
        <v>0</v>
      </c>
      <c r="V405" s="7">
        <v>3.750207205999859</v>
      </c>
      <c r="W405" s="7">
        <v>1.7761201327975866</v>
      </c>
      <c r="Y405" s="159"/>
      <c r="AE405" s="2"/>
      <c r="AF405" s="2"/>
    </row>
    <row r="406" spans="1:35" x14ac:dyDescent="0.25">
      <c r="A406" t="s">
        <v>231</v>
      </c>
      <c r="B406" s="20" t="s">
        <v>232</v>
      </c>
      <c r="C406" s="3" t="s">
        <v>14</v>
      </c>
      <c r="D406" s="14">
        <v>0.68100000000000005</v>
      </c>
      <c r="E406" s="14">
        <v>0.60299999999999998</v>
      </c>
      <c r="F406" s="14">
        <v>0.65200000000000002</v>
      </c>
      <c r="G406" s="14">
        <v>0.63400000000000001</v>
      </c>
      <c r="H406" s="14">
        <v>0.72</v>
      </c>
      <c r="I406" s="14">
        <v>0.75700000000000001</v>
      </c>
      <c r="J406" s="48">
        <v>6.45</v>
      </c>
      <c r="K406" s="49">
        <v>6.79</v>
      </c>
      <c r="L406" s="49">
        <v>7.11</v>
      </c>
      <c r="M406" s="49">
        <v>6.99</v>
      </c>
      <c r="N406" s="49">
        <v>6.57</v>
      </c>
      <c r="O406" s="49">
        <v>7.35</v>
      </c>
      <c r="P406" s="48"/>
      <c r="Q406" s="49"/>
      <c r="R406" s="49"/>
      <c r="S406" s="49"/>
      <c r="T406" s="49">
        <v>0.71899999999999997</v>
      </c>
      <c r="U406" s="74">
        <v>0.73699999999999999</v>
      </c>
      <c r="V406" s="14">
        <v>7</v>
      </c>
      <c r="W406" s="14">
        <v>7.37</v>
      </c>
      <c r="Y406" s="151" t="s">
        <v>395</v>
      </c>
      <c r="Z406" t="s">
        <v>1411</v>
      </c>
      <c r="AA406" t="s">
        <v>1412</v>
      </c>
      <c r="AB406">
        <v>0.23262385999999999</v>
      </c>
      <c r="AC406">
        <v>7.9418870000000003E-2</v>
      </c>
      <c r="AD406">
        <v>4.8502703880000002</v>
      </c>
      <c r="AE406" s="2">
        <v>1</v>
      </c>
      <c r="AF406" s="2">
        <v>16</v>
      </c>
      <c r="AG406">
        <v>4.2652962000000003E-2</v>
      </c>
      <c r="AH406">
        <v>-1384.5540530000001</v>
      </c>
      <c r="AI406">
        <v>-1.001256945</v>
      </c>
    </row>
    <row r="407" spans="1:35" x14ac:dyDescent="0.25">
      <c r="C407" s="3" t="s">
        <v>15</v>
      </c>
      <c r="D407" s="14">
        <v>0.68799999999999994</v>
      </c>
      <c r="E407" s="14">
        <v>0.63800000000000001</v>
      </c>
      <c r="F407" s="14">
        <v>0.72499999999999998</v>
      </c>
      <c r="G407" s="14">
        <v>0.628</v>
      </c>
      <c r="H407" s="14">
        <v>0.63500000000000001</v>
      </c>
      <c r="I407" s="14">
        <v>0.73799999999999999</v>
      </c>
      <c r="J407" s="48">
        <v>6.39</v>
      </c>
      <c r="K407" s="49">
        <v>6.73</v>
      </c>
      <c r="L407" s="49">
        <v>7.14</v>
      </c>
      <c r="M407" s="49">
        <v>6.72</v>
      </c>
      <c r="N407" s="49">
        <v>6.75</v>
      </c>
      <c r="O407" s="49">
        <v>7.46</v>
      </c>
      <c r="P407" s="48"/>
      <c r="Q407" s="49"/>
      <c r="R407" s="49"/>
      <c r="S407" s="49"/>
      <c r="T407" s="49">
        <v>0.81399999999999995</v>
      </c>
      <c r="U407" s="74">
        <v>0.83299999999999996</v>
      </c>
      <c r="V407" s="14">
        <v>6.55</v>
      </c>
      <c r="W407" s="14">
        <v>7.02</v>
      </c>
      <c r="Y407" s="151" t="s">
        <v>396</v>
      </c>
      <c r="Z407" t="s">
        <v>1413</v>
      </c>
      <c r="AA407" t="s">
        <v>1414</v>
      </c>
      <c r="AB407">
        <v>0.36994633999999998</v>
      </c>
      <c r="AC407">
        <v>3.9927483999999999E-2</v>
      </c>
      <c r="AD407">
        <v>9.3946624130000007</v>
      </c>
      <c r="AE407" s="2">
        <v>1</v>
      </c>
      <c r="AF407" s="2">
        <v>16</v>
      </c>
      <c r="AG407">
        <v>7.4017529999999996E-3</v>
      </c>
      <c r="AH407">
        <v>-1978.8098070000001</v>
      </c>
      <c r="AI407">
        <v>-0.700569785</v>
      </c>
    </row>
    <row r="408" spans="1:35" x14ac:dyDescent="0.25">
      <c r="C408" s="3" t="s">
        <v>16</v>
      </c>
      <c r="D408" s="14">
        <v>0.72699999999999998</v>
      </c>
      <c r="E408" s="14">
        <v>0.61899999999999999</v>
      </c>
      <c r="F408" s="14">
        <v>0.58199999999999996</v>
      </c>
      <c r="G408" s="14">
        <v>0.66200000000000003</v>
      </c>
      <c r="H408" s="14">
        <v>0.58399999999999996</v>
      </c>
      <c r="I408" s="14">
        <v>0.749</v>
      </c>
      <c r="J408" s="48">
        <v>6.77</v>
      </c>
      <c r="K408" s="49">
        <v>6.78</v>
      </c>
      <c r="L408" s="49">
        <v>7.32</v>
      </c>
      <c r="M408" s="49">
        <v>7.31</v>
      </c>
      <c r="N408" s="49">
        <v>6.94</v>
      </c>
      <c r="O408" s="49">
        <v>7.47</v>
      </c>
      <c r="P408" s="48"/>
      <c r="Q408" s="49"/>
      <c r="R408" s="49"/>
      <c r="S408" s="49"/>
      <c r="T408" s="49">
        <v>0.88500000000000001</v>
      </c>
      <c r="U408" s="74">
        <v>0.88</v>
      </c>
      <c r="V408" s="14">
        <v>7.16</v>
      </c>
      <c r="W408" s="14">
        <v>7.35</v>
      </c>
      <c r="Y408" s="159"/>
      <c r="AE408" s="2"/>
      <c r="AF408" s="2"/>
    </row>
    <row r="409" spans="1:35" x14ac:dyDescent="0.25">
      <c r="A409" t="s">
        <v>233</v>
      </c>
      <c r="B409" s="20" t="s">
        <v>234</v>
      </c>
      <c r="C409" s="3" t="s">
        <v>14</v>
      </c>
      <c r="D409" s="13">
        <v>0.434</v>
      </c>
      <c r="E409" s="13">
        <v>0.40699999999999997</v>
      </c>
      <c r="F409" s="13">
        <v>0.39400000000000002</v>
      </c>
      <c r="G409" s="13">
        <v>0.36899999999999999</v>
      </c>
      <c r="H409" s="13">
        <v>0.38</v>
      </c>
      <c r="I409" s="13">
        <v>0.34</v>
      </c>
      <c r="J409" s="46">
        <v>5.51</v>
      </c>
      <c r="K409" s="47">
        <v>4.46</v>
      </c>
      <c r="L409" s="47">
        <v>3.8</v>
      </c>
      <c r="M409" s="47">
        <v>3.66</v>
      </c>
      <c r="N409" s="47">
        <v>4.05</v>
      </c>
      <c r="O409" s="47">
        <v>3.23</v>
      </c>
      <c r="P409" s="46"/>
      <c r="Q409" s="47"/>
      <c r="R409" s="47"/>
      <c r="S409" s="47"/>
      <c r="T409" s="47">
        <v>0.51900000000000002</v>
      </c>
      <c r="U409" s="73">
        <v>0.54200000000000004</v>
      </c>
      <c r="V409" s="13">
        <v>3.61</v>
      </c>
      <c r="W409" s="13">
        <v>2.62</v>
      </c>
      <c r="Y409" s="151" t="s">
        <v>395</v>
      </c>
      <c r="Z409" t="s">
        <v>979</v>
      </c>
      <c r="AA409" t="s">
        <v>980</v>
      </c>
      <c r="AB409">
        <v>0.47735746000000001</v>
      </c>
      <c r="AC409">
        <v>0.24914294200000001</v>
      </c>
      <c r="AD409">
        <v>14.61365803</v>
      </c>
      <c r="AE409" s="2">
        <v>1</v>
      </c>
      <c r="AF409" s="2">
        <v>16</v>
      </c>
      <c r="AG409">
        <v>1.498938E-3</v>
      </c>
      <c r="AH409">
        <v>254.26614129999999</v>
      </c>
      <c r="AI409">
        <v>5.4521390619999996</v>
      </c>
    </row>
    <row r="410" spans="1:35" x14ac:dyDescent="0.25">
      <c r="C410" s="3" t="s">
        <v>15</v>
      </c>
      <c r="D410" s="13">
        <v>0.89300000000000002</v>
      </c>
      <c r="E410" s="13">
        <v>0.45800000000000002</v>
      </c>
      <c r="F410" s="13">
        <v>0.83799999999999997</v>
      </c>
      <c r="G410" s="13">
        <v>0.502</v>
      </c>
      <c r="H410" s="13">
        <v>0.33100000000000002</v>
      </c>
      <c r="I410" s="13">
        <v>0.219</v>
      </c>
      <c r="J410" s="46">
        <v>4.99</v>
      </c>
      <c r="K410" s="47">
        <v>4.1399999999999997</v>
      </c>
      <c r="L410" s="47">
        <v>4.3</v>
      </c>
      <c r="M410" s="47">
        <v>3.11</v>
      </c>
      <c r="N410" s="47">
        <v>3.32</v>
      </c>
      <c r="O410" s="47">
        <v>3.03</v>
      </c>
      <c r="P410" s="46"/>
      <c r="Q410" s="47"/>
      <c r="R410" s="47"/>
      <c r="S410" s="47"/>
      <c r="T410" s="47">
        <v>0.42799999999999999</v>
      </c>
      <c r="U410" s="73">
        <v>0.23300000000000001</v>
      </c>
      <c r="V410" s="13">
        <v>3.43</v>
      </c>
      <c r="W410" s="13">
        <v>2.57</v>
      </c>
      <c r="Y410" s="151" t="s">
        <v>396</v>
      </c>
      <c r="Z410" t="s">
        <v>981</v>
      </c>
      <c r="AA410" t="s">
        <v>982</v>
      </c>
      <c r="AB410">
        <v>0.47412763899999999</v>
      </c>
      <c r="AC410">
        <v>0.159622982</v>
      </c>
      <c r="AD410">
        <v>14.42563402</v>
      </c>
      <c r="AE410" s="2">
        <v>1</v>
      </c>
      <c r="AF410" s="2">
        <v>16</v>
      </c>
      <c r="AG410">
        <v>1.5790190000000001E-3</v>
      </c>
      <c r="AH410">
        <v>399.44198929999999</v>
      </c>
      <c r="AI410">
        <v>3.470577451</v>
      </c>
    </row>
    <row r="411" spans="1:35" x14ac:dyDescent="0.25">
      <c r="C411" s="3" t="s">
        <v>16</v>
      </c>
      <c r="D411" s="13">
        <v>0.6</v>
      </c>
      <c r="E411" s="13">
        <v>0.46800000000000003</v>
      </c>
      <c r="F411" s="13">
        <v>0.52800000000000002</v>
      </c>
      <c r="G411" s="13">
        <v>0.36499999999999999</v>
      </c>
      <c r="H411" s="13">
        <v>0.35799999999999998</v>
      </c>
      <c r="I411" s="13">
        <v>0.33800000000000002</v>
      </c>
      <c r="J411" s="46">
        <v>4.4000000000000004</v>
      </c>
      <c r="K411" s="47">
        <v>4.47</v>
      </c>
      <c r="L411" s="47">
        <v>3.42</v>
      </c>
      <c r="M411" s="47">
        <v>6.09</v>
      </c>
      <c r="N411" s="47">
        <v>3.26</v>
      </c>
      <c r="O411" s="47">
        <v>2.84</v>
      </c>
      <c r="P411" s="46"/>
      <c r="Q411" s="47"/>
      <c r="R411" s="47"/>
      <c r="S411" s="47"/>
      <c r="T411" s="47">
        <v>0.41</v>
      </c>
      <c r="U411" s="73">
        <v>0.26700000000000002</v>
      </c>
      <c r="V411" s="13">
        <v>2.72</v>
      </c>
      <c r="W411" s="13">
        <v>2.62</v>
      </c>
      <c r="Y411" s="159"/>
      <c r="AE411" s="2"/>
      <c r="AF411" s="2"/>
    </row>
    <row r="412" spans="1:35" x14ac:dyDescent="0.25">
      <c r="A412" t="s">
        <v>235</v>
      </c>
      <c r="B412" s="20" t="s">
        <v>236</v>
      </c>
      <c r="C412" s="3" t="s">
        <v>14</v>
      </c>
      <c r="D412" s="14">
        <v>0.253</v>
      </c>
      <c r="E412" s="14">
        <v>0.38500000000000001</v>
      </c>
      <c r="F412" s="14">
        <v>0.53500000000000003</v>
      </c>
      <c r="G412" s="14">
        <v>0.45800000000000002</v>
      </c>
      <c r="H412" s="14">
        <v>0.32300000000000001</v>
      </c>
      <c r="I412" s="14">
        <v>0.34899999999999998</v>
      </c>
      <c r="J412" s="64">
        <v>3.34</v>
      </c>
      <c r="K412" s="49">
        <v>5.04</v>
      </c>
      <c r="L412" s="49">
        <v>6.47</v>
      </c>
      <c r="M412" s="49">
        <v>4.6399999999999997</v>
      </c>
      <c r="N412" s="49">
        <v>5.82</v>
      </c>
      <c r="O412" s="49">
        <v>9.19</v>
      </c>
      <c r="P412" s="48"/>
      <c r="Q412" s="49"/>
      <c r="R412" s="49"/>
      <c r="S412" s="49"/>
      <c r="T412" s="49">
        <v>0.35599999999999998</v>
      </c>
      <c r="U412" s="74">
        <v>0.42299999999999999</v>
      </c>
      <c r="V412" s="14">
        <v>8.44</v>
      </c>
      <c r="W412" s="14">
        <v>8.73</v>
      </c>
      <c r="Y412" s="151" t="s">
        <v>395</v>
      </c>
      <c r="Z412" t="s">
        <v>695</v>
      </c>
      <c r="AA412" t="s">
        <v>696</v>
      </c>
      <c r="AB412">
        <v>4.3661450000000001E-3</v>
      </c>
      <c r="AC412">
        <v>0.233571204</v>
      </c>
      <c r="AD412">
        <v>7.0164675999999995E-2</v>
      </c>
      <c r="AE412" s="2">
        <v>1</v>
      </c>
      <c r="AF412" s="2">
        <v>16</v>
      </c>
      <c r="AG412">
        <v>0.79447933199999998</v>
      </c>
      <c r="AH412">
        <v>3914.1550929999999</v>
      </c>
      <c r="AI412">
        <v>0.354174612</v>
      </c>
    </row>
    <row r="413" spans="1:35" x14ac:dyDescent="0.25">
      <c r="C413" s="3" t="s">
        <v>15</v>
      </c>
      <c r="D413" s="14">
        <v>0.30499999999999999</v>
      </c>
      <c r="E413" s="14">
        <v>0.29499999999999998</v>
      </c>
      <c r="F413" s="14">
        <v>0.33500000000000002</v>
      </c>
      <c r="G413" s="14">
        <v>0.54400000000000004</v>
      </c>
      <c r="H413" s="14">
        <v>0.35299999999999998</v>
      </c>
      <c r="I413" s="14">
        <v>0.33700000000000002</v>
      </c>
      <c r="J413" s="64">
        <v>5.0599999999999996</v>
      </c>
      <c r="K413" s="49">
        <v>6.64</v>
      </c>
      <c r="L413" s="49">
        <v>8.52</v>
      </c>
      <c r="M413" s="49">
        <v>6.85</v>
      </c>
      <c r="N413" s="49">
        <v>5.48</v>
      </c>
      <c r="O413" s="49">
        <v>6.18</v>
      </c>
      <c r="P413" s="48"/>
      <c r="Q413" s="49"/>
      <c r="R413" s="49"/>
      <c r="S413" s="49"/>
      <c r="T413" s="49">
        <v>0.45400000000000001</v>
      </c>
      <c r="U413" s="74">
        <v>0.33900000000000002</v>
      </c>
      <c r="V413" s="14">
        <v>7.09</v>
      </c>
      <c r="W413" s="14">
        <v>5.81</v>
      </c>
      <c r="Y413" s="151" t="s">
        <v>396</v>
      </c>
      <c r="Z413" t="s">
        <v>697</v>
      </c>
      <c r="AA413" t="s">
        <v>698</v>
      </c>
      <c r="AB413">
        <v>0.25253403699999999</v>
      </c>
      <c r="AC413">
        <v>0.21367952600000001</v>
      </c>
      <c r="AD413">
        <v>5.40565696</v>
      </c>
      <c r="AE413" s="2">
        <v>1</v>
      </c>
      <c r="AF413" s="2">
        <v>16</v>
      </c>
      <c r="AG413">
        <v>3.3551976999999997E-2</v>
      </c>
      <c r="AH413">
        <v>-487.44928650000003</v>
      </c>
      <c r="AI413">
        <v>-2.8439765929999998</v>
      </c>
    </row>
    <row r="414" spans="1:35" x14ac:dyDescent="0.25">
      <c r="C414" s="3" t="s">
        <v>16</v>
      </c>
      <c r="D414" s="14">
        <v>0.307</v>
      </c>
      <c r="E414" s="14">
        <v>0.32</v>
      </c>
      <c r="F414" s="14">
        <v>0.53700000000000003</v>
      </c>
      <c r="G414" s="14">
        <v>0.44500000000000001</v>
      </c>
      <c r="H414" s="14">
        <v>0.307</v>
      </c>
      <c r="I414" s="14">
        <v>0.34100000000000003</v>
      </c>
      <c r="J414" s="64">
        <v>4.49</v>
      </c>
      <c r="K414" s="49">
        <v>5.63</v>
      </c>
      <c r="L414" s="49">
        <v>5.94</v>
      </c>
      <c r="M414" s="49">
        <v>4.72</v>
      </c>
      <c r="N414" s="49">
        <v>6.6</v>
      </c>
      <c r="O414" s="49">
        <v>6.97</v>
      </c>
      <c r="P414" s="48"/>
      <c r="Q414" s="49"/>
      <c r="R414" s="49"/>
      <c r="S414" s="49"/>
      <c r="T414" s="49">
        <v>0.48499999999999999</v>
      </c>
      <c r="U414" s="74">
        <v>0.441</v>
      </c>
      <c r="V414" s="14">
        <v>9.33</v>
      </c>
      <c r="W414" s="14">
        <v>9.91</v>
      </c>
      <c r="Y414" s="159"/>
      <c r="AE414" s="2"/>
      <c r="AF414" s="2"/>
    </row>
    <row r="415" spans="1:35" x14ac:dyDescent="0.25">
      <c r="A415" t="s">
        <v>237</v>
      </c>
      <c r="B415" s="20" t="s">
        <v>238</v>
      </c>
      <c r="C415" s="3" t="s">
        <v>9</v>
      </c>
      <c r="D415" s="7">
        <v>1.098519774347382</v>
      </c>
      <c r="E415" s="7">
        <v>0.92969176599069836</v>
      </c>
      <c r="F415" s="7">
        <v>1.1810717490579796</v>
      </c>
      <c r="G415" s="7">
        <v>1.0206973557758898</v>
      </c>
      <c r="H415" s="7">
        <v>0.87229384008336552</v>
      </c>
      <c r="I415" s="7">
        <v>0.91466129201978263</v>
      </c>
      <c r="J415" s="42">
        <v>10.497368040161193</v>
      </c>
      <c r="K415" s="43">
        <v>10.481548456232002</v>
      </c>
      <c r="L415" s="43">
        <v>12.215099715099715</v>
      </c>
      <c r="M415" s="43">
        <v>9.3540426440910451</v>
      </c>
      <c r="N415" s="43">
        <v>8.8027730961482309</v>
      </c>
      <c r="O415" s="43">
        <v>8.518778920518649</v>
      </c>
      <c r="P415" s="42"/>
      <c r="Q415" s="43"/>
      <c r="R415" s="43"/>
      <c r="S415" s="43"/>
      <c r="T415" s="43">
        <v>1.3278343163060868</v>
      </c>
      <c r="U415" s="71">
        <v>0.8657215691148924</v>
      </c>
      <c r="V415" s="7">
        <v>11.585031640839105</v>
      </c>
      <c r="W415" s="7">
        <v>10.795934680826766</v>
      </c>
      <c r="Y415" s="151" t="s">
        <v>395</v>
      </c>
      <c r="Z415" t="s">
        <v>1195</v>
      </c>
      <c r="AA415" t="s">
        <v>1196</v>
      </c>
      <c r="AB415">
        <v>0.13617462499999999</v>
      </c>
      <c r="AC415">
        <v>0.17377844000000001</v>
      </c>
      <c r="AD415">
        <v>2.522262086</v>
      </c>
      <c r="AE415" s="2">
        <v>1</v>
      </c>
      <c r="AF415" s="2">
        <v>16</v>
      </c>
      <c r="AG415">
        <v>0.131812244</v>
      </c>
      <c r="AH415">
        <v>877.45649000000003</v>
      </c>
      <c r="AI415">
        <v>1.5799009719999999</v>
      </c>
    </row>
    <row r="416" spans="1:35" x14ac:dyDescent="0.25">
      <c r="C416" s="3" t="s">
        <v>10</v>
      </c>
      <c r="D416" s="7">
        <v>1.0232827152179937</v>
      </c>
      <c r="E416" s="7">
        <v>0.75254179414949296</v>
      </c>
      <c r="F416" s="7">
        <v>0.98431299603174605</v>
      </c>
      <c r="G416" s="7">
        <v>0.83908558484829665</v>
      </c>
      <c r="H416" s="7">
        <v>0.72120088742889688</v>
      </c>
      <c r="I416" s="7">
        <v>0.88183421516754845</v>
      </c>
      <c r="J416" s="42">
        <v>10.870790683874796</v>
      </c>
      <c r="K416" s="43">
        <v>10.670916818457803</v>
      </c>
      <c r="L416" s="43">
        <v>11.403979432148445</v>
      </c>
      <c r="M416" s="43">
        <v>9.7756613756613753</v>
      </c>
      <c r="N416" s="43">
        <v>9.9541967728911729</v>
      </c>
      <c r="O416" s="43">
        <v>10.326878736072066</v>
      </c>
      <c r="P416" s="42"/>
      <c r="Q416" s="43"/>
      <c r="R416" s="43"/>
      <c r="S416" s="43"/>
      <c r="T416" s="43">
        <v>1.2771089413425178</v>
      </c>
      <c r="U416" s="71">
        <v>0.87947321325277594</v>
      </c>
      <c r="V416" s="7">
        <v>13.68613414284204</v>
      </c>
      <c r="W416" s="7">
        <v>11.314225532235012</v>
      </c>
      <c r="Y416" s="151" t="s">
        <v>396</v>
      </c>
      <c r="Z416" t="s">
        <v>1197</v>
      </c>
      <c r="AA416" t="s">
        <v>1198</v>
      </c>
      <c r="AB416">
        <v>0.267366879</v>
      </c>
      <c r="AC416">
        <v>8.2924075999999999E-2</v>
      </c>
      <c r="AD416">
        <v>5.8390344919999997</v>
      </c>
      <c r="AE416" s="2">
        <v>1</v>
      </c>
      <c r="AF416" s="2">
        <v>16</v>
      </c>
      <c r="AG416">
        <v>2.7989252999999999E-2</v>
      </c>
      <c r="AH416">
        <v>1208.5522490000001</v>
      </c>
      <c r="AI416">
        <v>1.147070276</v>
      </c>
    </row>
    <row r="417" spans="1:35" x14ac:dyDescent="0.25">
      <c r="C417" s="3" t="s">
        <v>11</v>
      </c>
      <c r="D417" s="7">
        <v>1.0777580082521825</v>
      </c>
      <c r="E417" s="7">
        <v>1.2000291957013622</v>
      </c>
      <c r="F417" s="7">
        <v>1.5644328021538239</v>
      </c>
      <c r="G417" s="7">
        <v>1.0021874288032091</v>
      </c>
      <c r="H417" s="7">
        <v>0.85777794273507446</v>
      </c>
      <c r="I417" s="7">
        <v>0.96666937537244702</v>
      </c>
      <c r="J417" s="42">
        <v>10.669744088111436</v>
      </c>
      <c r="K417" s="43">
        <v>10.246179645086748</v>
      </c>
      <c r="L417" s="43">
        <v>12.225969645868465</v>
      </c>
      <c r="M417" s="43">
        <v>10.021279043018174</v>
      </c>
      <c r="N417" s="43">
        <v>10.138073494237879</v>
      </c>
      <c r="O417" s="43">
        <v>10.21278921172989</v>
      </c>
      <c r="P417" s="42"/>
      <c r="Q417" s="43"/>
      <c r="R417" s="43"/>
      <c r="S417" s="43"/>
      <c r="T417" s="43">
        <v>0.98263703216193865</v>
      </c>
      <c r="U417" s="71">
        <v>1.3014719812851623</v>
      </c>
      <c r="V417" s="7">
        <v>11.48697307802342</v>
      </c>
      <c r="W417" s="7">
        <v>12.227970329564693</v>
      </c>
      <c r="Y417" s="159"/>
      <c r="AE417" s="2"/>
      <c r="AF417" s="2"/>
    </row>
    <row r="418" spans="1:35" x14ac:dyDescent="0.25">
      <c r="A418" t="s">
        <v>239</v>
      </c>
      <c r="B418" s="20" t="s">
        <v>240</v>
      </c>
      <c r="C418" s="3" t="s">
        <v>9</v>
      </c>
      <c r="D418" s="7">
        <v>0.63545192933024364</v>
      </c>
      <c r="E418" s="7">
        <v>0.3704222129894949</v>
      </c>
      <c r="F418" s="7">
        <v>0.33479530983669398</v>
      </c>
      <c r="G418" s="7">
        <v>0.28615762313085596</v>
      </c>
      <c r="H418" s="7">
        <v>0.51921155708284805</v>
      </c>
      <c r="I418" s="7">
        <v>0.23668271883732939</v>
      </c>
      <c r="J418" s="42">
        <v>6.2957145201279969</v>
      </c>
      <c r="K418" s="43">
        <v>2.4572882068449671</v>
      </c>
      <c r="L418" s="43">
        <v>5.0972534333466433</v>
      </c>
      <c r="M418" s="43">
        <v>4.7670414442147786</v>
      </c>
      <c r="N418" s="43">
        <v>3.3417170157852376</v>
      </c>
      <c r="O418" s="43">
        <v>2.295280292824994</v>
      </c>
      <c r="P418" s="42"/>
      <c r="Q418" s="43"/>
      <c r="R418" s="43"/>
      <c r="S418" s="43"/>
      <c r="T418" s="43">
        <v>0.41456296947657212</v>
      </c>
      <c r="U418" s="71">
        <v>0.27294535982773777</v>
      </c>
      <c r="V418" s="7">
        <v>2.9949052486200283</v>
      </c>
      <c r="W418" s="7">
        <v>2.3296207599209175</v>
      </c>
      <c r="Y418" s="151" t="s">
        <v>395</v>
      </c>
      <c r="Z418" t="s">
        <v>1419</v>
      </c>
      <c r="AA418" t="s">
        <v>1420</v>
      </c>
      <c r="AB418">
        <v>0.34851288899999999</v>
      </c>
      <c r="AC418">
        <v>0.23427176499999999</v>
      </c>
      <c r="AD418">
        <v>8.5591965309999996</v>
      </c>
      <c r="AE418" s="2">
        <v>1</v>
      </c>
      <c r="AF418" s="2">
        <v>16</v>
      </c>
      <c r="AG418">
        <v>9.9001550000000008E-3</v>
      </c>
      <c r="AH418">
        <v>353.32969869999999</v>
      </c>
      <c r="AI418">
        <v>3.923514967</v>
      </c>
    </row>
    <row r="419" spans="1:35" x14ac:dyDescent="0.25">
      <c r="C419" s="3" t="s">
        <v>10</v>
      </c>
      <c r="D419" s="7">
        <v>0.52469081274974949</v>
      </c>
      <c r="E419" s="7">
        <v>0.33919028330574913</v>
      </c>
      <c r="F419" s="7">
        <v>0.36499840316605991</v>
      </c>
      <c r="G419" s="7">
        <v>0.33599748225886628</v>
      </c>
      <c r="H419" s="7">
        <v>0.24597652113737603</v>
      </c>
      <c r="I419" s="7">
        <v>0.24993491278312938</v>
      </c>
      <c r="J419" s="42">
        <v>5.6492954921715874</v>
      </c>
      <c r="K419" s="43">
        <v>4.4090583647044932</v>
      </c>
      <c r="L419" s="43">
        <v>5.1265393005366473</v>
      </c>
      <c r="M419" s="43">
        <v>5.171121510431977</v>
      </c>
      <c r="N419" s="43">
        <v>2.4674579615090027</v>
      </c>
      <c r="O419" s="43">
        <v>2.5012210336027261</v>
      </c>
      <c r="P419" s="42"/>
      <c r="Q419" s="43"/>
      <c r="R419" s="43"/>
      <c r="S419" s="43"/>
      <c r="T419" s="43">
        <v>0.37940014926946786</v>
      </c>
      <c r="U419" s="71">
        <v>0.39084304293878736</v>
      </c>
      <c r="V419" s="7">
        <v>3.6645679617788045</v>
      </c>
      <c r="W419" s="7">
        <v>1.9878817476454558</v>
      </c>
      <c r="Y419" s="151" t="s">
        <v>396</v>
      </c>
      <c r="Z419" t="s">
        <v>1421</v>
      </c>
      <c r="AA419" t="s">
        <v>1422</v>
      </c>
      <c r="AB419">
        <v>0.38217395399999998</v>
      </c>
      <c r="AC419">
        <v>0.35674707100000003</v>
      </c>
      <c r="AD419">
        <v>9.8972571519999999</v>
      </c>
      <c r="AE419" s="2">
        <v>1</v>
      </c>
      <c r="AF419" s="2">
        <v>16</v>
      </c>
      <c r="AG419">
        <v>6.2475359999999997E-3</v>
      </c>
      <c r="AH419">
        <v>215.77381919999999</v>
      </c>
      <c r="AI419">
        <v>6.4247570270000001</v>
      </c>
    </row>
    <row r="420" spans="1:35" x14ac:dyDescent="0.25">
      <c r="C420" s="3" t="s">
        <v>11</v>
      </c>
      <c r="D420" s="7">
        <v>0.44847576833589797</v>
      </c>
      <c r="E420" s="7">
        <v>0.42062006111493716</v>
      </c>
      <c r="F420" s="7">
        <v>0.37306944847498064</v>
      </c>
      <c r="G420" s="7">
        <v>0.30909348862241665</v>
      </c>
      <c r="H420" s="7">
        <v>0.23775956319586622</v>
      </c>
      <c r="I420" s="7">
        <v>0.34215310044308095</v>
      </c>
      <c r="J420" s="42">
        <v>7.017911652550854</v>
      </c>
      <c r="K420" s="43">
        <v>3.6593839250095281</v>
      </c>
      <c r="L420" s="43">
        <v>4.503039682111881</v>
      </c>
      <c r="M420" s="43">
        <v>4.2504726615760342</v>
      </c>
      <c r="N420" s="43">
        <v>9.8613950499882144</v>
      </c>
      <c r="O420" s="43">
        <v>1.8821539589159788</v>
      </c>
      <c r="P420" s="42"/>
      <c r="Q420" s="43"/>
      <c r="R420" s="43"/>
      <c r="S420" s="43"/>
      <c r="T420" s="43">
        <v>0.39070488703813738</v>
      </c>
      <c r="U420" s="71">
        <v>0.29933816442302952</v>
      </c>
      <c r="V420" s="7">
        <v>3.9172367783954369</v>
      </c>
      <c r="W420" s="7">
        <v>2.7763793728831674</v>
      </c>
      <c r="Y420" s="151"/>
      <c r="AE420" s="2"/>
      <c r="AF420" s="2"/>
    </row>
    <row r="421" spans="1:35" ht="14.25" customHeight="1" x14ac:dyDescent="0.25">
      <c r="A421" t="s">
        <v>241</v>
      </c>
      <c r="B421" s="20" t="s">
        <v>242</v>
      </c>
      <c r="C421" s="3" t="s">
        <v>9</v>
      </c>
      <c r="D421" s="7">
        <v>2.7137731820608466</v>
      </c>
      <c r="E421" s="7">
        <v>0.13649563090261729</v>
      </c>
      <c r="F421" s="7">
        <v>9.7943127867610655E-2</v>
      </c>
      <c r="G421" s="7">
        <v>0</v>
      </c>
      <c r="H421" s="7">
        <v>0</v>
      </c>
      <c r="I421" s="7">
        <v>0</v>
      </c>
      <c r="J421" s="42">
        <v>9.8543127657271725</v>
      </c>
      <c r="K421" s="43">
        <v>6.9814458551262861</v>
      </c>
      <c r="L421" s="43">
        <v>4.7184715675140083</v>
      </c>
      <c r="M421" s="43">
        <v>2.5692648675559968</v>
      </c>
      <c r="N421" s="43">
        <v>1.0547418446257542</v>
      </c>
      <c r="O421" s="71">
        <v>0.39039118082796753</v>
      </c>
      <c r="P421" s="43"/>
      <c r="Q421" s="43"/>
      <c r="R421" s="43"/>
      <c r="S421" s="43"/>
      <c r="T421" s="43">
        <v>0</v>
      </c>
      <c r="U421" s="71">
        <v>5.5726132892920659E-2</v>
      </c>
      <c r="V421" s="7">
        <v>0</v>
      </c>
      <c r="W421" s="7">
        <v>1.2129284630292707</v>
      </c>
      <c r="Y421" s="151" t="s">
        <v>395</v>
      </c>
      <c r="Z421" t="s">
        <v>1263</v>
      </c>
      <c r="AA421" t="s">
        <v>1264</v>
      </c>
      <c r="AB421">
        <v>0.64057225799999995</v>
      </c>
      <c r="AC421">
        <v>0.88627719400000005</v>
      </c>
      <c r="AD421">
        <v>12.47540266</v>
      </c>
      <c r="AE421" s="2">
        <v>1</v>
      </c>
      <c r="AF421" s="2">
        <v>7</v>
      </c>
      <c r="AG421">
        <v>9.5713919999999997E-3</v>
      </c>
      <c r="AH421">
        <v>8.1357104769999999</v>
      </c>
      <c r="AI421">
        <v>170.39622600000001</v>
      </c>
    </row>
    <row r="422" spans="1:35" x14ac:dyDescent="0.25">
      <c r="C422" s="3" t="s">
        <v>10</v>
      </c>
      <c r="D422" s="7">
        <v>2.4784011677084479</v>
      </c>
      <c r="E422" s="7">
        <v>0.17153940975521026</v>
      </c>
      <c r="F422" s="7">
        <v>0.11413244844493149</v>
      </c>
      <c r="G422" s="7">
        <v>0</v>
      </c>
      <c r="H422" s="7">
        <v>0</v>
      </c>
      <c r="I422" s="7">
        <v>0</v>
      </c>
      <c r="J422" s="42">
        <v>11.546170494323649</v>
      </c>
      <c r="K422" s="43">
        <v>7.1920157166183394</v>
      </c>
      <c r="L422" s="43">
        <v>5.5571996907152101</v>
      </c>
      <c r="M422" s="43">
        <v>4.2150236992340844</v>
      </c>
      <c r="N422" s="43">
        <v>0.86676072006632365</v>
      </c>
      <c r="O422" s="43">
        <v>0.19700376113327861</v>
      </c>
      <c r="P422" s="42"/>
      <c r="Q422" s="43"/>
      <c r="R422" s="43"/>
      <c r="S422" s="43"/>
      <c r="T422" s="43">
        <v>0</v>
      </c>
      <c r="U422" s="71">
        <v>4.5664603387670269E-2</v>
      </c>
      <c r="V422" s="7">
        <v>5.7821016655260446E-2</v>
      </c>
      <c r="W422" s="7">
        <v>1.0832275509852225</v>
      </c>
      <c r="Y422" s="151" t="s">
        <v>396</v>
      </c>
      <c r="Z422" t="s">
        <v>1265</v>
      </c>
      <c r="AA422" t="s">
        <v>1266</v>
      </c>
      <c r="AB422">
        <v>0.95542022999999998</v>
      </c>
      <c r="AC422">
        <v>0.27676778499999999</v>
      </c>
      <c r="AD422">
        <v>342.90719330000002</v>
      </c>
      <c r="AE422" s="2">
        <v>1</v>
      </c>
      <c r="AF422" s="2">
        <v>16</v>
      </c>
      <c r="AG422" s="134">
        <v>3.1300000000000002E-12</v>
      </c>
      <c r="AH422">
        <v>47.251190549999997</v>
      </c>
      <c r="AI422">
        <v>29.338823949999998</v>
      </c>
    </row>
    <row r="423" spans="1:35" x14ac:dyDescent="0.25">
      <c r="C423" s="3" t="s">
        <v>11</v>
      </c>
      <c r="D423" s="7">
        <v>0.27794620859634483</v>
      </c>
      <c r="E423" s="7">
        <v>9.4548027060757669E-2</v>
      </c>
      <c r="F423" s="7">
        <v>8.2766082943564301E-2</v>
      </c>
      <c r="G423" s="7">
        <v>0</v>
      </c>
      <c r="H423" s="7">
        <v>0</v>
      </c>
      <c r="I423" s="7">
        <v>0</v>
      </c>
      <c r="J423" s="42">
        <v>10.195921634784902</v>
      </c>
      <c r="K423" s="43">
        <v>8.7051889700084502</v>
      </c>
      <c r="L423" s="43">
        <v>4.9857181868617451</v>
      </c>
      <c r="M423" s="43">
        <v>3.3402569515641809</v>
      </c>
      <c r="N423" s="43">
        <v>1.1610940077993588</v>
      </c>
      <c r="O423" s="43">
        <v>0.38458236068103557</v>
      </c>
      <c r="P423" s="42"/>
      <c r="Q423" s="43"/>
      <c r="R423" s="43"/>
      <c r="S423" s="43"/>
      <c r="T423" s="43">
        <v>0</v>
      </c>
      <c r="U423" s="71">
        <v>4.092746490753886E-2</v>
      </c>
      <c r="V423" s="7">
        <v>0</v>
      </c>
      <c r="W423" s="7">
        <v>1.5875017321546465</v>
      </c>
      <c r="Y423" s="159"/>
      <c r="AE423" s="2"/>
      <c r="AF423" s="2"/>
    </row>
    <row r="424" spans="1:35" x14ac:dyDescent="0.25">
      <c r="A424" s="9" t="s">
        <v>641</v>
      </c>
      <c r="B424" s="20" t="s">
        <v>243</v>
      </c>
      <c r="C424" s="3" t="s">
        <v>14</v>
      </c>
      <c r="D424" s="13">
        <v>1.2</v>
      </c>
      <c r="E424" s="13">
        <v>1.91</v>
      </c>
      <c r="F424" s="13">
        <v>1.1200000000000001</v>
      </c>
      <c r="G424" s="13">
        <v>1.45</v>
      </c>
      <c r="H424" s="13">
        <v>0.50800000000000001</v>
      </c>
      <c r="I424" s="13">
        <v>0.21</v>
      </c>
      <c r="J424" s="91">
        <v>3.67</v>
      </c>
      <c r="K424" s="92">
        <v>6.74</v>
      </c>
      <c r="L424" s="92">
        <v>8.09</v>
      </c>
      <c r="M424" s="92">
        <v>10.4</v>
      </c>
      <c r="N424" s="92">
        <v>9.1199999999999992</v>
      </c>
      <c r="O424" s="92">
        <v>13.7</v>
      </c>
      <c r="P424" s="46"/>
      <c r="Q424" s="47"/>
      <c r="R424" s="47"/>
      <c r="S424" s="47"/>
      <c r="T424" s="47">
        <v>1.88</v>
      </c>
      <c r="U424" s="72">
        <v>0.66700000000000004</v>
      </c>
      <c r="V424" s="28">
        <v>9.4700000000000006</v>
      </c>
      <c r="W424" s="28">
        <v>10.5</v>
      </c>
      <c r="Y424" s="151" t="s">
        <v>395</v>
      </c>
      <c r="Z424" t="s">
        <v>913</v>
      </c>
      <c r="AA424" t="s">
        <v>914</v>
      </c>
      <c r="AB424">
        <v>0.88149324399999995</v>
      </c>
      <c r="AC424">
        <v>0.25937079299999999</v>
      </c>
      <c r="AD424">
        <v>119.01339969999999</v>
      </c>
      <c r="AE424" s="2">
        <v>1</v>
      </c>
      <c r="AF424" s="2">
        <v>16</v>
      </c>
      <c r="AG424" s="134">
        <v>8.0800000000000002E-9</v>
      </c>
      <c r="AH424">
        <v>85.584987330000004</v>
      </c>
      <c r="AI424">
        <v>16.19786839</v>
      </c>
    </row>
    <row r="425" spans="1:35" x14ac:dyDescent="0.25">
      <c r="C425" s="3" t="s">
        <v>15</v>
      </c>
      <c r="D425" s="13">
        <v>2.08</v>
      </c>
      <c r="E425" s="13">
        <v>1.1299999999999999</v>
      </c>
      <c r="F425" s="13">
        <v>1.92</v>
      </c>
      <c r="G425" s="13">
        <v>1.38</v>
      </c>
      <c r="H425" s="13">
        <v>0.54600000000000004</v>
      </c>
      <c r="I425" s="13">
        <v>0.30199999999999999</v>
      </c>
      <c r="J425" s="91">
        <v>4.38</v>
      </c>
      <c r="K425" s="92">
        <v>7.41</v>
      </c>
      <c r="L425" s="92">
        <v>9.24</v>
      </c>
      <c r="M425" s="92">
        <v>10.8</v>
      </c>
      <c r="N425" s="92">
        <v>10.3</v>
      </c>
      <c r="O425" s="92">
        <v>10.199999999999999</v>
      </c>
      <c r="P425" s="46"/>
      <c r="Q425" s="47"/>
      <c r="R425" s="47"/>
      <c r="S425" s="47"/>
      <c r="T425" s="47">
        <v>1.91</v>
      </c>
      <c r="U425" s="72">
        <v>0.63900000000000001</v>
      </c>
      <c r="V425" s="28">
        <v>9.82</v>
      </c>
      <c r="W425" s="28">
        <v>11.1</v>
      </c>
      <c r="Y425" s="151" t="s">
        <v>396</v>
      </c>
      <c r="Z425" t="s">
        <v>915</v>
      </c>
      <c r="AA425" t="s">
        <v>916</v>
      </c>
      <c r="AB425">
        <v>0.43831378999999998</v>
      </c>
      <c r="AC425">
        <v>0.28300430399999998</v>
      </c>
      <c r="AD425">
        <v>12.485655700000001</v>
      </c>
      <c r="AE425" s="2">
        <v>1</v>
      </c>
      <c r="AF425" s="2">
        <v>16</v>
      </c>
      <c r="AG425">
        <v>2.761065E-3</v>
      </c>
      <c r="AH425">
        <v>-242.1686234</v>
      </c>
      <c r="AI425">
        <v>-5.7245003150000002</v>
      </c>
    </row>
    <row r="426" spans="1:35" x14ac:dyDescent="0.25">
      <c r="C426" s="3" t="s">
        <v>16</v>
      </c>
      <c r="D426" s="13">
        <v>1.94</v>
      </c>
      <c r="E426" s="13">
        <v>1.8</v>
      </c>
      <c r="F426" s="13">
        <v>1.86</v>
      </c>
      <c r="G426" s="13">
        <v>1.45</v>
      </c>
      <c r="H426" s="13">
        <v>0.57899999999999996</v>
      </c>
      <c r="I426" s="13">
        <v>0.35099999999999998</v>
      </c>
      <c r="J426" s="91">
        <v>4.22</v>
      </c>
      <c r="K426" s="92">
        <v>5.97</v>
      </c>
      <c r="L426" s="92">
        <v>8.82</v>
      </c>
      <c r="M426" s="92">
        <v>10.6</v>
      </c>
      <c r="N426" s="92">
        <v>9.7799999999999994</v>
      </c>
      <c r="O426" s="92">
        <v>9.86</v>
      </c>
      <c r="P426" s="46"/>
      <c r="Q426" s="47"/>
      <c r="R426" s="47"/>
      <c r="S426" s="47"/>
      <c r="T426" s="47">
        <v>1.89</v>
      </c>
      <c r="U426" s="72">
        <v>0.65200000000000002</v>
      </c>
      <c r="V426" s="28">
        <v>8.5500000000000007</v>
      </c>
      <c r="W426" s="28">
        <v>9.27</v>
      </c>
      <c r="Y426" s="159"/>
      <c r="AE426" s="2"/>
      <c r="AF426" s="2"/>
    </row>
    <row r="427" spans="1:35" x14ac:dyDescent="0.25">
      <c r="A427" t="s">
        <v>509</v>
      </c>
      <c r="B427" s="20" t="s">
        <v>595</v>
      </c>
      <c r="C427" s="3" t="s">
        <v>9</v>
      </c>
      <c r="D427" s="13">
        <v>0.50600739371534198</v>
      </c>
      <c r="E427" s="13">
        <v>0.5036968576709796</v>
      </c>
      <c r="F427" s="13">
        <v>0.46499537892791126</v>
      </c>
      <c r="G427" s="13">
        <v>0.37777264325323473</v>
      </c>
      <c r="H427" s="47">
        <v>0.22643253234750463</v>
      </c>
      <c r="I427" s="103"/>
      <c r="J427" s="13">
        <v>6.1258086876155264</v>
      </c>
      <c r="K427" s="13">
        <v>7.1857670979667283</v>
      </c>
      <c r="L427" s="13">
        <v>6.2072550831792972</v>
      </c>
      <c r="M427" s="13">
        <v>5.3812384473197783</v>
      </c>
      <c r="N427" s="47">
        <v>3.934842883548983</v>
      </c>
      <c r="O427" s="103"/>
      <c r="P427" s="13">
        <v>0.38412661737523102</v>
      </c>
      <c r="Q427" s="13">
        <v>0.31018946395563768</v>
      </c>
      <c r="R427" s="13">
        <v>0.45806377079482441</v>
      </c>
      <c r="S427" s="13">
        <v>0.3142329020332717</v>
      </c>
      <c r="T427" s="43"/>
      <c r="U427" s="71"/>
      <c r="V427" s="7"/>
      <c r="W427" s="7"/>
      <c r="Y427" s="159" t="s">
        <v>395</v>
      </c>
      <c r="Z427" t="s">
        <v>510</v>
      </c>
      <c r="AA427" t="s">
        <v>511</v>
      </c>
      <c r="AB427">
        <v>0.90842007820350901</v>
      </c>
      <c r="AC427">
        <v>0.10686997846678201</v>
      </c>
      <c r="AD427">
        <v>79.3553923509307</v>
      </c>
      <c r="AE427" s="2">
        <v>1</v>
      </c>
      <c r="AF427" s="2">
        <v>8</v>
      </c>
      <c r="AG427">
        <v>1.99812638604912E-5</v>
      </c>
      <c r="AH427">
        <v>97.682725836697699</v>
      </c>
      <c r="AI427">
        <v>14.191806680716899</v>
      </c>
    </row>
    <row r="428" spans="1:35" x14ac:dyDescent="0.25">
      <c r="C428" s="3" t="s">
        <v>10</v>
      </c>
      <c r="D428" s="13">
        <v>0.49618761552680218</v>
      </c>
      <c r="E428" s="13">
        <v>0.53488909426987064</v>
      </c>
      <c r="F428" s="13">
        <v>0.49560998151571162</v>
      </c>
      <c r="G428" s="13">
        <v>0.4511321626617375</v>
      </c>
      <c r="H428" s="47">
        <v>0.22065619223659888</v>
      </c>
      <c r="I428" s="103"/>
      <c r="J428" s="13">
        <v>6.0172134935304991</v>
      </c>
      <c r="K428" s="13">
        <v>7.0003465804066538</v>
      </c>
      <c r="L428" s="13">
        <v>6.4793207024029575</v>
      </c>
      <c r="M428" s="13">
        <v>5.4424676524953792</v>
      </c>
      <c r="N428" s="47">
        <v>5.0115526802218113</v>
      </c>
      <c r="O428" s="103"/>
      <c r="P428" s="13">
        <v>0.43957948243992606</v>
      </c>
      <c r="Q428" s="13">
        <v>0.2634011090573013</v>
      </c>
      <c r="R428" s="4"/>
      <c r="S428" s="4"/>
      <c r="T428" s="43"/>
      <c r="U428" s="71"/>
      <c r="V428" s="7"/>
      <c r="W428" s="7"/>
      <c r="Y428" s="159" t="s">
        <v>396</v>
      </c>
      <c r="Z428" t="s">
        <v>512</v>
      </c>
      <c r="AA428" t="s">
        <v>513</v>
      </c>
      <c r="AB428">
        <v>0.72777721874020895</v>
      </c>
      <c r="AC428">
        <v>9.8312228278705893E-2</v>
      </c>
      <c r="AD428">
        <v>21.387694751253498</v>
      </c>
      <c r="AE428" s="2">
        <v>1</v>
      </c>
      <c r="AF428" s="2">
        <v>8</v>
      </c>
      <c r="AG428">
        <v>1.6997874989457199E-3</v>
      </c>
      <c r="AH428">
        <v>204.53714300303599</v>
      </c>
      <c r="AI428">
        <v>6.77771450586512</v>
      </c>
    </row>
    <row r="429" spans="1:35" x14ac:dyDescent="0.25">
      <c r="A429" t="s">
        <v>244</v>
      </c>
      <c r="B429" s="20" t="s">
        <v>245</v>
      </c>
      <c r="C429" s="3" t="s">
        <v>14</v>
      </c>
      <c r="D429" s="13">
        <v>0.35599999999999998</v>
      </c>
      <c r="E429" s="13">
        <v>0.27900000000000003</v>
      </c>
      <c r="F429" s="13">
        <v>0.218</v>
      </c>
      <c r="G429" s="13">
        <v>7.9500000000000001E-2</v>
      </c>
      <c r="H429" s="13">
        <v>2.35E-2</v>
      </c>
      <c r="I429" s="13">
        <v>3.7200000000000002E-3</v>
      </c>
      <c r="J429" s="46">
        <v>4.53</v>
      </c>
      <c r="K429" s="47">
        <v>3.72</v>
      </c>
      <c r="L429" s="47">
        <v>3.54</v>
      </c>
      <c r="M429" s="47">
        <v>2.36</v>
      </c>
      <c r="N429" s="47">
        <v>1.07</v>
      </c>
      <c r="O429" s="47">
        <v>0.19800000000000001</v>
      </c>
      <c r="P429" s="46"/>
      <c r="Q429" s="47"/>
      <c r="R429" s="47"/>
      <c r="S429" s="47"/>
      <c r="T429" s="47">
        <v>0.214</v>
      </c>
      <c r="U429" s="73">
        <v>0.20499999999999999</v>
      </c>
      <c r="V429" s="13">
        <v>3.91</v>
      </c>
      <c r="W429" s="13">
        <v>3.67</v>
      </c>
      <c r="Y429" s="151" t="s">
        <v>395</v>
      </c>
      <c r="Z429" t="s">
        <v>1135</v>
      </c>
      <c r="AA429" t="s">
        <v>1136</v>
      </c>
      <c r="AB429">
        <v>0.90744871599999999</v>
      </c>
      <c r="AC429">
        <v>0.37786311</v>
      </c>
      <c r="AD429">
        <v>137.26748559999999</v>
      </c>
      <c r="AE429" s="2">
        <v>1</v>
      </c>
      <c r="AF429" s="2">
        <v>14</v>
      </c>
      <c r="AG429" s="134">
        <v>1.27E-8</v>
      </c>
      <c r="AH429">
        <v>39.188825569999999</v>
      </c>
      <c r="AI429">
        <v>35.374736069999997</v>
      </c>
    </row>
    <row r="430" spans="1:35" x14ac:dyDescent="0.25">
      <c r="C430" s="3" t="s">
        <v>15</v>
      </c>
      <c r="D430" s="13">
        <v>0.40500000000000003</v>
      </c>
      <c r="E430" s="13">
        <v>0.314</v>
      </c>
      <c r="F430" s="13">
        <v>0.26200000000000001</v>
      </c>
      <c r="G430" s="13">
        <v>0.111</v>
      </c>
      <c r="H430" s="13">
        <v>2.3400000000000001E-2</v>
      </c>
      <c r="I430" s="13">
        <v>4.4799999999999996E-3</v>
      </c>
      <c r="J430" s="46">
        <v>4.92</v>
      </c>
      <c r="K430" s="47">
        <v>4.3899999999999997</v>
      </c>
      <c r="L430" s="47">
        <v>3.91</v>
      </c>
      <c r="M430" s="47">
        <v>2.42</v>
      </c>
      <c r="N430" s="47">
        <v>0.81</v>
      </c>
      <c r="O430" s="47">
        <v>0.17599999999999999</v>
      </c>
      <c r="P430" s="46"/>
      <c r="Q430" s="47"/>
      <c r="R430" s="47"/>
      <c r="S430" s="47"/>
      <c r="T430" s="47">
        <v>0.18099999999999999</v>
      </c>
      <c r="U430" s="73">
        <v>0.191</v>
      </c>
      <c r="V430" s="13">
        <v>3.59</v>
      </c>
      <c r="W430" s="13">
        <v>3.29</v>
      </c>
      <c r="Y430" s="151" t="s">
        <v>396</v>
      </c>
      <c r="Z430" t="s">
        <v>1137</v>
      </c>
      <c r="AA430" t="s">
        <v>1138</v>
      </c>
      <c r="AB430">
        <v>0.993126964</v>
      </c>
      <c r="AC430">
        <v>0.10025086900000001</v>
      </c>
      <c r="AD430">
        <v>2311.9378879999999</v>
      </c>
      <c r="AE430" s="2">
        <v>1</v>
      </c>
      <c r="AF430" s="2">
        <v>16</v>
      </c>
      <c r="AG430">
        <v>0</v>
      </c>
      <c r="AH430">
        <v>50.238928229999999</v>
      </c>
      <c r="AI430">
        <v>27.59402738</v>
      </c>
    </row>
    <row r="431" spans="1:35" x14ac:dyDescent="0.25">
      <c r="C431" s="3" t="s">
        <v>16</v>
      </c>
      <c r="D431" s="13">
        <v>0.312</v>
      </c>
      <c r="E431" s="13">
        <v>0.22600000000000001</v>
      </c>
      <c r="F431" s="13">
        <v>0.183</v>
      </c>
      <c r="G431" s="13">
        <v>7.7600000000000002E-2</v>
      </c>
      <c r="H431" s="13">
        <v>3.4000000000000002E-2</v>
      </c>
      <c r="I431" s="13">
        <v>6.0000000000000001E-3</v>
      </c>
      <c r="J431" s="46">
        <v>4.55</v>
      </c>
      <c r="K431" s="47">
        <v>4.0199999999999996</v>
      </c>
      <c r="L431" s="47">
        <v>3.73</v>
      </c>
      <c r="M431" s="47">
        <v>2.2799999999999998</v>
      </c>
      <c r="N431" s="47">
        <v>0.84199999999999997</v>
      </c>
      <c r="O431" s="47">
        <v>0.17599999999999999</v>
      </c>
      <c r="P431" s="46"/>
      <c r="Q431" s="47"/>
      <c r="R431" s="47"/>
      <c r="S431" s="47"/>
      <c r="T431" s="47">
        <v>0.22900000000000001</v>
      </c>
      <c r="U431" s="73">
        <v>0.221</v>
      </c>
      <c r="V431" s="13">
        <v>3.79</v>
      </c>
      <c r="W431" s="13">
        <v>3.97</v>
      </c>
      <c r="Y431" s="151"/>
      <c r="AE431" s="2"/>
      <c r="AF431" s="2"/>
    </row>
    <row r="432" spans="1:35" x14ac:dyDescent="0.25">
      <c r="A432" t="s">
        <v>514</v>
      </c>
      <c r="B432" s="20" t="s">
        <v>596</v>
      </c>
      <c r="C432" s="3" t="s">
        <v>14</v>
      </c>
      <c r="D432" s="25">
        <v>0.74</v>
      </c>
      <c r="E432" s="25">
        <v>0.7</v>
      </c>
      <c r="F432" s="25">
        <v>0.66</v>
      </c>
      <c r="G432" s="87">
        <v>0.7</v>
      </c>
      <c r="H432" s="87">
        <v>0.65</v>
      </c>
      <c r="I432" s="98"/>
      <c r="J432" s="25">
        <v>6.54</v>
      </c>
      <c r="K432" s="25">
        <v>6.98</v>
      </c>
      <c r="L432" s="25">
        <v>7.34</v>
      </c>
      <c r="M432" s="87">
        <v>5.27</v>
      </c>
      <c r="N432" s="87">
        <v>7.3</v>
      </c>
      <c r="O432" s="98"/>
      <c r="P432" s="25"/>
      <c r="Q432" s="25">
        <v>0.71</v>
      </c>
      <c r="R432" s="25"/>
      <c r="S432" s="25">
        <v>0.74</v>
      </c>
      <c r="T432" s="47"/>
      <c r="U432" s="73"/>
      <c r="V432" s="13"/>
      <c r="W432" s="13"/>
      <c r="Y432" s="159" t="s">
        <v>395</v>
      </c>
      <c r="Z432" t="s">
        <v>515</v>
      </c>
      <c r="AA432" t="s">
        <v>516</v>
      </c>
      <c r="AB432">
        <v>0.438296102146778</v>
      </c>
      <c r="AC432">
        <v>2.86425872213333E-2</v>
      </c>
      <c r="AD432">
        <v>6.2423793578346602</v>
      </c>
      <c r="AE432" s="2">
        <v>1</v>
      </c>
      <c r="AF432" s="2">
        <v>8</v>
      </c>
      <c r="AG432">
        <v>3.7029903125647801E-2</v>
      </c>
      <c r="AH432">
        <v>1299.4943345582001</v>
      </c>
      <c r="AI432">
        <v>1.06679523277121</v>
      </c>
    </row>
    <row r="433" spans="1:35" x14ac:dyDescent="0.25">
      <c r="C433" s="3" t="s">
        <v>15</v>
      </c>
      <c r="D433" s="25">
        <v>0.69</v>
      </c>
      <c r="E433" s="25">
        <v>0.69</v>
      </c>
      <c r="F433" s="25">
        <v>0.69</v>
      </c>
      <c r="G433" s="87">
        <v>0.68</v>
      </c>
      <c r="H433" s="87">
        <v>0.67</v>
      </c>
      <c r="I433" s="98"/>
      <c r="J433" s="25">
        <v>4.87</v>
      </c>
      <c r="K433" s="25">
        <v>7.37</v>
      </c>
      <c r="L433" s="25">
        <v>8.2200000000000006</v>
      </c>
      <c r="M433" s="87">
        <v>7.55</v>
      </c>
      <c r="N433" s="87">
        <v>7.55</v>
      </c>
      <c r="O433" s="98"/>
      <c r="P433" s="25"/>
      <c r="Q433" s="25">
        <v>0.73</v>
      </c>
      <c r="R433" s="25"/>
      <c r="S433" s="25">
        <v>0.76</v>
      </c>
      <c r="T433" s="47"/>
      <c r="U433" s="73"/>
      <c r="V433" s="13"/>
      <c r="W433" s="13"/>
      <c r="Y433" s="159" t="s">
        <v>396</v>
      </c>
      <c r="Z433" t="s">
        <v>517</v>
      </c>
      <c r="AA433" t="s">
        <v>518</v>
      </c>
      <c r="AB433">
        <v>9.20156232688496E-2</v>
      </c>
      <c r="AC433">
        <v>0.169710258134184</v>
      </c>
      <c r="AD433">
        <v>0.81072428668974805</v>
      </c>
      <c r="AE433" s="2">
        <v>1</v>
      </c>
      <c r="AF433" s="2">
        <v>8</v>
      </c>
      <c r="AG433">
        <v>0.39420265613741101</v>
      </c>
      <c r="AH433">
        <v>-608.57909202977396</v>
      </c>
      <c r="AI433">
        <v>-2.2779197959236899</v>
      </c>
    </row>
    <row r="434" spans="1:35" x14ac:dyDescent="0.25">
      <c r="A434" t="s">
        <v>246</v>
      </c>
      <c r="B434" s="20" t="s">
        <v>247</v>
      </c>
      <c r="C434" s="3" t="s">
        <v>9</v>
      </c>
      <c r="D434" s="13">
        <v>2.21</v>
      </c>
      <c r="E434" s="13">
        <v>2.61</v>
      </c>
      <c r="F434" s="13">
        <v>2.6</v>
      </c>
      <c r="G434" s="13">
        <v>2.42</v>
      </c>
      <c r="H434" s="13">
        <v>1.34</v>
      </c>
      <c r="I434" s="13">
        <v>1.59</v>
      </c>
      <c r="J434" s="46">
        <v>7.77</v>
      </c>
      <c r="K434" s="47">
        <v>10.199999999999999</v>
      </c>
      <c r="L434" s="47">
        <v>11.4</v>
      </c>
      <c r="M434" s="47">
        <v>12.8</v>
      </c>
      <c r="N434" s="47">
        <v>6.09</v>
      </c>
      <c r="O434" s="47">
        <v>8.17</v>
      </c>
      <c r="P434" s="46"/>
      <c r="Q434" s="47"/>
      <c r="R434" s="47"/>
      <c r="S434" s="47"/>
      <c r="T434" s="47">
        <v>1.43</v>
      </c>
      <c r="U434" s="73">
        <v>0.998</v>
      </c>
      <c r="V434" s="13">
        <v>7.4</v>
      </c>
      <c r="W434" s="13">
        <v>4.2300000000000004</v>
      </c>
      <c r="Y434" s="151" t="s">
        <v>395</v>
      </c>
      <c r="Z434" t="s">
        <v>1279</v>
      </c>
      <c r="AA434" t="s">
        <v>1280</v>
      </c>
      <c r="AB434">
        <v>0.30081712599999999</v>
      </c>
      <c r="AC434">
        <v>0.15437241400000001</v>
      </c>
      <c r="AD434">
        <v>6.8838557170000003</v>
      </c>
      <c r="AE434" s="2">
        <v>1</v>
      </c>
      <c r="AF434" s="2">
        <v>16</v>
      </c>
      <c r="AG434">
        <v>1.8430520999999998E-2</v>
      </c>
      <c r="AH434">
        <v>597.90338889999998</v>
      </c>
      <c r="AI434">
        <v>2.3185925799999998</v>
      </c>
    </row>
    <row r="435" spans="1:35" x14ac:dyDescent="0.25">
      <c r="C435" s="3" t="s">
        <v>10</v>
      </c>
      <c r="D435" s="13">
        <v>1.93</v>
      </c>
      <c r="E435" s="13">
        <v>1.74</v>
      </c>
      <c r="F435" s="13">
        <v>2.33</v>
      </c>
      <c r="G435" s="13">
        <v>1.85</v>
      </c>
      <c r="H435" s="13">
        <v>1.67</v>
      </c>
      <c r="I435" s="13">
        <v>1.83</v>
      </c>
      <c r="J435" s="46">
        <v>8.48</v>
      </c>
      <c r="K435" s="47">
        <v>8.98</v>
      </c>
      <c r="L435" s="47">
        <v>12.3</v>
      </c>
      <c r="M435" s="47">
        <v>11.4</v>
      </c>
      <c r="N435" s="47">
        <v>8.7799999999999994</v>
      </c>
      <c r="O435" s="47">
        <v>9.44</v>
      </c>
      <c r="P435" s="46"/>
      <c r="Q435" s="47"/>
      <c r="R435" s="47"/>
      <c r="S435" s="47"/>
      <c r="T435" s="47">
        <v>1.63</v>
      </c>
      <c r="U435" s="73">
        <v>1.1200000000000001</v>
      </c>
      <c r="V435" s="13">
        <v>8.5500000000000007</v>
      </c>
      <c r="W435" s="13">
        <v>4.72</v>
      </c>
      <c r="Y435" s="151" t="s">
        <v>396</v>
      </c>
      <c r="Z435" t="s">
        <v>1281</v>
      </c>
      <c r="AA435" t="s">
        <v>1282</v>
      </c>
      <c r="AB435">
        <v>3.1564685000000002E-2</v>
      </c>
      <c r="AC435">
        <v>0.18559123399999999</v>
      </c>
      <c r="AD435">
        <v>0.52149580799999995</v>
      </c>
      <c r="AE435" s="2">
        <v>1</v>
      </c>
      <c r="AF435" s="2">
        <v>16</v>
      </c>
      <c r="AG435">
        <v>0.48062649499999999</v>
      </c>
      <c r="AH435">
        <v>1806.8983519999999</v>
      </c>
      <c r="AI435">
        <v>0.76722321400000004</v>
      </c>
    </row>
    <row r="436" spans="1:35" x14ac:dyDescent="0.25">
      <c r="C436" s="3" t="s">
        <v>11</v>
      </c>
      <c r="D436" s="13">
        <v>2.1</v>
      </c>
      <c r="E436" s="13">
        <v>1.85</v>
      </c>
      <c r="F436" s="13">
        <v>1.99</v>
      </c>
      <c r="G436" s="13">
        <v>1.85</v>
      </c>
      <c r="H436" s="13">
        <v>1.63</v>
      </c>
      <c r="I436" s="13">
        <v>1.72</v>
      </c>
      <c r="J436" s="46">
        <v>8.48</v>
      </c>
      <c r="K436" s="47">
        <v>7.87</v>
      </c>
      <c r="L436" s="47">
        <v>10.3</v>
      </c>
      <c r="M436" s="47">
        <v>10.199999999999999</v>
      </c>
      <c r="N436" s="47">
        <v>9.1</v>
      </c>
      <c r="O436" s="47">
        <v>9.11</v>
      </c>
      <c r="P436" s="46"/>
      <c r="Q436" s="47"/>
      <c r="R436" s="47"/>
      <c r="S436" s="47"/>
      <c r="T436" s="47">
        <v>1.68</v>
      </c>
      <c r="U436" s="73">
        <v>1.18</v>
      </c>
      <c r="V436" s="13">
        <v>9.14</v>
      </c>
      <c r="W436" s="13">
        <v>4.68</v>
      </c>
      <c r="Y436" s="159"/>
      <c r="AE436" s="2"/>
      <c r="AF436" s="2"/>
    </row>
    <row r="437" spans="1:35" s="9" customFormat="1" x14ac:dyDescent="0.25">
      <c r="A437" s="9" t="s">
        <v>248</v>
      </c>
      <c r="B437" s="299" t="s">
        <v>249</v>
      </c>
      <c r="C437" s="10" t="s">
        <v>9</v>
      </c>
      <c r="D437" s="16">
        <v>2.1053612593943516</v>
      </c>
      <c r="E437" s="16">
        <v>1.786907591754423</v>
      </c>
      <c r="F437" s="16">
        <v>1.4708797183762259</v>
      </c>
      <c r="G437" s="16">
        <v>0.82404446722407487</v>
      </c>
      <c r="H437" s="16">
        <v>0.96400265359633319</v>
      </c>
      <c r="I437" s="16">
        <v>0.17995300598016867</v>
      </c>
      <c r="J437" s="58">
        <v>10.978419016720048</v>
      </c>
      <c r="K437" s="57">
        <v>11.589745851245992</v>
      </c>
      <c r="L437" s="57">
        <v>14.136964336804505</v>
      </c>
      <c r="M437" s="57">
        <v>40.900602286629486</v>
      </c>
      <c r="N437" s="57">
        <v>9.8830472946826031</v>
      </c>
      <c r="O437" s="57">
        <v>13.106240930240643</v>
      </c>
      <c r="P437" s="58"/>
      <c r="Q437" s="57"/>
      <c r="R437" s="57"/>
      <c r="S437" s="57"/>
      <c r="T437" s="57">
        <v>0.88112532256874887</v>
      </c>
      <c r="U437" s="79">
        <v>0.54512656847780849</v>
      </c>
      <c r="V437" s="16">
        <v>11.534042764913593</v>
      </c>
      <c r="W437" s="16">
        <v>8.2013149349445076</v>
      </c>
      <c r="Y437" s="149" t="s">
        <v>395</v>
      </c>
      <c r="Z437" s="9" t="s">
        <v>1305</v>
      </c>
      <c r="AA437" s="9" t="s">
        <v>1306</v>
      </c>
      <c r="AB437" s="9">
        <v>0.83013870400000001</v>
      </c>
      <c r="AC437" s="9">
        <v>0.30861830000000001</v>
      </c>
      <c r="AD437" s="9">
        <v>78.194500759999997</v>
      </c>
      <c r="AE437" s="8">
        <v>1</v>
      </c>
      <c r="AF437" s="8">
        <v>16</v>
      </c>
      <c r="AG437" s="136">
        <v>1.48E-7</v>
      </c>
      <c r="AH437" s="9">
        <v>88.737422699999996</v>
      </c>
      <c r="AI437" s="9">
        <v>15.622432099999999</v>
      </c>
    </row>
    <row r="438" spans="1:35" s="9" customFormat="1" x14ac:dyDescent="0.25">
      <c r="B438" s="299"/>
      <c r="C438" s="10" t="s">
        <v>10</v>
      </c>
      <c r="D438" s="16">
        <v>1.7343419486780269</v>
      </c>
      <c r="E438" s="16">
        <v>1.135278778984387</v>
      </c>
      <c r="F438" s="16">
        <v>0.98160884882889221</v>
      </c>
      <c r="G438" s="16">
        <v>0.86965152443433147</v>
      </c>
      <c r="H438" s="16">
        <v>0.7734256687642308</v>
      </c>
      <c r="I438" s="16">
        <v>0.52334083436657464</v>
      </c>
      <c r="J438" s="58">
        <v>11.669674936248621</v>
      </c>
      <c r="K438" s="57">
        <v>13.320658453413463</v>
      </c>
      <c r="L438" s="57">
        <v>15.823290356803884</v>
      </c>
      <c r="M438" s="57">
        <v>8.8335332429887679</v>
      </c>
      <c r="N438" s="57">
        <v>9.6753730695401323</v>
      </c>
      <c r="O438" s="57">
        <v>8.9730037411389034</v>
      </c>
      <c r="P438" s="58"/>
      <c r="Q438" s="57"/>
      <c r="R438" s="57"/>
      <c r="S438" s="57"/>
      <c r="T438" s="57">
        <v>1.0822017540930504</v>
      </c>
      <c r="U438" s="79">
        <v>0.90407785401862906</v>
      </c>
      <c r="V438" s="16">
        <v>9.5915173530480562</v>
      </c>
      <c r="W438" s="16">
        <v>9.0423919539459856</v>
      </c>
      <c r="Y438" s="149" t="s">
        <v>396</v>
      </c>
      <c r="Z438" s="9" t="s">
        <v>1307</v>
      </c>
      <c r="AA438" s="9" t="s">
        <v>1308</v>
      </c>
      <c r="AB438" s="9">
        <v>0.198389327</v>
      </c>
      <c r="AC438" s="9">
        <v>0.377585373</v>
      </c>
      <c r="AD438" s="9">
        <v>3.9598140719999999</v>
      </c>
      <c r="AE438" s="8">
        <v>1</v>
      </c>
      <c r="AF438" s="8">
        <v>16</v>
      </c>
      <c r="AG438" s="9">
        <v>6.3969398999999996E-2</v>
      </c>
      <c r="AH438" s="9">
        <v>322.30276550000002</v>
      </c>
      <c r="AI438" s="9">
        <v>4.301217705</v>
      </c>
    </row>
    <row r="439" spans="1:35" s="9" customFormat="1" x14ac:dyDescent="0.25">
      <c r="B439" s="299"/>
      <c r="C439" s="10" t="s">
        <v>11</v>
      </c>
      <c r="D439" s="16">
        <v>2.1579350932118437</v>
      </c>
      <c r="E439" s="16">
        <v>1.6571972209355563</v>
      </c>
      <c r="F439" s="16">
        <v>1.8055186908935079</v>
      </c>
      <c r="G439" s="16">
        <v>0.79094021556485405</v>
      </c>
      <c r="H439" s="16">
        <v>0.48688183317934497</v>
      </c>
      <c r="I439" s="16">
        <v>0.2105142724021582</v>
      </c>
      <c r="J439" s="58">
        <v>15.801881891553355</v>
      </c>
      <c r="K439" s="57">
        <v>16.476777430272719</v>
      </c>
      <c r="L439" s="57">
        <v>17.811301177115951</v>
      </c>
      <c r="M439" s="57">
        <v>14.769397976737398</v>
      </c>
      <c r="N439" s="57">
        <v>7.1267918523035627</v>
      </c>
      <c r="O439" s="57">
        <v>6.7159479857509385</v>
      </c>
      <c r="P439" s="58"/>
      <c r="Q439" s="57"/>
      <c r="R439" s="57"/>
      <c r="S439" s="57"/>
      <c r="T439" s="57">
        <v>0.66387450810026416</v>
      </c>
      <c r="U439" s="79">
        <v>1.0262391337283925</v>
      </c>
      <c r="V439" s="16">
        <v>9.1693999528814221</v>
      </c>
      <c r="W439" s="16">
        <v>7.9682197605023992</v>
      </c>
      <c r="Y439" s="149"/>
      <c r="AE439" s="8"/>
      <c r="AF439" s="8"/>
    </row>
    <row r="440" spans="1:35" x14ac:dyDescent="0.25">
      <c r="A440" t="s">
        <v>519</v>
      </c>
      <c r="B440" s="20" t="s">
        <v>597</v>
      </c>
      <c r="C440" s="3" t="s">
        <v>9</v>
      </c>
      <c r="D440" s="25">
        <v>0.5</v>
      </c>
      <c r="E440" s="25">
        <v>0.2</v>
      </c>
      <c r="F440" s="25">
        <v>0</v>
      </c>
      <c r="G440" s="25">
        <v>0</v>
      </c>
      <c r="H440" s="87">
        <v>0</v>
      </c>
      <c r="I440" s="98"/>
      <c r="J440" s="25">
        <v>3.5</v>
      </c>
      <c r="K440" s="25">
        <v>3.7</v>
      </c>
      <c r="L440" s="25">
        <v>3.1</v>
      </c>
      <c r="M440" s="25">
        <v>2.2999999999999998</v>
      </c>
      <c r="N440" s="87">
        <v>1.3</v>
      </c>
      <c r="O440" s="98"/>
      <c r="P440" s="25">
        <v>0.3</v>
      </c>
      <c r="Q440" s="25">
        <v>0.3</v>
      </c>
      <c r="R440" s="25">
        <v>0.5</v>
      </c>
      <c r="S440" s="25">
        <v>0.5</v>
      </c>
      <c r="T440" s="43"/>
      <c r="U440" s="71"/>
      <c r="V440" s="7"/>
      <c r="W440" s="7"/>
      <c r="Y440" s="159" t="s">
        <v>395</v>
      </c>
      <c r="Z440" t="s">
        <v>520</v>
      </c>
      <c r="AA440" t="s">
        <v>521</v>
      </c>
      <c r="AB440">
        <v>0.73247487655208199</v>
      </c>
      <c r="AC440">
        <v>0.430521727620719</v>
      </c>
      <c r="AD440">
        <v>5.47593337860609</v>
      </c>
      <c r="AE440" s="2">
        <v>1</v>
      </c>
      <c r="AF440" s="2">
        <v>2</v>
      </c>
      <c r="AG440">
        <v>0.14415253896965799</v>
      </c>
      <c r="AH440">
        <v>10.3203058434058</v>
      </c>
      <c r="AI440">
        <v>134.32686803614999</v>
      </c>
    </row>
    <row r="441" spans="1:35" x14ac:dyDescent="0.25">
      <c r="C441" s="3" t="s">
        <v>10</v>
      </c>
      <c r="D441" s="25">
        <v>0.3</v>
      </c>
      <c r="E441" s="25">
        <v>0.1</v>
      </c>
      <c r="F441" s="25">
        <v>0</v>
      </c>
      <c r="G441" s="25">
        <v>0</v>
      </c>
      <c r="H441" s="87">
        <v>0</v>
      </c>
      <c r="I441" s="98"/>
      <c r="J441" s="25">
        <v>4</v>
      </c>
      <c r="K441" s="25">
        <v>3.3</v>
      </c>
      <c r="L441" s="25">
        <v>3.2</v>
      </c>
      <c r="M441" s="25">
        <v>2.4</v>
      </c>
      <c r="N441" s="87">
        <v>1.2</v>
      </c>
      <c r="O441" s="98"/>
      <c r="P441" s="25">
        <v>0.4</v>
      </c>
      <c r="Q441" s="25">
        <v>0.3</v>
      </c>
      <c r="R441" s="25"/>
      <c r="S441" s="25"/>
      <c r="T441" s="43"/>
      <c r="U441" s="71"/>
      <c r="V441" s="7"/>
      <c r="W441" s="7"/>
      <c r="Y441" s="159" t="s">
        <v>396</v>
      </c>
      <c r="Z441" t="s">
        <v>522</v>
      </c>
      <c r="AA441" t="s">
        <v>523</v>
      </c>
      <c r="AB441">
        <v>0.97717664164917695</v>
      </c>
      <c r="AC441">
        <v>6.8169925432345693E-2</v>
      </c>
      <c r="AD441">
        <v>342.518091028958</v>
      </c>
      <c r="AE441" s="2">
        <v>1</v>
      </c>
      <c r="AF441" s="2">
        <v>8</v>
      </c>
      <c r="AG441">
        <v>7.4882455569635895E-8</v>
      </c>
      <c r="AH441">
        <v>73.710123220958494</v>
      </c>
      <c r="AI441">
        <v>18.8073808663192</v>
      </c>
    </row>
    <row r="442" spans="1:35" x14ac:dyDescent="0.25">
      <c r="A442" s="9" t="s">
        <v>250</v>
      </c>
      <c r="B442" s="299" t="s">
        <v>251</v>
      </c>
      <c r="C442" s="3" t="s">
        <v>9</v>
      </c>
      <c r="D442" s="7">
        <v>0.22990882335968607</v>
      </c>
      <c r="E442" s="7">
        <v>0.22926597033873852</v>
      </c>
      <c r="F442" s="7">
        <v>0.2397068497893704</v>
      </c>
      <c r="G442" s="7">
        <v>0.12364995094927576</v>
      </c>
      <c r="H442" s="7">
        <v>0.10852039933060187</v>
      </c>
      <c r="I442" s="7">
        <v>0</v>
      </c>
      <c r="J442" s="42">
        <v>6.0043966760920995</v>
      </c>
      <c r="K442" s="43">
        <v>5.4335379998845861</v>
      </c>
      <c r="L442" s="43">
        <v>5.4396139419470249</v>
      </c>
      <c r="M442" s="43">
        <v>4.5064746955969754</v>
      </c>
      <c r="N442" s="43">
        <v>3.1161555773558773</v>
      </c>
      <c r="O442" s="43">
        <v>0.95404812741646938</v>
      </c>
      <c r="P442" s="42"/>
      <c r="Q442" s="43"/>
      <c r="R442" s="43"/>
      <c r="S442" s="43"/>
      <c r="T442" s="43">
        <v>0.16464712331929135</v>
      </c>
      <c r="U442" s="71">
        <v>0</v>
      </c>
      <c r="V442" s="7">
        <v>4.3513474522476772</v>
      </c>
      <c r="W442" s="7">
        <v>1.6795487333371804</v>
      </c>
      <c r="Y442" s="151" t="s">
        <v>395</v>
      </c>
      <c r="Z442" t="s">
        <v>1147</v>
      </c>
      <c r="AA442" t="s">
        <v>1148</v>
      </c>
      <c r="AB442">
        <v>0.34792271200000002</v>
      </c>
      <c r="AC442">
        <v>0.46097531000000003</v>
      </c>
      <c r="AD442">
        <v>6.4027265059999996</v>
      </c>
      <c r="AE442" s="2">
        <v>1</v>
      </c>
      <c r="AF442" s="2">
        <v>12</v>
      </c>
      <c r="AG442">
        <v>2.6401890000000001E-2</v>
      </c>
      <c r="AH442">
        <v>86.059301629999993</v>
      </c>
      <c r="AI442">
        <v>16.10859413</v>
      </c>
    </row>
    <row r="443" spans="1:35" x14ac:dyDescent="0.25">
      <c r="C443" s="3" t="s">
        <v>10</v>
      </c>
      <c r="D443" s="7">
        <v>0.22691038144151421</v>
      </c>
      <c r="E443" s="7">
        <v>0.10386635120318541</v>
      </c>
      <c r="F443" s="7">
        <v>0.2326158462692596</v>
      </c>
      <c r="G443" s="7">
        <v>8.3302556408332853E-2</v>
      </c>
      <c r="H443" s="7">
        <v>0</v>
      </c>
      <c r="I443" s="7">
        <v>0</v>
      </c>
      <c r="J443" s="42">
        <v>5.9236043626291179</v>
      </c>
      <c r="K443" s="43">
        <v>5.8031663685152051</v>
      </c>
      <c r="L443" s="43">
        <v>5.6835287668070862</v>
      </c>
      <c r="M443" s="43">
        <v>4.5762779156327538</v>
      </c>
      <c r="N443" s="43">
        <v>3.0413930405678342</v>
      </c>
      <c r="O443" s="43">
        <v>0.95125512147267588</v>
      </c>
      <c r="P443" s="42"/>
      <c r="Q443" s="43"/>
      <c r="R443" s="43"/>
      <c r="S443" s="43"/>
      <c r="T443" s="43">
        <v>0.31509838998211093</v>
      </c>
      <c r="U443" s="71">
        <v>0</v>
      </c>
      <c r="V443" s="7">
        <v>5.0565352876680709</v>
      </c>
      <c r="W443" s="7">
        <v>1.8198568872987477</v>
      </c>
      <c r="Y443" s="151" t="s">
        <v>396</v>
      </c>
      <c r="Z443" t="s">
        <v>1149</v>
      </c>
      <c r="AA443" t="s">
        <v>1150</v>
      </c>
      <c r="AB443">
        <v>0.97410728000000002</v>
      </c>
      <c r="AC443">
        <v>0.110845784</v>
      </c>
      <c r="AD443">
        <v>601.93430780000006</v>
      </c>
      <c r="AE443" s="2">
        <v>1</v>
      </c>
      <c r="AF443" s="2">
        <v>16</v>
      </c>
      <c r="AG443" s="134">
        <v>4.0200000000000002E-14</v>
      </c>
      <c r="AH443">
        <v>89.047732300000007</v>
      </c>
      <c r="AI443">
        <v>15.56799174</v>
      </c>
    </row>
    <row r="444" spans="1:35" x14ac:dyDescent="0.25">
      <c r="C444" s="3" t="s">
        <v>11</v>
      </c>
      <c r="D444" s="7">
        <v>0.20127185642564485</v>
      </c>
      <c r="E444" s="7">
        <v>0.21648046627041373</v>
      </c>
      <c r="F444" s="7">
        <v>0.20566276184430723</v>
      </c>
      <c r="G444" s="7">
        <v>4.3904206820936008E-2</v>
      </c>
      <c r="H444" s="7">
        <v>0.10301979340989094</v>
      </c>
      <c r="I444" s="7">
        <v>0</v>
      </c>
      <c r="J444" s="42">
        <v>5.8493190605343637</v>
      </c>
      <c r="K444" s="43">
        <v>5.3981054879104384</v>
      </c>
      <c r="L444" s="43">
        <v>5.5149316175197649</v>
      </c>
      <c r="M444" s="43">
        <v>3.9313082116683016</v>
      </c>
      <c r="N444" s="43">
        <v>3.03599169023025</v>
      </c>
      <c r="O444" s="43">
        <v>0.87727508800276988</v>
      </c>
      <c r="P444" s="42"/>
      <c r="Q444" s="43"/>
      <c r="R444" s="43"/>
      <c r="S444" s="43"/>
      <c r="T444" s="43">
        <v>0.26642679900744415</v>
      </c>
      <c r="U444" s="71">
        <v>0</v>
      </c>
      <c r="V444" s="7">
        <v>5.2185642564487278</v>
      </c>
      <c r="W444" s="7">
        <v>1.5461307634600958</v>
      </c>
      <c r="Y444" s="159"/>
      <c r="AE444" s="2"/>
      <c r="AF444" s="2"/>
    </row>
    <row r="445" spans="1:35" x14ac:dyDescent="0.25">
      <c r="A445" t="s">
        <v>252</v>
      </c>
      <c r="B445" s="20" t="s">
        <v>253</v>
      </c>
      <c r="C445" s="3" t="s">
        <v>14</v>
      </c>
      <c r="D445" s="13">
        <v>0.16700000000000001</v>
      </c>
      <c r="E445" s="13">
        <v>9.3100000000000002E-2</v>
      </c>
      <c r="F445" s="13">
        <v>7.8899999999999998E-2</v>
      </c>
      <c r="G445" s="13">
        <v>3.8300000000000001E-2</v>
      </c>
      <c r="H445" s="13">
        <v>3.04E-2</v>
      </c>
      <c r="I445" s="13">
        <v>1.44E-2</v>
      </c>
      <c r="J445" s="46">
        <v>2.17</v>
      </c>
      <c r="K445" s="47">
        <v>1.44</v>
      </c>
      <c r="L445" s="47">
        <v>1.04</v>
      </c>
      <c r="M445" s="47">
        <v>0.66200000000000003</v>
      </c>
      <c r="N445" s="47">
        <v>0.40699999999999997</v>
      </c>
      <c r="O445" s="47">
        <v>0.222</v>
      </c>
      <c r="P445" s="46"/>
      <c r="Q445" s="47"/>
      <c r="R445" s="47"/>
      <c r="S445" s="47"/>
      <c r="T445" s="47">
        <v>3.9300000000000002E-2</v>
      </c>
      <c r="U445" s="71">
        <v>0</v>
      </c>
      <c r="V445" s="13">
        <v>0.40600000000000003</v>
      </c>
      <c r="W445" s="7">
        <v>0</v>
      </c>
      <c r="Y445" s="151" t="s">
        <v>395</v>
      </c>
      <c r="Z445" t="s">
        <v>995</v>
      </c>
      <c r="AA445" t="s">
        <v>996</v>
      </c>
      <c r="AB445">
        <v>0.103185077</v>
      </c>
      <c r="AC445">
        <v>1.4492697000000001</v>
      </c>
      <c r="AD445">
        <v>3.911947176</v>
      </c>
      <c r="AE445" s="2">
        <v>1</v>
      </c>
      <c r="AF445" s="2">
        <v>34</v>
      </c>
      <c r="AG445">
        <v>5.6094695E-2</v>
      </c>
      <c r="AH445">
        <v>119.47743370000001</v>
      </c>
      <c r="AI445">
        <v>11.602980730000001</v>
      </c>
    </row>
    <row r="446" spans="1:35" x14ac:dyDescent="0.25">
      <c r="C446" s="3" t="s">
        <v>15</v>
      </c>
      <c r="D446" s="13">
        <v>0.17399999999999999</v>
      </c>
      <c r="E446" s="13">
        <v>8.6999999999999994E-2</v>
      </c>
      <c r="F446" s="13">
        <v>7.4800000000000005E-2</v>
      </c>
      <c r="G446" s="13">
        <v>3.4200000000000001E-2</v>
      </c>
      <c r="H446" s="13">
        <v>2.18E-2</v>
      </c>
      <c r="I446" s="13">
        <v>1.0699999999999999E-2</v>
      </c>
      <c r="J446" s="46">
        <v>2.7</v>
      </c>
      <c r="K446" s="47">
        <v>1.33</v>
      </c>
      <c r="L446" s="47">
        <v>1.0900000000000001</v>
      </c>
      <c r="M446" s="47">
        <v>0.65400000000000003</v>
      </c>
      <c r="N446" s="47">
        <v>0.43</v>
      </c>
      <c r="O446" s="47">
        <v>0.221</v>
      </c>
      <c r="P446" s="46"/>
      <c r="Q446" s="47"/>
      <c r="R446" s="47"/>
      <c r="S446" s="47"/>
      <c r="T446" s="47">
        <v>2.87E-2</v>
      </c>
      <c r="U446" s="71">
        <v>0</v>
      </c>
      <c r="V446" s="13">
        <v>0.44700000000000001</v>
      </c>
      <c r="W446" s="7">
        <v>0</v>
      </c>
      <c r="Y446" s="151" t="s">
        <v>396</v>
      </c>
      <c r="Z446" t="s">
        <v>997</v>
      </c>
      <c r="AA446" t="s">
        <v>998</v>
      </c>
      <c r="AB446">
        <v>9.8090632999999997E-2</v>
      </c>
      <c r="AC446">
        <v>1.212489857</v>
      </c>
      <c r="AD446">
        <v>3.6978011820000001</v>
      </c>
      <c r="AE446" s="2">
        <v>1</v>
      </c>
      <c r="AF446" s="2">
        <v>34</v>
      </c>
      <c r="AG446">
        <v>6.2892732000000007E-2</v>
      </c>
      <c r="AH446">
        <v>146.88643709999999</v>
      </c>
      <c r="AI446">
        <v>9.4378649840000008</v>
      </c>
    </row>
    <row r="447" spans="1:35" x14ac:dyDescent="0.25">
      <c r="C447" s="3" t="s">
        <v>16</v>
      </c>
      <c r="D447" s="13">
        <v>0.222</v>
      </c>
      <c r="E447" s="13">
        <v>0.11899999999999999</v>
      </c>
      <c r="F447" s="13">
        <v>9.8199999999999996E-2</v>
      </c>
      <c r="G447" s="13">
        <v>4.48E-2</v>
      </c>
      <c r="H447" s="13">
        <v>1.8700000000000001E-2</v>
      </c>
      <c r="I447" s="13">
        <v>9.0299999999999998E-3</v>
      </c>
      <c r="J447" s="46">
        <v>2.59</v>
      </c>
      <c r="K447" s="47">
        <v>1.32</v>
      </c>
      <c r="L447" s="47">
        <v>1.1000000000000001</v>
      </c>
      <c r="M447" s="47">
        <v>0.58499999999999996</v>
      </c>
      <c r="N447" s="47">
        <v>0.39800000000000002</v>
      </c>
      <c r="O447" s="47">
        <v>0.19800000000000001</v>
      </c>
      <c r="P447" s="46"/>
      <c r="Q447" s="47"/>
      <c r="R447" s="47"/>
      <c r="S447" s="47"/>
      <c r="T447" s="47">
        <v>2.0799999999999999E-2</v>
      </c>
      <c r="U447" s="71">
        <v>0</v>
      </c>
      <c r="V447" s="13">
        <v>0.41799999999999998</v>
      </c>
      <c r="W447" s="7">
        <v>0</v>
      </c>
      <c r="Y447" s="159"/>
      <c r="AE447" s="2"/>
      <c r="AF447" s="2"/>
    </row>
    <row r="448" spans="1:35" x14ac:dyDescent="0.25">
      <c r="A448" t="s">
        <v>254</v>
      </c>
      <c r="B448" s="301" t="s">
        <v>230</v>
      </c>
      <c r="C448" s="3" t="s">
        <v>14</v>
      </c>
      <c r="D448" s="14">
        <v>0.76300000000000001</v>
      </c>
      <c r="E448" s="14">
        <v>0.60199999999999998</v>
      </c>
      <c r="F448" s="14">
        <v>0.61499999999999999</v>
      </c>
      <c r="G448" s="14">
        <v>0.65100000000000002</v>
      </c>
      <c r="H448" s="14">
        <v>0.51100000000000001</v>
      </c>
      <c r="I448" s="14">
        <v>0.65100000000000002</v>
      </c>
      <c r="J448" s="64">
        <v>6.69</v>
      </c>
      <c r="K448" s="49">
        <v>6.25</v>
      </c>
      <c r="L448" s="49">
        <v>6.38</v>
      </c>
      <c r="M448" s="49">
        <v>6.57</v>
      </c>
      <c r="N448" s="49">
        <v>6.04</v>
      </c>
      <c r="O448" s="49">
        <v>6.45</v>
      </c>
      <c r="P448" s="48"/>
      <c r="Q448" s="49"/>
      <c r="R448" s="49"/>
      <c r="S448" s="49"/>
      <c r="T448" s="49">
        <v>0.85299999999999998</v>
      </c>
      <c r="U448" s="74">
        <v>0.76100000000000001</v>
      </c>
      <c r="V448" s="14">
        <v>6.69</v>
      </c>
      <c r="W448" s="14">
        <v>6.58</v>
      </c>
      <c r="Y448" s="151" t="s">
        <v>395</v>
      </c>
      <c r="Z448" t="s">
        <v>841</v>
      </c>
      <c r="AA448" t="s">
        <v>842</v>
      </c>
      <c r="AB448">
        <v>0.11650653800000001</v>
      </c>
      <c r="AC448">
        <v>8.8496433999999999E-2</v>
      </c>
      <c r="AD448">
        <v>2.1099246310000002</v>
      </c>
      <c r="AE448" s="2">
        <v>1</v>
      </c>
      <c r="AF448" s="2">
        <v>16</v>
      </c>
      <c r="AG448">
        <v>0.165675874</v>
      </c>
      <c r="AH448">
        <v>1883.897837</v>
      </c>
      <c r="AI448">
        <v>0.73586493600000003</v>
      </c>
    </row>
    <row r="449" spans="1:35" x14ac:dyDescent="0.25">
      <c r="C449" s="3" t="s">
        <v>15</v>
      </c>
      <c r="D449" s="14">
        <v>0.72099999999999997</v>
      </c>
      <c r="E449" s="14">
        <v>0.69499999999999995</v>
      </c>
      <c r="F449" s="14">
        <v>0.73399999999999999</v>
      </c>
      <c r="G449" s="14">
        <v>0.73</v>
      </c>
      <c r="H449" s="14">
        <v>0.66800000000000004</v>
      </c>
      <c r="I449" s="14">
        <v>0.65800000000000003</v>
      </c>
      <c r="J449" s="64">
        <v>7.78</v>
      </c>
      <c r="K449" s="49">
        <v>7.08</v>
      </c>
      <c r="L449" s="49">
        <v>7.18</v>
      </c>
      <c r="M449" s="49">
        <v>7.4</v>
      </c>
      <c r="N449" s="49">
        <v>6.92</v>
      </c>
      <c r="O449" s="49">
        <v>7.17</v>
      </c>
      <c r="P449" s="48"/>
      <c r="Q449" s="49"/>
      <c r="R449" s="49"/>
      <c r="S449" s="49"/>
      <c r="T449" s="49">
        <v>0.82799999999999996</v>
      </c>
      <c r="U449" s="74">
        <v>0.80800000000000005</v>
      </c>
      <c r="V449" s="14">
        <v>7.88</v>
      </c>
      <c r="W449" s="14">
        <v>7.55</v>
      </c>
      <c r="Y449" s="151" t="s">
        <v>396</v>
      </c>
      <c r="Z449" t="s">
        <v>843</v>
      </c>
      <c r="AA449" t="s">
        <v>844</v>
      </c>
      <c r="AB449">
        <v>8.8767299999999993E-2</v>
      </c>
      <c r="AC449">
        <v>6.9931752999999999E-2</v>
      </c>
      <c r="AD449">
        <v>1.5586323849999999</v>
      </c>
      <c r="AE449" s="2">
        <v>1</v>
      </c>
      <c r="AF449" s="2">
        <v>16</v>
      </c>
      <c r="AG449">
        <v>0.22982560699999999</v>
      </c>
      <c r="AH449">
        <v>2773.7692350000002</v>
      </c>
      <c r="AI449">
        <v>0.49978720100000001</v>
      </c>
    </row>
    <row r="450" spans="1:35" x14ac:dyDescent="0.25">
      <c r="C450" s="3" t="s">
        <v>16</v>
      </c>
      <c r="D450" s="14">
        <v>0.66900000000000004</v>
      </c>
      <c r="E450" s="14">
        <v>0.67600000000000005</v>
      </c>
      <c r="F450" s="14">
        <v>0.69199999999999995</v>
      </c>
      <c r="G450" s="14">
        <v>0.70899999999999996</v>
      </c>
      <c r="H450" s="14">
        <v>0.63400000000000001</v>
      </c>
      <c r="I450" s="14">
        <v>0.63600000000000001</v>
      </c>
      <c r="J450" s="48">
        <v>7.7</v>
      </c>
      <c r="K450" s="49">
        <v>7.11</v>
      </c>
      <c r="L450" s="49">
        <v>7.31</v>
      </c>
      <c r="M450" s="49">
        <v>7.33</v>
      </c>
      <c r="N450" s="49">
        <v>7.03</v>
      </c>
      <c r="O450" s="49">
        <v>6.65</v>
      </c>
      <c r="P450" s="48"/>
      <c r="Q450" s="49"/>
      <c r="R450" s="49"/>
      <c r="S450" s="49"/>
      <c r="T450" s="49">
        <v>0.80600000000000005</v>
      </c>
      <c r="U450" s="74">
        <v>0.751</v>
      </c>
      <c r="V450" s="14">
        <v>7.86</v>
      </c>
      <c r="W450" s="14">
        <v>7.66</v>
      </c>
      <c r="Y450" s="159"/>
      <c r="AE450" s="2"/>
      <c r="AF450" s="2"/>
    </row>
    <row r="451" spans="1:35" x14ac:dyDescent="0.25">
      <c r="A451" t="s">
        <v>255</v>
      </c>
      <c r="B451" s="20" t="s">
        <v>256</v>
      </c>
      <c r="C451" s="3" t="s">
        <v>14</v>
      </c>
      <c r="D451" s="7">
        <v>0.31620111455082606</v>
      </c>
      <c r="E451" s="7">
        <v>0.19109399060870982</v>
      </c>
      <c r="F451" s="7">
        <v>0.21374775377545127</v>
      </c>
      <c r="G451" s="7">
        <v>0.13125890779815136</v>
      </c>
      <c r="H451" s="7">
        <v>0.10961521469667554</v>
      </c>
      <c r="I451" s="7">
        <v>0</v>
      </c>
      <c r="J451" s="42">
        <v>12.428072978171496</v>
      </c>
      <c r="K451" s="43">
        <v>11.897089062144095</v>
      </c>
      <c r="L451" s="43">
        <v>11.553822028577954</v>
      </c>
      <c r="M451" s="43">
        <v>10.394083788670491</v>
      </c>
      <c r="N451" s="43">
        <v>6.5459484670206933</v>
      </c>
      <c r="O451" s="43">
        <v>5.850779423317471</v>
      </c>
      <c r="P451" s="42"/>
      <c r="Q451" s="43"/>
      <c r="R451" s="43"/>
      <c r="S451" s="43"/>
      <c r="T451" s="43">
        <v>0.24228252594897562</v>
      </c>
      <c r="U451" s="71">
        <v>0.25289789264431511</v>
      </c>
      <c r="V451" s="7">
        <v>7.7314555714046485</v>
      </c>
      <c r="W451" s="7">
        <v>9.0003883802411053</v>
      </c>
      <c r="Y451" s="151" t="s">
        <v>395</v>
      </c>
      <c r="Z451" t="s">
        <v>1395</v>
      </c>
      <c r="AA451" t="s">
        <v>1396</v>
      </c>
      <c r="AB451">
        <v>0.851308073</v>
      </c>
      <c r="AC451">
        <v>0.156166155</v>
      </c>
      <c r="AD451">
        <v>74.429090770000002</v>
      </c>
      <c r="AE451" s="2">
        <v>1</v>
      </c>
      <c r="AF451" s="2">
        <v>13</v>
      </c>
      <c r="AG451" s="134">
        <v>9.6899999999999996E-7</v>
      </c>
      <c r="AH451">
        <v>84.537435459999998</v>
      </c>
      <c r="AI451">
        <v>16.39858547</v>
      </c>
    </row>
    <row r="452" spans="1:35" x14ac:dyDescent="0.25">
      <c r="C452" s="3" t="s">
        <v>15</v>
      </c>
      <c r="D452" s="7">
        <v>0.25958804297977334</v>
      </c>
      <c r="E452" s="7">
        <v>0.21644300180629203</v>
      </c>
      <c r="F452" s="7">
        <v>0.21403631092996619</v>
      </c>
      <c r="G452" s="7">
        <v>0.1502890862397645</v>
      </c>
      <c r="H452" s="7">
        <v>0.11325518072062754</v>
      </c>
      <c r="I452" s="7">
        <v>0</v>
      </c>
      <c r="J452" s="42">
        <v>10.572077245241795</v>
      </c>
      <c r="K452" s="43">
        <v>9.851240315995188</v>
      </c>
      <c r="L452" s="43">
        <v>8.929098380073162</v>
      </c>
      <c r="M452" s="43">
        <v>8.6103209981043847</v>
      </c>
      <c r="N452" s="43">
        <v>7.5644376496113637</v>
      </c>
      <c r="O452" s="43">
        <v>6.9103160423594279</v>
      </c>
      <c r="P452" s="42"/>
      <c r="Q452" s="43"/>
      <c r="R452" s="43"/>
      <c r="S452" s="43"/>
      <c r="T452" s="43">
        <v>0.28109293992771539</v>
      </c>
      <c r="U452" s="71">
        <v>0.21397763114197918</v>
      </c>
      <c r="V452" s="7">
        <v>9.379016360071093</v>
      </c>
      <c r="W452" s="7">
        <v>10.187323449401992</v>
      </c>
      <c r="Y452" s="151" t="s">
        <v>396</v>
      </c>
      <c r="Z452" t="s">
        <v>1397</v>
      </c>
      <c r="AA452" t="s">
        <v>1398</v>
      </c>
      <c r="AB452">
        <v>0.75433617799999997</v>
      </c>
      <c r="AC452">
        <v>0.11259857700000001</v>
      </c>
      <c r="AD452">
        <v>49.129655100000001</v>
      </c>
      <c r="AE452" s="2">
        <v>1</v>
      </c>
      <c r="AF452" s="2">
        <v>16</v>
      </c>
      <c r="AG452" s="134">
        <v>2.9500000000000001E-6</v>
      </c>
      <c r="AH452">
        <v>306.83990080000001</v>
      </c>
      <c r="AI452">
        <v>4.5179729159999997</v>
      </c>
    </row>
    <row r="453" spans="1:35" x14ac:dyDescent="0.25">
      <c r="C453" s="3" t="s">
        <v>16</v>
      </c>
      <c r="D453" s="7">
        <v>0.24673364891490634</v>
      </c>
      <c r="E453" s="7">
        <v>0.25857546507936802</v>
      </c>
      <c r="F453" s="7">
        <v>0.18414978543694963</v>
      </c>
      <c r="G453" s="7">
        <v>0.11211412686047353</v>
      </c>
      <c r="H453" s="7">
        <v>9.230878293103513E-2</v>
      </c>
      <c r="I453" s="7">
        <v>0</v>
      </c>
      <c r="J453" s="42">
        <v>10.379238452495844</v>
      </c>
      <c r="K453" s="43">
        <v>9.9232716109826153</v>
      </c>
      <c r="L453" s="43">
        <v>9.4511872141160183</v>
      </c>
      <c r="M453" s="43">
        <v>8.5286011377265396</v>
      </c>
      <c r="N453" s="43">
        <v>7.3313534576753643</v>
      </c>
      <c r="O453" s="43">
        <v>6.9960202418316113</v>
      </c>
      <c r="P453" s="42"/>
      <c r="Q453" s="43"/>
      <c r="R453" s="43"/>
      <c r="S453" s="43"/>
      <c r="T453" s="43">
        <v>0.28234667331254099</v>
      </c>
      <c r="U453" s="71">
        <v>0.26055466359205109</v>
      </c>
      <c r="V453" s="7">
        <v>9.6111122329302034</v>
      </c>
      <c r="W453" s="7">
        <v>10.240454431718788</v>
      </c>
      <c r="Y453" s="159"/>
      <c r="AE453" s="2"/>
      <c r="AF453" s="2"/>
    </row>
    <row r="454" spans="1:35" x14ac:dyDescent="0.25">
      <c r="A454" t="s">
        <v>642</v>
      </c>
      <c r="B454" s="20" t="s">
        <v>257</v>
      </c>
      <c r="C454" s="3" t="s">
        <v>9</v>
      </c>
      <c r="D454" s="5">
        <v>0.64586505565046615</v>
      </c>
      <c r="E454" s="5">
        <v>0.49501465696204672</v>
      </c>
      <c r="F454" s="5">
        <v>0.62404217782050897</v>
      </c>
      <c r="G454" s="5">
        <v>0.38545501856097919</v>
      </c>
      <c r="H454" s="5">
        <v>0</v>
      </c>
      <c r="I454" s="5">
        <v>0</v>
      </c>
      <c r="J454" s="55">
        <v>6.6218424050302787</v>
      </c>
      <c r="K454" s="30">
        <v>5.2710253908479316</v>
      </c>
      <c r="L454" s="30">
        <v>6.4030880554399943</v>
      </c>
      <c r="M454" s="30">
        <v>5.5011389572342404</v>
      </c>
      <c r="N454" s="30">
        <v>3.2672127179025487</v>
      </c>
      <c r="O454" s="30">
        <v>1.1747846372764994</v>
      </c>
      <c r="P454" s="55"/>
      <c r="Q454" s="30"/>
      <c r="R454" s="30"/>
      <c r="S454" s="30"/>
      <c r="T454" s="30">
        <v>0.9410248558158526</v>
      </c>
      <c r="U454" s="77">
        <v>0</v>
      </c>
      <c r="V454" s="5">
        <v>6.0625871771723272</v>
      </c>
      <c r="W454" s="5">
        <v>1.1864762266330189</v>
      </c>
      <c r="Y454" s="151" t="s">
        <v>395</v>
      </c>
      <c r="Z454" t="s">
        <v>897</v>
      </c>
      <c r="AA454" t="s">
        <v>898</v>
      </c>
      <c r="AB454">
        <v>0.59015599900000004</v>
      </c>
      <c r="AC454">
        <v>0.153406974</v>
      </c>
      <c r="AD454">
        <v>14.39952759</v>
      </c>
      <c r="AE454" s="2">
        <v>1</v>
      </c>
      <c r="AF454" s="2">
        <v>10</v>
      </c>
      <c r="AG454">
        <v>3.5163680000000002E-3</v>
      </c>
      <c r="AH454">
        <v>91.508650279999998</v>
      </c>
      <c r="AI454">
        <v>15.14932585</v>
      </c>
    </row>
    <row r="455" spans="1:35" x14ac:dyDescent="0.25">
      <c r="C455" s="3" t="s">
        <v>10</v>
      </c>
      <c r="D455" s="5">
        <v>0.68052269849934055</v>
      </c>
      <c r="E455" s="5">
        <v>0.43974602718688072</v>
      </c>
      <c r="F455" s="5">
        <v>0.39741249030753334</v>
      </c>
      <c r="G455" s="5">
        <v>0.38289078512338842</v>
      </c>
      <c r="H455" s="5">
        <v>0</v>
      </c>
      <c r="I455" s="5">
        <v>0</v>
      </c>
      <c r="J455" s="55">
        <v>9.887686315072381</v>
      </c>
      <c r="K455" s="30">
        <v>5.101255544471381</v>
      </c>
      <c r="L455" s="30">
        <v>5.0112207769571002</v>
      </c>
      <c r="M455" s="30">
        <v>4.5209780965520485</v>
      </c>
      <c r="N455" s="30">
        <v>2.7360360315309236</v>
      </c>
      <c r="O455" s="30">
        <v>2.121532858185232</v>
      </c>
      <c r="P455" s="55"/>
      <c r="Q455" s="30"/>
      <c r="R455" s="30"/>
      <c r="S455" s="30"/>
      <c r="T455" s="30">
        <v>0.76080510352410913</v>
      </c>
      <c r="U455" s="77">
        <v>0</v>
      </c>
      <c r="V455" s="5">
        <v>9.5509285493698748</v>
      </c>
      <c r="W455" s="5">
        <v>2.3704752011253687</v>
      </c>
      <c r="Y455" s="151" t="s">
        <v>396</v>
      </c>
      <c r="Z455" t="s">
        <v>899</v>
      </c>
      <c r="AA455" t="s">
        <v>900</v>
      </c>
      <c r="AB455">
        <v>0.90977903299999996</v>
      </c>
      <c r="AC455">
        <v>0.18398345999999999</v>
      </c>
      <c r="AD455">
        <v>161.34236949999999</v>
      </c>
      <c r="AE455" s="2">
        <v>1</v>
      </c>
      <c r="AF455" s="2">
        <v>16</v>
      </c>
      <c r="AG455" s="134">
        <v>8.99E-10</v>
      </c>
      <c r="AH455">
        <v>103.6247734</v>
      </c>
      <c r="AI455">
        <v>13.37802067</v>
      </c>
    </row>
    <row r="456" spans="1:35" x14ac:dyDescent="0.25">
      <c r="C456" s="3" t="s">
        <v>11</v>
      </c>
      <c r="D456" s="5">
        <v>0.68560351033362466</v>
      </c>
      <c r="E456" s="5">
        <v>0.6492030093466602</v>
      </c>
      <c r="F456" s="5">
        <v>0.45367521499864927</v>
      </c>
      <c r="G456" s="5">
        <v>0.35362948095657459</v>
      </c>
      <c r="H456" s="5">
        <v>0</v>
      </c>
      <c r="I456" s="5">
        <v>0</v>
      </c>
      <c r="J456" s="55">
        <v>6.6738380934506445</v>
      </c>
      <c r="K456" s="30">
        <v>6.1361085236813837</v>
      </c>
      <c r="L456" s="30">
        <v>5.7552689119040554</v>
      </c>
      <c r="M456" s="30">
        <v>5.1269656671274957</v>
      </c>
      <c r="N456" s="30">
        <v>3.1411922733931501</v>
      </c>
      <c r="O456" s="30">
        <v>1.1081157973889757</v>
      </c>
      <c r="P456" s="55"/>
      <c r="Q456" s="30"/>
      <c r="R456" s="30"/>
      <c r="S456" s="30"/>
      <c r="T456" s="30">
        <v>0.82465795603401992</v>
      </c>
      <c r="U456" s="77">
        <v>0</v>
      </c>
      <c r="V456" s="5">
        <v>6.6913647387010613</v>
      </c>
      <c r="W456" s="5">
        <v>1.2823100499135025</v>
      </c>
      <c r="Y456" s="159"/>
      <c r="AE456" s="2"/>
      <c r="AF456" s="2"/>
    </row>
    <row r="457" spans="1:35" x14ac:dyDescent="0.25">
      <c r="A457" s="9" t="s">
        <v>645</v>
      </c>
      <c r="B457" s="20" t="s">
        <v>258</v>
      </c>
      <c r="C457" s="3" t="s">
        <v>9</v>
      </c>
      <c r="D457" s="5">
        <v>0.90083915125285197</v>
      </c>
      <c r="E457" s="5">
        <v>0.38675505204875454</v>
      </c>
      <c r="F457" s="5">
        <v>0.3636691932774605</v>
      </c>
      <c r="G457" s="5">
        <v>0.22171032082459508</v>
      </c>
      <c r="H457" s="5">
        <v>0</v>
      </c>
      <c r="I457" s="5">
        <v>0</v>
      </c>
      <c r="J457" s="53">
        <v>1.1441525073747687</v>
      </c>
      <c r="K457" s="54">
        <v>0.17666177788659343</v>
      </c>
      <c r="L457" s="54">
        <v>0.10098237214444543</v>
      </c>
      <c r="M457" s="54">
        <v>0.14776136427547065</v>
      </c>
      <c r="N457" s="54">
        <v>0</v>
      </c>
      <c r="O457" s="54">
        <v>0</v>
      </c>
      <c r="P457" s="55"/>
      <c r="Q457" s="30"/>
      <c r="R457" s="30"/>
      <c r="S457" s="30"/>
      <c r="T457" s="30">
        <v>0</v>
      </c>
      <c r="U457" s="77">
        <v>0</v>
      </c>
      <c r="V457" s="4">
        <v>0</v>
      </c>
      <c r="W457" s="4">
        <v>0</v>
      </c>
      <c r="Y457" s="151" t="s">
        <v>395</v>
      </c>
      <c r="Z457" t="s">
        <v>965</v>
      </c>
      <c r="AA457" t="s">
        <v>966</v>
      </c>
      <c r="AB457">
        <v>0.45745587999999998</v>
      </c>
      <c r="AC457">
        <v>0.48745259899999999</v>
      </c>
      <c r="AD457">
        <v>8.4316807100000002</v>
      </c>
      <c r="AE457" s="2">
        <v>1</v>
      </c>
      <c r="AF457" s="2">
        <v>10</v>
      </c>
      <c r="AG457">
        <v>1.5732612E-2</v>
      </c>
      <c r="AH457">
        <v>37.634998860000003</v>
      </c>
      <c r="AI457">
        <v>36.835243869999999</v>
      </c>
    </row>
    <row r="458" spans="1:35" x14ac:dyDescent="0.25">
      <c r="C458" s="3" t="s">
        <v>10</v>
      </c>
      <c r="D458" s="5">
        <v>0.70529143928161586</v>
      </c>
      <c r="E458" s="5">
        <v>0.26104971608529109</v>
      </c>
      <c r="F458" s="5">
        <v>0.16989403782727686</v>
      </c>
      <c r="G458" s="5">
        <v>0.16139503338519737</v>
      </c>
      <c r="H458" s="5">
        <v>0</v>
      </c>
      <c r="I458" s="5">
        <v>0</v>
      </c>
      <c r="J458" s="53">
        <v>1.121765003163272</v>
      </c>
      <c r="K458" s="54">
        <v>0.22290248921467576</v>
      </c>
      <c r="L458" s="54">
        <v>0.14546740276532713</v>
      </c>
      <c r="M458" s="54">
        <v>0.14573545842899646</v>
      </c>
      <c r="N458" s="54">
        <v>0.13793951076119229</v>
      </c>
      <c r="O458" s="54">
        <v>9.7682504774787432E-2</v>
      </c>
      <c r="P458" s="55"/>
      <c r="Q458" s="30"/>
      <c r="R458" s="30"/>
      <c r="S458" s="30"/>
      <c r="T458" s="30">
        <v>0</v>
      </c>
      <c r="U458" s="77">
        <v>0</v>
      </c>
      <c r="V458" s="4">
        <v>7.2357632507463118E-2</v>
      </c>
      <c r="W458" s="4">
        <v>0</v>
      </c>
      <c r="Y458" s="151" t="s">
        <v>396</v>
      </c>
      <c r="Z458" t="s">
        <v>967</v>
      </c>
      <c r="AA458" t="s">
        <v>968</v>
      </c>
      <c r="AB458">
        <v>0.31804333499999998</v>
      </c>
      <c r="AC458">
        <v>0.75792209700000002</v>
      </c>
      <c r="AD458">
        <v>6.5291636689999999</v>
      </c>
      <c r="AE458" s="2">
        <v>1</v>
      </c>
      <c r="AF458" s="2">
        <v>14</v>
      </c>
      <c r="AG458">
        <v>2.2884373E-2</v>
      </c>
      <c r="AH458">
        <v>108.0999097</v>
      </c>
      <c r="AI458">
        <v>12.82419537</v>
      </c>
    </row>
    <row r="459" spans="1:35" x14ac:dyDescent="0.25">
      <c r="C459" s="3" t="s">
        <v>11</v>
      </c>
      <c r="D459" s="5">
        <v>0.53501244306938378</v>
      </c>
      <c r="E459" s="5">
        <v>0.24032684450853162</v>
      </c>
      <c r="F459" s="5">
        <v>0.10347405805228443</v>
      </c>
      <c r="G459" s="5">
        <v>0.17566137691312689</v>
      </c>
      <c r="H459" s="5">
        <v>0</v>
      </c>
      <c r="I459" s="5">
        <v>0</v>
      </c>
      <c r="J459" s="53">
        <v>1.1968113288907825</v>
      </c>
      <c r="K459" s="54">
        <v>0.1744219369214228</v>
      </c>
      <c r="L459" s="54">
        <v>0.13782919705812319</v>
      </c>
      <c r="M459" s="54">
        <v>0.11743300515038399</v>
      </c>
      <c r="N459" s="54">
        <v>0.13158542862664124</v>
      </c>
      <c r="O459" s="54">
        <v>8.9349084902732911E-2</v>
      </c>
      <c r="P459" s="55"/>
      <c r="Q459" s="30"/>
      <c r="R459" s="30"/>
      <c r="S459" s="30"/>
      <c r="T459" s="30">
        <v>0</v>
      </c>
      <c r="U459" s="77">
        <v>0</v>
      </c>
      <c r="V459" s="4">
        <v>0.19214114272013452</v>
      </c>
      <c r="W459" s="4">
        <v>9.2596129126404664E-2</v>
      </c>
      <c r="Y459" s="159"/>
      <c r="AE459" s="2"/>
      <c r="AF459" s="2"/>
    </row>
    <row r="460" spans="1:35" x14ac:dyDescent="0.25">
      <c r="A460" t="s">
        <v>259</v>
      </c>
      <c r="B460" s="20" t="s">
        <v>260</v>
      </c>
      <c r="C460" s="3" t="s">
        <v>14</v>
      </c>
      <c r="D460" s="13">
        <v>0.45400000000000001</v>
      </c>
      <c r="E460" s="13">
        <v>0.69299999999999995</v>
      </c>
      <c r="F460" s="13">
        <v>1.1200000000000001</v>
      </c>
      <c r="G460" s="13">
        <v>0.59399999999999997</v>
      </c>
      <c r="H460" s="13">
        <v>0.39200000000000002</v>
      </c>
      <c r="I460" s="13">
        <v>0.22700000000000001</v>
      </c>
      <c r="J460" s="46">
        <v>5.46</v>
      </c>
      <c r="K460" s="47">
        <v>3.37</v>
      </c>
      <c r="L460" s="47">
        <v>2.73</v>
      </c>
      <c r="M460" s="47">
        <v>5.72</v>
      </c>
      <c r="N460" s="47">
        <v>4.6500000000000004</v>
      </c>
      <c r="O460" s="47">
        <v>4.58</v>
      </c>
      <c r="P460" s="46"/>
      <c r="Q460" s="47"/>
      <c r="R460" s="47"/>
      <c r="S460" s="47"/>
      <c r="T460" s="47">
        <v>0.78</v>
      </c>
      <c r="U460" s="73">
        <v>0.33900000000000002</v>
      </c>
      <c r="V460" s="13">
        <v>6.83</v>
      </c>
      <c r="W460" s="11">
        <v>7.07</v>
      </c>
      <c r="Y460" s="151" t="s">
        <v>395</v>
      </c>
      <c r="Z460" t="s">
        <v>1049</v>
      </c>
      <c r="AA460" t="s">
        <v>1050</v>
      </c>
      <c r="AB460">
        <v>0.68511331900000005</v>
      </c>
      <c r="AC460">
        <v>0.32832289100000001</v>
      </c>
      <c r="AD460">
        <v>34.811930089999997</v>
      </c>
      <c r="AE460" s="2">
        <v>1</v>
      </c>
      <c r="AF460" s="2">
        <v>16</v>
      </c>
      <c r="AG460" s="134">
        <v>2.2399999999999999E-5</v>
      </c>
      <c r="AH460">
        <v>125.0119059</v>
      </c>
      <c r="AI460">
        <v>11.089298660000001</v>
      </c>
    </row>
    <row r="461" spans="1:35" x14ac:dyDescent="0.25">
      <c r="C461" s="3" t="s">
        <v>15</v>
      </c>
      <c r="D461" s="13">
        <v>1.05</v>
      </c>
      <c r="E461" s="13">
        <v>0.378</v>
      </c>
      <c r="F461" s="13">
        <v>0.59699999999999998</v>
      </c>
      <c r="G461" s="13">
        <v>0.46</v>
      </c>
      <c r="H461" s="13">
        <v>0.44900000000000001</v>
      </c>
      <c r="I461" s="13">
        <v>0.17199999999999999</v>
      </c>
      <c r="J461" s="46">
        <v>1.57</v>
      </c>
      <c r="K461" s="47">
        <v>1.83</v>
      </c>
      <c r="L461" s="47">
        <v>5.0199999999999996</v>
      </c>
      <c r="M461" s="47">
        <v>5.51</v>
      </c>
      <c r="N461" s="47">
        <v>3.32</v>
      </c>
      <c r="O461" s="47">
        <v>5.08</v>
      </c>
      <c r="P461" s="46"/>
      <c r="Q461" s="47"/>
      <c r="R461" s="47"/>
      <c r="S461" s="47"/>
      <c r="T461" s="47">
        <v>0.85599999999999998</v>
      </c>
      <c r="U461" s="73">
        <v>0.78300000000000003</v>
      </c>
      <c r="V461" s="13">
        <v>8.09</v>
      </c>
      <c r="W461" s="13">
        <v>7.35</v>
      </c>
      <c r="Y461" s="151" t="s">
        <v>396</v>
      </c>
      <c r="Z461" t="s">
        <v>1051</v>
      </c>
      <c r="AA461" t="s">
        <v>1052</v>
      </c>
      <c r="AB461">
        <v>0.100647789</v>
      </c>
      <c r="AC461">
        <v>0.41393242200000002</v>
      </c>
      <c r="AD461">
        <v>1.7905828319999999</v>
      </c>
      <c r="AE461" s="2">
        <v>1</v>
      </c>
      <c r="AF461" s="2">
        <v>16</v>
      </c>
      <c r="AG461">
        <v>0.19956299499999999</v>
      </c>
      <c r="AH461">
        <v>-437.20985050000002</v>
      </c>
      <c r="AI461">
        <v>-3.1707756800000002</v>
      </c>
    </row>
    <row r="462" spans="1:35" x14ac:dyDescent="0.25">
      <c r="C462" s="3" t="s">
        <v>16</v>
      </c>
      <c r="D462" s="13">
        <v>0.49</v>
      </c>
      <c r="E462" s="13">
        <v>0.75</v>
      </c>
      <c r="F462" s="13">
        <v>0.85699999999999998</v>
      </c>
      <c r="G462" s="13">
        <v>0.86699999999999999</v>
      </c>
      <c r="H462" s="13">
        <v>0.34499999999999997</v>
      </c>
      <c r="I462" s="13">
        <v>0.158</v>
      </c>
      <c r="J462" s="46">
        <v>5.54</v>
      </c>
      <c r="K462" s="47">
        <v>2.12</v>
      </c>
      <c r="L462" s="47">
        <v>6.08</v>
      </c>
      <c r="M462" s="47">
        <v>5.43</v>
      </c>
      <c r="N462" s="47">
        <v>5.13</v>
      </c>
      <c r="O462" s="47">
        <v>4.84</v>
      </c>
      <c r="P462" s="46"/>
      <c r="Q462" s="47"/>
      <c r="R462" s="47"/>
      <c r="S462" s="47"/>
      <c r="T462" s="47">
        <v>0.78400000000000003</v>
      </c>
      <c r="U462" s="73">
        <v>0.28699999999999998</v>
      </c>
      <c r="V462" s="13">
        <v>8.11</v>
      </c>
      <c r="W462" s="13">
        <v>7.49</v>
      </c>
      <c r="Y462" s="159"/>
      <c r="AE462" s="2"/>
      <c r="AF462" s="2"/>
    </row>
    <row r="463" spans="1:35" x14ac:dyDescent="0.25">
      <c r="A463" t="s">
        <v>261</v>
      </c>
      <c r="B463" s="20" t="s">
        <v>262</v>
      </c>
      <c r="C463" s="3" t="s">
        <v>9</v>
      </c>
      <c r="D463" s="7">
        <v>0.9807579252023696</v>
      </c>
      <c r="E463" s="7">
        <v>0.9971509971509972</v>
      </c>
      <c r="F463" s="7">
        <v>1.227022271611798</v>
      </c>
      <c r="G463" s="7">
        <v>1.125479735737358</v>
      </c>
      <c r="H463" s="7">
        <v>0.68553134062652543</v>
      </c>
      <c r="I463" s="7">
        <v>0.85071939475031799</v>
      </c>
      <c r="J463" s="42">
        <v>14.211237459793617</v>
      </c>
      <c r="K463" s="43">
        <v>8.712533419316701</v>
      </c>
      <c r="L463" s="43">
        <v>6.4526374466871497</v>
      </c>
      <c r="M463" s="43">
        <v>3.3527268453220498</v>
      </c>
      <c r="N463" s="43">
        <v>4.6695691902496712</v>
      </c>
      <c r="O463" s="43">
        <v>4.8861060430143191</v>
      </c>
      <c r="P463" s="42"/>
      <c r="Q463" s="43"/>
      <c r="R463" s="43"/>
      <c r="S463" s="43"/>
      <c r="T463" s="43">
        <v>0.2728580641960609</v>
      </c>
      <c r="U463" s="71">
        <v>0.51016243571953301</v>
      </c>
      <c r="V463" s="7">
        <v>3.3625998414730804</v>
      </c>
      <c r="W463" s="7">
        <v>5.551902063941724</v>
      </c>
      <c r="Y463" s="151" t="s">
        <v>395</v>
      </c>
      <c r="Z463" t="s">
        <v>749</v>
      </c>
      <c r="AA463" t="s">
        <v>750</v>
      </c>
      <c r="AB463">
        <v>0.32079160800000001</v>
      </c>
      <c r="AC463">
        <v>0.18256286999999999</v>
      </c>
      <c r="AD463">
        <v>7.5568349650000002</v>
      </c>
      <c r="AE463" s="2">
        <v>1</v>
      </c>
      <c r="AF463" s="2">
        <v>16</v>
      </c>
      <c r="AG463">
        <v>1.4264244000000001E-2</v>
      </c>
      <c r="AH463">
        <v>482.54094279999998</v>
      </c>
      <c r="AI463">
        <v>2.872905153</v>
      </c>
    </row>
    <row r="464" spans="1:35" x14ac:dyDescent="0.25">
      <c r="C464" s="3" t="s">
        <v>10</v>
      </c>
      <c r="D464" s="7">
        <v>1.0580718674968461</v>
      </c>
      <c r="E464" s="7">
        <v>1.0042181957626306</v>
      </c>
      <c r="F464" s="7">
        <v>1.1740815705573415</v>
      </c>
      <c r="G464" s="7">
        <v>0.66911508779510065</v>
      </c>
      <c r="H464" s="7">
        <v>0.57702983025097143</v>
      </c>
      <c r="I464" s="7">
        <v>0.76022562551206896</v>
      </c>
      <c r="J464" s="42">
        <v>12.809356169982728</v>
      </c>
      <c r="K464" s="43">
        <v>7.4784199848840442</v>
      </c>
      <c r="L464" s="43">
        <v>6.7996803337532334</v>
      </c>
      <c r="M464" s="43">
        <v>5.9631929483659301</v>
      </c>
      <c r="N464" s="43">
        <v>3.5054868489810138</v>
      </c>
      <c r="O464" s="43">
        <v>4.4210240483342664</v>
      </c>
      <c r="P464" s="42"/>
      <c r="Q464" s="43"/>
      <c r="R464" s="43"/>
      <c r="S464" s="43"/>
      <c r="T464" s="43">
        <v>0.69953312927063038</v>
      </c>
      <c r="U464" s="71">
        <v>0.47372170933951824</v>
      </c>
      <c r="V464" s="7">
        <v>3.5752280297877537</v>
      </c>
      <c r="W464" s="7">
        <v>2.9686937747391147</v>
      </c>
      <c r="Y464" s="151" t="s">
        <v>396</v>
      </c>
      <c r="Z464" t="s">
        <v>751</v>
      </c>
      <c r="AA464" t="s">
        <v>752</v>
      </c>
      <c r="AB464">
        <v>0.44032285500000001</v>
      </c>
      <c r="AC464">
        <v>0.33056159299999999</v>
      </c>
      <c r="AD464">
        <v>12.58791025</v>
      </c>
      <c r="AE464" s="2">
        <v>1</v>
      </c>
      <c r="AF464" s="2">
        <v>16</v>
      </c>
      <c r="AG464">
        <v>2.678115E-3</v>
      </c>
      <c r="AH464">
        <v>206.4844635</v>
      </c>
      <c r="AI464">
        <v>6.7137950110000002</v>
      </c>
    </row>
    <row r="465" spans="1:35" x14ac:dyDescent="0.25">
      <c r="C465" s="3" t="s">
        <v>11</v>
      </c>
      <c r="D465" s="7">
        <v>0.98642341960118796</v>
      </c>
      <c r="E465" s="7">
        <v>0.97684242287093603</v>
      </c>
      <c r="F465" s="7">
        <v>1.1578081717451523</v>
      </c>
      <c r="G465" s="7">
        <v>0.78163514179704729</v>
      </c>
      <c r="H465" s="7">
        <v>0.85114977350760268</v>
      </c>
      <c r="I465" s="7">
        <v>0.76508603148247623</v>
      </c>
      <c r="J465" s="42">
        <v>13.019765127690928</v>
      </c>
      <c r="K465" s="43">
        <v>9.0122458756250197</v>
      </c>
      <c r="L465" s="43">
        <v>6.6745689046933654</v>
      </c>
      <c r="M465" s="43">
        <v>6.2889004149377588</v>
      </c>
      <c r="N465" s="43">
        <v>4.5922518462886472</v>
      </c>
      <c r="O465" s="43">
        <v>5.0242735774969658</v>
      </c>
      <c r="P465" s="42"/>
      <c r="Q465" s="43"/>
      <c r="R465" s="43"/>
      <c r="S465" s="43"/>
      <c r="T465" s="43">
        <v>0.49346450941079562</v>
      </c>
      <c r="U465" s="71">
        <v>0.83051272408173493</v>
      </c>
      <c r="V465" s="7">
        <v>4.429060592526425</v>
      </c>
      <c r="W465" s="7">
        <v>3.8329007088968834</v>
      </c>
      <c r="Y465" s="159"/>
      <c r="AE465" s="2"/>
      <c r="AF465" s="2"/>
    </row>
    <row r="466" spans="1:35" x14ac:dyDescent="0.25">
      <c r="A466" t="s">
        <v>263</v>
      </c>
      <c r="B466" s="20" t="s">
        <v>264</v>
      </c>
      <c r="C466" s="3" t="s">
        <v>9</v>
      </c>
      <c r="D466" s="14">
        <v>0.80200000000000005</v>
      </c>
      <c r="E466" s="14">
        <v>0.57999999999999996</v>
      </c>
      <c r="F466" s="14">
        <v>0.46</v>
      </c>
      <c r="G466" s="14">
        <v>0.23200000000000001</v>
      </c>
      <c r="H466" s="14">
        <v>0.2</v>
      </c>
      <c r="I466" s="21">
        <v>6.9699999999999998E-2</v>
      </c>
      <c r="J466" s="64">
        <v>8.77</v>
      </c>
      <c r="K466" s="49">
        <v>6.52</v>
      </c>
      <c r="L466" s="49">
        <v>5.53</v>
      </c>
      <c r="M466" s="49">
        <v>2.91</v>
      </c>
      <c r="N466" s="49">
        <v>2.5299999999999998</v>
      </c>
      <c r="O466" s="49">
        <v>1.59</v>
      </c>
      <c r="P466" s="50"/>
      <c r="Q466" s="51"/>
      <c r="R466" s="51"/>
      <c r="S466" s="51"/>
      <c r="T466" s="52">
        <v>1.26</v>
      </c>
      <c r="U466" s="74">
        <v>0.151</v>
      </c>
      <c r="V466" s="14">
        <v>8.44</v>
      </c>
      <c r="W466" s="15">
        <v>2.29</v>
      </c>
      <c r="Y466" s="151" t="s">
        <v>395</v>
      </c>
      <c r="Z466" t="s">
        <v>953</v>
      </c>
      <c r="AA466" t="s">
        <v>954</v>
      </c>
      <c r="AB466">
        <v>0.94127160499999996</v>
      </c>
      <c r="AC466">
        <v>0.22038872600000001</v>
      </c>
      <c r="AD466">
        <v>256.4406141</v>
      </c>
      <c r="AE466" s="2">
        <v>1</v>
      </c>
      <c r="AF466" s="2">
        <v>16</v>
      </c>
      <c r="AG466" s="134">
        <v>2.8499999999999999E-11</v>
      </c>
      <c r="AH466">
        <v>68.617329710000007</v>
      </c>
      <c r="AI466">
        <v>20.203268869999999</v>
      </c>
    </row>
    <row r="467" spans="1:35" x14ac:dyDescent="0.25">
      <c r="C467" s="3" t="s">
        <v>10</v>
      </c>
      <c r="D467" s="14">
        <v>0.81100000000000005</v>
      </c>
      <c r="E467" s="14">
        <v>0.59499999999999997</v>
      </c>
      <c r="F467" s="14">
        <v>0.49</v>
      </c>
      <c r="G467" s="14">
        <v>0.23799999999999999</v>
      </c>
      <c r="H467" s="14">
        <v>0.218</v>
      </c>
      <c r="I467" s="21">
        <v>4.7800000000000002E-2</v>
      </c>
      <c r="J467" s="64">
        <v>10.3</v>
      </c>
      <c r="K467" s="49">
        <v>7.55</v>
      </c>
      <c r="L467" s="49">
        <v>6.02</v>
      </c>
      <c r="M467" s="49">
        <v>3.33</v>
      </c>
      <c r="N467" s="49">
        <v>2.92</v>
      </c>
      <c r="O467" s="49">
        <v>1.73</v>
      </c>
      <c r="P467" s="50"/>
      <c r="Q467" s="51"/>
      <c r="R467" s="51"/>
      <c r="S467" s="51"/>
      <c r="T467" s="52">
        <v>1.33</v>
      </c>
      <c r="U467" s="74">
        <v>0.129</v>
      </c>
      <c r="V467" s="14">
        <v>9.64</v>
      </c>
      <c r="W467" s="15">
        <v>3.36</v>
      </c>
      <c r="Y467" s="151" t="s">
        <v>396</v>
      </c>
      <c r="Z467" t="s">
        <v>955</v>
      </c>
      <c r="AA467" t="s">
        <v>956</v>
      </c>
      <c r="AB467">
        <v>0.86820171999999995</v>
      </c>
      <c r="AC467">
        <v>0.22991408699999999</v>
      </c>
      <c r="AD467">
        <v>105.3976388</v>
      </c>
      <c r="AE467" s="2">
        <v>1</v>
      </c>
      <c r="AF467" s="2">
        <v>16</v>
      </c>
      <c r="AG467" s="134">
        <v>1.9000000000000001E-8</v>
      </c>
      <c r="AH467">
        <v>102.5972143</v>
      </c>
      <c r="AI467">
        <v>13.51200781</v>
      </c>
    </row>
    <row r="468" spans="1:35" x14ac:dyDescent="0.25">
      <c r="C468" s="3" t="s">
        <v>11</v>
      </c>
      <c r="D468" s="14">
        <v>0.84899999999999998</v>
      </c>
      <c r="E468" s="14">
        <v>0.56799999999999995</v>
      </c>
      <c r="F468" s="14">
        <v>0.51700000000000002</v>
      </c>
      <c r="G468" s="14">
        <v>0.254</v>
      </c>
      <c r="H468" s="14">
        <v>0.224</v>
      </c>
      <c r="I468" s="21">
        <v>6.9099999999999995E-2</v>
      </c>
      <c r="J468" s="48">
        <v>8.6</v>
      </c>
      <c r="K468" s="49">
        <v>6.53</v>
      </c>
      <c r="L468" s="49">
        <v>6.03</v>
      </c>
      <c r="M468" s="49">
        <v>3.38</v>
      </c>
      <c r="N468" s="49">
        <v>3.29</v>
      </c>
      <c r="O468" s="49">
        <v>1.49</v>
      </c>
      <c r="P468" s="50"/>
      <c r="Q468" s="51"/>
      <c r="R468" s="51"/>
      <c r="S468" s="51"/>
      <c r="T468" s="52">
        <v>1.36</v>
      </c>
      <c r="U468" s="74">
        <v>0.125</v>
      </c>
      <c r="V468" s="15">
        <v>10.6</v>
      </c>
      <c r="W468" s="15">
        <v>3.57</v>
      </c>
      <c r="Y468" s="159"/>
      <c r="AE468" s="2"/>
      <c r="AF468" s="2"/>
    </row>
    <row r="469" spans="1:35" x14ac:dyDescent="0.25">
      <c r="A469" t="s">
        <v>265</v>
      </c>
      <c r="B469" s="20" t="s">
        <v>266</v>
      </c>
      <c r="C469" s="3" t="s">
        <v>14</v>
      </c>
      <c r="D469" s="7">
        <v>0.30882355186314026</v>
      </c>
      <c r="E469" s="7">
        <v>0.1554031007923671</v>
      </c>
      <c r="F469" s="7">
        <v>0.18040311441598239</v>
      </c>
      <c r="G469" s="7">
        <v>0.11105514137643409</v>
      </c>
      <c r="H469" s="7">
        <v>9.3704996846971755E-2</v>
      </c>
      <c r="I469" s="7">
        <v>0</v>
      </c>
      <c r="J469" s="42">
        <v>4.3546776818862813</v>
      </c>
      <c r="K469" s="43">
        <v>2.9474709935857515</v>
      </c>
      <c r="L469" s="43">
        <v>3.2716033145596279</v>
      </c>
      <c r="M469" s="43">
        <v>2.8270383280777382</v>
      </c>
      <c r="N469" s="43">
        <v>2.7678139951413598</v>
      </c>
      <c r="O469" s="43">
        <v>2.3170884990271285</v>
      </c>
      <c r="P469" s="42"/>
      <c r="Q469" s="43"/>
      <c r="R469" s="43"/>
      <c r="S469" s="43"/>
      <c r="T469" s="43">
        <v>0</v>
      </c>
      <c r="U469" s="71">
        <v>0</v>
      </c>
      <c r="V469" s="7">
        <v>0.44836183668017188</v>
      </c>
      <c r="W469" s="7">
        <v>0.57406397496870265</v>
      </c>
      <c r="Y469" s="151" t="s">
        <v>395</v>
      </c>
      <c r="Z469" t="s">
        <v>969</v>
      </c>
      <c r="AA469" t="s">
        <v>970</v>
      </c>
      <c r="AB469">
        <v>0.64523309299999998</v>
      </c>
      <c r="AC469">
        <v>0.236911497</v>
      </c>
      <c r="AD469">
        <v>23.64377859</v>
      </c>
      <c r="AE469" s="2">
        <v>1</v>
      </c>
      <c r="AF469" s="2">
        <v>13</v>
      </c>
      <c r="AG469" s="134">
        <v>3.1E-4</v>
      </c>
      <c r="AH469">
        <v>98.869597119999995</v>
      </c>
      <c r="AI469">
        <v>14.0214424</v>
      </c>
    </row>
    <row r="470" spans="1:35" x14ac:dyDescent="0.25">
      <c r="C470" s="3" t="s">
        <v>15</v>
      </c>
      <c r="D470" s="7">
        <v>0.34707469995223783</v>
      </c>
      <c r="E470" s="7">
        <v>0.15190114372163688</v>
      </c>
      <c r="F470" s="7">
        <v>0.16208432371345707</v>
      </c>
      <c r="G470" s="7">
        <v>0.16890993631813883</v>
      </c>
      <c r="H470" s="7">
        <v>0.12175264987672969</v>
      </c>
      <c r="I470" s="7">
        <v>0</v>
      </c>
      <c r="J470" s="42">
        <v>5.0713044466912631</v>
      </c>
      <c r="K470" s="43">
        <v>3.0265359770432831</v>
      </c>
      <c r="L470" s="43">
        <v>3.3291047534811509</v>
      </c>
      <c r="M470" s="43">
        <v>3.1895467298807598</v>
      </c>
      <c r="N470" s="43">
        <v>2.7148742897787219</v>
      </c>
      <c r="O470" s="43">
        <v>2.136921658947478</v>
      </c>
      <c r="P470" s="42"/>
      <c r="Q470" s="43"/>
      <c r="R470" s="43"/>
      <c r="S470" s="43"/>
      <c r="T470" s="43">
        <v>0</v>
      </c>
      <c r="U470" s="71">
        <v>0</v>
      </c>
      <c r="V470" s="7">
        <v>0.43337646925847917</v>
      </c>
      <c r="W470" s="7">
        <v>0.58478197616371608</v>
      </c>
      <c r="Y470" s="151" t="s">
        <v>396</v>
      </c>
      <c r="Z470" t="s">
        <v>971</v>
      </c>
      <c r="AA470" t="s">
        <v>972</v>
      </c>
      <c r="AB470">
        <v>0.60971340500000004</v>
      </c>
      <c r="AC470">
        <v>0.15284811100000001</v>
      </c>
      <c r="AD470">
        <v>24.995515080000001</v>
      </c>
      <c r="AE470" s="2">
        <v>1</v>
      </c>
      <c r="AF470" s="2">
        <v>16</v>
      </c>
      <c r="AG470" s="134">
        <v>1.3100000000000001E-4</v>
      </c>
      <c r="AH470">
        <v>316.90235849999999</v>
      </c>
      <c r="AI470">
        <v>4.3745157580000003</v>
      </c>
    </row>
    <row r="471" spans="1:35" x14ac:dyDescent="0.25">
      <c r="C471" s="3" t="s">
        <v>16</v>
      </c>
      <c r="D471" s="7">
        <v>0.29128746045209741</v>
      </c>
      <c r="E471" s="7">
        <v>0.19813584266434572</v>
      </c>
      <c r="F471" s="7">
        <v>0.16558177931910398</v>
      </c>
      <c r="G471" s="7">
        <v>0.17248005623255669</v>
      </c>
      <c r="H471" s="7">
        <v>0.12005076356902966</v>
      </c>
      <c r="I471" s="7">
        <v>0</v>
      </c>
      <c r="J471" s="42">
        <v>4.8813109400783841</v>
      </c>
      <c r="K471" s="43">
        <v>2.8143047251625255</v>
      </c>
      <c r="L471" s="43">
        <v>3.1621948899272549</v>
      </c>
      <c r="M471" s="43">
        <v>2.9464768067333686</v>
      </c>
      <c r="N471" s="43">
        <v>2.6784782107117273</v>
      </c>
      <c r="O471" s="43">
        <v>2.2923512607030552</v>
      </c>
      <c r="P471" s="42"/>
      <c r="Q471" s="43"/>
      <c r="R471" s="43"/>
      <c r="S471" s="43"/>
      <c r="T471" s="43">
        <v>0</v>
      </c>
      <c r="U471" s="71">
        <v>0</v>
      </c>
      <c r="V471" s="7">
        <v>0.41083051957222272</v>
      </c>
      <c r="W471" s="7">
        <v>0.6236993875973601</v>
      </c>
      <c r="Y471" s="159"/>
      <c r="AE471" s="2"/>
      <c r="AF471" s="2"/>
    </row>
    <row r="472" spans="1:35" x14ac:dyDescent="0.25">
      <c r="A472" t="s">
        <v>267</v>
      </c>
      <c r="B472" s="20" t="s">
        <v>268</v>
      </c>
      <c r="C472" s="3" t="s">
        <v>14</v>
      </c>
      <c r="D472" s="13">
        <v>0.20100000000000001</v>
      </c>
      <c r="E472" s="13">
        <v>0.23699999999999999</v>
      </c>
      <c r="F472" s="13">
        <v>0.19700000000000001</v>
      </c>
      <c r="G472" s="13">
        <v>0.40600000000000003</v>
      </c>
      <c r="H472" s="13">
        <v>0.55800000000000005</v>
      </c>
      <c r="I472" s="13">
        <v>0.35799999999999998</v>
      </c>
      <c r="J472" s="46">
        <v>3.4</v>
      </c>
      <c r="K472" s="47">
        <v>3.3</v>
      </c>
      <c r="L472" s="47">
        <v>4.3099999999999996</v>
      </c>
      <c r="M472" s="47">
        <v>2.4900000000000002</v>
      </c>
      <c r="N472" s="47">
        <v>2.76</v>
      </c>
      <c r="O472" s="47">
        <v>2.83</v>
      </c>
      <c r="P472" s="46"/>
      <c r="Q472" s="47"/>
      <c r="R472" s="47"/>
      <c r="S472" s="47"/>
      <c r="T472" s="47">
        <v>0.35399999999999998</v>
      </c>
      <c r="U472" s="73">
        <v>0.65900000000000003</v>
      </c>
      <c r="V472" s="13">
        <v>0.94199999999999995</v>
      </c>
      <c r="W472" s="13">
        <v>2.42</v>
      </c>
      <c r="Y472" s="151" t="s">
        <v>395</v>
      </c>
      <c r="Z472" t="s">
        <v>1013</v>
      </c>
      <c r="AA472" t="s">
        <v>1014</v>
      </c>
      <c r="AB472">
        <v>5.9149095999999998E-2</v>
      </c>
      <c r="AC472">
        <v>0.290200395</v>
      </c>
      <c r="AD472">
        <v>1.005882586</v>
      </c>
      <c r="AE472" s="2">
        <v>1</v>
      </c>
      <c r="AF472" s="2">
        <v>16</v>
      </c>
      <c r="AG472">
        <v>0.33081896199999999</v>
      </c>
      <c r="AH472">
        <v>-832.04142200000001</v>
      </c>
      <c r="AI472">
        <v>-1.6661362340000001</v>
      </c>
    </row>
    <row r="473" spans="1:35" x14ac:dyDescent="0.25">
      <c r="C473" s="3" t="s">
        <v>15</v>
      </c>
      <c r="D473" s="13">
        <v>0.45800000000000002</v>
      </c>
      <c r="E473" s="13">
        <v>0.25800000000000001</v>
      </c>
      <c r="F473" s="13">
        <v>0.249</v>
      </c>
      <c r="G473" s="13">
        <v>0.36899999999999999</v>
      </c>
      <c r="H473" s="13">
        <v>0.33700000000000002</v>
      </c>
      <c r="I473" s="13">
        <v>0.36</v>
      </c>
      <c r="J473" s="46">
        <v>2.19</v>
      </c>
      <c r="K473" s="47">
        <v>2.4500000000000002</v>
      </c>
      <c r="L473" s="47">
        <v>3.81</v>
      </c>
      <c r="M473" s="47">
        <v>2.06</v>
      </c>
      <c r="N473" s="47">
        <v>3.16</v>
      </c>
      <c r="O473" s="47">
        <v>4.1399999999999997</v>
      </c>
      <c r="P473" s="46"/>
      <c r="Q473" s="47"/>
      <c r="R473" s="47"/>
      <c r="S473" s="47"/>
      <c r="T473" s="47">
        <v>0.27200000000000002</v>
      </c>
      <c r="U473" s="73">
        <v>0.27200000000000002</v>
      </c>
      <c r="V473" s="13">
        <v>2.54</v>
      </c>
      <c r="W473" s="13">
        <v>2.2400000000000002</v>
      </c>
      <c r="Y473" s="151" t="s">
        <v>396</v>
      </c>
      <c r="Z473" t="s">
        <v>1015</v>
      </c>
      <c r="AA473" t="s">
        <v>1016</v>
      </c>
      <c r="AB473">
        <v>3.4447638000000003E-2</v>
      </c>
      <c r="AC473">
        <v>0.24596077199999999</v>
      </c>
      <c r="AD473">
        <v>0.57082580999999999</v>
      </c>
      <c r="AE473" s="2">
        <v>1</v>
      </c>
      <c r="AF473" s="2">
        <v>16</v>
      </c>
      <c r="AG473">
        <v>0.46090962299999999</v>
      </c>
      <c r="AH473">
        <v>-1303.1636080000001</v>
      </c>
      <c r="AI473">
        <v>-1.0637914939999999</v>
      </c>
    </row>
    <row r="474" spans="1:35" x14ac:dyDescent="0.25">
      <c r="C474" s="3" t="s">
        <v>16</v>
      </c>
      <c r="D474" s="13">
        <v>0.42099999999999999</v>
      </c>
      <c r="E474" s="13">
        <v>0.39600000000000002</v>
      </c>
      <c r="F474" s="13">
        <v>0.439</v>
      </c>
      <c r="G474" s="13">
        <v>0.27400000000000002</v>
      </c>
      <c r="H474" s="13">
        <v>0.314</v>
      </c>
      <c r="I474" s="13">
        <v>0.36199999999999999</v>
      </c>
      <c r="J474" s="46">
        <v>2.1800000000000002</v>
      </c>
      <c r="K474" s="47">
        <v>2.16</v>
      </c>
      <c r="L474" s="47">
        <v>3.71</v>
      </c>
      <c r="M474" s="47">
        <v>2.1800000000000002</v>
      </c>
      <c r="N474" s="47">
        <v>2.34</v>
      </c>
      <c r="O474" s="47">
        <v>2.83</v>
      </c>
      <c r="P474" s="46"/>
      <c r="Q474" s="47"/>
      <c r="R474" s="47"/>
      <c r="S474" s="47"/>
      <c r="T474" s="47">
        <v>0.53500000000000003</v>
      </c>
      <c r="U474" s="73">
        <v>0.49</v>
      </c>
      <c r="V474" s="13">
        <v>1.98</v>
      </c>
      <c r="W474" s="13">
        <v>2.31</v>
      </c>
      <c r="Y474" s="159"/>
      <c r="AE474" s="2"/>
      <c r="AF474" s="2"/>
    </row>
    <row r="475" spans="1:35" ht="14.25" customHeight="1" x14ac:dyDescent="0.25">
      <c r="A475" s="9" t="s">
        <v>646</v>
      </c>
      <c r="B475" s="20" t="s">
        <v>269</v>
      </c>
      <c r="C475" s="3" t="s">
        <v>14</v>
      </c>
      <c r="D475" s="13">
        <v>0.879</v>
      </c>
      <c r="E475" s="13">
        <v>0.67700000000000005</v>
      </c>
      <c r="F475" s="13">
        <v>0.73</v>
      </c>
      <c r="G475" s="13">
        <v>0.58699999999999997</v>
      </c>
      <c r="H475" s="13">
        <v>0.61599999999999999</v>
      </c>
      <c r="I475" s="13">
        <v>0.52700000000000002</v>
      </c>
      <c r="J475" s="91">
        <v>19.7</v>
      </c>
      <c r="K475" s="92">
        <v>18.2</v>
      </c>
      <c r="L475" s="61">
        <v>16.399999999999999</v>
      </c>
      <c r="M475" s="61">
        <v>17</v>
      </c>
      <c r="N475" s="92">
        <v>13.1</v>
      </c>
      <c r="O475" s="92">
        <v>22.1</v>
      </c>
      <c r="P475" s="46"/>
      <c r="Q475" s="47"/>
      <c r="R475" s="47"/>
      <c r="S475" s="47"/>
      <c r="T475" s="47">
        <v>0.67800000000000005</v>
      </c>
      <c r="U475" s="73">
        <v>0.77200000000000002</v>
      </c>
      <c r="V475" s="28">
        <v>21.8</v>
      </c>
      <c r="W475" s="28">
        <v>18.2</v>
      </c>
      <c r="Y475" s="151" t="s">
        <v>395</v>
      </c>
      <c r="Z475" t="s">
        <v>877</v>
      </c>
      <c r="AA475" t="s">
        <v>878</v>
      </c>
      <c r="AB475">
        <v>0.393730097</v>
      </c>
      <c r="AC475">
        <v>0.16837037799999999</v>
      </c>
      <c r="AD475">
        <v>10.390886180000001</v>
      </c>
      <c r="AE475" s="2">
        <v>1</v>
      </c>
      <c r="AF475" s="2">
        <v>16</v>
      </c>
      <c r="AG475">
        <v>5.3089699999999997E-3</v>
      </c>
      <c r="AH475">
        <v>446.19490839999997</v>
      </c>
      <c r="AI475">
        <v>3.1069255500000001</v>
      </c>
    </row>
    <row r="476" spans="1:35" ht="14.25" customHeight="1" x14ac:dyDescent="0.25">
      <c r="C476" s="3" t="s">
        <v>15</v>
      </c>
      <c r="D476" s="13">
        <v>1.18</v>
      </c>
      <c r="E476" s="13">
        <v>0.89500000000000002</v>
      </c>
      <c r="F476" s="13">
        <v>0.82699999999999996</v>
      </c>
      <c r="G476" s="13">
        <v>0.68700000000000006</v>
      </c>
      <c r="H476" s="13">
        <v>0.754</v>
      </c>
      <c r="I476" s="13">
        <v>0.52700000000000002</v>
      </c>
      <c r="J476" s="91">
        <v>23.4</v>
      </c>
      <c r="K476" s="61">
        <v>17</v>
      </c>
      <c r="L476" s="61">
        <v>17.899999999999999</v>
      </c>
      <c r="M476" s="92">
        <v>18.600000000000001</v>
      </c>
      <c r="N476" s="92">
        <v>15.5</v>
      </c>
      <c r="O476" s="92">
        <v>21.4</v>
      </c>
      <c r="P476" s="46"/>
      <c r="Q476" s="47"/>
      <c r="R476" s="47"/>
      <c r="S476" s="47"/>
      <c r="T476" s="47">
        <v>0.64200000000000002</v>
      </c>
      <c r="U476" s="73">
        <v>0.72199999999999998</v>
      </c>
      <c r="V476" s="28">
        <v>20.399999999999999</v>
      </c>
      <c r="W476" s="28">
        <v>21.2</v>
      </c>
      <c r="Y476" s="151" t="s">
        <v>396</v>
      </c>
      <c r="Z476" t="s">
        <v>879</v>
      </c>
      <c r="AA476" t="s">
        <v>880</v>
      </c>
      <c r="AB476">
        <v>8.9213987999999994E-2</v>
      </c>
      <c r="AC476">
        <v>0.15584199300000001</v>
      </c>
      <c r="AD476">
        <v>1.567243894</v>
      </c>
      <c r="AE476" s="2">
        <v>1</v>
      </c>
      <c r="AF476" s="2">
        <v>16</v>
      </c>
      <c r="AG476">
        <v>0.228600477</v>
      </c>
      <c r="AH476">
        <v>-1241.2629830000001</v>
      </c>
      <c r="AI476">
        <v>-1.1168417820000001</v>
      </c>
    </row>
    <row r="477" spans="1:35" ht="14.25" customHeight="1" x14ac:dyDescent="0.25">
      <c r="C477" s="3" t="s">
        <v>16</v>
      </c>
      <c r="D477" s="13">
        <v>0.59799999999999998</v>
      </c>
      <c r="E477" s="13">
        <v>0.71299999999999997</v>
      </c>
      <c r="F477" s="13">
        <v>0.59799999999999998</v>
      </c>
      <c r="G477" s="13">
        <v>0.58699999999999997</v>
      </c>
      <c r="H477" s="13">
        <v>0.65</v>
      </c>
      <c r="I477" s="13">
        <v>0.55600000000000005</v>
      </c>
      <c r="J477" s="91">
        <v>18.7</v>
      </c>
      <c r="K477" s="61">
        <v>16</v>
      </c>
      <c r="L477" s="61">
        <v>18</v>
      </c>
      <c r="M477" s="92">
        <v>18.5</v>
      </c>
      <c r="N477" s="92">
        <v>15.1</v>
      </c>
      <c r="O477" s="92">
        <v>24.4</v>
      </c>
      <c r="P477" s="46"/>
      <c r="Q477" s="47"/>
      <c r="R477" s="47"/>
      <c r="S477" s="47"/>
      <c r="T477" s="47">
        <v>0.73699999999999999</v>
      </c>
      <c r="U477" s="73">
        <v>0.629</v>
      </c>
      <c r="V477" s="28">
        <v>17.7</v>
      </c>
      <c r="W477" s="28">
        <v>16.7</v>
      </c>
      <c r="Y477" s="159"/>
      <c r="AE477" s="2"/>
      <c r="AF477" s="2"/>
    </row>
    <row r="478" spans="1:35" x14ac:dyDescent="0.25">
      <c r="A478" t="s">
        <v>270</v>
      </c>
      <c r="B478" s="20" t="s">
        <v>271</v>
      </c>
      <c r="C478" s="3" t="s">
        <v>9</v>
      </c>
      <c r="D478" s="7">
        <v>1.6172914589467469</v>
      </c>
      <c r="E478" s="7">
        <v>1.3782883664345984</v>
      </c>
      <c r="F478" s="7">
        <v>1.2606009800462046</v>
      </c>
      <c r="G478" s="7">
        <v>1.1717026788431371</v>
      </c>
      <c r="H478" s="7">
        <v>1.3980513159561037</v>
      </c>
      <c r="I478" s="7">
        <v>1.5700814696280025</v>
      </c>
      <c r="J478" s="42">
        <v>7.5524884628509792</v>
      </c>
      <c r="K478" s="43">
        <v>4.5406651056186496</v>
      </c>
      <c r="L478" s="43">
        <v>4.8397421197153188</v>
      </c>
      <c r="M478" s="43">
        <v>4.4567092984961683</v>
      </c>
      <c r="N478" s="43">
        <v>3.1986531695011067</v>
      </c>
      <c r="O478" s="43">
        <v>3.0790309674674057</v>
      </c>
      <c r="P478" s="42"/>
      <c r="Q478" s="43"/>
      <c r="R478" s="43"/>
      <c r="S478" s="43"/>
      <c r="T478" s="43">
        <v>1.6718597298074158</v>
      </c>
      <c r="U478" s="71">
        <v>1.9617186639415798</v>
      </c>
      <c r="V478" s="7">
        <v>1.7385707738143776</v>
      </c>
      <c r="W478" s="7">
        <v>2.7965778249310267</v>
      </c>
      <c r="Y478" s="151" t="s">
        <v>395</v>
      </c>
      <c r="Z478" t="s">
        <v>1119</v>
      </c>
      <c r="AA478" t="s">
        <v>1120</v>
      </c>
      <c r="AB478">
        <v>1.5321003E-2</v>
      </c>
      <c r="AC478">
        <v>0.112689208</v>
      </c>
      <c r="AD478">
        <v>0.24895020700000001</v>
      </c>
      <c r="AE478" s="2">
        <v>1</v>
      </c>
      <c r="AF478" s="2">
        <v>16</v>
      </c>
      <c r="AG478">
        <v>0.62460533200000001</v>
      </c>
      <c r="AH478">
        <v>-4307.0311890000003</v>
      </c>
      <c r="AI478">
        <v>-0.32186773200000002</v>
      </c>
    </row>
    <row r="479" spans="1:35" x14ac:dyDescent="0.25">
      <c r="C479" s="3" t="s">
        <v>10</v>
      </c>
      <c r="D479" s="7">
        <v>1.6815031011688915</v>
      </c>
      <c r="E479" s="7">
        <v>1.3609223847652889</v>
      </c>
      <c r="F479" s="7">
        <v>1.278335025584697</v>
      </c>
      <c r="G479" s="7">
        <v>1.3194373614961659</v>
      </c>
      <c r="H479" s="7">
        <v>1.2429427640225243</v>
      </c>
      <c r="I479" s="7">
        <v>1.4974061308742155</v>
      </c>
      <c r="J479" s="42">
        <v>9.6996375261290328</v>
      </c>
      <c r="K479" s="43">
        <v>8.2481764561900661</v>
      </c>
      <c r="L479" s="43">
        <v>6.5454805368034688</v>
      </c>
      <c r="M479" s="43">
        <v>6.3550304366977208</v>
      </c>
      <c r="N479" s="43">
        <v>3.4906369546267682</v>
      </c>
      <c r="O479" s="43">
        <v>3.0910509344571047</v>
      </c>
      <c r="P479" s="42"/>
      <c r="Q479" s="43"/>
      <c r="R479" s="43"/>
      <c r="S479" s="43"/>
      <c r="T479" s="43">
        <v>1.678835864382084</v>
      </c>
      <c r="U479" s="71">
        <v>1.6739566359349112</v>
      </c>
      <c r="V479" s="7">
        <v>1.8037248917232207</v>
      </c>
      <c r="W479" s="7">
        <v>2.7570515517457288</v>
      </c>
      <c r="Y479" s="151" t="s">
        <v>396</v>
      </c>
      <c r="Z479" t="s">
        <v>1121</v>
      </c>
      <c r="AA479" t="s">
        <v>1122</v>
      </c>
      <c r="AB479">
        <v>0.71555904599999998</v>
      </c>
      <c r="AC479">
        <v>0.216901978</v>
      </c>
      <c r="AD479">
        <v>40.250690319999997</v>
      </c>
      <c r="AE479" s="2">
        <v>1</v>
      </c>
      <c r="AF479" s="2">
        <v>16</v>
      </c>
      <c r="AG479" s="134">
        <v>9.7399999999999999E-6</v>
      </c>
      <c r="AH479">
        <v>175.98125580000001</v>
      </c>
      <c r="AI479">
        <v>7.87751147</v>
      </c>
    </row>
    <row r="480" spans="1:35" x14ac:dyDescent="0.25">
      <c r="C480" s="3" t="s">
        <v>11</v>
      </c>
      <c r="D480" s="7">
        <v>1.5806388782422918</v>
      </c>
      <c r="E480" s="7">
        <v>1.2035449239749227</v>
      </c>
      <c r="F480" s="7">
        <v>1.4567634251584509</v>
      </c>
      <c r="G480" s="7">
        <v>1.3450046247477403</v>
      </c>
      <c r="H480" s="7">
        <v>1.2191848570414081</v>
      </c>
      <c r="I480" s="7">
        <v>1.498670653996699</v>
      </c>
      <c r="J480" s="42">
        <v>9.0066974331694851</v>
      </c>
      <c r="K480" s="43">
        <v>7.0007117448589353</v>
      </c>
      <c r="L480" s="43">
        <v>5.8107089194123427</v>
      </c>
      <c r="M480" s="43">
        <v>5.4682457673053264</v>
      </c>
      <c r="N480" s="43">
        <v>3.4737106340807324</v>
      </c>
      <c r="O480" s="43">
        <v>3.1205363590246313</v>
      </c>
      <c r="P480" s="42"/>
      <c r="Q480" s="43"/>
      <c r="R480" s="43"/>
      <c r="S480" s="43"/>
      <c r="T480" s="43">
        <v>1.7751684624687287</v>
      </c>
      <c r="U480" s="71">
        <v>1.2583788421139146</v>
      </c>
      <c r="V480" s="7">
        <v>1.768213870401965</v>
      </c>
      <c r="W480" s="7">
        <v>2.6809916100375841</v>
      </c>
      <c r="Y480" s="151"/>
      <c r="AE480" s="2"/>
      <c r="AF480" s="2"/>
    </row>
    <row r="481" spans="1:35" x14ac:dyDescent="0.25">
      <c r="A481" t="s">
        <v>524</v>
      </c>
      <c r="B481" s="20" t="s">
        <v>598</v>
      </c>
      <c r="C481" s="3" t="s">
        <v>9</v>
      </c>
      <c r="D481" s="25">
        <v>6.9500000000000006E-2</v>
      </c>
      <c r="E481" s="25">
        <v>9.2499999999999999E-2</v>
      </c>
      <c r="F481" s="25">
        <v>0.1</v>
      </c>
      <c r="G481" s="25">
        <v>9.6199999999999994E-2</v>
      </c>
      <c r="H481" s="87">
        <v>7.2900000000000006E-2</v>
      </c>
      <c r="I481" s="98"/>
      <c r="J481" s="25">
        <v>0.53</v>
      </c>
      <c r="K481" s="25">
        <v>0.74099999999999999</v>
      </c>
      <c r="L481" s="25">
        <v>0.77400000000000002</v>
      </c>
      <c r="M481" s="25">
        <v>0.40799999999999997</v>
      </c>
      <c r="N481" s="87">
        <v>0.97499999999999998</v>
      </c>
      <c r="O481" s="98"/>
      <c r="P481" s="25">
        <v>8.9200000000000002E-2</v>
      </c>
      <c r="Q481" s="25">
        <v>0.18099999999999999</v>
      </c>
      <c r="R481" s="25">
        <v>5.8900000000000001E-2</v>
      </c>
      <c r="S481" s="25">
        <v>5.1499999999999997E-2</v>
      </c>
      <c r="T481" s="43"/>
      <c r="U481" s="71"/>
      <c r="V481" s="7"/>
      <c r="W481" s="7"/>
      <c r="Y481" s="159" t="s">
        <v>395</v>
      </c>
      <c r="Z481" t="s">
        <v>525</v>
      </c>
      <c r="AA481" t="s">
        <v>526</v>
      </c>
      <c r="AB481">
        <v>3.6861608636441501E-2</v>
      </c>
      <c r="AC481">
        <v>0.51889686881451602</v>
      </c>
      <c r="AD481">
        <v>0.30617912413816101</v>
      </c>
      <c r="AE481" s="2">
        <v>1</v>
      </c>
      <c r="AF481" s="2">
        <v>8</v>
      </c>
      <c r="AG481">
        <v>0.59515560047246197</v>
      </c>
      <c r="AH481">
        <v>-323.88652157995199</v>
      </c>
      <c r="AI481">
        <v>-4.2801854006069702</v>
      </c>
    </row>
    <row r="482" spans="1:35" x14ac:dyDescent="0.25">
      <c r="C482" s="3" t="s">
        <v>10</v>
      </c>
      <c r="D482" s="25">
        <v>4.5499999999999999E-2</v>
      </c>
      <c r="E482" s="25">
        <v>2.3E-2</v>
      </c>
      <c r="F482" s="25">
        <v>6.7500000000000004E-2</v>
      </c>
      <c r="G482" s="25">
        <v>0.13600000000000001</v>
      </c>
      <c r="H482" s="87">
        <v>5.4199999999999998E-2</v>
      </c>
      <c r="I482" s="98"/>
      <c r="J482" s="25">
        <v>0.57399999999999995</v>
      </c>
      <c r="K482" s="25">
        <v>0.66500000000000004</v>
      </c>
      <c r="L482" s="25">
        <v>0.432</v>
      </c>
      <c r="M482" s="25">
        <v>0.68400000000000005</v>
      </c>
      <c r="N482" s="87">
        <v>0.629</v>
      </c>
      <c r="O482" s="98"/>
      <c r="P482" s="25">
        <v>7.4800000000000005E-2</v>
      </c>
      <c r="Q482" s="25">
        <v>0.11</v>
      </c>
      <c r="R482" s="25"/>
      <c r="S482" s="25"/>
      <c r="T482" s="43"/>
      <c r="U482" s="71"/>
      <c r="V482" s="7"/>
      <c r="W482" s="7"/>
      <c r="Y482" s="159" t="s">
        <v>396</v>
      </c>
      <c r="Z482" t="s">
        <v>527</v>
      </c>
      <c r="AA482" t="s">
        <v>528</v>
      </c>
      <c r="AB482">
        <v>0.10931640934239099</v>
      </c>
      <c r="AC482">
        <v>0.26627891576398499</v>
      </c>
      <c r="AD482">
        <v>0.98186525934922197</v>
      </c>
      <c r="AE482" s="2">
        <v>1</v>
      </c>
      <c r="AF482" s="2">
        <v>8</v>
      </c>
      <c r="AG482">
        <v>0.350758893790378</v>
      </c>
      <c r="AH482">
        <v>-352.45119442862301</v>
      </c>
      <c r="AI482">
        <v>-3.9332945469720402</v>
      </c>
    </row>
    <row r="483" spans="1:35" x14ac:dyDescent="0.25">
      <c r="A483" t="s">
        <v>272</v>
      </c>
      <c r="B483" s="20" t="s">
        <v>273</v>
      </c>
      <c r="C483" s="3" t="s">
        <v>14</v>
      </c>
      <c r="D483" s="7">
        <v>0.81889363510827229</v>
      </c>
      <c r="E483" s="7">
        <v>0.78868188135658801</v>
      </c>
      <c r="F483" s="7">
        <v>0.84514382727599568</v>
      </c>
      <c r="G483" s="7">
        <v>0.75681807654802369</v>
      </c>
      <c r="H483" s="7">
        <v>1.1400488642482431</v>
      </c>
      <c r="I483" s="7">
        <v>1.2016672277691067</v>
      </c>
      <c r="J483" s="42">
        <v>8.0374299152923125</v>
      </c>
      <c r="K483" s="43">
        <v>7.5676659069945931</v>
      </c>
      <c r="L483" s="43">
        <v>7.6075183371320714</v>
      </c>
      <c r="M483" s="43">
        <v>7.79551549598213</v>
      </c>
      <c r="N483" s="43">
        <v>9.0289107779972539</v>
      </c>
      <c r="O483" s="43">
        <v>10.013870570355357</v>
      </c>
      <c r="P483" s="42"/>
      <c r="Q483" s="43"/>
      <c r="R483" s="43"/>
      <c r="S483" s="43"/>
      <c r="T483" s="43">
        <v>1.3669276137932309</v>
      </c>
      <c r="U483" s="71">
        <v>1.2488141901638532</v>
      </c>
      <c r="V483" s="7">
        <v>10.133274563821992</v>
      </c>
      <c r="W483" s="7">
        <v>10.167465848347774</v>
      </c>
      <c r="Y483" s="151" t="s">
        <v>395</v>
      </c>
      <c r="Z483" t="s">
        <v>1289</v>
      </c>
      <c r="AA483" t="s">
        <v>1290</v>
      </c>
      <c r="AB483">
        <v>0.117080235</v>
      </c>
      <c r="AC483">
        <v>0.83070555599999996</v>
      </c>
      <c r="AD483">
        <v>4.5085954099999999</v>
      </c>
      <c r="AE483" s="2">
        <v>1</v>
      </c>
      <c r="AF483" s="2">
        <v>34</v>
      </c>
      <c r="AG483">
        <v>4.1083636E-2</v>
      </c>
      <c r="AH483">
        <v>194.16182319999999</v>
      </c>
      <c r="AI483">
        <v>7.1398915499999998</v>
      </c>
    </row>
    <row r="484" spans="1:35" x14ac:dyDescent="0.25">
      <c r="C484" s="3" t="s">
        <v>15</v>
      </c>
      <c r="D484" s="7">
        <v>0.75917467546437889</v>
      </c>
      <c r="E484" s="7">
        <v>0.71353847859443531</v>
      </c>
      <c r="F484" s="7">
        <v>0.74962805836835589</v>
      </c>
      <c r="G484" s="7">
        <v>0.6903674729859226</v>
      </c>
      <c r="H484" s="7">
        <v>1.174193794770815</v>
      </c>
      <c r="I484" s="7">
        <v>1.2555727968895378</v>
      </c>
      <c r="J484" s="42">
        <v>8.4981193956495531</v>
      </c>
      <c r="K484" s="43">
        <v>8.2536826904018632</v>
      </c>
      <c r="L484" s="43">
        <v>8.4685936694460455</v>
      </c>
      <c r="M484" s="43">
        <v>8.1681488966734506</v>
      </c>
      <c r="N484" s="43">
        <v>7.7501476706009509</v>
      </c>
      <c r="O484" s="43">
        <v>8.4324558472874163</v>
      </c>
      <c r="P484" s="42"/>
      <c r="Q484" s="43"/>
      <c r="R484" s="43"/>
      <c r="S484" s="43"/>
      <c r="T484" s="43">
        <v>1.4479910572072305</v>
      </c>
      <c r="U484" s="71">
        <v>1.3835642924398204</v>
      </c>
      <c r="V484" s="7">
        <v>9.1176628268447786</v>
      </c>
      <c r="W484" s="7">
        <v>9.1465395130396541</v>
      </c>
      <c r="Y484" s="151" t="s">
        <v>396</v>
      </c>
      <c r="Z484" t="s">
        <v>1291</v>
      </c>
      <c r="AA484" t="s">
        <v>1292</v>
      </c>
      <c r="AB484">
        <v>0.24108734500000001</v>
      </c>
      <c r="AC484">
        <v>0.46648905000000002</v>
      </c>
      <c r="AD484">
        <v>10.80093958</v>
      </c>
      <c r="AE484" s="2">
        <v>1</v>
      </c>
      <c r="AF484" s="2">
        <v>34</v>
      </c>
      <c r="AG484">
        <v>2.360371E-3</v>
      </c>
      <c r="AH484">
        <v>223.38775670000001</v>
      </c>
      <c r="AI484">
        <v>6.2057759189999997</v>
      </c>
    </row>
    <row r="485" spans="1:35" x14ac:dyDescent="0.25">
      <c r="C485" s="3" t="s">
        <v>16</v>
      </c>
      <c r="D485" s="7">
        <v>0.75290293378188822</v>
      </c>
      <c r="E485" s="7">
        <v>0.6694536008054297</v>
      </c>
      <c r="F485" s="7">
        <v>0.68730689126967726</v>
      </c>
      <c r="G485" s="7">
        <v>0.63785918510997464</v>
      </c>
      <c r="H485" s="7">
        <v>1.2348637505871314</v>
      </c>
      <c r="I485" s="7">
        <v>1.3556296900860636</v>
      </c>
      <c r="J485" s="42">
        <v>8.6985340099570934</v>
      </c>
      <c r="K485" s="43">
        <v>8.1798012031286689</v>
      </c>
      <c r="L485" s="43">
        <v>8.5752403422655448</v>
      </c>
      <c r="M485" s="43">
        <v>8.3427787855081679</v>
      </c>
      <c r="N485" s="43">
        <v>8.1874753144132768</v>
      </c>
      <c r="O485" s="43">
        <v>8.9171875063547361</v>
      </c>
      <c r="P485" s="42"/>
      <c r="Q485" s="43"/>
      <c r="R485" s="43"/>
      <c r="S485" s="43"/>
      <c r="T485" s="43">
        <v>1.5796598693380433</v>
      </c>
      <c r="U485" s="71">
        <v>1.4262949585318891</v>
      </c>
      <c r="V485" s="7">
        <v>9.6357827585260623</v>
      </c>
      <c r="W485" s="7">
        <v>8.9812195809092401</v>
      </c>
      <c r="Y485" s="151"/>
      <c r="AE485" s="2"/>
      <c r="AF485" s="2"/>
    </row>
    <row r="486" spans="1:35" x14ac:dyDescent="0.25">
      <c r="A486" t="s">
        <v>274</v>
      </c>
      <c r="B486" s="20" t="s">
        <v>599</v>
      </c>
      <c r="C486" s="3" t="s">
        <v>14</v>
      </c>
      <c r="D486" s="31">
        <v>0.90506799315223352</v>
      </c>
      <c r="E486" s="31">
        <v>0.83788236054136112</v>
      </c>
      <c r="F486" s="31">
        <v>0.90248393035950769</v>
      </c>
      <c r="G486" s="31">
        <v>0.58787428534513386</v>
      </c>
      <c r="H486" s="60">
        <v>0.61048483478148519</v>
      </c>
      <c r="I486" s="98"/>
      <c r="J486" s="25">
        <v>12.8</v>
      </c>
      <c r="K486" s="25">
        <v>12.7</v>
      </c>
      <c r="L486" s="25">
        <v>11.8</v>
      </c>
      <c r="M486" s="25">
        <v>9.4</v>
      </c>
      <c r="N486" s="87">
        <v>16.100000000000001</v>
      </c>
      <c r="O486" s="98"/>
      <c r="P486" s="25">
        <v>1.3</v>
      </c>
      <c r="Q486" s="31">
        <v>0.89602377337769301</v>
      </c>
      <c r="R486" s="25">
        <v>1.2</v>
      </c>
      <c r="S486" s="31">
        <v>1.0853063729448624</v>
      </c>
      <c r="T486" s="43"/>
      <c r="U486" s="71"/>
      <c r="V486" s="7"/>
      <c r="W486" s="7"/>
      <c r="Y486" s="159" t="s">
        <v>395</v>
      </c>
      <c r="Z486" t="s">
        <v>529</v>
      </c>
      <c r="AA486" t="s">
        <v>530</v>
      </c>
      <c r="AB486">
        <v>0.61124133245131396</v>
      </c>
      <c r="AC486">
        <v>0.12579048832364001</v>
      </c>
      <c r="AD486">
        <v>12.5783193219689</v>
      </c>
      <c r="AE486" s="2">
        <v>1</v>
      </c>
      <c r="AF486" s="2">
        <v>8</v>
      </c>
      <c r="AG486">
        <v>7.5468710852950498E-3</v>
      </c>
      <c r="AH486">
        <v>208.45033749025501</v>
      </c>
      <c r="AI486">
        <v>6.6504778922926704</v>
      </c>
    </row>
    <row r="487" spans="1:35" x14ac:dyDescent="0.25">
      <c r="C487" s="3" t="s">
        <v>15</v>
      </c>
      <c r="D487" s="31">
        <v>0.83788236054136112</v>
      </c>
      <c r="E487" s="31">
        <v>0.63503343131238088</v>
      </c>
      <c r="F487" s="31">
        <v>0.81527181110500979</v>
      </c>
      <c r="G487" s="31">
        <v>0.67831648309053905</v>
      </c>
      <c r="H487" s="60">
        <v>0.54911334345424589</v>
      </c>
      <c r="I487" s="98"/>
      <c r="J487" s="25">
        <v>13.3</v>
      </c>
      <c r="K487" s="25">
        <v>13.5</v>
      </c>
      <c r="L487" s="25">
        <v>12.4</v>
      </c>
      <c r="M487" s="25">
        <v>11.7</v>
      </c>
      <c r="N487" s="87">
        <v>16.100000000000001</v>
      </c>
      <c r="O487" s="98"/>
      <c r="P487" s="25">
        <v>1</v>
      </c>
      <c r="Q487" s="31">
        <v>0.98517393972673528</v>
      </c>
      <c r="R487" s="25"/>
      <c r="S487" s="31">
        <v>0.8611389256758939</v>
      </c>
      <c r="T487" s="43"/>
      <c r="U487" s="71"/>
      <c r="V487" s="7"/>
      <c r="W487" s="7"/>
      <c r="Y487" s="159" t="s">
        <v>396</v>
      </c>
      <c r="Z487" t="s">
        <v>531</v>
      </c>
      <c r="AA487" t="s">
        <v>532</v>
      </c>
      <c r="AB487">
        <v>0.18417088950041499</v>
      </c>
      <c r="AC487">
        <v>0.14995833253337401</v>
      </c>
      <c r="AD487">
        <v>1.8059751693600199</v>
      </c>
      <c r="AE487" s="2">
        <v>1</v>
      </c>
      <c r="AF487" s="2">
        <v>8</v>
      </c>
      <c r="AG487">
        <v>0.215857807866419</v>
      </c>
      <c r="AH487">
        <v>-461.46123449065999</v>
      </c>
      <c r="AI487">
        <v>-3.0041404510392198</v>
      </c>
    </row>
    <row r="488" spans="1:35" x14ac:dyDescent="0.25">
      <c r="A488" t="s">
        <v>647</v>
      </c>
      <c r="B488" s="20" t="s">
        <v>275</v>
      </c>
      <c r="C488" s="3" t="s">
        <v>9</v>
      </c>
      <c r="D488" s="4">
        <v>1.6474919895962126</v>
      </c>
      <c r="E488" s="4">
        <v>0.43909261678334327</v>
      </c>
      <c r="F488" s="4">
        <v>0.68965316042362013</v>
      </c>
      <c r="G488" s="4">
        <v>0.57869435405002445</v>
      </c>
      <c r="H488" s="4">
        <v>0.29096421723240462</v>
      </c>
      <c r="I488" s="4">
        <v>0.50324935105747048</v>
      </c>
      <c r="J488" s="42">
        <v>1.0567604966091313</v>
      </c>
      <c r="K488" s="43">
        <v>0.56100387191589174</v>
      </c>
      <c r="L488" s="43">
        <v>0.36911822170340952</v>
      </c>
      <c r="M488" s="43">
        <v>0.49973188162521748</v>
      </c>
      <c r="N488" s="43">
        <v>0.24058526341735509</v>
      </c>
      <c r="O488" s="43">
        <v>0.18159264085002666</v>
      </c>
      <c r="P488" s="53"/>
      <c r="Q488" s="54"/>
      <c r="R488" s="54"/>
      <c r="S488" s="54"/>
      <c r="T488" s="54">
        <v>0.1377488537764823</v>
      </c>
      <c r="U488" s="76">
        <v>0.432050601881802</v>
      </c>
      <c r="V488" s="7">
        <v>0.10227165695926886</v>
      </c>
      <c r="W488" s="7">
        <v>0.30420534420328682</v>
      </c>
      <c r="Y488" s="151" t="s">
        <v>395</v>
      </c>
      <c r="Z488" t="s">
        <v>1111</v>
      </c>
      <c r="AA488" t="s">
        <v>1112</v>
      </c>
      <c r="AB488">
        <v>0.32138961500000002</v>
      </c>
      <c r="AC488">
        <v>0.45781568</v>
      </c>
      <c r="AD488">
        <v>7.5775937799999999</v>
      </c>
      <c r="AE488" s="2">
        <v>1</v>
      </c>
      <c r="AF488" s="2">
        <v>16</v>
      </c>
      <c r="AG488">
        <v>1.4154023E-2</v>
      </c>
      <c r="AH488">
        <v>192.1587959</v>
      </c>
      <c r="AI488">
        <v>7.2143164420000003</v>
      </c>
    </row>
    <row r="489" spans="1:35" x14ac:dyDescent="0.25">
      <c r="C489" s="3" t="s">
        <v>10</v>
      </c>
      <c r="D489" s="4">
        <v>0.48226077941693402</v>
      </c>
      <c r="E489" s="4">
        <v>1.509848466460038</v>
      </c>
      <c r="F489" s="4">
        <v>0.63299608116708161</v>
      </c>
      <c r="G489" s="4">
        <v>0.7726202142623545</v>
      </c>
      <c r="H489" s="4">
        <v>0.40241011028212215</v>
      </c>
      <c r="I489" s="4">
        <v>0.29714738510301114</v>
      </c>
      <c r="J489" s="42">
        <v>1.2807882537997366</v>
      </c>
      <c r="K489" s="43">
        <v>0.52133266169437176</v>
      </c>
      <c r="L489" s="43">
        <v>0.54859747391074742</v>
      </c>
      <c r="M489" s="43">
        <v>0.87700474533760686</v>
      </c>
      <c r="N489" s="43">
        <v>0.31295165461193797</v>
      </c>
      <c r="O489" s="43">
        <v>0.22696689083359212</v>
      </c>
      <c r="P489" s="53"/>
      <c r="Q489" s="54"/>
      <c r="R489" s="54"/>
      <c r="S489" s="54"/>
      <c r="T489" s="54">
        <v>0.12505331454477744</v>
      </c>
      <c r="U489" s="76">
        <v>0.35685812360031427</v>
      </c>
      <c r="V489" s="7">
        <v>8.255176812926987E-2</v>
      </c>
      <c r="W489" s="7">
        <v>0.27313838378080524</v>
      </c>
      <c r="Y489" s="151" t="s">
        <v>396</v>
      </c>
      <c r="Z489" t="s">
        <v>1113</v>
      </c>
      <c r="AA489" t="s">
        <v>1114</v>
      </c>
      <c r="AB489">
        <v>0.66732274400000002</v>
      </c>
      <c r="AC489">
        <v>0.39405370499999998</v>
      </c>
      <c r="AD489">
        <v>32.094661469999998</v>
      </c>
      <c r="AE489" s="2">
        <v>1</v>
      </c>
      <c r="AF489" s="2">
        <v>16</v>
      </c>
      <c r="AG489" s="134">
        <v>3.5099999999999999E-5</v>
      </c>
      <c r="AH489">
        <v>108.478776</v>
      </c>
      <c r="AI489">
        <v>12.77940637</v>
      </c>
    </row>
    <row r="490" spans="1:35" x14ac:dyDescent="0.25">
      <c r="C490" s="3" t="s">
        <v>11</v>
      </c>
      <c r="D490" s="4">
        <v>0.73241032099451675</v>
      </c>
      <c r="E490" s="4">
        <v>0.31971652290019303</v>
      </c>
      <c r="F490" s="4">
        <v>0.43958090859566595</v>
      </c>
      <c r="G490" s="4">
        <v>0.42306244381545854</v>
      </c>
      <c r="H490" s="4">
        <v>0.27251773132485213</v>
      </c>
      <c r="I490" s="4">
        <v>0.23770206041238848</v>
      </c>
      <c r="J490" s="42">
        <v>1.3794870952972487</v>
      </c>
      <c r="K490" s="43">
        <v>1.6481391456704972</v>
      </c>
      <c r="L490" s="43">
        <v>0.77584784231019432</v>
      </c>
      <c r="M490" s="43">
        <v>0.49457743605033755</v>
      </c>
      <c r="N490" s="43">
        <v>0.34925875309656607</v>
      </c>
      <c r="O490" s="43">
        <v>0.2624917905252091</v>
      </c>
      <c r="P490" s="53"/>
      <c r="Q490" s="54"/>
      <c r="R490" s="54"/>
      <c r="S490" s="54"/>
      <c r="T490" s="54">
        <v>0.12612489375526667</v>
      </c>
      <c r="U490" s="76">
        <v>0.33638684832963689</v>
      </c>
      <c r="V490" s="7">
        <v>7.4258189034366914E-2</v>
      </c>
      <c r="W490" s="7">
        <v>0.27386385623072279</v>
      </c>
      <c r="Y490" s="159"/>
      <c r="AE490" s="2"/>
      <c r="AF490" s="2"/>
    </row>
    <row r="491" spans="1:35" x14ac:dyDescent="0.25">
      <c r="A491" t="s">
        <v>276</v>
      </c>
      <c r="B491" s="20" t="s">
        <v>277</v>
      </c>
      <c r="C491" s="3" t="s">
        <v>9</v>
      </c>
      <c r="D491" s="24">
        <v>0.65400000000000003</v>
      </c>
      <c r="E491" s="24">
        <v>0.54800000000000004</v>
      </c>
      <c r="F491" s="24">
        <v>0.59399999999999997</v>
      </c>
      <c r="G491" s="24">
        <v>0.48799999999999999</v>
      </c>
      <c r="H491" s="24">
        <v>0.56599999999999995</v>
      </c>
      <c r="I491" s="24">
        <v>0.51700000000000002</v>
      </c>
      <c r="J491" s="94">
        <v>2.95</v>
      </c>
      <c r="K491" s="63">
        <v>2.98</v>
      </c>
      <c r="L491" s="63">
        <v>3.2</v>
      </c>
      <c r="M491" s="63">
        <v>2.95</v>
      </c>
      <c r="N491" s="63">
        <v>3.56</v>
      </c>
      <c r="O491" s="63">
        <v>3</v>
      </c>
      <c r="P491" s="62"/>
      <c r="Q491" s="63"/>
      <c r="R491" s="63"/>
      <c r="S491" s="63"/>
      <c r="T491" s="63">
        <v>0.59599999999999997</v>
      </c>
      <c r="U491" s="82">
        <v>0.56699999999999995</v>
      </c>
      <c r="V491" s="24">
        <v>3.51</v>
      </c>
      <c r="W491" s="24">
        <v>3.74</v>
      </c>
      <c r="Y491" s="151" t="s">
        <v>395</v>
      </c>
      <c r="Z491" t="s">
        <v>991</v>
      </c>
      <c r="AA491" t="s">
        <v>992</v>
      </c>
      <c r="AB491">
        <v>0.10827600800000001</v>
      </c>
      <c r="AC491">
        <v>0.18168403499999999</v>
      </c>
      <c r="AD491">
        <v>1.9427716960000001</v>
      </c>
      <c r="AE491" s="2">
        <v>1</v>
      </c>
      <c r="AF491" s="2">
        <v>16</v>
      </c>
      <c r="AG491">
        <v>0.182426277</v>
      </c>
      <c r="AH491">
        <v>-956.28851459999998</v>
      </c>
      <c r="AI491">
        <v>-1.449661206</v>
      </c>
    </row>
    <row r="492" spans="1:35" x14ac:dyDescent="0.25">
      <c r="C492" s="3" t="s">
        <v>10</v>
      </c>
      <c r="D492" s="24">
        <v>0.55500000000000005</v>
      </c>
      <c r="E492" s="24">
        <v>0.52200000000000002</v>
      </c>
      <c r="F492" s="24">
        <v>0.53300000000000003</v>
      </c>
      <c r="G492" s="24">
        <v>0.36699999999999999</v>
      </c>
      <c r="H492" s="24">
        <v>0.502</v>
      </c>
      <c r="I492" s="24">
        <v>0.52</v>
      </c>
      <c r="J492" s="94">
        <v>3.26</v>
      </c>
      <c r="K492" s="63">
        <v>3.14</v>
      </c>
      <c r="L492" s="63">
        <v>3.51</v>
      </c>
      <c r="M492" s="63">
        <v>2.61</v>
      </c>
      <c r="N492" s="63">
        <v>3.06</v>
      </c>
      <c r="O492" s="63">
        <v>2.3199999999999998</v>
      </c>
      <c r="P492" s="62"/>
      <c r="Q492" s="63"/>
      <c r="R492" s="63"/>
      <c r="S492" s="63"/>
      <c r="T492" s="63">
        <v>0.56000000000000005</v>
      </c>
      <c r="U492" s="82">
        <v>0.54200000000000004</v>
      </c>
      <c r="V492" s="24">
        <v>3.02</v>
      </c>
      <c r="W492" s="24">
        <v>3.64</v>
      </c>
      <c r="Y492" s="151" t="s">
        <v>396</v>
      </c>
      <c r="Z492" t="s">
        <v>993</v>
      </c>
      <c r="AA492" t="s">
        <v>994</v>
      </c>
      <c r="AB492">
        <v>0.235360183</v>
      </c>
      <c r="AC492">
        <v>0.12242196</v>
      </c>
      <c r="AD492">
        <v>4.9248846979999996</v>
      </c>
      <c r="AE492" s="2">
        <v>1</v>
      </c>
      <c r="AF492" s="2">
        <v>16</v>
      </c>
      <c r="AG492">
        <v>4.1277636999999999E-2</v>
      </c>
      <c r="AH492">
        <v>891.37249310000004</v>
      </c>
      <c r="AI492">
        <v>1.555235742</v>
      </c>
    </row>
    <row r="493" spans="1:35" x14ac:dyDescent="0.25">
      <c r="C493" s="3" t="s">
        <v>11</v>
      </c>
      <c r="D493" s="24">
        <v>0.45300000000000001</v>
      </c>
      <c r="E493" s="24">
        <v>0.43</v>
      </c>
      <c r="F493" s="24">
        <v>0.5</v>
      </c>
      <c r="G493" s="24">
        <v>0.43</v>
      </c>
      <c r="H493" s="24">
        <v>0.72799999999999998</v>
      </c>
      <c r="I493" s="24">
        <v>0.80100000000000005</v>
      </c>
      <c r="J493" s="94">
        <v>3.68</v>
      </c>
      <c r="K493" s="63">
        <v>3.17</v>
      </c>
      <c r="L493" s="63">
        <v>3.75</v>
      </c>
      <c r="M493" s="63">
        <v>2.4900000000000002</v>
      </c>
      <c r="N493" s="63">
        <v>2.5499999999999998</v>
      </c>
      <c r="O493" s="63">
        <v>2.78</v>
      </c>
      <c r="P493" s="62"/>
      <c r="Q493" s="63"/>
      <c r="R493" s="63"/>
      <c r="S493" s="63"/>
      <c r="T493" s="63">
        <v>0.71299999999999997</v>
      </c>
      <c r="U493" s="82">
        <v>0.76300000000000001</v>
      </c>
      <c r="V493" s="24">
        <v>3.41</v>
      </c>
      <c r="W493" s="24">
        <v>3.03</v>
      </c>
      <c r="Y493" s="159"/>
      <c r="AE493" s="2"/>
      <c r="AF493" s="2"/>
    </row>
    <row r="494" spans="1:35" x14ac:dyDescent="0.25">
      <c r="A494" t="s">
        <v>278</v>
      </c>
      <c r="B494" s="20" t="s">
        <v>279</v>
      </c>
      <c r="C494" s="3" t="s">
        <v>9</v>
      </c>
      <c r="D494" s="14">
        <v>0.16700000000000001</v>
      </c>
      <c r="E494" s="14">
        <v>0.246</v>
      </c>
      <c r="F494" s="14">
        <v>0.48299999999999998</v>
      </c>
      <c r="G494" s="14">
        <v>0.308</v>
      </c>
      <c r="H494" s="14">
        <v>0.47299999999999998</v>
      </c>
      <c r="I494" s="14">
        <v>0.54400000000000004</v>
      </c>
      <c r="J494" s="48">
        <v>0.80300000000000005</v>
      </c>
      <c r="K494" s="49">
        <v>1.45</v>
      </c>
      <c r="L494" s="49">
        <v>1.77</v>
      </c>
      <c r="M494" s="49">
        <v>2.37</v>
      </c>
      <c r="N494" s="49">
        <v>3.64</v>
      </c>
      <c r="O494" s="49">
        <v>4.2</v>
      </c>
      <c r="P494" s="48"/>
      <c r="Q494" s="49"/>
      <c r="R494" s="49"/>
      <c r="S494" s="49"/>
      <c r="T494" s="49">
        <v>0.55100000000000005</v>
      </c>
      <c r="U494" s="74">
        <v>0.70299999999999996</v>
      </c>
      <c r="V494" s="14">
        <v>1.75</v>
      </c>
      <c r="W494" s="14">
        <v>4.28</v>
      </c>
      <c r="Y494" s="151" t="s">
        <v>395</v>
      </c>
      <c r="Z494" t="s">
        <v>937</v>
      </c>
      <c r="AA494" t="s">
        <v>938</v>
      </c>
      <c r="AB494">
        <v>0.30506748</v>
      </c>
      <c r="AC494">
        <v>0.48508282000000003</v>
      </c>
      <c r="AD494">
        <v>7.0238181940000004</v>
      </c>
      <c r="AE494" s="2">
        <v>1</v>
      </c>
      <c r="AF494" s="2">
        <v>16</v>
      </c>
      <c r="AG494">
        <v>1.7460330999999999E-2</v>
      </c>
      <c r="AH494">
        <v>-188.3710102</v>
      </c>
      <c r="AI494">
        <v>-7.35938274</v>
      </c>
    </row>
    <row r="495" spans="1:35" x14ac:dyDescent="0.25">
      <c r="C495" s="3" t="s">
        <v>10</v>
      </c>
      <c r="D495" s="14">
        <v>0.126</v>
      </c>
      <c r="E495" s="14">
        <v>0.218</v>
      </c>
      <c r="F495" s="14">
        <v>0.84199999999999997</v>
      </c>
      <c r="G495" s="14">
        <v>0.752</v>
      </c>
      <c r="H495" s="14">
        <v>0.50900000000000001</v>
      </c>
      <c r="I495" s="14">
        <v>0.629</v>
      </c>
      <c r="J495" s="48">
        <v>1.2</v>
      </c>
      <c r="K495" s="49">
        <v>1.48</v>
      </c>
      <c r="L495" s="49">
        <v>2.2200000000000002</v>
      </c>
      <c r="M495" s="49">
        <v>3.14</v>
      </c>
      <c r="N495" s="49">
        <v>3.44</v>
      </c>
      <c r="O495" s="49">
        <v>4.46</v>
      </c>
      <c r="P495" s="48"/>
      <c r="Q495" s="49"/>
      <c r="R495" s="49"/>
      <c r="S495" s="49"/>
      <c r="T495" s="49">
        <v>0.47</v>
      </c>
      <c r="U495" s="74">
        <v>0.79200000000000004</v>
      </c>
      <c r="V495" s="14">
        <v>2.12</v>
      </c>
      <c r="W495" s="14">
        <v>4.5199999999999996</v>
      </c>
      <c r="Y495" s="151" t="s">
        <v>396</v>
      </c>
      <c r="Z495" t="s">
        <v>939</v>
      </c>
      <c r="AA495" t="s">
        <v>940</v>
      </c>
      <c r="AB495">
        <v>0.684139728</v>
      </c>
      <c r="AC495">
        <v>0.29359097099999998</v>
      </c>
      <c r="AD495">
        <v>34.655310049999997</v>
      </c>
      <c r="AE495" s="2">
        <v>1</v>
      </c>
      <c r="AF495" s="2">
        <v>16</v>
      </c>
      <c r="AG495" s="134">
        <v>2.3E-5</v>
      </c>
      <c r="AH495">
        <v>-140.11641</v>
      </c>
      <c r="AI495">
        <v>-9.8938758250000003</v>
      </c>
    </row>
    <row r="496" spans="1:35" x14ac:dyDescent="0.25">
      <c r="C496" s="3" t="s">
        <v>11</v>
      </c>
      <c r="D496" s="14">
        <v>0.115</v>
      </c>
      <c r="E496" s="14">
        <v>0.26700000000000002</v>
      </c>
      <c r="F496" s="14">
        <v>0.35699999999999998</v>
      </c>
      <c r="G496" s="14">
        <v>0.3</v>
      </c>
      <c r="H496" s="14">
        <v>0.48199999999999998</v>
      </c>
      <c r="I496" s="14">
        <v>0.40899999999999997</v>
      </c>
      <c r="J496" s="48">
        <v>1.5</v>
      </c>
      <c r="K496" s="49">
        <v>2.1</v>
      </c>
      <c r="L496" s="49">
        <v>2.48</v>
      </c>
      <c r="M496" s="49">
        <v>3.18</v>
      </c>
      <c r="N496" s="49">
        <v>4.13</v>
      </c>
      <c r="O496" s="49">
        <v>4.54</v>
      </c>
      <c r="P496" s="48"/>
      <c r="Q496" s="49"/>
      <c r="R496" s="49"/>
      <c r="S496" s="49"/>
      <c r="T496" s="49">
        <v>0.80200000000000005</v>
      </c>
      <c r="U496" s="74">
        <v>0.70099999999999996</v>
      </c>
      <c r="V496" s="14">
        <v>2.09</v>
      </c>
      <c r="W496" s="14">
        <v>5.36</v>
      </c>
      <c r="Y496" s="159"/>
      <c r="AE496" s="2"/>
      <c r="AF496" s="2"/>
    </row>
    <row r="497" spans="1:35" x14ac:dyDescent="0.25">
      <c r="A497" t="s">
        <v>280</v>
      </c>
      <c r="B497" s="20" t="s">
        <v>281</v>
      </c>
      <c r="C497" s="3" t="s">
        <v>9</v>
      </c>
      <c r="D497" s="15">
        <v>2.06</v>
      </c>
      <c r="E497" s="14">
        <v>3</v>
      </c>
      <c r="F497" s="15">
        <v>2.12</v>
      </c>
      <c r="G497" s="15">
        <v>2.42</v>
      </c>
      <c r="H497" s="15">
        <v>1.68</v>
      </c>
      <c r="I497" s="15">
        <v>1.73</v>
      </c>
      <c r="J497" s="64">
        <v>18.5</v>
      </c>
      <c r="K497" s="52">
        <v>18.399999999999999</v>
      </c>
      <c r="L497" s="52">
        <v>13.3</v>
      </c>
      <c r="M497" s="52">
        <v>15.7</v>
      </c>
      <c r="N497" s="52">
        <v>10.5</v>
      </c>
      <c r="O497" s="52">
        <v>10.199999999999999</v>
      </c>
      <c r="P497" s="64"/>
      <c r="Q497" s="52"/>
      <c r="R497" s="52"/>
      <c r="S497" s="52"/>
      <c r="T497" s="49">
        <v>1.23</v>
      </c>
      <c r="U497" s="75">
        <v>1.58</v>
      </c>
      <c r="V497" s="15">
        <v>8.11</v>
      </c>
      <c r="W497" s="14">
        <v>9</v>
      </c>
      <c r="Y497" s="151" t="s">
        <v>395</v>
      </c>
      <c r="Z497" t="s">
        <v>1087</v>
      </c>
      <c r="AA497" t="s">
        <v>1088</v>
      </c>
      <c r="AB497">
        <v>0.19890355500000001</v>
      </c>
      <c r="AC497">
        <v>0.1441296</v>
      </c>
      <c r="AD497">
        <v>3.9726263830000001</v>
      </c>
      <c r="AE497" s="2">
        <v>1</v>
      </c>
      <c r="AF497" s="2">
        <v>16</v>
      </c>
      <c r="AG497">
        <v>6.3584741E-2</v>
      </c>
      <c r="AH497">
        <v>842.99412540000003</v>
      </c>
      <c r="AI497">
        <v>1.644488757</v>
      </c>
    </row>
    <row r="498" spans="1:35" x14ac:dyDescent="0.25">
      <c r="C498" s="3" t="s">
        <v>10</v>
      </c>
      <c r="D498" s="14">
        <v>1.7</v>
      </c>
      <c r="E498" s="15">
        <v>2.25</v>
      </c>
      <c r="F498" s="15">
        <v>1.97</v>
      </c>
      <c r="G498" s="15">
        <v>2.13</v>
      </c>
      <c r="H498" s="15">
        <v>1.66</v>
      </c>
      <c r="I498" s="15">
        <v>1.77</v>
      </c>
      <c r="J498" s="64">
        <v>18.399999999999999</v>
      </c>
      <c r="K498" s="52">
        <v>22.1</v>
      </c>
      <c r="L498" s="52">
        <v>15.3</v>
      </c>
      <c r="M498" s="52">
        <v>16.2</v>
      </c>
      <c r="N498" s="52">
        <v>9.65</v>
      </c>
      <c r="O498" s="52">
        <v>9.64</v>
      </c>
      <c r="P498" s="64"/>
      <c r="Q498" s="52"/>
      <c r="R498" s="52"/>
      <c r="S498" s="52"/>
      <c r="T498" s="49">
        <v>1.31</v>
      </c>
      <c r="U498" s="75">
        <v>1.69</v>
      </c>
      <c r="V498" s="15">
        <v>7.71</v>
      </c>
      <c r="W498" s="15">
        <v>8.7200000000000006</v>
      </c>
      <c r="Y498" s="151" t="s">
        <v>396</v>
      </c>
      <c r="Z498" t="s">
        <v>1089</v>
      </c>
      <c r="AA498" t="s">
        <v>1090</v>
      </c>
      <c r="AB498">
        <v>0.58093488699999996</v>
      </c>
      <c r="AC498">
        <v>0.16874033199999999</v>
      </c>
      <c r="AD498">
        <v>22.180224259999999</v>
      </c>
      <c r="AE498" s="2">
        <v>1</v>
      </c>
      <c r="AF498" s="2">
        <v>16</v>
      </c>
      <c r="AG498" s="134">
        <v>2.3599999999999999E-4</v>
      </c>
      <c r="AH498">
        <v>304.72965979999998</v>
      </c>
      <c r="AI498">
        <v>4.5492597019999996</v>
      </c>
    </row>
    <row r="499" spans="1:35" x14ac:dyDescent="0.25">
      <c r="C499" s="3" t="s">
        <v>11</v>
      </c>
      <c r="D499" s="15">
        <v>1.82</v>
      </c>
      <c r="E499" s="15">
        <v>1.86</v>
      </c>
      <c r="F499" s="15">
        <v>1.89</v>
      </c>
      <c r="G499" s="15">
        <v>2.2200000000000002</v>
      </c>
      <c r="H499" s="15">
        <v>1.68</v>
      </c>
      <c r="I499" s="15">
        <v>1.79</v>
      </c>
      <c r="J499" s="64">
        <v>15.5</v>
      </c>
      <c r="K499" s="52">
        <v>13.4</v>
      </c>
      <c r="L499" s="52">
        <v>11.8</v>
      </c>
      <c r="M499" s="52">
        <v>12.1</v>
      </c>
      <c r="N499" s="52">
        <v>11.7</v>
      </c>
      <c r="O499" s="52">
        <v>10.9</v>
      </c>
      <c r="P499" s="64"/>
      <c r="Q499" s="52"/>
      <c r="R499" s="52"/>
      <c r="S499" s="52"/>
      <c r="T499" s="49">
        <v>1.31</v>
      </c>
      <c r="U499" s="75">
        <v>1.61</v>
      </c>
      <c r="V499" s="14">
        <v>9.4</v>
      </c>
      <c r="W499" s="15">
        <v>10.4</v>
      </c>
      <c r="Y499" s="159"/>
      <c r="AE499" s="2"/>
      <c r="AF499" s="2"/>
    </row>
    <row r="500" spans="1:35" x14ac:dyDescent="0.25">
      <c r="A500" t="s">
        <v>648</v>
      </c>
      <c r="B500" s="20" t="s">
        <v>282</v>
      </c>
      <c r="C500" s="3" t="s">
        <v>9</v>
      </c>
      <c r="D500" s="5">
        <v>0.17984114971359891</v>
      </c>
      <c r="E500" s="5">
        <v>6.9538015374570675E-2</v>
      </c>
      <c r="F500" s="5">
        <v>5.4886082699184803E-2</v>
      </c>
      <c r="G500" s="5">
        <v>0</v>
      </c>
      <c r="H500" s="5">
        <v>0</v>
      </c>
      <c r="I500" s="5">
        <v>0</v>
      </c>
      <c r="J500" s="55">
        <v>4.3380979645411939</v>
      </c>
      <c r="K500" s="30">
        <v>3.2000686087847621</v>
      </c>
      <c r="L500" s="30">
        <v>3.3174651995146216</v>
      </c>
      <c r="M500" s="30">
        <v>2.1844676941806984</v>
      </c>
      <c r="N500" s="30">
        <v>1.3889015902471764</v>
      </c>
      <c r="O500" s="30">
        <v>0.23927285992711497</v>
      </c>
      <c r="P500" s="55"/>
      <c r="Q500" s="30"/>
      <c r="R500" s="30"/>
      <c r="S500" s="30"/>
      <c r="T500" s="30">
        <v>0</v>
      </c>
      <c r="U500" s="77">
        <v>0</v>
      </c>
      <c r="V500" s="5">
        <v>0.665469259554194</v>
      </c>
      <c r="W500" s="5">
        <v>0.37049198847823045</v>
      </c>
      <c r="Y500" s="151" t="s">
        <v>395</v>
      </c>
      <c r="Z500" t="s">
        <v>1159</v>
      </c>
      <c r="AA500" t="s">
        <v>1160</v>
      </c>
      <c r="AB500">
        <v>0.375</v>
      </c>
      <c r="AC500">
        <v>0.41423467000000003</v>
      </c>
      <c r="AD500">
        <v>4.2</v>
      </c>
      <c r="AE500" s="2">
        <v>1</v>
      </c>
      <c r="AF500" s="2">
        <v>7</v>
      </c>
      <c r="AG500">
        <v>7.9602012E-2</v>
      </c>
      <c r="AH500">
        <v>30</v>
      </c>
      <c r="AI500">
        <v>46.209812040000003</v>
      </c>
    </row>
    <row r="501" spans="1:35" x14ac:dyDescent="0.25">
      <c r="C501" s="3" t="s">
        <v>10</v>
      </c>
      <c r="D501" s="5">
        <v>0.39687144441698635</v>
      </c>
      <c r="E501" s="5">
        <v>0.17372165628626218</v>
      </c>
      <c r="F501" s="5">
        <v>0.15258527483656453</v>
      </c>
      <c r="G501" s="5">
        <v>0</v>
      </c>
      <c r="H501" s="5">
        <v>0</v>
      </c>
      <c r="I501" s="5">
        <v>0</v>
      </c>
      <c r="J501" s="55">
        <v>4.0364072392769392</v>
      </c>
      <c r="K501" s="30">
        <v>2.7731084237391328</v>
      </c>
      <c r="L501" s="30">
        <v>3.3078265227608168</v>
      </c>
      <c r="M501" s="30">
        <v>1.7499231130071957</v>
      </c>
      <c r="N501" s="30">
        <v>1.0921508272652087</v>
      </c>
      <c r="O501" s="30">
        <v>0.28907166876639817</v>
      </c>
      <c r="P501" s="55"/>
      <c r="Q501" s="30"/>
      <c r="R501" s="30"/>
      <c r="S501" s="30"/>
      <c r="T501" s="30">
        <v>0</v>
      </c>
      <c r="U501" s="77">
        <v>0</v>
      </c>
      <c r="V501" s="5">
        <v>0.96628272675458304</v>
      </c>
      <c r="W501" s="5">
        <v>0.37042126300268285</v>
      </c>
      <c r="Y501" s="151" t="s">
        <v>396</v>
      </c>
      <c r="Z501" t="s">
        <v>1161</v>
      </c>
      <c r="AA501" t="s">
        <v>1162</v>
      </c>
      <c r="AB501">
        <v>0.97035877500000001</v>
      </c>
      <c r="AC501">
        <v>0.17239929600000001</v>
      </c>
      <c r="AD501">
        <v>523.78875330000005</v>
      </c>
      <c r="AE501" s="2">
        <v>1</v>
      </c>
      <c r="AF501" s="2">
        <v>16</v>
      </c>
      <c r="AG501" s="134">
        <v>1.19E-13</v>
      </c>
      <c r="AH501">
        <v>61.376627249999999</v>
      </c>
      <c r="AI501">
        <v>22.586681989999999</v>
      </c>
    </row>
    <row r="502" spans="1:35" x14ac:dyDescent="0.25">
      <c r="C502" s="3" t="s">
        <v>11</v>
      </c>
      <c r="D502" s="5">
        <v>0.39415995344349702</v>
      </c>
      <c r="E502" s="5">
        <v>0.21878367938332527</v>
      </c>
      <c r="F502" s="5">
        <v>0.16114548160258391</v>
      </c>
      <c r="G502" s="5">
        <v>0</v>
      </c>
      <c r="H502" s="5">
        <v>0</v>
      </c>
      <c r="I502" s="5">
        <v>0</v>
      </c>
      <c r="J502" s="55">
        <v>4.5256747591723681</v>
      </c>
      <c r="K502" s="30">
        <v>3.3860289680278126</v>
      </c>
      <c r="L502" s="30">
        <v>3.3900943368872007</v>
      </c>
      <c r="M502" s="30">
        <v>2.4669060709915684</v>
      </c>
      <c r="N502" s="30">
        <v>1.5318134324202219</v>
      </c>
      <c r="O502" s="30">
        <v>0.34108819360089004</v>
      </c>
      <c r="P502" s="55"/>
      <c r="Q502" s="30"/>
      <c r="R502" s="30"/>
      <c r="S502" s="30"/>
      <c r="T502" s="30">
        <v>0</v>
      </c>
      <c r="U502" s="77">
        <v>0</v>
      </c>
      <c r="V502" s="5">
        <v>0.68645377630901494</v>
      </c>
      <c r="W502" s="5">
        <v>0.33528360665209594</v>
      </c>
      <c r="Y502" s="159"/>
      <c r="AE502" s="2"/>
      <c r="AF502" s="2"/>
    </row>
    <row r="503" spans="1:35" x14ac:dyDescent="0.25">
      <c r="A503" s="9" t="s">
        <v>283</v>
      </c>
      <c r="B503" s="20" t="s">
        <v>284</v>
      </c>
      <c r="C503" s="3" t="s">
        <v>14</v>
      </c>
      <c r="D503" s="7">
        <v>0.67813841186222357</v>
      </c>
      <c r="E503" s="7">
        <v>0.57280480328709582</v>
      </c>
      <c r="F503" s="7">
        <v>0</v>
      </c>
      <c r="G503" s="7">
        <v>0</v>
      </c>
      <c r="H503" s="7">
        <v>0</v>
      </c>
      <c r="I503" s="7">
        <v>0</v>
      </c>
      <c r="J503" s="42">
        <v>9.2349080451773009</v>
      </c>
      <c r="K503" s="43">
        <v>9.0465067864587354</v>
      </c>
      <c r="L503" s="43">
        <v>11.016257261960176</v>
      </c>
      <c r="M503" s="43">
        <v>0.68912974638214775</v>
      </c>
      <c r="N503" s="43">
        <v>4.3397751749978104</v>
      </c>
      <c r="O503" s="43">
        <v>1.8721888000834526</v>
      </c>
      <c r="P503" s="42"/>
      <c r="Q503" s="43"/>
      <c r="R503" s="43"/>
      <c r="S503" s="43"/>
      <c r="T503" s="43">
        <v>1.4242360747264655</v>
      </c>
      <c r="U503" s="71">
        <v>0</v>
      </c>
      <c r="V503" s="7">
        <v>9.8212719444183652</v>
      </c>
      <c r="W503" s="7">
        <v>12.660067545302407</v>
      </c>
      <c r="Y503" s="151" t="s">
        <v>395</v>
      </c>
      <c r="Z503" t="s">
        <v>813</v>
      </c>
      <c r="AA503" t="s">
        <v>814</v>
      </c>
      <c r="AB503">
        <v>0.346141213</v>
      </c>
      <c r="AC503">
        <v>0.112955921</v>
      </c>
      <c r="AD503">
        <v>2.1175288590000001</v>
      </c>
      <c r="AE503" s="2">
        <v>1</v>
      </c>
      <c r="AF503" s="2">
        <v>4</v>
      </c>
      <c r="AG503">
        <v>0.219317454</v>
      </c>
      <c r="AH503">
        <v>77.470914210000004</v>
      </c>
      <c r="AI503">
        <v>17.894384949999999</v>
      </c>
    </row>
    <row r="504" spans="1:35" x14ac:dyDescent="0.25">
      <c r="C504" s="3" t="s">
        <v>15</v>
      </c>
      <c r="D504" s="7">
        <v>0.7315301319839258</v>
      </c>
      <c r="E504" s="7">
        <v>0.59113982169745127</v>
      </c>
      <c r="F504" s="7">
        <v>0</v>
      </c>
      <c r="G504" s="7">
        <v>0</v>
      </c>
      <c r="H504" s="7">
        <v>0</v>
      </c>
      <c r="I504" s="7">
        <v>0</v>
      </c>
      <c r="J504" s="42">
        <v>7.1938490512397815</v>
      </c>
      <c r="K504" s="43">
        <v>7.5873266203397778</v>
      </c>
      <c r="L504" s="43">
        <v>7.7002461999128577</v>
      </c>
      <c r="M504" s="43">
        <v>1.0488471431015007</v>
      </c>
      <c r="N504" s="43">
        <v>2.9401812960775611</v>
      </c>
      <c r="O504" s="43">
        <v>0.55729455078676793</v>
      </c>
      <c r="P504" s="42"/>
      <c r="Q504" s="43"/>
      <c r="R504" s="43"/>
      <c r="S504" s="43"/>
      <c r="T504" s="43">
        <v>0.92393288269576934</v>
      </c>
      <c r="U504" s="71">
        <v>0</v>
      </c>
      <c r="V504" s="7">
        <v>13.204125016784864</v>
      </c>
      <c r="W504" s="7">
        <v>9.3448718004364704</v>
      </c>
      <c r="Y504" s="151" t="s">
        <v>396</v>
      </c>
      <c r="Z504" t="s">
        <v>815</v>
      </c>
      <c r="AA504" t="s">
        <v>816</v>
      </c>
      <c r="AB504">
        <v>0.56307570399999995</v>
      </c>
      <c r="AC504">
        <v>0.73136187900000005</v>
      </c>
      <c r="AD504">
        <v>20.61961617</v>
      </c>
      <c r="AE504" s="2">
        <v>1</v>
      </c>
      <c r="AF504" s="2">
        <v>16</v>
      </c>
      <c r="AG504" s="134">
        <v>3.3399999999999999E-4</v>
      </c>
      <c r="AH504">
        <v>72.919550580000006</v>
      </c>
      <c r="AI504">
        <v>19.011285040000001</v>
      </c>
    </row>
    <row r="505" spans="1:35" x14ac:dyDescent="0.25">
      <c r="C505" s="3" t="s">
        <v>16</v>
      </c>
      <c r="D505" s="7">
        <v>0.75749850016215703</v>
      </c>
      <c r="E505" s="7">
        <v>0.75099685313669884</v>
      </c>
      <c r="F505" s="7">
        <v>0</v>
      </c>
      <c r="G505" s="7">
        <v>0</v>
      </c>
      <c r="H505" s="7">
        <v>0</v>
      </c>
      <c r="I505" s="7">
        <v>0</v>
      </c>
      <c r="J505" s="42">
        <v>8.5481474021155268</v>
      </c>
      <c r="K505" s="43">
        <v>5.2765440534487347</v>
      </c>
      <c r="L505" s="43">
        <v>7.0806135322264359</v>
      </c>
      <c r="M505" s="43">
        <v>2.8218934103880104</v>
      </c>
      <c r="N505" s="43">
        <v>4.7545330311856873</v>
      </c>
      <c r="O505" s="43">
        <v>0.35509007259067116</v>
      </c>
      <c r="P505" s="42"/>
      <c r="Q505" s="43"/>
      <c r="R505" s="43"/>
      <c r="S505" s="43"/>
      <c r="T505" s="43">
        <v>0.60231485361955051</v>
      </c>
      <c r="U505" s="71">
        <v>0</v>
      </c>
      <c r="V505" s="7">
        <v>12.369367783824403</v>
      </c>
      <c r="W505" s="7">
        <v>7.8727065064893322</v>
      </c>
      <c r="Y505" s="159"/>
      <c r="AE505" s="2"/>
      <c r="AF505" s="2"/>
    </row>
    <row r="506" spans="1:35" x14ac:dyDescent="0.25">
      <c r="A506" t="s">
        <v>285</v>
      </c>
      <c r="B506" s="20" t="s">
        <v>286</v>
      </c>
      <c r="C506" s="3" t="s">
        <v>14</v>
      </c>
      <c r="D506" s="5">
        <v>1.4727584379103986</v>
      </c>
      <c r="E506" s="5">
        <v>0.75055523073749031</v>
      </c>
      <c r="F506" s="5">
        <v>0.64785120515836414</v>
      </c>
      <c r="G506" s="5">
        <v>0.21307324047086393</v>
      </c>
      <c r="H506" s="5">
        <v>4.3746440156767818E-2</v>
      </c>
      <c r="I506" s="5">
        <v>0</v>
      </c>
      <c r="J506" s="55">
        <v>6.4554768230423329</v>
      </c>
      <c r="K506" s="30">
        <v>5.8443132247767453</v>
      </c>
      <c r="L506" s="30">
        <v>4.0225473405491572</v>
      </c>
      <c r="M506" s="30">
        <v>1.5194324857969002</v>
      </c>
      <c r="N506" s="30">
        <v>0.82508402044515539</v>
      </c>
      <c r="O506" s="30">
        <v>0.14954583579867228</v>
      </c>
      <c r="P506" s="55"/>
      <c r="Q506" s="30"/>
      <c r="R506" s="30"/>
      <c r="S506" s="30"/>
      <c r="T506" s="30">
        <v>9.3705550350418221E-2</v>
      </c>
      <c r="U506" s="77">
        <v>0</v>
      </c>
      <c r="V506" s="5">
        <v>0.48599069758934893</v>
      </c>
      <c r="W506" s="5">
        <v>0.12477000782430779</v>
      </c>
      <c r="Y506" s="151" t="s">
        <v>395</v>
      </c>
      <c r="Z506" t="s">
        <v>1005</v>
      </c>
      <c r="AA506" t="s">
        <v>1006</v>
      </c>
      <c r="AB506">
        <v>0.81746902899999996</v>
      </c>
      <c r="AC506">
        <v>0.472524365</v>
      </c>
      <c r="AD506">
        <v>49.263745729999997</v>
      </c>
      <c r="AE506" s="2">
        <v>1</v>
      </c>
      <c r="AF506" s="2">
        <v>11</v>
      </c>
      <c r="AG506" s="134">
        <v>2.2099999999999998E-5</v>
      </c>
      <c r="AH506">
        <v>24.745693620000001</v>
      </c>
      <c r="AI506">
        <v>56.021640859999998</v>
      </c>
    </row>
    <row r="507" spans="1:35" x14ac:dyDescent="0.25">
      <c r="C507" s="3" t="s">
        <v>15</v>
      </c>
      <c r="D507" s="5">
        <v>2.3608898204998181</v>
      </c>
      <c r="E507" s="5">
        <v>0.93412386994174679</v>
      </c>
      <c r="F507" s="5">
        <v>1.2147112657902526</v>
      </c>
      <c r="G507" s="5">
        <v>0.11586893259245444</v>
      </c>
      <c r="H507" s="5">
        <v>8.9639174734259031E-2</v>
      </c>
      <c r="I507" s="5">
        <v>0</v>
      </c>
      <c r="J507" s="55">
        <v>7.0127404086011422</v>
      </c>
      <c r="K507" s="30">
        <v>6.2111143122212598</v>
      </c>
      <c r="L507" s="30">
        <v>3.0456824467633306</v>
      </c>
      <c r="M507" s="30">
        <v>1.2717807537230834</v>
      </c>
      <c r="N507" s="30">
        <v>0.55852395759483053</v>
      </c>
      <c r="O507" s="30">
        <v>0.10696990913040431</v>
      </c>
      <c r="P507" s="55"/>
      <c r="Q507" s="30"/>
      <c r="R507" s="30"/>
      <c r="S507" s="30"/>
      <c r="T507" s="30">
        <v>0.11510757468194714</v>
      </c>
      <c r="U507" s="77">
        <v>0</v>
      </c>
      <c r="V507" s="5">
        <v>0.38774829650708487</v>
      </c>
      <c r="W507" s="5">
        <v>8.5345463211659575E-2</v>
      </c>
      <c r="Y507" s="151" t="s">
        <v>396</v>
      </c>
      <c r="Z507" t="s">
        <v>1007</v>
      </c>
      <c r="AA507" t="s">
        <v>1008</v>
      </c>
      <c r="AB507">
        <v>0.97410768199999997</v>
      </c>
      <c r="AC507">
        <v>0.25231065000000003</v>
      </c>
      <c r="AD507">
        <v>601.94389139999998</v>
      </c>
      <c r="AE507" s="2">
        <v>1</v>
      </c>
      <c r="AF507" s="2">
        <v>16</v>
      </c>
      <c r="AG507" s="134">
        <v>4.0200000000000002E-14</v>
      </c>
      <c r="AH507">
        <v>39.12037445</v>
      </c>
      <c r="AI507">
        <v>35.436633229999998</v>
      </c>
    </row>
    <row r="508" spans="1:35" x14ac:dyDescent="0.25">
      <c r="C508" s="3" t="s">
        <v>16</v>
      </c>
      <c r="D508" s="5">
        <v>1.7316868129635872</v>
      </c>
      <c r="E508" s="5">
        <v>0.80209472018437333</v>
      </c>
      <c r="F508" s="5">
        <v>0.48284031626581075</v>
      </c>
      <c r="G508" s="5">
        <v>0.16948481965390882</v>
      </c>
      <c r="H508" s="5">
        <v>3.7297537691519375E-2</v>
      </c>
      <c r="I508" s="5">
        <v>0</v>
      </c>
      <c r="J508" s="55">
        <v>8.6242179314903584</v>
      </c>
      <c r="K508" s="30">
        <v>4.67261349054374</v>
      </c>
      <c r="L508" s="30">
        <v>3.5338213323369829</v>
      </c>
      <c r="M508" s="30">
        <v>1.4707001485181148</v>
      </c>
      <c r="N508" s="30">
        <v>0.52059714795917145</v>
      </c>
      <c r="O508" s="30">
        <v>0.14461331592594343</v>
      </c>
      <c r="P508" s="55"/>
      <c r="Q508" s="30"/>
      <c r="R508" s="30"/>
      <c r="S508" s="30"/>
      <c r="T508" s="30">
        <v>8.4048965820254992E-2</v>
      </c>
      <c r="U508" s="77">
        <v>1.5663433774098342E-2</v>
      </c>
      <c r="V508" s="5">
        <v>0.54341945019309434</v>
      </c>
      <c r="W508" s="5">
        <v>0.12167760358421426</v>
      </c>
      <c r="Y508" s="159"/>
      <c r="AE508" s="2"/>
      <c r="AF508" s="2"/>
    </row>
    <row r="509" spans="1:35" x14ac:dyDescent="0.25">
      <c r="A509" t="s">
        <v>287</v>
      </c>
      <c r="B509" s="20" t="s">
        <v>288</v>
      </c>
      <c r="C509" s="3" t="s">
        <v>14</v>
      </c>
      <c r="D509" s="14">
        <v>1.6</v>
      </c>
      <c r="E509" s="14">
        <v>2.5299999999999998</v>
      </c>
      <c r="F509" s="14">
        <v>2.17</v>
      </c>
      <c r="G509" s="14">
        <v>1.94</v>
      </c>
      <c r="H509" s="14">
        <v>1.6</v>
      </c>
      <c r="I509" s="14">
        <v>1.51</v>
      </c>
      <c r="J509" s="64">
        <v>7.98</v>
      </c>
      <c r="K509" s="49">
        <v>9.5</v>
      </c>
      <c r="L509" s="49">
        <v>8</v>
      </c>
      <c r="M509" s="49">
        <v>7.04</v>
      </c>
      <c r="N509" s="49">
        <v>5.34</v>
      </c>
      <c r="O509" s="49">
        <v>5.73</v>
      </c>
      <c r="P509" s="48"/>
      <c r="Q509" s="49"/>
      <c r="R509" s="49"/>
      <c r="S509" s="49"/>
      <c r="T509" s="49">
        <v>1.41</v>
      </c>
      <c r="U509" s="74">
        <v>0.98599999999999999</v>
      </c>
      <c r="V509" s="14">
        <v>4.18</v>
      </c>
      <c r="W509" s="14">
        <v>3.96</v>
      </c>
      <c r="Y509" s="151" t="s">
        <v>395</v>
      </c>
      <c r="Z509" t="s">
        <v>961</v>
      </c>
      <c r="AA509" t="s">
        <v>962</v>
      </c>
      <c r="AB509">
        <v>0.28067563499999998</v>
      </c>
      <c r="AC509">
        <v>0.21734134999999999</v>
      </c>
      <c r="AD509">
        <v>6.2430947430000003</v>
      </c>
      <c r="AE509" s="2">
        <v>1</v>
      </c>
      <c r="AF509" s="2">
        <v>16</v>
      </c>
      <c r="AG509">
        <v>2.3740108999999999E-2</v>
      </c>
      <c r="AH509">
        <v>445.93777970000002</v>
      </c>
      <c r="AI509">
        <v>3.1087170099999999</v>
      </c>
    </row>
    <row r="510" spans="1:35" x14ac:dyDescent="0.25">
      <c r="C510" s="3" t="s">
        <v>15</v>
      </c>
      <c r="D510" s="14">
        <v>1.5</v>
      </c>
      <c r="E510" s="14">
        <v>1.52</v>
      </c>
      <c r="F510" s="14">
        <v>2.29</v>
      </c>
      <c r="G510" s="14">
        <v>1.81</v>
      </c>
      <c r="H510" s="14">
        <v>1.1399999999999999</v>
      </c>
      <c r="I510" s="14">
        <v>1.05</v>
      </c>
      <c r="J510" s="64">
        <v>6.94</v>
      </c>
      <c r="K510" s="49">
        <v>8.73</v>
      </c>
      <c r="L510" s="49">
        <v>7.49</v>
      </c>
      <c r="M510" s="49">
        <v>7.78</v>
      </c>
      <c r="N510" s="49">
        <v>5.24</v>
      </c>
      <c r="O510" s="49">
        <v>4.6900000000000004</v>
      </c>
      <c r="P510" s="48"/>
      <c r="Q510" s="49"/>
      <c r="R510" s="49"/>
      <c r="S510" s="49"/>
      <c r="T510" s="49">
        <v>1.19</v>
      </c>
      <c r="U510" s="74">
        <v>1.24</v>
      </c>
      <c r="V510" s="14">
        <v>4.5</v>
      </c>
      <c r="W510" s="14">
        <v>4.2699999999999996</v>
      </c>
      <c r="Y510" s="151" t="s">
        <v>396</v>
      </c>
      <c r="Z510" t="s">
        <v>963</v>
      </c>
      <c r="AA510" t="s">
        <v>964</v>
      </c>
      <c r="AB510">
        <v>0.37144144099999998</v>
      </c>
      <c r="AC510">
        <v>0.16712006400000001</v>
      </c>
      <c r="AD510">
        <v>9.4550666149999998</v>
      </c>
      <c r="AE510" s="2">
        <v>1</v>
      </c>
      <c r="AF510" s="2">
        <v>16</v>
      </c>
      <c r="AG510">
        <v>7.2509569999999997E-3</v>
      </c>
      <c r="AH510">
        <v>471.25470860000001</v>
      </c>
      <c r="AI510">
        <v>2.9417093040000002</v>
      </c>
    </row>
    <row r="511" spans="1:35" x14ac:dyDescent="0.25">
      <c r="C511" s="3" t="s">
        <v>16</v>
      </c>
      <c r="D511" s="14">
        <v>1.49</v>
      </c>
      <c r="E511" s="14">
        <v>1.19</v>
      </c>
      <c r="F511" s="14">
        <v>1.59</v>
      </c>
      <c r="G511" s="14">
        <v>1.39</v>
      </c>
      <c r="H511" s="14">
        <v>1.3</v>
      </c>
      <c r="I511" s="14">
        <v>1.1200000000000001</v>
      </c>
      <c r="J511" s="64">
        <v>6.16</v>
      </c>
      <c r="K511" s="49">
        <v>5.84</v>
      </c>
      <c r="L511" s="49">
        <v>5.89</v>
      </c>
      <c r="M511" s="49">
        <v>5.79</v>
      </c>
      <c r="N511" s="49">
        <v>4.87</v>
      </c>
      <c r="O511" s="49">
        <v>6.13</v>
      </c>
      <c r="P511" s="48"/>
      <c r="Q511" s="49"/>
      <c r="R511" s="49"/>
      <c r="S511" s="49"/>
      <c r="T511" s="49">
        <v>1.46</v>
      </c>
      <c r="U511" s="74">
        <v>1.1499999999999999</v>
      </c>
      <c r="V511" s="14">
        <v>5.86</v>
      </c>
      <c r="W511" s="14">
        <v>4.49</v>
      </c>
      <c r="Y511" s="159"/>
      <c r="AE511" s="2"/>
      <c r="AF511" s="2"/>
    </row>
    <row r="512" spans="1:35" x14ac:dyDescent="0.25">
      <c r="A512" t="s">
        <v>289</v>
      </c>
      <c r="B512" s="20" t="s">
        <v>290</v>
      </c>
      <c r="C512" s="3" t="s">
        <v>14</v>
      </c>
      <c r="D512" s="7">
        <v>0.59945844860604558</v>
      </c>
      <c r="E512" s="7">
        <v>0.27356249962958634</v>
      </c>
      <c r="F512" s="7">
        <v>0.1516523731484577</v>
      </c>
      <c r="G512" s="7">
        <v>7.2975183719432291E-2</v>
      </c>
      <c r="H512" s="7">
        <v>0</v>
      </c>
      <c r="I512" s="7">
        <v>0</v>
      </c>
      <c r="J512" s="42">
        <v>6.3345393086877184</v>
      </c>
      <c r="K512" s="43">
        <v>5.0406169698177177</v>
      </c>
      <c r="L512" s="43">
        <v>3.546128212284815</v>
      </c>
      <c r="M512" s="43">
        <v>2.4202869040308488</v>
      </c>
      <c r="N512" s="43">
        <v>1.5123720631778517</v>
      </c>
      <c r="O512" s="43">
        <v>0.62102932472392891</v>
      </c>
      <c r="P512" s="42"/>
      <c r="Q512" s="43"/>
      <c r="R512" s="43"/>
      <c r="S512" s="43"/>
      <c r="T512" s="43">
        <v>4.4945452527827882E-2</v>
      </c>
      <c r="U512" s="71">
        <v>5.080929052339226E-2</v>
      </c>
      <c r="V512" s="7">
        <v>0.61749127695978645</v>
      </c>
      <c r="W512" s="7">
        <v>0.76629841040877733</v>
      </c>
      <c r="Y512" s="151" t="s">
        <v>395</v>
      </c>
      <c r="Z512" t="s">
        <v>1131</v>
      </c>
      <c r="AA512" t="s">
        <v>1132</v>
      </c>
      <c r="AB512">
        <v>0.94345743699999995</v>
      </c>
      <c r="AC512">
        <v>0.22609826199999999</v>
      </c>
      <c r="AD512">
        <v>166.85791699999999</v>
      </c>
      <c r="AE512" s="2">
        <v>1</v>
      </c>
      <c r="AF512" s="2">
        <v>10</v>
      </c>
      <c r="AG512" s="134">
        <v>1.4600000000000001E-7</v>
      </c>
      <c r="AH512">
        <v>18.239408099999999</v>
      </c>
      <c r="AI512">
        <v>76.005446750000004</v>
      </c>
    </row>
    <row r="513" spans="1:35" x14ac:dyDescent="0.25">
      <c r="C513" s="3" t="s">
        <v>15</v>
      </c>
      <c r="D513" s="7">
        <v>0.47649075164429622</v>
      </c>
      <c r="E513" s="7">
        <v>0.1811061043102194</v>
      </c>
      <c r="F513" s="7">
        <v>0.11069493322752524</v>
      </c>
      <c r="G513" s="7">
        <v>3.786168394688761E-2</v>
      </c>
      <c r="H513" s="7">
        <v>0</v>
      </c>
      <c r="I513" s="7">
        <v>0</v>
      </c>
      <c r="J513" s="42">
        <v>7.1296477280103696</v>
      </c>
      <c r="K513" s="43">
        <v>5.6425334710526887</v>
      </c>
      <c r="L513" s="43">
        <v>4.3405336061835005</v>
      </c>
      <c r="M513" s="43">
        <v>2.7422742900484112</v>
      </c>
      <c r="N513" s="43">
        <v>1.4749856714531211</v>
      </c>
      <c r="O513" s="43">
        <v>0.59142939789799631</v>
      </c>
      <c r="P513" s="42"/>
      <c r="Q513" s="43"/>
      <c r="R513" s="43"/>
      <c r="S513" s="43"/>
      <c r="T513" s="43">
        <v>4.9858148570398095E-2</v>
      </c>
      <c r="U513" s="71">
        <v>6.4864865967603921E-2</v>
      </c>
      <c r="V513" s="7">
        <v>0.56926578872066358</v>
      </c>
      <c r="W513" s="7">
        <v>0.8017584225609411</v>
      </c>
      <c r="Y513" s="151" t="s">
        <v>396</v>
      </c>
      <c r="Z513" t="s">
        <v>1133</v>
      </c>
      <c r="AA513" t="s">
        <v>1134</v>
      </c>
      <c r="AB513">
        <v>0.951240796</v>
      </c>
      <c r="AC513">
        <v>0.190296507</v>
      </c>
      <c r="AD513">
        <v>312.14317679999999</v>
      </c>
      <c r="AE513" s="2">
        <v>1</v>
      </c>
      <c r="AF513" s="2">
        <v>16</v>
      </c>
      <c r="AG513" s="134">
        <v>6.4100000000000004E-12</v>
      </c>
      <c r="AH513">
        <v>72.029243359999995</v>
      </c>
      <c r="AI513">
        <v>19.246271329999999</v>
      </c>
    </row>
    <row r="514" spans="1:35" x14ac:dyDescent="0.25">
      <c r="C514" s="3" t="s">
        <v>16</v>
      </c>
      <c r="D514" s="7">
        <v>0.54901369729756289</v>
      </c>
      <c r="E514" s="7">
        <v>0.26447500539988572</v>
      </c>
      <c r="F514" s="7">
        <v>0.15345891882138729</v>
      </c>
      <c r="G514" s="7">
        <v>4.8070868137481355E-2</v>
      </c>
      <c r="H514" s="7">
        <v>0</v>
      </c>
      <c r="I514" s="7">
        <v>0</v>
      </c>
      <c r="J514" s="42">
        <v>7.0710473061600014</v>
      </c>
      <c r="K514" s="43">
        <v>5.0499996027424912</v>
      </c>
      <c r="L514" s="43">
        <v>3.5451611137491059</v>
      </c>
      <c r="M514" s="43">
        <v>2.0709195408423007</v>
      </c>
      <c r="N514" s="43">
        <v>1.5329525522909555</v>
      </c>
      <c r="O514" s="43">
        <v>0.65122413321308015</v>
      </c>
      <c r="P514" s="42"/>
      <c r="Q514" s="43"/>
      <c r="R514" s="43"/>
      <c r="S514" s="43"/>
      <c r="T514" s="43">
        <v>6.0617705356968761E-2</v>
      </c>
      <c r="U514" s="71">
        <v>5.1454973581783303E-2</v>
      </c>
      <c r="V514" s="7">
        <v>0.62502246973479147</v>
      </c>
      <c r="W514" s="7">
        <v>0.66080773463951792</v>
      </c>
      <c r="Y514" s="159"/>
      <c r="AE514" s="2"/>
      <c r="AF514" s="2"/>
    </row>
    <row r="515" spans="1:35" x14ac:dyDescent="0.25">
      <c r="A515" t="s">
        <v>291</v>
      </c>
      <c r="B515" s="20" t="s">
        <v>292</v>
      </c>
      <c r="C515" s="3" t="s">
        <v>14</v>
      </c>
      <c r="D515" s="14">
        <v>0.49199999999999999</v>
      </c>
      <c r="E515" s="14">
        <v>0.42499999999999999</v>
      </c>
      <c r="F515" s="14">
        <v>0.41599999999999998</v>
      </c>
      <c r="G515" s="14">
        <v>0.28999999999999998</v>
      </c>
      <c r="H515" s="21">
        <v>8.77E-2</v>
      </c>
      <c r="I515" s="21">
        <v>3.2300000000000002E-2</v>
      </c>
      <c r="J515" s="64">
        <v>4.18</v>
      </c>
      <c r="K515" s="49">
        <v>4.26</v>
      </c>
      <c r="L515" s="49">
        <v>4.04</v>
      </c>
      <c r="M515" s="49">
        <v>3.9</v>
      </c>
      <c r="N515" s="49">
        <v>2.02</v>
      </c>
      <c r="O515" s="49">
        <v>1.4</v>
      </c>
      <c r="P515" s="50"/>
      <c r="Q515" s="51"/>
      <c r="R515" s="51"/>
      <c r="S515" s="51"/>
      <c r="T515" s="49">
        <v>0.253</v>
      </c>
      <c r="U515" s="80">
        <v>3.5900000000000001E-2</v>
      </c>
      <c r="V515" s="15">
        <v>4.4800000000000004</v>
      </c>
      <c r="W515" s="14">
        <v>1.63</v>
      </c>
      <c r="Y515" s="151" t="s">
        <v>395</v>
      </c>
      <c r="Z515" t="s">
        <v>1009</v>
      </c>
      <c r="AA515" t="s">
        <v>1010</v>
      </c>
      <c r="AB515">
        <v>0.96175688999999998</v>
      </c>
      <c r="AC515">
        <v>0.19623871800000001</v>
      </c>
      <c r="AD515">
        <v>402.3760178</v>
      </c>
      <c r="AE515" s="2">
        <v>1</v>
      </c>
      <c r="AF515" s="2">
        <v>16</v>
      </c>
      <c r="AG515" s="134">
        <v>9.1399999999999994E-13</v>
      </c>
      <c r="AH515">
        <v>61.519932220000001</v>
      </c>
      <c r="AI515">
        <v>22.53406841</v>
      </c>
    </row>
    <row r="516" spans="1:35" x14ac:dyDescent="0.25">
      <c r="C516" s="3" t="s">
        <v>15</v>
      </c>
      <c r="D516" s="14">
        <v>0.48</v>
      </c>
      <c r="E516" s="14">
        <v>0.38800000000000001</v>
      </c>
      <c r="F516" s="14">
        <v>0.39600000000000002</v>
      </c>
      <c r="G516" s="14">
        <v>0.26700000000000002</v>
      </c>
      <c r="H516" s="14">
        <v>0.129</v>
      </c>
      <c r="I516" s="21">
        <v>5.1999999999999998E-2</v>
      </c>
      <c r="J516" s="64">
        <v>4.97</v>
      </c>
      <c r="K516" s="49">
        <v>3.29</v>
      </c>
      <c r="L516" s="49">
        <v>3.8</v>
      </c>
      <c r="M516" s="49">
        <v>4.34</v>
      </c>
      <c r="N516" s="49">
        <v>1.51</v>
      </c>
      <c r="O516" s="49">
        <v>1.06</v>
      </c>
      <c r="P516" s="50"/>
      <c r="Q516" s="51"/>
      <c r="R516" s="51"/>
      <c r="S516" s="51"/>
      <c r="T516" s="49">
        <v>0.30399999999999999</v>
      </c>
      <c r="U516" s="80">
        <v>4.3700000000000003E-2</v>
      </c>
      <c r="V516" s="15">
        <v>4.6500000000000004</v>
      </c>
      <c r="W516" s="14">
        <v>1.53</v>
      </c>
      <c r="Y516" s="151" t="s">
        <v>396</v>
      </c>
      <c r="Z516" t="s">
        <v>1011</v>
      </c>
      <c r="AA516" t="s">
        <v>1012</v>
      </c>
      <c r="AB516">
        <v>0.85386629000000003</v>
      </c>
      <c r="AC516">
        <v>0.20716741699999999</v>
      </c>
      <c r="AD516">
        <v>93.488768710000002</v>
      </c>
      <c r="AE516" s="2">
        <v>1</v>
      </c>
      <c r="AF516" s="2">
        <v>16</v>
      </c>
      <c r="AG516" s="134">
        <v>4.3800000000000002E-8</v>
      </c>
      <c r="AH516">
        <v>120.8969713</v>
      </c>
      <c r="AI516">
        <v>11.466741860000001</v>
      </c>
    </row>
    <row r="517" spans="1:35" x14ac:dyDescent="0.25">
      <c r="C517" s="3" t="s">
        <v>16</v>
      </c>
      <c r="D517" s="14">
        <v>0.45500000000000002</v>
      </c>
      <c r="E517" s="14">
        <v>0.51100000000000001</v>
      </c>
      <c r="F517" s="14">
        <v>0.46500000000000002</v>
      </c>
      <c r="G517" s="14">
        <v>0.36</v>
      </c>
      <c r="H517" s="14">
        <v>0.123</v>
      </c>
      <c r="I517" s="21">
        <v>3.09E-2</v>
      </c>
      <c r="J517" s="64">
        <v>4.58</v>
      </c>
      <c r="K517" s="49">
        <v>3.29</v>
      </c>
      <c r="L517" s="49">
        <v>3.99</v>
      </c>
      <c r="M517" s="49">
        <v>3.76</v>
      </c>
      <c r="N517" s="49">
        <v>1.49</v>
      </c>
      <c r="O517" s="49">
        <v>1.22</v>
      </c>
      <c r="P517" s="50"/>
      <c r="Q517" s="51"/>
      <c r="R517" s="51"/>
      <c r="S517" s="51"/>
      <c r="T517" s="49">
        <v>0.36</v>
      </c>
      <c r="U517" s="80">
        <v>4.3900000000000002E-2</v>
      </c>
      <c r="V517" s="15">
        <v>3.09</v>
      </c>
      <c r="W517" s="14">
        <v>1.87</v>
      </c>
      <c r="Y517" s="159"/>
      <c r="AE517" s="2"/>
      <c r="AF517" s="2"/>
    </row>
    <row r="518" spans="1:35" x14ac:dyDescent="0.25">
      <c r="A518" t="s">
        <v>293</v>
      </c>
      <c r="B518" s="20" t="s">
        <v>649</v>
      </c>
      <c r="C518" s="3" t="s">
        <v>9</v>
      </c>
      <c r="D518" s="7">
        <v>0.45887971129466298</v>
      </c>
      <c r="E518" s="7">
        <v>0.1303775365333196</v>
      </c>
      <c r="F518" s="7">
        <v>0.11348822943025842</v>
      </c>
      <c r="G518" s="7">
        <v>5.6628387258060395E-2</v>
      </c>
      <c r="H518" s="7">
        <v>5.8735987643894483E-2</v>
      </c>
      <c r="I518" s="7">
        <v>0</v>
      </c>
      <c r="J518" s="42">
        <v>3.3629526442798148</v>
      </c>
      <c r="K518" s="43">
        <v>2.3101543264173494</v>
      </c>
      <c r="L518" s="43">
        <v>1.8215838423862198</v>
      </c>
      <c r="M518" s="43">
        <v>1.3661715861377453</v>
      </c>
      <c r="N518" s="43">
        <v>0.99342301642401243</v>
      </c>
      <c r="O518" s="43">
        <v>0.6503942599938134</v>
      </c>
      <c r="P518" s="42"/>
      <c r="Q518" s="43"/>
      <c r="R518" s="43"/>
      <c r="S518" s="43"/>
      <c r="T518" s="43">
        <v>0</v>
      </c>
      <c r="U518" s="71">
        <v>0</v>
      </c>
      <c r="V518" s="7">
        <v>0.31583219768138848</v>
      </c>
      <c r="W518" s="7">
        <v>0.7267113861904948</v>
      </c>
      <c r="Y518" s="151" t="s">
        <v>395</v>
      </c>
      <c r="Z518" t="s">
        <v>1063</v>
      </c>
      <c r="AA518" t="s">
        <v>1064</v>
      </c>
      <c r="AB518">
        <v>0.71063918699999995</v>
      </c>
      <c r="AC518">
        <v>0.43306285999999999</v>
      </c>
      <c r="AD518">
        <v>31.926608689999998</v>
      </c>
      <c r="AE518" s="2">
        <v>1</v>
      </c>
      <c r="AF518" s="2">
        <v>13</v>
      </c>
      <c r="AG518" s="134">
        <v>7.9200000000000001E-5</v>
      </c>
      <c r="AH518">
        <v>46.545747460000001</v>
      </c>
      <c r="AI518">
        <v>29.783480489999999</v>
      </c>
    </row>
    <row r="519" spans="1:35" x14ac:dyDescent="0.25">
      <c r="C519" s="3" t="s">
        <v>10</v>
      </c>
      <c r="D519" s="7">
        <v>0.50199062180142151</v>
      </c>
      <c r="E519" s="7">
        <v>0.1573187277424061</v>
      </c>
      <c r="F519" s="7">
        <v>0.15736490739592093</v>
      </c>
      <c r="G519" s="7">
        <v>6.5855574243367715E-2</v>
      </c>
      <c r="H519" s="7">
        <v>5.7955668026942284E-2</v>
      </c>
      <c r="I519" s="7">
        <v>0</v>
      </c>
      <c r="J519" s="42">
        <v>3.7951712294827615</v>
      </c>
      <c r="K519" s="43">
        <v>2.1213289540254006</v>
      </c>
      <c r="L519" s="43">
        <v>2.2151224707135251</v>
      </c>
      <c r="M519" s="43">
        <v>1.3133564898819705</v>
      </c>
      <c r="N519" s="43">
        <v>1.1550639933764599</v>
      </c>
      <c r="O519" s="43">
        <v>0.6496383198176251</v>
      </c>
      <c r="P519" s="42"/>
      <c r="Q519" s="43"/>
      <c r="R519" s="43"/>
      <c r="S519" s="43"/>
      <c r="T519" s="43">
        <v>0</v>
      </c>
      <c r="U519" s="71">
        <v>0</v>
      </c>
      <c r="V519" s="7">
        <v>0.36072370514044105</v>
      </c>
      <c r="W519" s="7">
        <v>0.75767536804372415</v>
      </c>
      <c r="Y519" s="151" t="s">
        <v>396</v>
      </c>
      <c r="Z519" t="s">
        <v>1065</v>
      </c>
      <c r="AA519" t="s">
        <v>1066</v>
      </c>
      <c r="AB519">
        <v>0.79548482799999998</v>
      </c>
      <c r="AC519">
        <v>0.27893754199999998</v>
      </c>
      <c r="AD519">
        <v>62.2338047</v>
      </c>
      <c r="AE519" s="2">
        <v>1</v>
      </c>
      <c r="AF519" s="2">
        <v>16</v>
      </c>
      <c r="AG519" s="134">
        <v>6.6499999999999999E-7</v>
      </c>
      <c r="AH519">
        <v>110.0516214</v>
      </c>
      <c r="AI519">
        <v>12.59676453</v>
      </c>
    </row>
    <row r="520" spans="1:35" x14ac:dyDescent="0.25">
      <c r="C520" s="3" t="s">
        <v>11</v>
      </c>
      <c r="D520" s="7">
        <v>0.45744747908618566</v>
      </c>
      <c r="E520" s="7">
        <v>0.17282894277396027</v>
      </c>
      <c r="F520" s="7">
        <v>0.1237989987378541</v>
      </c>
      <c r="G520" s="7">
        <v>9.0296853404557884E-2</v>
      </c>
      <c r="H520" s="7">
        <v>4.6716747019471538E-2</v>
      </c>
      <c r="I520" s="7">
        <v>0</v>
      </c>
      <c r="J520" s="42">
        <v>5.1966163694558754</v>
      </c>
      <c r="K520" s="43">
        <v>1.7912965182268386</v>
      </c>
      <c r="L520" s="43">
        <v>1.8000758194479427</v>
      </c>
      <c r="M520" s="43">
        <v>1.2508837765812801</v>
      </c>
      <c r="N520" s="43">
        <v>1.0453258085926183</v>
      </c>
      <c r="O520" s="43">
        <v>0.66429198832964764</v>
      </c>
      <c r="P520" s="42"/>
      <c r="Q520" s="43"/>
      <c r="R520" s="43"/>
      <c r="S520" s="43"/>
      <c r="T520" s="43">
        <v>0</v>
      </c>
      <c r="U520" s="71">
        <v>0</v>
      </c>
      <c r="V520" s="7">
        <v>0.39090804199838469</v>
      </c>
      <c r="W520" s="7">
        <v>0.69947329710091266</v>
      </c>
      <c r="Y520" s="159"/>
      <c r="AE520" s="2"/>
      <c r="AF520" s="2"/>
    </row>
    <row r="521" spans="1:35" x14ac:dyDescent="0.25">
      <c r="A521" t="s">
        <v>294</v>
      </c>
      <c r="B521" s="20" t="s">
        <v>295</v>
      </c>
      <c r="C521" s="3" t="s">
        <v>14</v>
      </c>
      <c r="D521" s="13">
        <v>0.33</v>
      </c>
      <c r="E521" s="13">
        <v>0.17</v>
      </c>
      <c r="F521" s="13">
        <v>0.20200000000000001</v>
      </c>
      <c r="G521" s="13">
        <v>0.20399999999999999</v>
      </c>
      <c r="H521" s="13">
        <v>5.8599999999999999E-2</v>
      </c>
      <c r="I521" s="13">
        <v>4.41E-2</v>
      </c>
      <c r="J521" s="46">
        <v>2.6</v>
      </c>
      <c r="K521" s="47">
        <v>2.35</v>
      </c>
      <c r="L521" s="47">
        <v>2.27</v>
      </c>
      <c r="M521" s="47">
        <v>1.23</v>
      </c>
      <c r="N521" s="47">
        <v>2.06</v>
      </c>
      <c r="O521" s="47">
        <v>1.1299999999999999</v>
      </c>
      <c r="P521" s="46"/>
      <c r="Q521" s="47"/>
      <c r="R521" s="47"/>
      <c r="S521" s="47"/>
      <c r="T521" s="47">
        <v>0.12</v>
      </c>
      <c r="U521" s="73">
        <v>0.13400000000000001</v>
      </c>
      <c r="V521" s="13">
        <v>1.97</v>
      </c>
      <c r="W521" s="11">
        <v>2.02</v>
      </c>
      <c r="Y521" s="151" t="s">
        <v>395</v>
      </c>
      <c r="Z521" t="s">
        <v>1243</v>
      </c>
      <c r="AA521" t="s">
        <v>1244</v>
      </c>
      <c r="AB521">
        <v>0.89737611299999998</v>
      </c>
      <c r="AC521">
        <v>0.24219712600000001</v>
      </c>
      <c r="AD521">
        <v>139.9091215</v>
      </c>
      <c r="AE521" s="2">
        <v>1</v>
      </c>
      <c r="AF521" s="2">
        <v>16</v>
      </c>
      <c r="AG521" s="134">
        <v>2.5300000000000002E-9</v>
      </c>
      <c r="AH521">
        <v>84.532670909999993</v>
      </c>
      <c r="AI521">
        <v>16.39950975</v>
      </c>
    </row>
    <row r="522" spans="1:35" x14ac:dyDescent="0.25">
      <c r="C522" s="3" t="s">
        <v>15</v>
      </c>
      <c r="D522" s="13">
        <v>0.20599999999999999</v>
      </c>
      <c r="E522" s="13">
        <v>0.26100000000000001</v>
      </c>
      <c r="F522" s="13">
        <v>0.223</v>
      </c>
      <c r="G522" s="13">
        <v>0.154</v>
      </c>
      <c r="H522" s="13">
        <v>8.6999999999999994E-2</v>
      </c>
      <c r="I522" s="13">
        <v>5.3900000000000003E-2</v>
      </c>
      <c r="J522" s="46">
        <v>2.71</v>
      </c>
      <c r="K522" s="47">
        <v>1.58</v>
      </c>
      <c r="L522" s="47">
        <v>2.37</v>
      </c>
      <c r="M522" s="47">
        <v>1.3</v>
      </c>
      <c r="N522" s="47">
        <v>1.18</v>
      </c>
      <c r="O522" s="47">
        <v>1.25</v>
      </c>
      <c r="P522" s="46"/>
      <c r="Q522" s="47"/>
      <c r="R522" s="47"/>
      <c r="S522" s="47"/>
      <c r="T522" s="47">
        <v>0.17699999999999999</v>
      </c>
      <c r="U522" s="73">
        <v>0.10299999999999999</v>
      </c>
      <c r="V522" s="13">
        <v>1.9</v>
      </c>
      <c r="W522" s="13">
        <v>2.1</v>
      </c>
      <c r="Y522" s="151" t="s">
        <v>396</v>
      </c>
      <c r="Z522" t="s">
        <v>1245</v>
      </c>
      <c r="AA522" t="s">
        <v>1246</v>
      </c>
      <c r="AB522">
        <v>0.27047780100000002</v>
      </c>
      <c r="AC522">
        <v>0.285325628</v>
      </c>
      <c r="AD522">
        <v>5.9321632910000002</v>
      </c>
      <c r="AE522" s="2">
        <v>1</v>
      </c>
      <c r="AF522" s="2">
        <v>16</v>
      </c>
      <c r="AG522">
        <v>2.6937216E-2</v>
      </c>
      <c r="AH522">
        <v>348.47310199999998</v>
      </c>
      <c r="AI522">
        <v>3.9781961739999998</v>
      </c>
    </row>
    <row r="523" spans="1:35" x14ac:dyDescent="0.25">
      <c r="C523" s="3" t="s">
        <v>16</v>
      </c>
      <c r="D523" s="13">
        <v>0.32600000000000001</v>
      </c>
      <c r="E523" s="13">
        <v>0.29099999999999998</v>
      </c>
      <c r="F523" s="13">
        <v>0.255</v>
      </c>
      <c r="G523" s="13">
        <v>0.20300000000000001</v>
      </c>
      <c r="H523" s="13">
        <v>7.4499999999999997E-2</v>
      </c>
      <c r="I523" s="13">
        <v>3.6700000000000003E-2</v>
      </c>
      <c r="J523" s="46">
        <v>2.76</v>
      </c>
      <c r="K523" s="47">
        <v>1.4</v>
      </c>
      <c r="L523" s="47">
        <v>1.72</v>
      </c>
      <c r="M523" s="47">
        <v>1.26</v>
      </c>
      <c r="N523" s="47">
        <v>1.24</v>
      </c>
      <c r="O523" s="47">
        <v>1.91</v>
      </c>
      <c r="P523" s="46"/>
      <c r="Q523" s="47"/>
      <c r="R523" s="47"/>
      <c r="S523" s="47"/>
      <c r="T523" s="47">
        <v>0.123</v>
      </c>
      <c r="U523" s="73">
        <v>0.12</v>
      </c>
      <c r="V523" s="13">
        <v>1.3</v>
      </c>
      <c r="W523" s="13">
        <v>1.2</v>
      </c>
      <c r="Y523" s="159"/>
      <c r="AE523" s="2"/>
      <c r="AF523" s="2"/>
    </row>
    <row r="524" spans="1:35" x14ac:dyDescent="0.25">
      <c r="A524" t="s">
        <v>296</v>
      </c>
      <c r="B524" s="20" t="s">
        <v>297</v>
      </c>
      <c r="C524" s="3" t="s">
        <v>14</v>
      </c>
      <c r="D524" s="7">
        <v>0.28828518789774127</v>
      </c>
      <c r="E524" s="7">
        <v>0.17027764931705117</v>
      </c>
      <c r="F524" s="7">
        <v>0.16047992333994565</v>
      </c>
      <c r="G524" s="7">
        <v>0.19178042496436795</v>
      </c>
      <c r="H524" s="7">
        <v>0.23984328421769863</v>
      </c>
      <c r="I524" s="7">
        <v>0.12169788457425665</v>
      </c>
      <c r="J524" s="42">
        <v>2.1770768351676986</v>
      </c>
      <c r="K524" s="43">
        <v>1.4209313828769521</v>
      </c>
      <c r="L524" s="43">
        <v>1.2948162733673116</v>
      </c>
      <c r="M524" s="43">
        <v>1.6676726998908038</v>
      </c>
      <c r="N524" s="43">
        <v>1.3060108104881112</v>
      </c>
      <c r="O524" s="43">
        <v>0.76757001594082785</v>
      </c>
      <c r="P524" s="42"/>
      <c r="Q524" s="43"/>
      <c r="R524" s="43"/>
      <c r="S524" s="43"/>
      <c r="T524" s="43">
        <v>1.8272882071221217E-2</v>
      </c>
      <c r="U524" s="71">
        <v>0.17102161125279447</v>
      </c>
      <c r="V524" s="7">
        <v>0.15086150106210863</v>
      </c>
      <c r="W524" s="7">
        <v>0.90007338883128252</v>
      </c>
      <c r="Y524" s="151" t="s">
        <v>395</v>
      </c>
      <c r="Z524" t="s">
        <v>1059</v>
      </c>
      <c r="AA524" t="s">
        <v>1060</v>
      </c>
      <c r="AB524">
        <v>0.61212554600000002</v>
      </c>
      <c r="AC524">
        <v>0.25083944400000002</v>
      </c>
      <c r="AD524">
        <v>25.250460919999998</v>
      </c>
      <c r="AE524" s="2">
        <v>1</v>
      </c>
      <c r="AF524" s="2">
        <v>16</v>
      </c>
      <c r="AG524" s="134">
        <v>1.2400000000000001E-4</v>
      </c>
      <c r="AH524">
        <v>192.12598500000001</v>
      </c>
      <c r="AI524">
        <v>7.2155484919999999</v>
      </c>
    </row>
    <row r="525" spans="1:35" x14ac:dyDescent="0.25">
      <c r="C525" s="3" t="s">
        <v>15</v>
      </c>
      <c r="D525" s="7">
        <v>0.25685910942582996</v>
      </c>
      <c r="E525" s="7">
        <v>0.15186773226285305</v>
      </c>
      <c r="F525" s="7">
        <v>0.15387264907744469</v>
      </c>
      <c r="G525" s="7">
        <v>0.18829978259755875</v>
      </c>
      <c r="H525" s="7">
        <v>0.14690158017811464</v>
      </c>
      <c r="I525" s="7">
        <v>6.9077667000503218E-2</v>
      </c>
      <c r="J525" s="42">
        <v>2.2243300734749729</v>
      </c>
      <c r="K525" s="43">
        <v>1.6331021804562715</v>
      </c>
      <c r="L525" s="43">
        <v>1.3861666718843959</v>
      </c>
      <c r="M525" s="43">
        <v>1.4354144492736434</v>
      </c>
      <c r="N525" s="43">
        <v>1.2993453989447263</v>
      </c>
      <c r="O525" s="43">
        <v>1.1368955944206511</v>
      </c>
      <c r="P525" s="42"/>
      <c r="Q525" s="43"/>
      <c r="R525" s="43"/>
      <c r="S525" s="43"/>
      <c r="T525" s="43">
        <v>1.8324826796027729E-2</v>
      </c>
      <c r="U525" s="71">
        <v>0.11534511420763539</v>
      </c>
      <c r="V525" s="7">
        <v>0.16446463016852636</v>
      </c>
      <c r="W525" s="7">
        <v>0.93929654861497769</v>
      </c>
      <c r="Y525" s="151" t="s">
        <v>396</v>
      </c>
      <c r="Z525" t="s">
        <v>1061</v>
      </c>
      <c r="AA525" t="s">
        <v>1062</v>
      </c>
      <c r="AB525">
        <v>0.576582963</v>
      </c>
      <c r="AC525">
        <v>0.18609695300000001</v>
      </c>
      <c r="AD525">
        <v>21.787803960000002</v>
      </c>
      <c r="AE525" s="2">
        <v>1</v>
      </c>
      <c r="AF525" s="2">
        <v>16</v>
      </c>
      <c r="AG525" s="134">
        <v>2.5700000000000001E-4</v>
      </c>
      <c r="AH525">
        <v>278.7857674</v>
      </c>
      <c r="AI525">
        <v>4.9726152590000003</v>
      </c>
    </row>
    <row r="526" spans="1:35" x14ac:dyDescent="0.25">
      <c r="C526" s="3" t="s">
        <v>16</v>
      </c>
      <c r="D526" s="7">
        <v>0.26811606622939743</v>
      </c>
      <c r="E526" s="7">
        <v>0.17039154986790628</v>
      </c>
      <c r="F526" s="7">
        <v>0.15605079173498637</v>
      </c>
      <c r="G526" s="7">
        <v>0.18924367212940651</v>
      </c>
      <c r="H526" s="7">
        <v>0.14034600460778093</v>
      </c>
      <c r="I526" s="7">
        <v>7.1676255752042325E-2</v>
      </c>
      <c r="J526" s="42">
        <v>2.0948780600248949</v>
      </c>
      <c r="K526" s="43">
        <v>1.3170398764747573</v>
      </c>
      <c r="L526" s="43">
        <v>1.14443854885192</v>
      </c>
      <c r="M526" s="43">
        <v>1.2268347945812046</v>
      </c>
      <c r="N526" s="43">
        <v>1.4575330093724035</v>
      </c>
      <c r="O526" s="43">
        <v>0.88876031685185253</v>
      </c>
      <c r="P526" s="42"/>
      <c r="Q526" s="43"/>
      <c r="R526" s="43"/>
      <c r="S526" s="43"/>
      <c r="T526" s="43">
        <v>3.2801992239467385E-2</v>
      </c>
      <c r="U526" s="71">
        <v>8.8932709151133008E-2</v>
      </c>
      <c r="V526" s="7">
        <v>0.19612553313805164</v>
      </c>
      <c r="W526" s="7">
        <v>1.3731179909754903</v>
      </c>
      <c r="Y526" s="159"/>
      <c r="AE526" s="2"/>
      <c r="AF526" s="2"/>
    </row>
    <row r="527" spans="1:35" x14ac:dyDescent="0.25">
      <c r="A527" t="s">
        <v>298</v>
      </c>
      <c r="B527" s="20" t="s">
        <v>299</v>
      </c>
      <c r="C527" s="3" t="s">
        <v>14</v>
      </c>
      <c r="D527" s="7">
        <v>1.4251303153390091</v>
      </c>
      <c r="E527" s="7">
        <v>1.3148646291902062</v>
      </c>
      <c r="F527" s="7">
        <v>1.1833185364108558</v>
      </c>
      <c r="G527" s="7">
        <v>0.8460197551663412</v>
      </c>
      <c r="H527" s="7">
        <v>0.56119268233181052</v>
      </c>
      <c r="I527" s="7">
        <v>0.32876108394099307</v>
      </c>
      <c r="J527" s="42">
        <v>11.480348683644614</v>
      </c>
      <c r="K527" s="43">
        <v>11.427430691101579</v>
      </c>
      <c r="L527" s="43">
        <v>12.186932718244961</v>
      </c>
      <c r="M527" s="43">
        <v>9.4338972123243163</v>
      </c>
      <c r="N527" s="43">
        <v>9.2138518946004346</v>
      </c>
      <c r="O527" s="43">
        <v>8.6766074618516793</v>
      </c>
      <c r="P527" s="42"/>
      <c r="Q527" s="43"/>
      <c r="R527" s="43"/>
      <c r="S527" s="43"/>
      <c r="T527" s="43">
        <v>1.1240277377062613</v>
      </c>
      <c r="U527" s="71">
        <v>1.111303040144578</v>
      </c>
      <c r="V527" s="7">
        <v>11.604835336841365</v>
      </c>
      <c r="W527" s="7">
        <v>10.809897357459581</v>
      </c>
      <c r="Y527" s="151" t="s">
        <v>395</v>
      </c>
      <c r="Z527" t="s">
        <v>909</v>
      </c>
      <c r="AA527" t="s">
        <v>910</v>
      </c>
      <c r="AB527">
        <v>0.96137326700000003</v>
      </c>
      <c r="AC527">
        <v>0.123485362</v>
      </c>
      <c r="AD527">
        <v>398.22089579999999</v>
      </c>
      <c r="AE527" s="2">
        <v>1</v>
      </c>
      <c r="AF527" s="2">
        <v>16</v>
      </c>
      <c r="AG527" s="134">
        <v>9.9000000000000002E-13</v>
      </c>
      <c r="AH527">
        <v>98.274103289999999</v>
      </c>
      <c r="AI527">
        <v>14.1064056</v>
      </c>
    </row>
    <row r="528" spans="1:35" x14ac:dyDescent="0.25">
      <c r="C528" s="3" t="s">
        <v>15</v>
      </c>
      <c r="D528" s="7">
        <v>1.5725099059933922</v>
      </c>
      <c r="E528" s="7">
        <v>1.5519974133376446</v>
      </c>
      <c r="F528" s="7">
        <v>1.5122246220933324</v>
      </c>
      <c r="G528" s="7">
        <v>1.03413825764895</v>
      </c>
      <c r="H528" s="7">
        <v>0.49316912437128069</v>
      </c>
      <c r="I528" s="7">
        <v>0.29001030912558723</v>
      </c>
      <c r="J528" s="42">
        <v>12.631681178441168</v>
      </c>
      <c r="K528" s="43">
        <v>12.026736397085601</v>
      </c>
      <c r="L528" s="43">
        <v>11.163015177461194</v>
      </c>
      <c r="M528" s="43">
        <v>10.917504559436862</v>
      </c>
      <c r="N528" s="43">
        <v>9.7228185255839961</v>
      </c>
      <c r="O528" s="43">
        <v>8.6342274684329166</v>
      </c>
      <c r="P528" s="42"/>
      <c r="Q528" s="43"/>
      <c r="R528" s="43"/>
      <c r="S528" s="43"/>
      <c r="T528" s="43">
        <v>1.2866281872548893</v>
      </c>
      <c r="U528" s="71">
        <v>1.1858584123526728</v>
      </c>
      <c r="V528" s="7">
        <v>11.87730058153277</v>
      </c>
      <c r="W528" s="7">
        <v>11.442964272850364</v>
      </c>
      <c r="Y528" s="151" t="s">
        <v>396</v>
      </c>
      <c r="Z528" t="s">
        <v>911</v>
      </c>
      <c r="AA528" t="s">
        <v>912</v>
      </c>
      <c r="AB528">
        <v>0.801009517</v>
      </c>
      <c r="AC528">
        <v>6.6406959000000002E-2</v>
      </c>
      <c r="AD528">
        <v>64.405855389999999</v>
      </c>
      <c r="AE528" s="2">
        <v>1</v>
      </c>
      <c r="AF528" s="2">
        <v>16</v>
      </c>
      <c r="AG528" s="134">
        <v>5.3200000000000005E-7</v>
      </c>
      <c r="AH528">
        <v>454.40209349999998</v>
      </c>
      <c r="AI528">
        <v>3.0508098019999998</v>
      </c>
    </row>
    <row r="529" spans="1:36" x14ac:dyDescent="0.25">
      <c r="C529" s="3" t="s">
        <v>16</v>
      </c>
      <c r="D529" s="7">
        <v>1.4645385252225853</v>
      </c>
      <c r="E529" s="7">
        <v>1.4356122108304477</v>
      </c>
      <c r="F529" s="7">
        <v>1.3164352784525646</v>
      </c>
      <c r="G529" s="7">
        <v>0.92888226053705603</v>
      </c>
      <c r="H529" s="7">
        <v>0.59573820468591976</v>
      </c>
      <c r="I529" s="7">
        <v>0.28108025369304407</v>
      </c>
      <c r="J529" s="42">
        <v>12.942798521044541</v>
      </c>
      <c r="K529" s="43">
        <v>12.585097700664774</v>
      </c>
      <c r="L529" s="43">
        <v>12.240719788804483</v>
      </c>
      <c r="M529" s="43">
        <v>10.610517559084904</v>
      </c>
      <c r="N529" s="43">
        <v>9.1027041787019414</v>
      </c>
      <c r="O529" s="43">
        <v>8.7465468590695465</v>
      </c>
      <c r="P529" s="42"/>
      <c r="Q529" s="43"/>
      <c r="R529" s="43"/>
      <c r="S529" s="43"/>
      <c r="T529" s="43">
        <v>1.6571867517028687</v>
      </c>
      <c r="U529" s="71">
        <v>1.3750544879854407</v>
      </c>
      <c r="V529" s="7">
        <v>12.173506284123874</v>
      </c>
      <c r="W529" s="7">
        <v>10.753201235468895</v>
      </c>
      <c r="Y529" s="159"/>
      <c r="AE529" s="2"/>
      <c r="AF529" s="2"/>
    </row>
    <row r="530" spans="1:36" x14ac:dyDescent="0.25">
      <c r="A530" t="s">
        <v>300</v>
      </c>
      <c r="B530" s="20" t="s">
        <v>301</v>
      </c>
      <c r="C530" s="3" t="s">
        <v>9</v>
      </c>
      <c r="D530" s="7">
        <v>0.7767415806760809</v>
      </c>
      <c r="E530" s="7">
        <v>0.48601671358777426</v>
      </c>
      <c r="F530" s="7">
        <v>0.42047114550616443</v>
      </c>
      <c r="G530" s="7">
        <v>0.18780797762207668</v>
      </c>
      <c r="H530" s="7">
        <v>5.5499496248769792E-2</v>
      </c>
      <c r="I530" s="7">
        <v>0</v>
      </c>
      <c r="J530" s="42">
        <v>12.0488718737531</v>
      </c>
      <c r="K530" s="43">
        <v>5.8663557382418183</v>
      </c>
      <c r="L530" s="43">
        <v>7.4049530611046137</v>
      </c>
      <c r="M530" s="43">
        <v>5.8406037056407003</v>
      </c>
      <c r="N530" s="43">
        <v>5.0233263730218098</v>
      </c>
      <c r="O530" s="43">
        <v>3.7354114943763528</v>
      </c>
      <c r="P530" s="42"/>
      <c r="Q530" s="43"/>
      <c r="R530" s="43"/>
      <c r="S530" s="43"/>
      <c r="T530" s="43">
        <v>0.62467926933959406</v>
      </c>
      <c r="U530" s="71">
        <v>0</v>
      </c>
      <c r="V530" s="7">
        <v>10.08168971074257</v>
      </c>
      <c r="W530" s="7">
        <v>0</v>
      </c>
      <c r="Y530" s="151" t="s">
        <v>395</v>
      </c>
      <c r="Z530" t="s">
        <v>1267</v>
      </c>
      <c r="AA530" t="s">
        <v>1268</v>
      </c>
      <c r="AB530">
        <v>0.95336515099999997</v>
      </c>
      <c r="AC530">
        <v>0.18032682899999999</v>
      </c>
      <c r="AD530">
        <v>265.76149270000002</v>
      </c>
      <c r="AE530" s="2">
        <v>1</v>
      </c>
      <c r="AF530" s="2">
        <v>13</v>
      </c>
      <c r="AG530" s="134">
        <v>4.9199999999999996E-10</v>
      </c>
      <c r="AH530">
        <v>38.743688949999999</v>
      </c>
      <c r="AI530">
        <v>35.781165880000003</v>
      </c>
    </row>
    <row r="531" spans="1:36" x14ac:dyDescent="0.25">
      <c r="C531" s="3" t="s">
        <v>10</v>
      </c>
      <c r="D531" s="7">
        <v>0.76191534399402117</v>
      </c>
      <c r="E531" s="7">
        <v>0.48111661357358559</v>
      </c>
      <c r="F531" s="7">
        <v>0.39267900415227935</v>
      </c>
      <c r="G531" s="7">
        <v>0.18591781484664779</v>
      </c>
      <c r="H531" s="7">
        <v>9.2758081012665458E-2</v>
      </c>
      <c r="I531" s="7">
        <v>0</v>
      </c>
      <c r="J531" s="42">
        <v>10.690570830271101</v>
      </c>
      <c r="K531" s="43">
        <v>5.9516076626148617</v>
      </c>
      <c r="L531" s="43">
        <v>7.0404632131687901</v>
      </c>
      <c r="M531" s="43">
        <v>6.5449851629286471</v>
      </c>
      <c r="N531" s="43">
        <v>5.6528034938648082</v>
      </c>
      <c r="O531" s="43">
        <v>3.4066727802004269</v>
      </c>
      <c r="P531" s="42"/>
      <c r="Q531" s="43"/>
      <c r="R531" s="43"/>
      <c r="S531" s="43"/>
      <c r="T531" s="43">
        <v>0.6442621364277481</v>
      </c>
      <c r="U531" s="71">
        <v>0</v>
      </c>
      <c r="V531" s="7">
        <v>8.638756915710422</v>
      </c>
      <c r="W531" s="7">
        <v>0</v>
      </c>
      <c r="Y531" s="151" t="s">
        <v>396</v>
      </c>
      <c r="Z531" t="s">
        <v>1269</v>
      </c>
      <c r="AA531" t="s">
        <v>1270</v>
      </c>
      <c r="AB531">
        <v>0.46661343199999999</v>
      </c>
      <c r="AC531">
        <v>0.30633323299999998</v>
      </c>
      <c r="AD531">
        <v>13.997005830000001</v>
      </c>
      <c r="AE531" s="2">
        <v>1</v>
      </c>
      <c r="AF531" s="2">
        <v>16</v>
      </c>
      <c r="AG531">
        <v>1.7803179999999999E-3</v>
      </c>
      <c r="AH531">
        <v>211.30263149999999</v>
      </c>
      <c r="AI531">
        <v>6.560705617</v>
      </c>
    </row>
    <row r="532" spans="1:36" x14ac:dyDescent="0.25">
      <c r="C532" s="3" t="s">
        <v>11</v>
      </c>
      <c r="D532" s="7">
        <v>0.76026326961006907</v>
      </c>
      <c r="E532" s="7">
        <v>0.5253614035798857</v>
      </c>
      <c r="F532" s="7">
        <v>0.36397481294294437</v>
      </c>
      <c r="G532" s="7">
        <v>0.21197206013330605</v>
      </c>
      <c r="H532" s="7">
        <v>0.11585838447738941</v>
      </c>
      <c r="I532" s="7">
        <v>0</v>
      </c>
      <c r="J532" s="42">
        <v>10.81058195698966</v>
      </c>
      <c r="K532" s="43">
        <v>7.4753617037928448</v>
      </c>
      <c r="L532" s="43">
        <v>8.3654126197067136</v>
      </c>
      <c r="M532" s="43">
        <v>6.151803413453961</v>
      </c>
      <c r="N532" s="43">
        <v>15.350110888416134</v>
      </c>
      <c r="O532" s="43">
        <v>3.8899818539217348</v>
      </c>
      <c r="P532" s="42"/>
      <c r="Q532" s="43"/>
      <c r="R532" s="43"/>
      <c r="S532" s="43"/>
      <c r="T532" s="43">
        <v>0.58376024005862015</v>
      </c>
      <c r="U532" s="71">
        <v>0</v>
      </c>
      <c r="V532" s="7">
        <v>9.2795504948149823</v>
      </c>
      <c r="W532" s="7">
        <v>0</v>
      </c>
      <c r="Y532" s="159"/>
      <c r="AE532" s="2"/>
      <c r="AF532" s="2"/>
    </row>
    <row r="533" spans="1:36" x14ac:dyDescent="0.25">
      <c r="A533" t="s">
        <v>302</v>
      </c>
      <c r="B533" s="20" t="s">
        <v>303</v>
      </c>
      <c r="C533" s="3" t="s">
        <v>14</v>
      </c>
      <c r="D533" s="13">
        <v>0.27200000000000002</v>
      </c>
      <c r="E533" s="13">
        <v>0.30299999999999999</v>
      </c>
      <c r="F533" s="13">
        <v>0.23599999999999999</v>
      </c>
      <c r="G533" s="13">
        <v>0.29199999999999998</v>
      </c>
      <c r="H533" s="13">
        <v>0.20699999999999999</v>
      </c>
      <c r="I533" s="13">
        <v>0.14199999999999999</v>
      </c>
      <c r="J533" s="46">
        <v>5.5</v>
      </c>
      <c r="K533" s="47">
        <v>5.58</v>
      </c>
      <c r="L533" s="47">
        <v>4.4000000000000004</v>
      </c>
      <c r="M533" s="47">
        <v>4.12</v>
      </c>
      <c r="N533" s="47">
        <v>3.46</v>
      </c>
      <c r="O533" s="47">
        <v>2.0499999999999998</v>
      </c>
      <c r="P533" s="46"/>
      <c r="Q533" s="47"/>
      <c r="R533" s="47"/>
      <c r="S533" s="47"/>
      <c r="T533" s="47">
        <v>0.24099999999999999</v>
      </c>
      <c r="U533" s="73">
        <v>0.26100000000000001</v>
      </c>
      <c r="V533" s="13">
        <v>3.71</v>
      </c>
      <c r="W533" s="11">
        <v>3.36</v>
      </c>
      <c r="Y533" s="151" t="s">
        <v>395</v>
      </c>
      <c r="Z533" t="s">
        <v>1033</v>
      </c>
      <c r="AA533" t="s">
        <v>1034</v>
      </c>
      <c r="AB533">
        <v>0.70179353600000005</v>
      </c>
      <c r="AC533">
        <v>0.16553959900000001</v>
      </c>
      <c r="AD533">
        <v>37.654101859999997</v>
      </c>
      <c r="AE533" s="2">
        <v>1</v>
      </c>
      <c r="AF533" s="2">
        <v>16</v>
      </c>
      <c r="AG533" s="134">
        <v>1.43E-5</v>
      </c>
      <c r="AH533">
        <v>238.4012591</v>
      </c>
      <c r="AI533">
        <v>5.8149624129999999</v>
      </c>
    </row>
    <row r="534" spans="1:36" x14ac:dyDescent="0.25">
      <c r="C534" s="3" t="s">
        <v>15</v>
      </c>
      <c r="D534" s="13">
        <v>0.24299999999999999</v>
      </c>
      <c r="E534" s="13">
        <v>0.29599999999999999</v>
      </c>
      <c r="F534" s="13">
        <v>0.28899999999999998</v>
      </c>
      <c r="G534" s="13">
        <v>0.27500000000000002</v>
      </c>
      <c r="H534" s="13">
        <v>0.29299999999999998</v>
      </c>
      <c r="I534" s="13">
        <v>0.16</v>
      </c>
      <c r="J534" s="46">
        <v>2.37</v>
      </c>
      <c r="K534" s="47">
        <v>4.32</v>
      </c>
      <c r="L534" s="47">
        <v>4.08</v>
      </c>
      <c r="M534" s="47">
        <v>2.61</v>
      </c>
      <c r="N534" s="47">
        <v>3.12</v>
      </c>
      <c r="O534" s="47">
        <v>2.6</v>
      </c>
      <c r="P534" s="46"/>
      <c r="Q534" s="47"/>
      <c r="R534" s="47"/>
      <c r="S534" s="47"/>
      <c r="T534" s="47">
        <v>0.28699999999999998</v>
      </c>
      <c r="U534" s="73">
        <v>0.26700000000000002</v>
      </c>
      <c r="V534" s="13">
        <v>2.8</v>
      </c>
      <c r="W534" s="13">
        <v>2.8</v>
      </c>
      <c r="Y534" s="151" t="s">
        <v>396</v>
      </c>
      <c r="Z534" t="s">
        <v>1035</v>
      </c>
      <c r="AA534" t="s">
        <v>1036</v>
      </c>
      <c r="AB534">
        <v>0.58337526100000003</v>
      </c>
      <c r="AC534">
        <v>0.23194558300000001</v>
      </c>
      <c r="AD534">
        <v>22.403864460000001</v>
      </c>
      <c r="AE534" s="2">
        <v>1</v>
      </c>
      <c r="AF534" s="2">
        <v>16</v>
      </c>
      <c r="AG534" s="134">
        <v>2.2499999999999999E-4</v>
      </c>
      <c r="AH534">
        <v>220.58146489999999</v>
      </c>
      <c r="AI534">
        <v>6.284727331</v>
      </c>
    </row>
    <row r="535" spans="1:36" x14ac:dyDescent="0.25">
      <c r="C535" s="3" t="s">
        <v>16</v>
      </c>
      <c r="D535" s="13">
        <v>0.29399999999999998</v>
      </c>
      <c r="E535" s="13">
        <v>0.36699999999999999</v>
      </c>
      <c r="F535" s="13">
        <v>0.36199999999999999</v>
      </c>
      <c r="G535" s="13">
        <v>0.34799999999999998</v>
      </c>
      <c r="H535" s="13">
        <v>0.26300000000000001</v>
      </c>
      <c r="I535" s="13">
        <v>0.14199999999999999</v>
      </c>
      <c r="J535" s="46">
        <v>4.88</v>
      </c>
      <c r="K535" s="47">
        <v>5.61</v>
      </c>
      <c r="L535" s="47">
        <v>4.75</v>
      </c>
      <c r="M535" s="47">
        <v>3.52</v>
      </c>
      <c r="N535" s="47">
        <v>3.48</v>
      </c>
      <c r="O535" s="47">
        <v>1.78</v>
      </c>
      <c r="P535" s="46"/>
      <c r="Q535" s="47"/>
      <c r="R535" s="47"/>
      <c r="S535" s="47"/>
      <c r="T535" s="47">
        <v>0.26</v>
      </c>
      <c r="U535" s="73">
        <v>0.24199999999999999</v>
      </c>
      <c r="V535" s="13">
        <v>3.61</v>
      </c>
      <c r="W535" s="13">
        <v>3.23</v>
      </c>
      <c r="Y535" s="159"/>
      <c r="AE535" s="2"/>
      <c r="AF535" s="2"/>
    </row>
    <row r="536" spans="1:36" x14ac:dyDescent="0.25">
      <c r="A536" t="s">
        <v>304</v>
      </c>
      <c r="B536" s="20" t="s">
        <v>305</v>
      </c>
      <c r="C536" s="3" t="s">
        <v>9</v>
      </c>
      <c r="D536" s="7">
        <v>0.51074498981764327</v>
      </c>
      <c r="E536" s="7">
        <v>0.28986947591598755</v>
      </c>
      <c r="F536" s="7">
        <v>0.13266956433842111</v>
      </c>
      <c r="G536" s="7">
        <v>0.12466998354095128</v>
      </c>
      <c r="H536" s="7">
        <v>4.2785038735362706E-2</v>
      </c>
      <c r="I536" s="7">
        <v>0</v>
      </c>
      <c r="J536" s="42">
        <v>11.39616843755687</v>
      </c>
      <c r="K536" s="43">
        <v>9.4589972481025431</v>
      </c>
      <c r="L536" s="43">
        <v>30.371547185993553</v>
      </c>
      <c r="M536" s="43">
        <v>7.1178353131126739</v>
      </c>
      <c r="N536" s="43">
        <v>4.0361162803929487</v>
      </c>
      <c r="O536" s="43">
        <v>1.3583656505803055</v>
      </c>
      <c r="P536" s="42"/>
      <c r="Q536" s="43"/>
      <c r="R536" s="43"/>
      <c r="S536" s="43"/>
      <c r="T536" s="43">
        <v>0.62518644411055557</v>
      </c>
      <c r="U536" s="71">
        <v>0.22610399785159588</v>
      </c>
      <c r="V536" s="7">
        <v>14.87985750898233</v>
      </c>
      <c r="W536" s="7">
        <v>8.3625386726890483</v>
      </c>
      <c r="Y536" s="151" t="s">
        <v>395</v>
      </c>
      <c r="Z536" t="s">
        <v>1255</v>
      </c>
      <c r="AA536" t="s">
        <v>1256</v>
      </c>
      <c r="AB536">
        <v>0.92683205099999999</v>
      </c>
      <c r="AC536">
        <v>0.22845447799999999</v>
      </c>
      <c r="AD536">
        <v>152.00623669999999</v>
      </c>
      <c r="AE536" s="2">
        <v>1</v>
      </c>
      <c r="AF536" s="2">
        <v>12</v>
      </c>
      <c r="AG536" s="134">
        <v>3.5800000000000003E-8</v>
      </c>
      <c r="AH536">
        <v>35.63916983</v>
      </c>
      <c r="AI536">
        <v>38.898054250000001</v>
      </c>
    </row>
    <row r="537" spans="1:36" x14ac:dyDescent="0.25">
      <c r="C537" s="3" t="s">
        <v>10</v>
      </c>
      <c r="D537" s="7">
        <v>0.49981480546155532</v>
      </c>
      <c r="E537" s="7">
        <v>0.30515929442584183</v>
      </c>
      <c r="F537" s="7">
        <v>0.16716735327599083</v>
      </c>
      <c r="G537" s="7">
        <v>0.11774638168402364</v>
      </c>
      <c r="H537" s="7">
        <v>0</v>
      </c>
      <c r="I537" s="7">
        <v>0</v>
      </c>
      <c r="J537" s="42">
        <v>12.458223566642287</v>
      </c>
      <c r="K537" s="43">
        <v>8.7524225455259934</v>
      </c>
      <c r="L537" s="43">
        <v>7.0672755258247486</v>
      </c>
      <c r="M537" s="43">
        <v>6.7920683537524269</v>
      </c>
      <c r="N537" s="43">
        <v>3.5703383917669633</v>
      </c>
      <c r="O537" s="43">
        <v>2.3049224438113325</v>
      </c>
      <c r="P537" s="42"/>
      <c r="Q537" s="43"/>
      <c r="R537" s="43"/>
      <c r="S537" s="43"/>
      <c r="T537" s="43">
        <v>0.5061023541401013</v>
      </c>
      <c r="U537" s="71">
        <v>0.14446190828402367</v>
      </c>
      <c r="V537" s="7">
        <v>13.97462055897407</v>
      </c>
      <c r="W537" s="7">
        <v>8.1449608659950172</v>
      </c>
      <c r="Y537" s="151" t="s">
        <v>396</v>
      </c>
      <c r="Z537" t="s">
        <v>1257</v>
      </c>
      <c r="AA537" t="s">
        <v>1258</v>
      </c>
      <c r="AB537">
        <v>0.78052972300000001</v>
      </c>
      <c r="AC537">
        <v>0.36008170900000003</v>
      </c>
      <c r="AD537">
        <v>56.902810529999996</v>
      </c>
      <c r="AE537" s="2">
        <v>1</v>
      </c>
      <c r="AF537" s="2">
        <v>16</v>
      </c>
      <c r="AG537" s="134">
        <v>1.1799999999999999E-6</v>
      </c>
      <c r="AH537">
        <v>89.155609119999994</v>
      </c>
      <c r="AI537">
        <v>15.54915473</v>
      </c>
    </row>
    <row r="538" spans="1:36" x14ac:dyDescent="0.25">
      <c r="C538" s="3" t="s">
        <v>11</v>
      </c>
      <c r="D538" s="7">
        <v>0.39128628349642841</v>
      </c>
      <c r="E538" s="7">
        <v>0.21895066715783845</v>
      </c>
      <c r="F538" s="7">
        <v>0.16328094316332828</v>
      </c>
      <c r="G538" s="7">
        <v>9.6442362802229287E-2</v>
      </c>
      <c r="H538" s="7">
        <v>3.777536015472787E-2</v>
      </c>
      <c r="I538" s="7">
        <v>0</v>
      </c>
      <c r="J538" s="42">
        <v>11.871046486822395</v>
      </c>
      <c r="K538" s="43">
        <v>10.644259564439247</v>
      </c>
      <c r="L538" s="43">
        <v>6.6448400036731332</v>
      </c>
      <c r="M538" s="43">
        <v>4.7850588023443335</v>
      </c>
      <c r="N538" s="43">
        <v>4.8440801780732512</v>
      </c>
      <c r="O538" s="43">
        <v>2.15728095921888</v>
      </c>
      <c r="P538" s="42"/>
      <c r="Q538" s="43"/>
      <c r="R538" s="43"/>
      <c r="S538" s="43"/>
      <c r="T538" s="43">
        <v>0.52386687222075556</v>
      </c>
      <c r="U538" s="71">
        <v>0.44858273437031776</v>
      </c>
      <c r="V538" s="7">
        <v>15.304873725717353</v>
      </c>
      <c r="W538" s="7">
        <v>9.1509667791910214</v>
      </c>
      <c r="Y538" s="159"/>
      <c r="AE538" s="2"/>
      <c r="AF538" s="2"/>
    </row>
    <row r="539" spans="1:36" x14ac:dyDescent="0.25">
      <c r="A539" t="s">
        <v>306</v>
      </c>
      <c r="B539" s="20" t="s">
        <v>307</v>
      </c>
      <c r="C539" s="3" t="s">
        <v>9</v>
      </c>
      <c r="D539" s="7">
        <v>0.50945166300719302</v>
      </c>
      <c r="E539" s="7">
        <v>0.4303265527081212</v>
      </c>
      <c r="F539" s="7">
        <v>0.38778546298058958</v>
      </c>
      <c r="G539" s="7">
        <v>0.2665080257486413</v>
      </c>
      <c r="H539" s="7">
        <v>0.13309501286734002</v>
      </c>
      <c r="I539" s="7">
        <v>9.3170315336435008E-2</v>
      </c>
      <c r="J539" s="42">
        <v>5.0608934759816062</v>
      </c>
      <c r="K539" s="43">
        <v>7.6838490842452609</v>
      </c>
      <c r="L539" s="43">
        <v>7.1975366837301493</v>
      </c>
      <c r="M539" s="43">
        <v>6.1438718292015784</v>
      </c>
      <c r="N539" s="43">
        <v>5.0580316653545667</v>
      </c>
      <c r="O539" s="43">
        <v>12.534684962984642</v>
      </c>
      <c r="P539" s="42"/>
      <c r="Q539" s="43"/>
      <c r="R539" s="43"/>
      <c r="S539" s="43"/>
      <c r="T539" s="43">
        <v>0.33966994308154419</v>
      </c>
      <c r="U539" s="71">
        <v>8.8144889103182258E-2</v>
      </c>
      <c r="V539" s="7">
        <v>6.6392063513231188</v>
      </c>
      <c r="W539" s="7">
        <v>4.0563520444429866</v>
      </c>
      <c r="Y539" s="151" t="s">
        <v>395</v>
      </c>
      <c r="Z539" t="s">
        <v>865</v>
      </c>
      <c r="AA539" t="s">
        <v>866</v>
      </c>
      <c r="AB539">
        <v>0.94418167799999997</v>
      </c>
      <c r="AC539">
        <v>0.15507439100000001</v>
      </c>
      <c r="AD539">
        <v>270.64423019999998</v>
      </c>
      <c r="AE539" s="2">
        <v>1</v>
      </c>
      <c r="AF539" s="2">
        <v>16</v>
      </c>
      <c r="AG539" s="134">
        <v>1.8999999999999999E-11</v>
      </c>
      <c r="AH539">
        <v>94.92423805</v>
      </c>
      <c r="AI539">
        <v>14.604219000000001</v>
      </c>
    </row>
    <row r="540" spans="1:36" s="9" customFormat="1" x14ac:dyDescent="0.25">
      <c r="A540"/>
      <c r="B540" s="20"/>
      <c r="C540" s="3" t="s">
        <v>10</v>
      </c>
      <c r="D540" s="7">
        <v>0.43923638056805836</v>
      </c>
      <c r="E540" s="7">
        <v>0.35676035119930327</v>
      </c>
      <c r="F540" s="7">
        <v>0.33644574876597594</v>
      </c>
      <c r="G540" s="7">
        <v>0.28077192353221947</v>
      </c>
      <c r="H540" s="7">
        <v>0.12513507759178247</v>
      </c>
      <c r="I540" s="7">
        <v>6.8990893202097323E-2</v>
      </c>
      <c r="J540" s="42">
        <v>7.6857116684751254</v>
      </c>
      <c r="K540" s="43">
        <v>8.0368720830346838</v>
      </c>
      <c r="L540" s="43">
        <v>10.694988011404774</v>
      </c>
      <c r="M540" s="43">
        <v>8.2255789639799595</v>
      </c>
      <c r="N540" s="43">
        <v>7.1000866539282663</v>
      </c>
      <c r="O540" s="43">
        <v>4.8335227476973026</v>
      </c>
      <c r="P540" s="42"/>
      <c r="Q540" s="43"/>
      <c r="R540" s="43"/>
      <c r="S540" s="43"/>
      <c r="T540" s="43">
        <v>0.36312650438123245</v>
      </c>
      <c r="U540" s="71">
        <v>8.3865485321686695E-2</v>
      </c>
      <c r="V540" s="7">
        <v>6.4364876385336744</v>
      </c>
      <c r="W540" s="7">
        <v>4.1996959690806293</v>
      </c>
      <c r="Y540" s="151" t="s">
        <v>396</v>
      </c>
      <c r="Z540" t="s">
        <v>867</v>
      </c>
      <c r="AA540" t="s">
        <v>868</v>
      </c>
      <c r="AB540">
        <v>2.0753343E-2</v>
      </c>
      <c r="AC540">
        <v>0.28584225699999999</v>
      </c>
      <c r="AD540">
        <v>0.33909075500000002</v>
      </c>
      <c r="AE540" s="2">
        <v>1</v>
      </c>
      <c r="AF540" s="2">
        <v>16</v>
      </c>
      <c r="AG540">
        <v>0.56847031699999995</v>
      </c>
      <c r="AH540">
        <v>1454.896786</v>
      </c>
      <c r="AI540">
        <v>0.95284722200000005</v>
      </c>
      <c r="AJ540"/>
    </row>
    <row r="541" spans="1:36" x14ac:dyDescent="0.25">
      <c r="C541" s="3" t="s">
        <v>11</v>
      </c>
      <c r="D541" s="7">
        <v>0.41642515471402058</v>
      </c>
      <c r="E541" s="7">
        <v>0.35911634735653242</v>
      </c>
      <c r="F541" s="7">
        <v>0.36465226633230541</v>
      </c>
      <c r="G541" s="7">
        <v>0.2490892812902199</v>
      </c>
      <c r="H541" s="7">
        <v>0.15162526368650087</v>
      </c>
      <c r="I541" s="7">
        <v>9.0792583608856336E-2</v>
      </c>
      <c r="J541" s="42">
        <v>6.5616815218930933</v>
      </c>
      <c r="K541" s="43">
        <v>7.1237212123594844</v>
      </c>
      <c r="L541" s="43">
        <v>6.7443264801707672</v>
      </c>
      <c r="M541" s="43">
        <v>5.0359626748625654</v>
      </c>
      <c r="N541" s="43">
        <v>4.4565639843469542</v>
      </c>
      <c r="O541" s="43">
        <v>5.0491570989062184</v>
      </c>
      <c r="P541" s="42"/>
      <c r="Q541" s="43"/>
      <c r="R541" s="43"/>
      <c r="S541" s="43"/>
      <c r="T541" s="43">
        <v>0.42328829015735148</v>
      </c>
      <c r="U541" s="71">
        <v>0.10731006350530757</v>
      </c>
      <c r="V541" s="7">
        <v>6.3586790443216179</v>
      </c>
      <c r="W541" s="7">
        <v>3.6987073055028463</v>
      </c>
      <c r="Y541" s="151"/>
      <c r="AE541" s="2"/>
      <c r="AF541" s="2"/>
    </row>
    <row r="542" spans="1:36" x14ac:dyDescent="0.25">
      <c r="A542" t="s">
        <v>533</v>
      </c>
      <c r="B542" s="20" t="s">
        <v>600</v>
      </c>
      <c r="C542" s="3" t="s">
        <v>9</v>
      </c>
      <c r="D542" s="25">
        <v>0.58399999999999996</v>
      </c>
      <c r="E542" s="25">
        <v>0.496</v>
      </c>
      <c r="F542" s="25">
        <v>0.26</v>
      </c>
      <c r="G542" s="25">
        <v>0.30599999999999999</v>
      </c>
      <c r="H542" s="87">
        <v>0.18140000000000001</v>
      </c>
      <c r="I542" s="98"/>
      <c r="J542" s="25">
        <v>3.02</v>
      </c>
      <c r="K542" s="25">
        <v>2.1</v>
      </c>
      <c r="L542" s="25">
        <v>4.0600000000000005</v>
      </c>
      <c r="M542" s="25">
        <v>2.08</v>
      </c>
      <c r="N542" s="87">
        <v>2.02</v>
      </c>
      <c r="O542" s="98"/>
      <c r="P542" s="25">
        <v>0.59200000000000008</v>
      </c>
      <c r="Q542" s="25">
        <v>0.59599999999999997</v>
      </c>
      <c r="R542" s="25">
        <v>0.372</v>
      </c>
      <c r="S542" s="25">
        <v>0.48199999999999998</v>
      </c>
      <c r="T542" s="43"/>
      <c r="U542" s="71"/>
      <c r="V542" s="7"/>
      <c r="W542" s="7"/>
      <c r="Y542" s="159" t="s">
        <v>395</v>
      </c>
      <c r="Z542" t="s">
        <v>534</v>
      </c>
      <c r="AA542" t="s">
        <v>535</v>
      </c>
      <c r="AB542">
        <v>0.72273808185310295</v>
      </c>
      <c r="AC542">
        <v>0.23863164067019799</v>
      </c>
      <c r="AD542">
        <v>20.8535838367875</v>
      </c>
      <c r="AE542" s="2">
        <v>1</v>
      </c>
      <c r="AF542" s="2">
        <v>8</v>
      </c>
      <c r="AG542">
        <v>1.8340173113498E-3</v>
      </c>
      <c r="AH542">
        <v>85.338171905382296</v>
      </c>
      <c r="AI542">
        <v>16.2447159362275</v>
      </c>
    </row>
    <row r="543" spans="1:36" x14ac:dyDescent="0.25">
      <c r="C543" s="3" t="s">
        <v>10</v>
      </c>
      <c r="D543" s="25">
        <v>0.626</v>
      </c>
      <c r="E543" s="25">
        <v>0.59</v>
      </c>
      <c r="F543" s="25">
        <v>0.33</v>
      </c>
      <c r="G543" s="25">
        <v>0.29399999999999998</v>
      </c>
      <c r="H543" s="87">
        <v>0.26</v>
      </c>
      <c r="I543" s="98"/>
      <c r="J543" s="25">
        <v>2.08</v>
      </c>
      <c r="K543" s="25">
        <v>2.4</v>
      </c>
      <c r="L543" s="25">
        <v>3.46</v>
      </c>
      <c r="M543" s="25">
        <v>1.716</v>
      </c>
      <c r="N543" s="87">
        <v>2.52</v>
      </c>
      <c r="O543" s="98"/>
      <c r="P543" s="25">
        <v>0.59</v>
      </c>
      <c r="Q543" s="25">
        <v>0.63200000000000012</v>
      </c>
      <c r="R543" s="25"/>
      <c r="S543" s="25"/>
      <c r="T543" s="43"/>
      <c r="U543" s="71"/>
      <c r="V543" s="7"/>
      <c r="W543" s="7"/>
      <c r="Y543" s="159" t="s">
        <v>396</v>
      </c>
      <c r="Z543" t="s">
        <v>536</v>
      </c>
      <c r="AA543" t="s">
        <v>537</v>
      </c>
      <c r="AB543">
        <v>7.4265136942963203E-2</v>
      </c>
      <c r="AC543">
        <v>0.276467152052226</v>
      </c>
      <c r="AD543">
        <v>0.64178321380459902</v>
      </c>
      <c r="AE543" s="2">
        <v>1</v>
      </c>
      <c r="AF543" s="2">
        <v>8</v>
      </c>
      <c r="AG543">
        <v>0.44620439229258002</v>
      </c>
      <c r="AH543">
        <v>419.87884894829</v>
      </c>
      <c r="AI543">
        <v>3.3016532378143602</v>
      </c>
    </row>
    <row r="544" spans="1:36" x14ac:dyDescent="0.25">
      <c r="A544" t="s">
        <v>308</v>
      </c>
      <c r="B544" s="20" t="s">
        <v>309</v>
      </c>
      <c r="C544" s="3" t="s">
        <v>14</v>
      </c>
      <c r="D544" s="13">
        <v>0.42</v>
      </c>
      <c r="E544" s="13">
        <v>0.38100000000000001</v>
      </c>
      <c r="F544" s="13">
        <v>0.36799999999999999</v>
      </c>
      <c r="G544" s="13">
        <v>0.29299999999999998</v>
      </c>
      <c r="H544" s="13">
        <v>0.28100000000000003</v>
      </c>
      <c r="I544" s="13">
        <v>0.191</v>
      </c>
      <c r="J544" s="46">
        <v>3.17</v>
      </c>
      <c r="K544" s="47">
        <v>4.8499999999999996</v>
      </c>
      <c r="L544" s="47">
        <v>4.66</v>
      </c>
      <c r="M544" s="47">
        <v>3.04</v>
      </c>
      <c r="N544" s="47">
        <v>2.94</v>
      </c>
      <c r="O544" s="47">
        <v>2.85</v>
      </c>
      <c r="P544" s="46"/>
      <c r="Q544" s="47"/>
      <c r="R544" s="47"/>
      <c r="S544" s="47"/>
      <c r="T544" s="47">
        <v>0.23899999999999999</v>
      </c>
      <c r="U544" s="73">
        <v>0.27600000000000002</v>
      </c>
      <c r="V544" s="13">
        <v>3.12</v>
      </c>
      <c r="W544" s="13">
        <v>0.59799999999999998</v>
      </c>
      <c r="Y544" s="151" t="s">
        <v>395</v>
      </c>
      <c r="Z544" t="s">
        <v>725</v>
      </c>
      <c r="AA544" t="s">
        <v>726</v>
      </c>
      <c r="AB544">
        <v>0.69478607699999995</v>
      </c>
      <c r="AC544">
        <v>0.19969931499999999</v>
      </c>
      <c r="AD544">
        <v>36.42224813</v>
      </c>
      <c r="AE544" s="2">
        <v>1</v>
      </c>
      <c r="AF544" s="2">
        <v>16</v>
      </c>
      <c r="AG544" s="134">
        <v>1.73E-5</v>
      </c>
      <c r="AH544">
        <v>200.9354864</v>
      </c>
      <c r="AI544">
        <v>6.899201261</v>
      </c>
    </row>
    <row r="545" spans="1:35" x14ac:dyDescent="0.25">
      <c r="C545" s="3" t="s">
        <v>15</v>
      </c>
      <c r="D545" s="13">
        <v>0.31</v>
      </c>
      <c r="E545" s="13">
        <v>0.40200000000000002</v>
      </c>
      <c r="F545" s="13">
        <v>0.501</v>
      </c>
      <c r="G545" s="13">
        <v>0.41299999999999998</v>
      </c>
      <c r="H545" s="13">
        <v>0.16800000000000001</v>
      </c>
      <c r="I545" s="13">
        <v>0.17499999999999999</v>
      </c>
      <c r="J545" s="46">
        <v>4.21</v>
      </c>
      <c r="K545" s="47">
        <v>2.13</v>
      </c>
      <c r="L545" s="47">
        <v>3.53</v>
      </c>
      <c r="M545" s="47">
        <v>3.08</v>
      </c>
      <c r="N545" s="47">
        <v>3.3</v>
      </c>
      <c r="O545" s="47">
        <v>2.0499999999999998</v>
      </c>
      <c r="P545" s="46"/>
      <c r="Q545" s="47"/>
      <c r="R545" s="47"/>
      <c r="S545" s="47"/>
      <c r="T545" s="47">
        <v>0.24099999999999999</v>
      </c>
      <c r="U545" s="73">
        <v>0.217</v>
      </c>
      <c r="V545" s="13">
        <v>3.61</v>
      </c>
      <c r="W545" s="13">
        <v>3.06</v>
      </c>
      <c r="Y545" s="151" t="s">
        <v>396</v>
      </c>
      <c r="Z545" t="s">
        <v>727</v>
      </c>
      <c r="AA545" t="s">
        <v>728</v>
      </c>
      <c r="AB545">
        <v>0.16280264699999999</v>
      </c>
      <c r="AC545">
        <v>0.226379355</v>
      </c>
      <c r="AD545">
        <v>3.1113838870000001</v>
      </c>
      <c r="AE545" s="2">
        <v>1</v>
      </c>
      <c r="AF545" s="2">
        <v>16</v>
      </c>
      <c r="AG545">
        <v>9.6828374999999994E-2</v>
      </c>
      <c r="AH545">
        <v>606.46113460000004</v>
      </c>
      <c r="AI545">
        <v>2.2858750250000002</v>
      </c>
    </row>
    <row r="546" spans="1:35" x14ac:dyDescent="0.25">
      <c r="C546" s="3" t="s">
        <v>16</v>
      </c>
      <c r="D546" s="13">
        <v>0.49199999999999999</v>
      </c>
      <c r="E546" s="13">
        <v>0.42699999999999999</v>
      </c>
      <c r="F546" s="13">
        <v>0.34399999999999997</v>
      </c>
      <c r="G546" s="13">
        <v>0.34399999999999997</v>
      </c>
      <c r="H546" s="13">
        <v>0.2</v>
      </c>
      <c r="I546" s="13">
        <v>0.223</v>
      </c>
      <c r="J546" s="46">
        <v>4.41</v>
      </c>
      <c r="K546" s="47">
        <v>2.4</v>
      </c>
      <c r="L546" s="47">
        <v>3.43</v>
      </c>
      <c r="M546" s="47">
        <v>3.33</v>
      </c>
      <c r="N546" s="47">
        <v>3.23</v>
      </c>
      <c r="O546" s="47">
        <v>3.33</v>
      </c>
      <c r="P546" s="46"/>
      <c r="Q546" s="47"/>
      <c r="R546" s="47"/>
      <c r="S546" s="47"/>
      <c r="T546" s="47">
        <v>0.11</v>
      </c>
      <c r="U546" s="73">
        <v>0.246</v>
      </c>
      <c r="V546" s="13">
        <v>3.55</v>
      </c>
      <c r="W546" s="13">
        <v>2.88</v>
      </c>
      <c r="Y546" s="159"/>
      <c r="AE546" s="2"/>
      <c r="AF546" s="2"/>
    </row>
    <row r="547" spans="1:35" x14ac:dyDescent="0.25">
      <c r="A547" t="s">
        <v>650</v>
      </c>
      <c r="B547" s="20" t="s">
        <v>310</v>
      </c>
      <c r="C547" s="3" t="s">
        <v>9</v>
      </c>
      <c r="D547" s="5">
        <v>1.66096099837891</v>
      </c>
      <c r="E547" s="5">
        <v>0.67898365322566889</v>
      </c>
      <c r="F547" s="5">
        <v>0.75685785383185855</v>
      </c>
      <c r="G547" s="5">
        <v>0.71722646145829916</v>
      </c>
      <c r="H547" s="5">
        <v>0.49390730065548549</v>
      </c>
      <c r="I547" s="5">
        <v>0.75476648187285866</v>
      </c>
      <c r="J547" s="55">
        <v>13.017002537599984</v>
      </c>
      <c r="K547" s="30">
        <v>9.6880611532231757</v>
      </c>
      <c r="L547" s="30">
        <v>10.77314636181252</v>
      </c>
      <c r="M547" s="30">
        <v>10.386804627681684</v>
      </c>
      <c r="N547" s="30">
        <v>8.4569213232424776</v>
      </c>
      <c r="O547" s="30">
        <v>8.9430257566080762</v>
      </c>
      <c r="P547" s="55"/>
      <c r="Q547" s="30"/>
      <c r="R547" s="30"/>
      <c r="S547" s="30"/>
      <c r="T547" s="30">
        <v>1.6836453212226119</v>
      </c>
      <c r="U547" s="77">
        <v>0.90007918350057559</v>
      </c>
      <c r="V547" s="5">
        <v>12.102446028231517</v>
      </c>
      <c r="W547" s="5">
        <v>11.445420155872386</v>
      </c>
      <c r="Y547" s="151" t="s">
        <v>395</v>
      </c>
      <c r="Z547" t="s">
        <v>1029</v>
      </c>
      <c r="AA547" t="s">
        <v>1030</v>
      </c>
      <c r="AB547">
        <v>0.50242407899999997</v>
      </c>
      <c r="AC547">
        <v>0.23467628800000001</v>
      </c>
      <c r="AD547">
        <v>16.15589684</v>
      </c>
      <c r="AE547" s="2">
        <v>1</v>
      </c>
      <c r="AF547" s="2">
        <v>16</v>
      </c>
      <c r="AG547" s="134">
        <v>9.9099999999999991E-4</v>
      </c>
      <c r="AH547">
        <v>256.73308909999997</v>
      </c>
      <c r="AI547">
        <v>5.3997494670000004</v>
      </c>
    </row>
    <row r="548" spans="1:35" x14ac:dyDescent="0.25">
      <c r="C548" s="3" t="s">
        <v>10</v>
      </c>
      <c r="D548" s="5">
        <v>0.95834648331858596</v>
      </c>
      <c r="E548" s="5">
        <v>0.8943312651466685</v>
      </c>
      <c r="F548" s="5">
        <v>0.81361596523279422</v>
      </c>
      <c r="G548" s="5">
        <v>0.8050854402949601</v>
      </c>
      <c r="H548" s="5">
        <v>0.64220266381001445</v>
      </c>
      <c r="I548" s="5">
        <v>0.50470272244407666</v>
      </c>
      <c r="J548" s="55">
        <v>12.072213547154801</v>
      </c>
      <c r="K548" s="30">
        <v>11.160855586436062</v>
      </c>
      <c r="L548" s="30">
        <v>10.966339653188545</v>
      </c>
      <c r="M548" s="30">
        <v>11.010747027825156</v>
      </c>
      <c r="N548" s="30">
        <v>8.6820753966484752</v>
      </c>
      <c r="O548" s="30">
        <v>8.8220141514031507</v>
      </c>
      <c r="P548" s="55"/>
      <c r="Q548" s="30"/>
      <c r="R548" s="30"/>
      <c r="S548" s="30"/>
      <c r="T548" s="30">
        <v>0.92483823952181787</v>
      </c>
      <c r="U548" s="77">
        <v>0.53180566485191128</v>
      </c>
      <c r="V548" s="5">
        <v>11.577897503547851</v>
      </c>
      <c r="W548" s="5">
        <v>9.7168182057188339</v>
      </c>
      <c r="Y548" s="151" t="s">
        <v>396</v>
      </c>
      <c r="Z548" t="s">
        <v>1031</v>
      </c>
      <c r="AA548" t="s">
        <v>1032</v>
      </c>
      <c r="AB548">
        <v>8.8321806000000003E-2</v>
      </c>
      <c r="AC548">
        <v>0.199335814</v>
      </c>
      <c r="AD548">
        <v>1.5500523100000001</v>
      </c>
      <c r="AE548" s="2">
        <v>1</v>
      </c>
      <c r="AF548" s="2">
        <v>16</v>
      </c>
      <c r="AG548">
        <v>0.23105473900000001</v>
      </c>
      <c r="AH548">
        <v>975.79385779999996</v>
      </c>
      <c r="AI548">
        <v>1.4206836309999999</v>
      </c>
    </row>
    <row r="549" spans="1:35" x14ac:dyDescent="0.25">
      <c r="C549" s="3" t="s">
        <v>11</v>
      </c>
      <c r="D549" s="5">
        <v>1.0905741115791527</v>
      </c>
      <c r="E549" s="5">
        <v>0.81960151227176781</v>
      </c>
      <c r="F549" s="5">
        <v>0.90573675109689655</v>
      </c>
      <c r="G549" s="5">
        <v>0.78910717034904743</v>
      </c>
      <c r="H549" s="5">
        <v>0.66514183507120428</v>
      </c>
      <c r="I549" s="5">
        <v>0.44361871428390354</v>
      </c>
      <c r="J549" s="55">
        <v>16.561820054571466</v>
      </c>
      <c r="K549" s="30">
        <v>8.7903815650783574</v>
      </c>
      <c r="L549" s="30">
        <v>8.3422943616769594</v>
      </c>
      <c r="M549" s="30">
        <v>8.6481620901701763</v>
      </c>
      <c r="N549" s="30">
        <v>7.6928663056822186</v>
      </c>
      <c r="O549" s="30">
        <v>13.409929859628411</v>
      </c>
      <c r="P549" s="55"/>
      <c r="Q549" s="30"/>
      <c r="R549" s="30"/>
      <c r="S549" s="30"/>
      <c r="T549" s="30">
        <v>1.0494577602528354</v>
      </c>
      <c r="U549" s="77">
        <v>0.51993559407160694</v>
      </c>
      <c r="V549" s="5">
        <v>17.726949243367088</v>
      </c>
      <c r="W549" s="5">
        <v>15.064700225217006</v>
      </c>
      <c r="Y549" s="159"/>
      <c r="AE549" s="2"/>
      <c r="AF549" s="2"/>
    </row>
    <row r="550" spans="1:35" x14ac:dyDescent="0.25">
      <c r="A550" t="s">
        <v>311</v>
      </c>
      <c r="B550" s="20" t="s">
        <v>312</v>
      </c>
      <c r="C550" s="3" t="s">
        <v>14</v>
      </c>
      <c r="D550" s="13">
        <v>0.74399999999999999</v>
      </c>
      <c r="E550" s="13">
        <v>0.622</v>
      </c>
      <c r="F550" s="13"/>
      <c r="G550" s="13">
        <v>0.45500000000000002</v>
      </c>
      <c r="H550" s="13">
        <v>0.34</v>
      </c>
      <c r="I550" s="13">
        <v>0.221</v>
      </c>
      <c r="J550" s="46">
        <v>7.3</v>
      </c>
      <c r="K550" s="47">
        <v>6.87</v>
      </c>
      <c r="L550" s="47"/>
      <c r="M550" s="47">
        <v>4.07</v>
      </c>
      <c r="N550" s="47">
        <v>2.21</v>
      </c>
      <c r="O550" s="47">
        <v>1.56</v>
      </c>
      <c r="P550" s="46"/>
      <c r="Q550" s="47"/>
      <c r="R550" s="47"/>
      <c r="S550" s="47"/>
      <c r="T550" s="47">
        <v>0.47199999999999998</v>
      </c>
      <c r="U550" s="73">
        <v>0.26600000000000001</v>
      </c>
      <c r="V550" s="13">
        <v>2.68</v>
      </c>
      <c r="W550" s="13">
        <v>1.49</v>
      </c>
      <c r="Y550" s="151" t="s">
        <v>395</v>
      </c>
      <c r="Z550" t="s">
        <v>1403</v>
      </c>
      <c r="AA550" t="s">
        <v>1404</v>
      </c>
      <c r="AB550">
        <v>0.88515033799999998</v>
      </c>
      <c r="AC550">
        <v>0.17484201499999999</v>
      </c>
      <c r="AD550">
        <v>100.1914515</v>
      </c>
      <c r="AE550" s="2">
        <v>1</v>
      </c>
      <c r="AF550" s="2">
        <v>13</v>
      </c>
      <c r="AG550" s="134">
        <v>1.7800000000000001E-7</v>
      </c>
      <c r="AH550">
        <v>133.69107980000001</v>
      </c>
      <c r="AI550">
        <v>10.36938563</v>
      </c>
    </row>
    <row r="551" spans="1:35" x14ac:dyDescent="0.25">
      <c r="C551" s="3" t="s">
        <v>15</v>
      </c>
      <c r="D551" s="13">
        <v>1.04</v>
      </c>
      <c r="E551" s="13">
        <v>0.67800000000000005</v>
      </c>
      <c r="F551" s="13"/>
      <c r="G551" s="13">
        <v>0.50800000000000001</v>
      </c>
      <c r="H551" s="13">
        <v>0.29599999999999999</v>
      </c>
      <c r="I551" s="13">
        <v>0.20599999999999999</v>
      </c>
      <c r="J551" s="46">
        <v>13.2</v>
      </c>
      <c r="K551" s="47">
        <v>8.8000000000000007</v>
      </c>
      <c r="L551" s="47"/>
      <c r="M551" s="47">
        <v>7.27</v>
      </c>
      <c r="N551" s="47">
        <v>5.0599999999999996</v>
      </c>
      <c r="O551" s="47">
        <v>3.95</v>
      </c>
      <c r="P551" s="46"/>
      <c r="Q551" s="47"/>
      <c r="R551" s="47"/>
      <c r="S551" s="47"/>
      <c r="T551" s="47">
        <v>0.44400000000000001</v>
      </c>
      <c r="U551" s="73">
        <v>0.27400000000000002</v>
      </c>
      <c r="V551" s="13">
        <v>6.07</v>
      </c>
      <c r="W551" s="13">
        <v>3.8</v>
      </c>
      <c r="Y551" s="151" t="s">
        <v>396</v>
      </c>
      <c r="Z551" t="s">
        <v>1405</v>
      </c>
      <c r="AA551" t="s">
        <v>1406</v>
      </c>
      <c r="AB551">
        <v>0.63576076999999998</v>
      </c>
      <c r="AC551">
        <v>0.41395902499999998</v>
      </c>
      <c r="AD551">
        <v>13.96358695</v>
      </c>
      <c r="AE551" s="2">
        <v>1</v>
      </c>
      <c r="AF551" s="2">
        <v>8</v>
      </c>
      <c r="AG551">
        <v>5.7316839999999999E-3</v>
      </c>
      <c r="AH551">
        <v>123.4986148</v>
      </c>
      <c r="AI551">
        <v>11.22518146</v>
      </c>
    </row>
    <row r="552" spans="1:35" x14ac:dyDescent="0.25">
      <c r="C552" s="3" t="s">
        <v>16</v>
      </c>
      <c r="D552" s="13">
        <v>0.80300000000000005</v>
      </c>
      <c r="E552" s="13">
        <v>0.54800000000000004</v>
      </c>
      <c r="F552" s="13"/>
      <c r="G552" s="13">
        <v>0.38400000000000001</v>
      </c>
      <c r="H552" s="13">
        <v>0.37</v>
      </c>
      <c r="I552" s="13">
        <v>0.22900000000000001</v>
      </c>
      <c r="J552" s="46"/>
      <c r="K552" s="47"/>
      <c r="L552" s="47"/>
      <c r="M552" s="47"/>
      <c r="N552" s="47"/>
      <c r="O552" s="47"/>
      <c r="P552" s="46"/>
      <c r="Q552" s="47"/>
      <c r="R552" s="47"/>
      <c r="S552" s="47"/>
      <c r="T552" s="47">
        <v>0.495</v>
      </c>
      <c r="U552" s="73">
        <v>0.29199999999999998</v>
      </c>
      <c r="V552" s="13"/>
      <c r="W552" s="7"/>
      <c r="Y552" s="159"/>
      <c r="AE552" s="2"/>
      <c r="AF552" s="2"/>
    </row>
    <row r="553" spans="1:35" x14ac:dyDescent="0.25">
      <c r="A553" t="s">
        <v>313</v>
      </c>
      <c r="B553" s="20" t="s">
        <v>314</v>
      </c>
      <c r="C553" s="3" t="s">
        <v>14</v>
      </c>
      <c r="D553" s="13">
        <v>0.69399999999999995</v>
      </c>
      <c r="E553" s="13">
        <v>0.63300000000000001</v>
      </c>
      <c r="F553" s="13">
        <v>0.439</v>
      </c>
      <c r="G553" s="13">
        <v>0.41899999999999998</v>
      </c>
      <c r="H553" s="13">
        <v>0.29499999999999998</v>
      </c>
      <c r="I553" s="13">
        <v>0.29099999999999998</v>
      </c>
      <c r="J553" s="46">
        <v>17.7</v>
      </c>
      <c r="K553" s="47">
        <v>18.100000000000001</v>
      </c>
      <c r="L553" s="47">
        <v>11.7</v>
      </c>
      <c r="M553" s="47">
        <v>14.1</v>
      </c>
      <c r="N553" s="47">
        <v>4.6500000000000004</v>
      </c>
      <c r="O553" s="47">
        <v>5.62</v>
      </c>
      <c r="P553" s="46"/>
      <c r="Q553" s="47"/>
      <c r="R553" s="47"/>
      <c r="S553" s="47"/>
      <c r="T553" s="47">
        <v>0.29499999999999998</v>
      </c>
      <c r="U553" s="73">
        <v>0.26200000000000001</v>
      </c>
      <c r="V553" s="13">
        <v>4.41</v>
      </c>
      <c r="W553" s="13">
        <v>5.44</v>
      </c>
      <c r="Y553" s="151" t="s">
        <v>395</v>
      </c>
      <c r="Z553" t="s">
        <v>817</v>
      </c>
      <c r="AA553" t="s">
        <v>818</v>
      </c>
      <c r="AB553">
        <v>0.744013276</v>
      </c>
      <c r="AC553">
        <v>0.22058475299999999</v>
      </c>
      <c r="AD553">
        <v>46.503241350000003</v>
      </c>
      <c r="AE553" s="2">
        <v>1</v>
      </c>
      <c r="AF553" s="2">
        <v>16</v>
      </c>
      <c r="AG553" s="134">
        <v>4.1200000000000004E-6</v>
      </c>
      <c r="AH553">
        <v>160.99021769999999</v>
      </c>
      <c r="AI553">
        <v>8.6110471860000004</v>
      </c>
    </row>
    <row r="554" spans="1:35" x14ac:dyDescent="0.25">
      <c r="C554" s="3" t="s">
        <v>15</v>
      </c>
      <c r="D554" s="13">
        <v>0.96299999999999997</v>
      </c>
      <c r="E554" s="13">
        <v>0.83799999999999997</v>
      </c>
      <c r="F554" s="13">
        <v>0.59499999999999997</v>
      </c>
      <c r="G554" s="13">
        <v>0.5</v>
      </c>
      <c r="H554" s="13">
        <v>0.29199999999999998</v>
      </c>
      <c r="I554" s="13">
        <v>0.23300000000000001</v>
      </c>
      <c r="J554" s="46">
        <v>21.9</v>
      </c>
      <c r="K554" s="47">
        <v>14.7</v>
      </c>
      <c r="L554" s="47">
        <v>14.7</v>
      </c>
      <c r="M554" s="47">
        <v>9.16</v>
      </c>
      <c r="N554" s="47">
        <v>6.93</v>
      </c>
      <c r="O554" s="47">
        <v>5.2</v>
      </c>
      <c r="P554" s="46"/>
      <c r="Q554" s="47"/>
      <c r="R554" s="47"/>
      <c r="S554" s="47"/>
      <c r="T554" s="47">
        <v>0.26700000000000002</v>
      </c>
      <c r="U554" s="73">
        <v>0.23300000000000001</v>
      </c>
      <c r="V554" s="13">
        <v>6.43</v>
      </c>
      <c r="W554" s="13">
        <v>4.79</v>
      </c>
      <c r="Y554" s="151" t="s">
        <v>396</v>
      </c>
      <c r="Z554" t="s">
        <v>819</v>
      </c>
      <c r="AA554" t="s">
        <v>820</v>
      </c>
      <c r="AB554">
        <v>0.69845907699999998</v>
      </c>
      <c r="AC554">
        <v>0.26279213099999998</v>
      </c>
      <c r="AD554">
        <v>37.060791379999998</v>
      </c>
      <c r="AE554" s="2">
        <v>1</v>
      </c>
      <c r="AF554" s="2">
        <v>16</v>
      </c>
      <c r="AG554" s="134">
        <v>1.5699999999999999E-5</v>
      </c>
      <c r="AH554">
        <v>151.37246730000001</v>
      </c>
      <c r="AI554">
        <v>9.1581671730000007</v>
      </c>
    </row>
    <row r="555" spans="1:35" x14ac:dyDescent="0.25">
      <c r="C555" s="3" t="s">
        <v>16</v>
      </c>
      <c r="D555" s="13">
        <v>0.68400000000000005</v>
      </c>
      <c r="E555" s="13">
        <v>0.58499999999999996</v>
      </c>
      <c r="F555" s="13">
        <v>0.51800000000000002</v>
      </c>
      <c r="G555" s="13">
        <v>0.33200000000000002</v>
      </c>
      <c r="H555" s="13">
        <v>0.34899999999999998</v>
      </c>
      <c r="I555" s="13">
        <v>0.27400000000000002</v>
      </c>
      <c r="J555" s="46">
        <v>14.6</v>
      </c>
      <c r="K555" s="47">
        <v>13.5</v>
      </c>
      <c r="L555" s="47">
        <v>10.7</v>
      </c>
      <c r="M555" s="47">
        <v>7.73</v>
      </c>
      <c r="N555" s="47">
        <v>8.4</v>
      </c>
      <c r="O555" s="47">
        <v>6.9</v>
      </c>
      <c r="P555" s="46"/>
      <c r="Q555" s="47"/>
      <c r="R555" s="47"/>
      <c r="S555" s="47"/>
      <c r="T555" s="47">
        <v>0.29499999999999998</v>
      </c>
      <c r="U555" s="73">
        <v>0.27300000000000002</v>
      </c>
      <c r="V555" s="13">
        <v>7.17</v>
      </c>
      <c r="W555" s="13">
        <v>6.16</v>
      </c>
      <c r="Y555" s="159"/>
      <c r="AE555" s="2"/>
      <c r="AF555" s="2"/>
    </row>
    <row r="556" spans="1:35" x14ac:dyDescent="0.25">
      <c r="A556" t="s">
        <v>538</v>
      </c>
      <c r="B556" s="20" t="s">
        <v>602</v>
      </c>
      <c r="C556" s="3" t="s">
        <v>14</v>
      </c>
      <c r="D556" s="25">
        <v>0.5</v>
      </c>
      <c r="E556" s="25">
        <v>0.45</v>
      </c>
      <c r="F556" s="25">
        <v>0.37</v>
      </c>
      <c r="G556" s="25">
        <v>9.0999999999999998E-2</v>
      </c>
      <c r="H556" s="87">
        <v>2.3E-2</v>
      </c>
      <c r="I556" s="98"/>
      <c r="J556" s="25">
        <v>4</v>
      </c>
      <c r="K556" s="25">
        <v>2.68</v>
      </c>
      <c r="L556" s="25">
        <v>2.44</v>
      </c>
      <c r="M556" s="25">
        <v>1.34</v>
      </c>
      <c r="N556" s="87">
        <v>2.52</v>
      </c>
      <c r="O556" s="98"/>
      <c r="P556" s="25"/>
      <c r="Q556" s="25">
        <v>0.44</v>
      </c>
      <c r="R556" s="25"/>
      <c r="S556" s="25">
        <v>0.56999999999999995</v>
      </c>
      <c r="T556" s="47"/>
      <c r="U556" s="73"/>
      <c r="V556" s="13"/>
      <c r="W556" s="13"/>
      <c r="Y556" s="159" t="s">
        <v>395</v>
      </c>
      <c r="Z556" t="s">
        <v>539</v>
      </c>
      <c r="AA556" t="s">
        <v>540</v>
      </c>
      <c r="AB556">
        <v>0.96325061929133604</v>
      </c>
      <c r="AC556">
        <v>0.24984303660180199</v>
      </c>
      <c r="AD556">
        <v>209.69074323785799</v>
      </c>
      <c r="AE556" s="2">
        <v>1</v>
      </c>
      <c r="AF556" s="2">
        <v>8</v>
      </c>
      <c r="AG556">
        <v>5.0622561031943196E-7</v>
      </c>
      <c r="AH556">
        <v>25.7042439555836</v>
      </c>
      <c r="AI556">
        <v>53.932508713945197</v>
      </c>
    </row>
    <row r="557" spans="1:35" x14ac:dyDescent="0.25">
      <c r="C557" s="3" t="s">
        <v>15</v>
      </c>
      <c r="D557" s="25">
        <v>0.54</v>
      </c>
      <c r="E557" s="25">
        <v>0.45</v>
      </c>
      <c r="F557" s="25">
        <v>0.39</v>
      </c>
      <c r="G557" s="25">
        <v>0.18</v>
      </c>
      <c r="H557" s="87">
        <v>2.5000000000000001E-2</v>
      </c>
      <c r="I557" s="98"/>
      <c r="J557" s="25">
        <v>6.08</v>
      </c>
      <c r="K557" s="25">
        <v>3.53</v>
      </c>
      <c r="L557" s="25">
        <v>5.04</v>
      </c>
      <c r="M557" s="25">
        <v>3.62</v>
      </c>
      <c r="N557" s="87">
        <v>1.1599999999999999</v>
      </c>
      <c r="O557" s="98"/>
      <c r="P557" s="25"/>
      <c r="Q557" s="25">
        <v>0.52</v>
      </c>
      <c r="R557" s="25"/>
      <c r="S557" s="25">
        <v>0.57999999999999996</v>
      </c>
      <c r="T557" s="47"/>
      <c r="U557" s="73"/>
      <c r="V557" s="13"/>
      <c r="W557" s="13"/>
      <c r="Y557" s="159" t="s">
        <v>396</v>
      </c>
      <c r="Z557" t="s">
        <v>541</v>
      </c>
      <c r="AA557" t="s">
        <v>542</v>
      </c>
      <c r="AB557">
        <v>0.45758706867167398</v>
      </c>
      <c r="AC557">
        <v>0.41465751209835999</v>
      </c>
      <c r="AD557">
        <v>6.74891090890595</v>
      </c>
      <c r="AE557" s="2">
        <v>1</v>
      </c>
      <c r="AF557" s="2">
        <v>8</v>
      </c>
      <c r="AG557">
        <v>3.1722820159907003E-2</v>
      </c>
      <c r="AH557">
        <v>86.328725314081495</v>
      </c>
      <c r="AI557">
        <v>16.058320751016101</v>
      </c>
    </row>
    <row r="558" spans="1:35" x14ac:dyDescent="0.25">
      <c r="A558" s="9" t="s">
        <v>315</v>
      </c>
      <c r="B558" s="299" t="s">
        <v>316</v>
      </c>
      <c r="C558" s="10" t="s">
        <v>9</v>
      </c>
      <c r="D558" s="16">
        <v>0.36202117899028313</v>
      </c>
      <c r="E558" s="16">
        <v>0.17143556868121756</v>
      </c>
      <c r="F558" s="16">
        <v>0.15672389881747381</v>
      </c>
      <c r="G558" s="16">
        <v>0</v>
      </c>
      <c r="H558" s="16">
        <v>0</v>
      </c>
      <c r="I558" s="16">
        <v>0</v>
      </c>
      <c r="J558" s="58">
        <v>5.831631796317633</v>
      </c>
      <c r="K558" s="57">
        <v>4.4902522225011694</v>
      </c>
      <c r="L558" s="57">
        <v>3.3846507338292544</v>
      </c>
      <c r="M558" s="57">
        <v>2.4449747822224657</v>
      </c>
      <c r="N558" s="57">
        <v>1.6379237834319302</v>
      </c>
      <c r="O558" s="57">
        <v>0.96542058491135019</v>
      </c>
      <c r="P558" s="58"/>
      <c r="Q558" s="57"/>
      <c r="R558" s="57"/>
      <c r="S558" s="57"/>
      <c r="T558" s="57">
        <v>0</v>
      </c>
      <c r="U558" s="79">
        <v>0</v>
      </c>
      <c r="V558" s="16">
        <v>0</v>
      </c>
      <c r="W558" s="16">
        <v>0.87463367459747487</v>
      </c>
      <c r="Y558" s="151" t="s">
        <v>395</v>
      </c>
      <c r="Z558" t="s">
        <v>1431</v>
      </c>
      <c r="AA558" t="s">
        <v>1432</v>
      </c>
      <c r="AB558">
        <v>0.83852924900000003</v>
      </c>
      <c r="AC558">
        <v>0.194802849</v>
      </c>
      <c r="AD558">
        <v>36.351504460000001</v>
      </c>
      <c r="AE558" s="2">
        <v>1</v>
      </c>
      <c r="AF558" s="2">
        <v>7</v>
      </c>
      <c r="AG558" s="134">
        <v>5.2700000000000002E-4</v>
      </c>
      <c r="AH558">
        <v>21.683822670000001</v>
      </c>
      <c r="AI558">
        <v>63.932194170000002</v>
      </c>
    </row>
    <row r="559" spans="1:35" x14ac:dyDescent="0.25">
      <c r="C559" s="3" t="s">
        <v>10</v>
      </c>
      <c r="D559" s="7">
        <v>0.37079431935490198</v>
      </c>
      <c r="E559" s="7">
        <v>0.16024579952465962</v>
      </c>
      <c r="F559" s="7">
        <v>0.14607738549745913</v>
      </c>
      <c r="G559" s="7">
        <v>0</v>
      </c>
      <c r="H559" s="7">
        <v>0</v>
      </c>
      <c r="I559" s="7">
        <v>0</v>
      </c>
      <c r="J559" s="42">
        <v>4.6519990509054221</v>
      </c>
      <c r="K559" s="43">
        <v>4.0803041016760373</v>
      </c>
      <c r="L559" s="43">
        <v>2.9237045357304163</v>
      </c>
      <c r="M559" s="43">
        <v>2.2440401035203421</v>
      </c>
      <c r="N559" s="43">
        <v>1.2317147038751264</v>
      </c>
      <c r="O559" s="43">
        <v>0.79535571714502118</v>
      </c>
      <c r="P559" s="42"/>
      <c r="Q559" s="43"/>
      <c r="R559" s="43"/>
      <c r="S559" s="43"/>
      <c r="T559" s="43">
        <v>0</v>
      </c>
      <c r="U559" s="71">
        <v>0</v>
      </c>
      <c r="V559" s="7">
        <v>0</v>
      </c>
      <c r="W559" s="7">
        <v>0.75845779781696543</v>
      </c>
      <c r="Y559" s="151" t="s">
        <v>396</v>
      </c>
      <c r="Z559" t="s">
        <v>1433</v>
      </c>
      <c r="AA559" t="s">
        <v>1434</v>
      </c>
      <c r="AB559">
        <v>0.84864277200000005</v>
      </c>
      <c r="AC559">
        <v>0.265729936</v>
      </c>
      <c r="AD559">
        <v>89.710181320000004</v>
      </c>
      <c r="AE559" s="2">
        <v>1</v>
      </c>
      <c r="AF559" s="2">
        <v>16</v>
      </c>
      <c r="AG559" s="134">
        <v>5.8099999999999997E-8</v>
      </c>
      <c r="AH559">
        <v>96.217759970000003</v>
      </c>
      <c r="AI559">
        <v>14.40788438</v>
      </c>
    </row>
    <row r="560" spans="1:35" x14ac:dyDescent="0.25">
      <c r="C560" s="3" t="s">
        <v>11</v>
      </c>
      <c r="D560" s="7">
        <v>0.31675524264689092</v>
      </c>
      <c r="E560" s="7">
        <v>0.175473497937185</v>
      </c>
      <c r="F560" s="7">
        <v>9.6957630238030848E-2</v>
      </c>
      <c r="G560" s="7">
        <v>0</v>
      </c>
      <c r="H560" s="7">
        <v>0</v>
      </c>
      <c r="I560" s="7">
        <v>0</v>
      </c>
      <c r="J560" s="42">
        <v>7.1442549757569687</v>
      </c>
      <c r="K560" s="43">
        <v>2.9826003363487352</v>
      </c>
      <c r="L560" s="43">
        <v>2.620605589469347</v>
      </c>
      <c r="M560" s="43">
        <v>2.0625676573814031</v>
      </c>
      <c r="N560" s="43">
        <v>1.1549086929809642</v>
      </c>
      <c r="O560" s="43">
        <v>0.89312495341830389</v>
      </c>
      <c r="P560" s="42"/>
      <c r="Q560" s="43"/>
      <c r="R560" s="43"/>
      <c r="S560" s="43"/>
      <c r="T560" s="43">
        <v>0</v>
      </c>
      <c r="U560" s="71">
        <v>0</v>
      </c>
      <c r="V560" s="7">
        <v>0</v>
      </c>
      <c r="W560" s="7">
        <v>0.72591581655251358</v>
      </c>
      <c r="Y560" s="159"/>
      <c r="AE560" s="2"/>
      <c r="AF560" s="2"/>
    </row>
    <row r="561" spans="1:35" x14ac:dyDescent="0.25">
      <c r="A561" t="s">
        <v>317</v>
      </c>
      <c r="B561" s="20" t="s">
        <v>318</v>
      </c>
      <c r="C561" s="3" t="s">
        <v>14</v>
      </c>
      <c r="D561" s="7">
        <v>0.35088095837365785</v>
      </c>
      <c r="E561" s="7">
        <v>0.37988098142417337</v>
      </c>
      <c r="F561" s="7">
        <v>0.283574929320348</v>
      </c>
      <c r="G561" s="7">
        <v>0.11841607686535034</v>
      </c>
      <c r="H561" s="7">
        <v>4.0679866056966961E-2</v>
      </c>
      <c r="I561" s="7">
        <v>0</v>
      </c>
      <c r="J561" s="42">
        <v>3.248981337817253</v>
      </c>
      <c r="K561" s="43">
        <v>3.3985720327115923</v>
      </c>
      <c r="L561" s="43">
        <v>3.2122943466884855</v>
      </c>
      <c r="M561" s="43">
        <v>2.2590363369237401</v>
      </c>
      <c r="N561" s="43">
        <v>2.0617877752018767</v>
      </c>
      <c r="O561" s="43">
        <v>1.3998082074224285</v>
      </c>
      <c r="P561" s="42"/>
      <c r="Q561" s="43"/>
      <c r="R561" s="43"/>
      <c r="S561" s="43"/>
      <c r="T561" s="43">
        <v>0.31834216964056028</v>
      </c>
      <c r="U561" s="71">
        <v>0.23578656183336916</v>
      </c>
      <c r="V561" s="7">
        <v>2.7470110374503123</v>
      </c>
      <c r="W561" s="16">
        <v>2.4877300375148419</v>
      </c>
      <c r="Y561" s="151" t="s">
        <v>395</v>
      </c>
      <c r="Z561" t="s">
        <v>1163</v>
      </c>
      <c r="AA561" t="s">
        <v>1164</v>
      </c>
      <c r="AB561">
        <v>0.96720168699999998</v>
      </c>
      <c r="AC561">
        <v>0.184160623</v>
      </c>
      <c r="AD561">
        <v>383.36185080000001</v>
      </c>
      <c r="AE561" s="2">
        <v>1</v>
      </c>
      <c r="AF561" s="2">
        <v>13</v>
      </c>
      <c r="AG561" s="134">
        <v>4.97E-11</v>
      </c>
      <c r="AH561">
        <v>31.586835749999999</v>
      </c>
      <c r="AI561">
        <v>43.888358179999997</v>
      </c>
    </row>
    <row r="562" spans="1:35" x14ac:dyDescent="0.25">
      <c r="C562" s="3" t="s">
        <v>15</v>
      </c>
      <c r="D562" s="7">
        <v>0.43790273688287579</v>
      </c>
      <c r="E562" s="7">
        <v>0.38283752438262753</v>
      </c>
      <c r="F562" s="7">
        <v>0.27933754338465977</v>
      </c>
      <c r="G562" s="7">
        <v>8.7828576427054342E-2</v>
      </c>
      <c r="H562" s="7">
        <v>2.9852169295689141E-2</v>
      </c>
      <c r="I562" s="7">
        <v>0</v>
      </c>
      <c r="J562" s="42">
        <v>3.3288541502452746</v>
      </c>
      <c r="K562" s="43">
        <v>3.5416810541542141</v>
      </c>
      <c r="L562" s="43">
        <v>3.4041379150316016</v>
      </c>
      <c r="M562" s="43">
        <v>2.4959553076693894</v>
      </c>
      <c r="N562" s="43">
        <v>1.9131768815592396</v>
      </c>
      <c r="O562" s="43">
        <v>1.2447628909479747</v>
      </c>
      <c r="P562" s="42"/>
      <c r="Q562" s="43"/>
      <c r="R562" s="43"/>
      <c r="S562" s="43"/>
      <c r="T562" s="43">
        <v>0.29790284182240645</v>
      </c>
      <c r="U562" s="71">
        <v>0.25059237595180373</v>
      </c>
      <c r="V562" s="7">
        <v>2.6071957054371278</v>
      </c>
      <c r="W562" s="7">
        <v>2.1501394988622491</v>
      </c>
      <c r="Y562" s="151" t="s">
        <v>396</v>
      </c>
      <c r="Z562" t="s">
        <v>1165</v>
      </c>
      <c r="AA562" t="s">
        <v>1166</v>
      </c>
      <c r="AB562">
        <v>0.93355381100000001</v>
      </c>
      <c r="AC562">
        <v>0.103950798</v>
      </c>
      <c r="AD562">
        <v>224.79635260000001</v>
      </c>
      <c r="AE562" s="2">
        <v>1</v>
      </c>
      <c r="AF562" s="2">
        <v>16</v>
      </c>
      <c r="AG562" s="134">
        <v>7.6900000000000001E-11</v>
      </c>
      <c r="AH562">
        <v>155.3796475</v>
      </c>
      <c r="AI562">
        <v>8.9219816299999994</v>
      </c>
    </row>
    <row r="563" spans="1:35" x14ac:dyDescent="0.25">
      <c r="C563" s="3" t="s">
        <v>16</v>
      </c>
      <c r="D563" s="7">
        <v>0.38476283160232078</v>
      </c>
      <c r="E563" s="7">
        <v>0.31839823669342576</v>
      </c>
      <c r="F563" s="7">
        <v>0.24717671542746439</v>
      </c>
      <c r="G563" s="7">
        <v>8.8687264667443894E-2</v>
      </c>
      <c r="H563" s="7">
        <v>3.3229302418332572E-2</v>
      </c>
      <c r="I563" s="7">
        <v>0</v>
      </c>
      <c r="J563" s="42">
        <v>3.7905460779043083</v>
      </c>
      <c r="K563" s="43">
        <v>3.9545768096255705</v>
      </c>
      <c r="L563" s="43">
        <v>3.8053961569989139</v>
      </c>
      <c r="M563" s="43">
        <v>3.0411258514128439</v>
      </c>
      <c r="N563" s="43">
        <v>2.0911277875403385</v>
      </c>
      <c r="O563" s="43">
        <v>1.2205108989052185</v>
      </c>
      <c r="P563" s="42"/>
      <c r="Q563" s="43"/>
      <c r="R563" s="43"/>
      <c r="S563" s="43"/>
      <c r="T563" s="43">
        <v>0.3116645187930383</v>
      </c>
      <c r="U563" s="71">
        <v>0.22813888163142121</v>
      </c>
      <c r="V563" s="7">
        <v>2.7510025768174646</v>
      </c>
      <c r="W563" s="7">
        <v>2.3333670989063084</v>
      </c>
      <c r="Y563" s="159"/>
      <c r="AE563" s="2"/>
      <c r="AF563" s="2"/>
    </row>
    <row r="564" spans="1:35" x14ac:dyDescent="0.25">
      <c r="A564" t="s">
        <v>319</v>
      </c>
      <c r="B564" s="20" t="s">
        <v>320</v>
      </c>
      <c r="C564" s="3" t="s">
        <v>14</v>
      </c>
      <c r="D564" s="13">
        <v>0.30299999999999999</v>
      </c>
      <c r="E564" s="13">
        <v>0.17100000000000001</v>
      </c>
      <c r="F564" s="13">
        <v>0.13900000000000001</v>
      </c>
      <c r="G564" s="13">
        <v>0.1</v>
      </c>
      <c r="H564" s="13">
        <v>5.9200000000000003E-2</v>
      </c>
      <c r="I564" s="13">
        <v>3.8300000000000001E-2</v>
      </c>
      <c r="J564" s="46">
        <v>3.76</v>
      </c>
      <c r="K564" s="47">
        <v>3.2</v>
      </c>
      <c r="L564" s="47">
        <v>2.59</v>
      </c>
      <c r="M564" s="47">
        <v>1.73</v>
      </c>
      <c r="N564" s="47">
        <v>0.86499999999999999</v>
      </c>
      <c r="O564" s="47">
        <v>0.47599999999999998</v>
      </c>
      <c r="P564" s="46"/>
      <c r="Q564" s="47"/>
      <c r="R564" s="47"/>
      <c r="S564" s="47"/>
      <c r="T564" s="47">
        <v>3.31E-3</v>
      </c>
      <c r="U564" s="73">
        <v>4.1300000000000003E-2</v>
      </c>
      <c r="V564" s="13">
        <v>4.1000000000000002E-2</v>
      </c>
      <c r="W564" s="13">
        <v>0.49399999999999999</v>
      </c>
      <c r="Y564" s="151" t="s">
        <v>395</v>
      </c>
      <c r="Z564" t="s">
        <v>1423</v>
      </c>
      <c r="AA564" t="s">
        <v>1424</v>
      </c>
      <c r="AB564">
        <v>0.84304263400000001</v>
      </c>
      <c r="AC564">
        <v>0.31777022300000002</v>
      </c>
      <c r="AD564">
        <v>85.938509640000007</v>
      </c>
      <c r="AE564" s="2">
        <v>1</v>
      </c>
      <c r="AF564" s="2">
        <v>16</v>
      </c>
      <c r="AG564" s="134">
        <v>7.7999999999999997E-8</v>
      </c>
      <c r="AH564">
        <v>82.207129440000003</v>
      </c>
      <c r="AI564">
        <v>16.863432289999999</v>
      </c>
    </row>
    <row r="565" spans="1:35" x14ac:dyDescent="0.25">
      <c r="C565" s="3" t="s">
        <v>15</v>
      </c>
      <c r="D565" s="13">
        <v>0.40200000000000002</v>
      </c>
      <c r="E565" s="13">
        <v>0.223</v>
      </c>
      <c r="F565" s="13">
        <v>0.192</v>
      </c>
      <c r="G565" s="13">
        <v>0.15</v>
      </c>
      <c r="H565" s="13">
        <v>5.6800000000000003E-2</v>
      </c>
      <c r="I565" s="13">
        <v>3.4099999999999998E-2</v>
      </c>
      <c r="J565" s="46">
        <v>4.75</v>
      </c>
      <c r="K565" s="47">
        <v>3.47</v>
      </c>
      <c r="L565" s="47">
        <v>2.44</v>
      </c>
      <c r="M565" s="47">
        <v>1.99</v>
      </c>
      <c r="N565" s="47">
        <v>0.85299999999999998</v>
      </c>
      <c r="O565" s="47">
        <v>0.47899999999999998</v>
      </c>
      <c r="P565" s="46"/>
      <c r="Q565" s="47"/>
      <c r="R565" s="47"/>
      <c r="S565" s="47"/>
      <c r="T565" s="47">
        <v>2.8600000000000001E-3</v>
      </c>
      <c r="U565" s="73">
        <v>2.9100000000000001E-2</v>
      </c>
      <c r="V565" s="13">
        <v>4.5499999999999999E-2</v>
      </c>
      <c r="W565" s="13">
        <v>0.52</v>
      </c>
      <c r="Y565" s="151" t="s">
        <v>396</v>
      </c>
      <c r="Z565" t="s">
        <v>1425</v>
      </c>
      <c r="AA565" t="s">
        <v>1426</v>
      </c>
      <c r="AB565">
        <v>0.93494772000000004</v>
      </c>
      <c r="AC565">
        <v>0.20443296499999999</v>
      </c>
      <c r="AD565">
        <v>229.95602170000001</v>
      </c>
      <c r="AE565" s="2">
        <v>1</v>
      </c>
      <c r="AF565" s="2">
        <v>16</v>
      </c>
      <c r="AG565" s="134">
        <v>6.4900000000000003E-11</v>
      </c>
      <c r="AH565">
        <v>78.116588739999997</v>
      </c>
      <c r="AI565">
        <v>17.74647848</v>
      </c>
    </row>
    <row r="566" spans="1:35" x14ac:dyDescent="0.25">
      <c r="C566" s="3" t="s">
        <v>16</v>
      </c>
      <c r="D566" s="13">
        <v>0.28999999999999998</v>
      </c>
      <c r="E566" s="13">
        <v>0.108</v>
      </c>
      <c r="F566" s="13">
        <v>0.11700000000000001</v>
      </c>
      <c r="G566" s="13">
        <v>8.9599999999999999E-2</v>
      </c>
      <c r="H566" s="13">
        <v>5.5899999999999998E-2</v>
      </c>
      <c r="I566" s="13">
        <v>3.0200000000000001E-2</v>
      </c>
      <c r="J566" s="46">
        <v>4.17</v>
      </c>
      <c r="K566" s="47">
        <v>2.96</v>
      </c>
      <c r="L566" s="47">
        <v>1.9</v>
      </c>
      <c r="M566" s="47">
        <v>1.72</v>
      </c>
      <c r="N566" s="47">
        <v>0.91</v>
      </c>
      <c r="O566" s="47">
        <v>0.46</v>
      </c>
      <c r="P566" s="46"/>
      <c r="Q566" s="47"/>
      <c r="R566" s="47"/>
      <c r="S566" s="47"/>
      <c r="T566" s="47">
        <v>2.33E-3</v>
      </c>
      <c r="U566" s="73">
        <v>3.0300000000000001E-2</v>
      </c>
      <c r="V566" s="13">
        <v>5.5599999999999997E-2</v>
      </c>
      <c r="W566" s="13">
        <v>0.45300000000000001</v>
      </c>
      <c r="Y566" s="159"/>
      <c r="AE566" s="2"/>
      <c r="AF566" s="2"/>
    </row>
    <row r="567" spans="1:35" x14ac:dyDescent="0.25">
      <c r="A567" t="s">
        <v>1458</v>
      </c>
      <c r="B567" s="20" t="s">
        <v>601</v>
      </c>
      <c r="C567" s="3" t="s">
        <v>14</v>
      </c>
      <c r="D567" s="25">
        <v>0.4</v>
      </c>
      <c r="E567" s="25">
        <v>0.74</v>
      </c>
      <c r="F567" s="25">
        <v>0.47</v>
      </c>
      <c r="G567" s="25">
        <v>0.38</v>
      </c>
      <c r="H567" s="87">
        <v>0.41</v>
      </c>
      <c r="I567" s="98"/>
      <c r="J567" s="25">
        <v>6.77</v>
      </c>
      <c r="K567" s="25">
        <v>6.53</v>
      </c>
      <c r="L567" s="25">
        <v>8.06</v>
      </c>
      <c r="M567" s="25">
        <v>9.1999999999999993</v>
      </c>
      <c r="N567" s="87">
        <v>5.68</v>
      </c>
      <c r="O567" s="98"/>
      <c r="P567" s="87">
        <v>1.42</v>
      </c>
      <c r="Q567" s="87">
        <v>1.55</v>
      </c>
      <c r="R567" s="47"/>
      <c r="S567" s="47"/>
      <c r="T567" s="47">
        <v>0.46899999999999997</v>
      </c>
      <c r="U567" s="73">
        <v>0.42299999999999999</v>
      </c>
      <c r="V567" s="13">
        <v>4.6100000000000003</v>
      </c>
      <c r="W567" s="13">
        <v>4.5999999999999996</v>
      </c>
      <c r="Y567" s="159" t="s">
        <v>395</v>
      </c>
      <c r="Z567" t="s">
        <v>543</v>
      </c>
      <c r="AA567" t="s">
        <v>544</v>
      </c>
      <c r="AB567">
        <v>9.6965758419782E-2</v>
      </c>
      <c r="AC567">
        <v>0.28841708568597102</v>
      </c>
      <c r="AD567">
        <v>0.85902176422547805</v>
      </c>
      <c r="AE567" s="2">
        <v>1</v>
      </c>
      <c r="AF567" s="2">
        <v>8</v>
      </c>
      <c r="AG567">
        <v>0.38112362964618202</v>
      </c>
      <c r="AH567">
        <v>347.88735695874499</v>
      </c>
      <c r="AI567">
        <v>3.9848943440743798</v>
      </c>
    </row>
    <row r="568" spans="1:35" x14ac:dyDescent="0.25">
      <c r="C568" s="3" t="s">
        <v>15</v>
      </c>
      <c r="D568" s="25">
        <v>0.76</v>
      </c>
      <c r="E568" s="25">
        <v>0.72</v>
      </c>
      <c r="F568" s="25">
        <v>0.64</v>
      </c>
      <c r="G568" s="25">
        <v>0.76</v>
      </c>
      <c r="H568" s="87">
        <v>0.57999999999999996</v>
      </c>
      <c r="I568" s="98"/>
      <c r="J568" s="25">
        <v>8.32</v>
      </c>
      <c r="K568" s="25">
        <v>6.65</v>
      </c>
      <c r="L568" s="25">
        <v>4.26</v>
      </c>
      <c r="M568" s="25">
        <v>5.85</v>
      </c>
      <c r="N568" s="87">
        <v>8.7799999999999994</v>
      </c>
      <c r="O568" s="98"/>
      <c r="P568" s="87">
        <v>1.21</v>
      </c>
      <c r="Q568" s="87">
        <v>0.75</v>
      </c>
      <c r="R568" s="47"/>
      <c r="S568" s="47"/>
      <c r="T568" s="47">
        <v>0.48299999999999998</v>
      </c>
      <c r="U568" s="73">
        <v>0.42399999999999999</v>
      </c>
      <c r="V568" s="13">
        <v>4.33</v>
      </c>
      <c r="W568" s="13">
        <v>4.5199999999999996</v>
      </c>
      <c r="Y568" s="159" t="s">
        <v>396</v>
      </c>
      <c r="Z568" t="s">
        <v>545</v>
      </c>
      <c r="AA568" t="s">
        <v>546</v>
      </c>
      <c r="AB568">
        <v>3.24774673183339E-3</v>
      </c>
      <c r="AC568">
        <v>0.25003197203410799</v>
      </c>
      <c r="AD568">
        <v>2.6066631672491101E-2</v>
      </c>
      <c r="AE568" s="2">
        <v>1</v>
      </c>
      <c r="AF568" s="2">
        <v>8</v>
      </c>
      <c r="AG568">
        <v>0.87574063773709898</v>
      </c>
      <c r="AH568">
        <v>-2303.6882633857299</v>
      </c>
      <c r="AI568">
        <v>-0.60177168202543696</v>
      </c>
    </row>
    <row r="569" spans="1:35" ht="14.25" customHeight="1" x14ac:dyDescent="0.25">
      <c r="A569" t="s">
        <v>321</v>
      </c>
      <c r="B569" s="20" t="s">
        <v>322</v>
      </c>
      <c r="C569" s="3" t="s">
        <v>14</v>
      </c>
      <c r="D569" s="13">
        <v>0.41599999999999998</v>
      </c>
      <c r="E569" s="13">
        <v>0.433</v>
      </c>
      <c r="F569" s="13">
        <v>0.43</v>
      </c>
      <c r="G569" s="13">
        <v>0.47799999999999998</v>
      </c>
      <c r="H569" s="13">
        <v>0.441</v>
      </c>
      <c r="I569" s="13">
        <v>0.53</v>
      </c>
      <c r="J569" s="46">
        <v>6.07</v>
      </c>
      <c r="K569" s="47">
        <v>3.02</v>
      </c>
      <c r="L569" s="47">
        <v>2.86</v>
      </c>
      <c r="M569" s="47">
        <v>3.16</v>
      </c>
      <c r="N569" s="47">
        <v>3.76</v>
      </c>
      <c r="O569" s="47">
        <v>5.14</v>
      </c>
      <c r="P569" s="46"/>
      <c r="Q569" s="47"/>
      <c r="R569" s="47"/>
      <c r="S569" s="47"/>
      <c r="T569" s="47">
        <v>0.47899999999999998</v>
      </c>
      <c r="U569" s="73">
        <v>0.46400000000000002</v>
      </c>
      <c r="V569" s="13">
        <v>4.71</v>
      </c>
      <c r="W569" s="13">
        <v>4.7699999999999996</v>
      </c>
      <c r="Y569" s="151" t="s">
        <v>395</v>
      </c>
      <c r="Z569" t="s">
        <v>1375</v>
      </c>
      <c r="AA569" t="s">
        <v>1376</v>
      </c>
      <c r="AB569">
        <v>6.6272482999999993E-2</v>
      </c>
      <c r="AC569">
        <v>8.7599472999999997E-2</v>
      </c>
      <c r="AD569">
        <v>1.1356200910000001</v>
      </c>
      <c r="AE569" s="2">
        <v>1</v>
      </c>
      <c r="AF569" s="2">
        <v>16</v>
      </c>
      <c r="AG569">
        <v>0.30239739799999998</v>
      </c>
      <c r="AH569">
        <v>-2594.1707959999999</v>
      </c>
      <c r="AI569">
        <v>-0.53438823800000002</v>
      </c>
    </row>
    <row r="570" spans="1:35" x14ac:dyDescent="0.25">
      <c r="C570" s="3" t="s">
        <v>15</v>
      </c>
      <c r="D570" s="13">
        <v>0.43</v>
      </c>
      <c r="E570" s="13">
        <v>0.54900000000000004</v>
      </c>
      <c r="F570" s="13">
        <v>0.496</v>
      </c>
      <c r="G570" s="13">
        <v>0.51200000000000001</v>
      </c>
      <c r="H570" s="13">
        <v>0.436</v>
      </c>
      <c r="I570" s="13">
        <v>0.46600000000000003</v>
      </c>
      <c r="J570" s="46">
        <v>6.12</v>
      </c>
      <c r="K570" s="47">
        <v>4.0999999999999996</v>
      </c>
      <c r="L570" s="47">
        <v>3.85</v>
      </c>
      <c r="M570" s="47">
        <v>3.63</v>
      </c>
      <c r="N570" s="47">
        <v>4.53</v>
      </c>
      <c r="O570" s="47">
        <v>4.97</v>
      </c>
      <c r="P570" s="46"/>
      <c r="Q570" s="47"/>
      <c r="R570" s="49"/>
      <c r="S570" s="49"/>
      <c r="T570" s="49">
        <v>0.16</v>
      </c>
      <c r="U570" s="74">
        <v>1.54</v>
      </c>
      <c r="V570" s="13">
        <v>0.34</v>
      </c>
      <c r="W570" s="13">
        <v>0.7</v>
      </c>
      <c r="Y570" s="151" t="s">
        <v>396</v>
      </c>
      <c r="Z570" t="s">
        <v>1377</v>
      </c>
      <c r="AA570" t="s">
        <v>1378</v>
      </c>
      <c r="AB570">
        <v>9.8330554000000001E-2</v>
      </c>
      <c r="AC570">
        <v>0.21988090399999999</v>
      </c>
      <c r="AD570">
        <v>1.7448621310000001</v>
      </c>
      <c r="AE570" s="2">
        <v>1</v>
      </c>
      <c r="AF570" s="2">
        <v>16</v>
      </c>
      <c r="AG570">
        <v>0.205105592</v>
      </c>
      <c r="AH570">
        <v>-833.77432880000003</v>
      </c>
      <c r="AI570">
        <v>-1.662673356</v>
      </c>
    </row>
    <row r="571" spans="1:35" x14ac:dyDescent="0.25">
      <c r="C571" s="3" t="s">
        <v>16</v>
      </c>
      <c r="D571" s="13">
        <v>0.439</v>
      </c>
      <c r="E571" s="13">
        <v>0.502</v>
      </c>
      <c r="F571" s="13">
        <v>0.46400000000000002</v>
      </c>
      <c r="G571" s="13">
        <v>0.496</v>
      </c>
      <c r="H571" s="13">
        <v>0.55100000000000005</v>
      </c>
      <c r="I571" s="13">
        <v>0.46899999999999997</v>
      </c>
      <c r="J571" s="46">
        <v>4</v>
      </c>
      <c r="K571" s="47">
        <v>3.93</v>
      </c>
      <c r="L571" s="47">
        <v>3.2</v>
      </c>
      <c r="M571" s="47">
        <v>3.4</v>
      </c>
      <c r="N571" s="47">
        <v>4.09</v>
      </c>
      <c r="O571" s="47">
        <v>4.9000000000000004</v>
      </c>
      <c r="P571" s="46"/>
      <c r="Q571" s="47"/>
      <c r="R571" s="49"/>
      <c r="S571" s="49"/>
      <c r="T571" s="49">
        <v>0.11600000000000001</v>
      </c>
      <c r="U571" s="74">
        <v>1.43</v>
      </c>
      <c r="V571" s="13">
        <v>0.36799999999999999</v>
      </c>
      <c r="W571" s="13">
        <v>0.79700000000000004</v>
      </c>
      <c r="Y571" s="159"/>
      <c r="AE571" s="2"/>
      <c r="AF571" s="2"/>
    </row>
    <row r="572" spans="1:35" x14ac:dyDescent="0.25">
      <c r="A572" s="9" t="s">
        <v>652</v>
      </c>
      <c r="B572" s="20" t="s">
        <v>323</v>
      </c>
      <c r="C572" s="3" t="s">
        <v>14</v>
      </c>
      <c r="D572" s="15">
        <v>1.22</v>
      </c>
      <c r="E572" s="14">
        <v>0.375</v>
      </c>
      <c r="F572" s="14">
        <v>0.57099999999999995</v>
      </c>
      <c r="G572" s="14">
        <v>0.99399999999999999</v>
      </c>
      <c r="H572" s="14">
        <v>1.28</v>
      </c>
      <c r="I572" s="14">
        <v>0.84499999999999997</v>
      </c>
      <c r="J572" s="91">
        <v>3.19</v>
      </c>
      <c r="K572" s="47">
        <v>2</v>
      </c>
      <c r="L572" s="47">
        <v>2.72</v>
      </c>
      <c r="M572" s="47">
        <v>3.19</v>
      </c>
      <c r="N572" s="47">
        <v>2.64</v>
      </c>
      <c r="O572" s="47">
        <v>2.73</v>
      </c>
      <c r="P572" s="48"/>
      <c r="Q572" s="49"/>
      <c r="R572" s="49"/>
      <c r="S572" s="49"/>
      <c r="T572" s="49">
        <v>0.14099999999999999</v>
      </c>
      <c r="U572" s="74">
        <v>1.4</v>
      </c>
      <c r="V572" s="13">
        <v>0.36899999999999999</v>
      </c>
      <c r="W572" s="13">
        <v>0.82199999999999995</v>
      </c>
      <c r="Y572" s="151" t="s">
        <v>395</v>
      </c>
      <c r="Z572" t="s">
        <v>821</v>
      </c>
      <c r="AA572" t="s">
        <v>822</v>
      </c>
      <c r="AB572">
        <v>3.0813984999999999E-2</v>
      </c>
      <c r="AC572">
        <v>0.41978806200000002</v>
      </c>
      <c r="AD572">
        <v>0.50869880499999998</v>
      </c>
      <c r="AE572" s="2">
        <v>1</v>
      </c>
      <c r="AF572" s="2">
        <v>16</v>
      </c>
      <c r="AG572">
        <v>0.48597625900000002</v>
      </c>
      <c r="AH572">
        <v>-808.82794779999995</v>
      </c>
      <c r="AI572">
        <v>-1.713954574</v>
      </c>
    </row>
    <row r="573" spans="1:35" x14ac:dyDescent="0.25">
      <c r="C573" s="3" t="s">
        <v>15</v>
      </c>
      <c r="D573" s="15">
        <v>1.01</v>
      </c>
      <c r="E573" s="14">
        <v>0.40799999999999997</v>
      </c>
      <c r="F573" s="14">
        <v>0.55000000000000004</v>
      </c>
      <c r="G573" s="15">
        <v>1.01</v>
      </c>
      <c r="H573" s="14">
        <v>0.99399999999999999</v>
      </c>
      <c r="I573" s="14">
        <v>0.80200000000000005</v>
      </c>
      <c r="J573" s="46">
        <v>3.1</v>
      </c>
      <c r="K573" s="47">
        <v>1.81</v>
      </c>
      <c r="L573" s="47">
        <v>2.95</v>
      </c>
      <c r="M573" s="47">
        <v>3.17</v>
      </c>
      <c r="N573" s="47">
        <v>2.64</v>
      </c>
      <c r="O573" s="47">
        <v>2.92</v>
      </c>
      <c r="P573" s="48"/>
      <c r="Q573" s="49"/>
      <c r="R573" s="43"/>
      <c r="S573" s="43"/>
      <c r="T573" s="43">
        <v>1.5942600699949828E-2</v>
      </c>
      <c r="U573" s="71">
        <v>0.48136981542835072</v>
      </c>
      <c r="V573" s="4">
        <v>7.1603581374341099E-2</v>
      </c>
      <c r="W573" s="4">
        <v>0.2509713631785796</v>
      </c>
      <c r="Y573" s="151" t="s">
        <v>396</v>
      </c>
      <c r="Z573" t="s">
        <v>823</v>
      </c>
      <c r="AA573" t="s">
        <v>824</v>
      </c>
      <c r="AB573">
        <v>5.0388919999999997E-2</v>
      </c>
      <c r="AC573">
        <v>0.24876057500000001</v>
      </c>
      <c r="AD573">
        <v>0.84900306000000003</v>
      </c>
      <c r="AE573" s="2">
        <v>1</v>
      </c>
      <c r="AF573" s="2">
        <v>16</v>
      </c>
      <c r="AG573">
        <v>0.37051992900000003</v>
      </c>
      <c r="AH573">
        <v>-1056.5265429999999</v>
      </c>
      <c r="AI573">
        <v>-1.3121244999999999</v>
      </c>
    </row>
    <row r="574" spans="1:35" x14ac:dyDescent="0.25">
      <c r="C574" s="3" t="s">
        <v>16</v>
      </c>
      <c r="D574" s="14">
        <v>1.3</v>
      </c>
      <c r="E574" s="14">
        <v>0.379</v>
      </c>
      <c r="F574" s="14">
        <v>0.627</v>
      </c>
      <c r="G574" s="15">
        <v>1.19</v>
      </c>
      <c r="H574" s="14">
        <v>0.96799999999999997</v>
      </c>
      <c r="I574" s="14">
        <v>0.70799999999999996</v>
      </c>
      <c r="J574" s="46">
        <v>3.05</v>
      </c>
      <c r="K574" s="47">
        <v>1.31</v>
      </c>
      <c r="L574" s="47">
        <v>1.97</v>
      </c>
      <c r="M574" s="47">
        <v>2.3199999999999998</v>
      </c>
      <c r="N574" s="47">
        <v>2.02</v>
      </c>
      <c r="O574" s="47">
        <v>2.99</v>
      </c>
      <c r="P574" s="48"/>
      <c r="Q574" s="49"/>
      <c r="R574" s="43"/>
      <c r="S574" s="43"/>
      <c r="T574" s="43">
        <v>1.4739446872556241E-2</v>
      </c>
      <c r="U574" s="71">
        <v>0.53200294464086351</v>
      </c>
      <c r="V574" s="4">
        <v>9.5704421336131829E-2</v>
      </c>
      <c r="W574" s="4">
        <v>0.21532151148483245</v>
      </c>
      <c r="Y574" s="159"/>
      <c r="AE574" s="2"/>
      <c r="AF574" s="2"/>
    </row>
    <row r="575" spans="1:35" x14ac:dyDescent="0.25">
      <c r="A575" s="9" t="s">
        <v>653</v>
      </c>
      <c r="B575" s="20" t="s">
        <v>324</v>
      </c>
      <c r="C575" s="3" t="s">
        <v>14</v>
      </c>
      <c r="D575" s="7">
        <v>0.54049484103386181</v>
      </c>
      <c r="E575" s="7">
        <v>9.2796129446366449E-2</v>
      </c>
      <c r="F575" s="7"/>
      <c r="G575" s="7">
        <v>5.1119360731505324E-2</v>
      </c>
      <c r="H575" s="7">
        <v>3.9143003351015906E-2</v>
      </c>
      <c r="I575" s="7">
        <v>1.9974908971553264E-2</v>
      </c>
      <c r="J575" s="53">
        <v>1.371573546041728</v>
      </c>
      <c r="K575" s="54">
        <v>0.23135518225968463</v>
      </c>
      <c r="L575" s="54">
        <v>0.33575440324228573</v>
      </c>
      <c r="M575" s="54">
        <v>0.19700554292078246</v>
      </c>
      <c r="N575" s="54">
        <v>5.6142209018948175E-2</v>
      </c>
      <c r="O575" s="54">
        <v>4.1429173254040608E-2</v>
      </c>
      <c r="P575" s="42"/>
      <c r="Q575" s="43"/>
      <c r="R575" s="43"/>
      <c r="S575" s="43"/>
      <c r="T575" s="43">
        <v>1.4605224868220138E-2</v>
      </c>
      <c r="U575" s="71">
        <v>0.59374148739052868</v>
      </c>
      <c r="V575" s="4">
        <v>0.10340004903921479</v>
      </c>
      <c r="W575" s="4">
        <v>0.17124811631128786</v>
      </c>
      <c r="Y575" s="151" t="s">
        <v>395</v>
      </c>
      <c r="Z575" t="s">
        <v>1359</v>
      </c>
      <c r="AA575" t="s">
        <v>1360</v>
      </c>
      <c r="AB575">
        <v>0.64983139499999998</v>
      </c>
      <c r="AC575">
        <v>0.74976819500000003</v>
      </c>
      <c r="AD575">
        <v>24.12497299</v>
      </c>
      <c r="AE575" s="2">
        <v>1</v>
      </c>
      <c r="AF575" s="2">
        <v>13</v>
      </c>
      <c r="AG575" s="134">
        <v>2.8400000000000002E-4</v>
      </c>
      <c r="AH575">
        <v>63.533552049999997</v>
      </c>
      <c r="AI575">
        <v>21.8198781</v>
      </c>
    </row>
    <row r="576" spans="1:35" x14ac:dyDescent="0.25">
      <c r="A576" s="9"/>
      <c r="C576" s="3" t="s">
        <v>15</v>
      </c>
      <c r="D576" s="7">
        <v>0.60915878311896321</v>
      </c>
      <c r="E576" s="7">
        <v>9.69116504782985E-2</v>
      </c>
      <c r="F576" s="7"/>
      <c r="G576" s="7">
        <v>4.7364314034572905E-2</v>
      </c>
      <c r="H576" s="7">
        <v>3.0340342451760993E-2</v>
      </c>
      <c r="I576" s="7">
        <v>2.0679269805210287E-2</v>
      </c>
      <c r="J576" s="53">
        <v>0.92547917777514943</v>
      </c>
      <c r="K576" s="54">
        <v>0.26336405554783276</v>
      </c>
      <c r="L576" s="54">
        <v>0.36088467708883598</v>
      </c>
      <c r="M576" s="54">
        <v>0.2319787866665321</v>
      </c>
      <c r="N576" s="54">
        <v>7.0682876997425953E-2</v>
      </c>
      <c r="O576" s="54">
        <v>7.3635612912310036E-2</v>
      </c>
      <c r="P576" s="42"/>
      <c r="Q576" s="43"/>
      <c r="R576" s="30"/>
      <c r="S576" s="30"/>
      <c r="T576" s="43">
        <v>2.4400000000000002E-2</v>
      </c>
      <c r="U576" s="71">
        <v>8.1700000000000002E-3</v>
      </c>
      <c r="V576" s="7">
        <v>0.30099999999999999</v>
      </c>
      <c r="W576" s="7">
        <v>8.3000000000000004E-2</v>
      </c>
      <c r="Y576" s="151" t="s">
        <v>396</v>
      </c>
      <c r="Z576" t="s">
        <v>1361</v>
      </c>
      <c r="AA576" t="s">
        <v>1362</v>
      </c>
      <c r="AB576">
        <v>0.73058322899999995</v>
      </c>
      <c r="AC576">
        <v>0.57415185300000005</v>
      </c>
      <c r="AD576">
        <v>43.387542799999999</v>
      </c>
      <c r="AE576" s="2">
        <v>1</v>
      </c>
      <c r="AF576" s="2">
        <v>16</v>
      </c>
      <c r="AG576" s="134">
        <v>6.2500000000000003E-6</v>
      </c>
      <c r="AH576">
        <v>64.033507740000005</v>
      </c>
      <c r="AI576">
        <v>21.649514610000001</v>
      </c>
    </row>
    <row r="577" spans="1:35" x14ac:dyDescent="0.25">
      <c r="A577" s="9"/>
      <c r="C577" s="3" t="s">
        <v>16</v>
      </c>
      <c r="D577" s="7">
        <v>0.67161675307029334</v>
      </c>
      <c r="E577" s="7">
        <v>7.668494412686741E-2</v>
      </c>
      <c r="F577" s="7"/>
      <c r="G577" s="7">
        <v>5.6254961717816694E-2</v>
      </c>
      <c r="H577" s="7">
        <v>2.7111648613505405E-2</v>
      </c>
      <c r="I577" s="7">
        <v>2.3476026204810787E-2</v>
      </c>
      <c r="J577" s="53">
        <v>0.99567944515312734</v>
      </c>
      <c r="K577" s="54">
        <v>0.28255609638071771</v>
      </c>
      <c r="L577" s="54">
        <v>0.71190277541750735</v>
      </c>
      <c r="M577" s="54">
        <v>0.43053795974065134</v>
      </c>
      <c r="N577" s="54">
        <v>9.5296583857758077E-2</v>
      </c>
      <c r="O577" s="54">
        <v>6.3583966367822028E-2</v>
      </c>
      <c r="P577" s="42"/>
      <c r="Q577" s="43"/>
      <c r="R577" s="30"/>
      <c r="S577" s="30"/>
      <c r="T577" s="43">
        <v>3.1699999999999999E-2</v>
      </c>
      <c r="U577" s="71">
        <v>8.1799999999999998E-3</v>
      </c>
      <c r="V577" s="7">
        <v>0.20499999999999999</v>
      </c>
      <c r="W577" s="7">
        <v>0.06</v>
      </c>
      <c r="Y577" s="159"/>
      <c r="AE577" s="2"/>
      <c r="AF577" s="2"/>
    </row>
    <row r="578" spans="1:35" x14ac:dyDescent="0.25">
      <c r="A578" t="s">
        <v>325</v>
      </c>
      <c r="B578" s="20" t="s">
        <v>326</v>
      </c>
      <c r="C578" s="3" t="s">
        <v>9</v>
      </c>
      <c r="D578" s="4">
        <v>0.55390979735032198</v>
      </c>
      <c r="E578" s="4">
        <v>0</v>
      </c>
      <c r="F578" s="4">
        <v>0.13896988489107689</v>
      </c>
      <c r="G578" s="4">
        <v>0</v>
      </c>
      <c r="H578" s="4">
        <v>0</v>
      </c>
      <c r="I578" s="4">
        <v>0</v>
      </c>
      <c r="J578" s="42">
        <v>8.0308701620746046</v>
      </c>
      <c r="K578" s="43">
        <v>4.3546818572986128</v>
      </c>
      <c r="L578" s="43">
        <v>4.6311921462592709</v>
      </c>
      <c r="M578" s="43">
        <v>1.923125387775283</v>
      </c>
      <c r="N578" s="43">
        <v>0.82580450942628136</v>
      </c>
      <c r="O578" s="43">
        <v>0</v>
      </c>
      <c r="P578" s="53"/>
      <c r="Q578" s="54"/>
      <c r="R578" s="54"/>
      <c r="S578" s="54"/>
      <c r="T578" s="54">
        <v>0</v>
      </c>
      <c r="U578" s="76">
        <v>0</v>
      </c>
      <c r="V578" s="7">
        <v>0.39452497959566118</v>
      </c>
      <c r="W578" s="7">
        <v>0</v>
      </c>
      <c r="Y578" s="151" t="s">
        <v>395</v>
      </c>
      <c r="Z578" t="s">
        <v>699</v>
      </c>
      <c r="AA578" t="s">
        <v>700</v>
      </c>
      <c r="AB578">
        <v>0.64954556900000004</v>
      </c>
      <c r="AC578">
        <v>0.689565337</v>
      </c>
      <c r="AD578">
        <v>5.5603140709999996</v>
      </c>
      <c r="AE578" s="2">
        <v>1</v>
      </c>
      <c r="AF578" s="2">
        <v>3</v>
      </c>
      <c r="AG578">
        <v>9.9577431999999994E-2</v>
      </c>
      <c r="AH578">
        <v>14.00916513</v>
      </c>
      <c r="AI578">
        <v>98.956243839999999</v>
      </c>
    </row>
    <row r="579" spans="1:35" x14ac:dyDescent="0.25">
      <c r="C579" s="3" t="s">
        <v>10</v>
      </c>
      <c r="D579" s="4">
        <v>0.41084019564847624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2">
        <v>8.2890137103375832</v>
      </c>
      <c r="K579" s="43">
        <v>5.0067540685383758</v>
      </c>
      <c r="L579" s="43">
        <v>5.3129612975310216</v>
      </c>
      <c r="M579" s="43">
        <v>2.2607920619104651</v>
      </c>
      <c r="N579" s="43">
        <v>1.0115814179629157</v>
      </c>
      <c r="O579" s="43">
        <v>0</v>
      </c>
      <c r="P579" s="53"/>
      <c r="Q579" s="54"/>
      <c r="R579" s="30"/>
      <c r="S579" s="30"/>
      <c r="T579" s="30">
        <v>0.58665088382365305</v>
      </c>
      <c r="U579" s="77">
        <v>0.56460998479382729</v>
      </c>
      <c r="V579" s="5">
        <v>5.9690342197196511</v>
      </c>
      <c r="W579" s="5">
        <v>5.5044705640972253</v>
      </c>
      <c r="Y579" s="151" t="s">
        <v>396</v>
      </c>
      <c r="Z579" t="s">
        <v>701</v>
      </c>
      <c r="AA579" t="s">
        <v>702</v>
      </c>
      <c r="AB579">
        <v>0.94917198000000003</v>
      </c>
      <c r="AC579">
        <v>0.20221070699999999</v>
      </c>
      <c r="AD579">
        <v>242.76443939999999</v>
      </c>
      <c r="AE579" s="2">
        <v>1</v>
      </c>
      <c r="AF579" s="2">
        <v>13</v>
      </c>
      <c r="AG579" s="134">
        <v>8.6300000000000002E-10</v>
      </c>
      <c r="AH579">
        <v>36.150196309999998</v>
      </c>
      <c r="AI579">
        <v>38.348183489999997</v>
      </c>
    </row>
    <row r="580" spans="1:35" x14ac:dyDescent="0.25">
      <c r="C580" s="3" t="s">
        <v>11</v>
      </c>
      <c r="D580" s="4">
        <v>1.9159607358705502</v>
      </c>
      <c r="E580" s="4">
        <v>0</v>
      </c>
      <c r="F580" s="4">
        <v>0.2121579603794265</v>
      </c>
      <c r="G580" s="4">
        <v>0</v>
      </c>
      <c r="H580" s="4">
        <v>0</v>
      </c>
      <c r="I580" s="4">
        <v>0</v>
      </c>
      <c r="J580" s="42">
        <v>8.4003090779906273</v>
      </c>
      <c r="K580" s="43">
        <v>5.0147675519682551</v>
      </c>
      <c r="L580" s="43">
        <v>5.2550102628898454</v>
      </c>
      <c r="M580" s="43">
        <v>1.6763954054135515</v>
      </c>
      <c r="N580" s="43">
        <v>0.61586320389225546</v>
      </c>
      <c r="O580" s="43">
        <v>0</v>
      </c>
      <c r="P580" s="53"/>
      <c r="Q580" s="54"/>
      <c r="R580" s="30"/>
      <c r="S580" s="30"/>
      <c r="T580" s="30">
        <v>0.51700517810521118</v>
      </c>
      <c r="U580" s="77">
        <v>0.55945828626963046</v>
      </c>
      <c r="V580" s="5">
        <v>3.9526511261891328</v>
      </c>
      <c r="W580" s="5">
        <v>4.0714842460140188</v>
      </c>
      <c r="Y580" s="159"/>
      <c r="AE580" s="2"/>
      <c r="AF580" s="2"/>
    </row>
    <row r="581" spans="1:35" x14ac:dyDescent="0.25">
      <c r="A581" t="s">
        <v>327</v>
      </c>
      <c r="B581" s="20" t="s">
        <v>328</v>
      </c>
      <c r="C581" s="3" t="s">
        <v>9</v>
      </c>
      <c r="D581" s="5">
        <v>0.4719056310519994</v>
      </c>
      <c r="E581" s="5">
        <v>0.35956052023148982</v>
      </c>
      <c r="F581" s="5">
        <v>0.42329087849310693</v>
      </c>
      <c r="G581" s="5">
        <v>0.42165634214632836</v>
      </c>
      <c r="H581" s="5">
        <v>0.50588700925419472</v>
      </c>
      <c r="I581" s="5">
        <v>0.44755932979323859</v>
      </c>
      <c r="J581" s="55">
        <v>3.402204659916134</v>
      </c>
      <c r="K581" s="30">
        <v>3.1652456073458453</v>
      </c>
      <c r="L581" s="30">
        <v>2.7826510244810545</v>
      </c>
      <c r="M581" s="30">
        <v>0</v>
      </c>
      <c r="N581" s="30">
        <v>4.6930466150032286</v>
      </c>
      <c r="O581" s="30">
        <v>5.6067008389673676</v>
      </c>
      <c r="P581" s="55"/>
      <c r="Q581" s="30"/>
      <c r="R581" s="30"/>
      <c r="S581" s="30"/>
      <c r="T581" s="30">
        <v>0.71531064354879159</v>
      </c>
      <c r="U581" s="77">
        <v>0.68755794797910863</v>
      </c>
      <c r="V581" s="5">
        <v>4.0043499550922386</v>
      </c>
      <c r="W581" s="5">
        <v>4.1473070023552658</v>
      </c>
      <c r="Y581" s="151" t="s">
        <v>395</v>
      </c>
      <c r="Z581" t="s">
        <v>809</v>
      </c>
      <c r="AA581" t="s">
        <v>810</v>
      </c>
      <c r="AB581">
        <v>0.202911023</v>
      </c>
      <c r="AC581">
        <v>0.14321240399999999</v>
      </c>
      <c r="AD581">
        <v>4.0730413609999996</v>
      </c>
      <c r="AE581" s="2">
        <v>1</v>
      </c>
      <c r="AF581" s="2">
        <v>16</v>
      </c>
      <c r="AG581">
        <v>6.0662081999999999E-2</v>
      </c>
      <c r="AH581">
        <v>-837.86981939999998</v>
      </c>
      <c r="AI581">
        <v>-1.6545462419999999</v>
      </c>
    </row>
    <row r="582" spans="1:35" x14ac:dyDescent="0.25">
      <c r="C582" s="3" t="s">
        <v>10</v>
      </c>
      <c r="D582" s="5">
        <v>0.46647475201587218</v>
      </c>
      <c r="E582" s="5">
        <v>0.38153999316456361</v>
      </c>
      <c r="F582" s="5">
        <v>0.49942685717491281</v>
      </c>
      <c r="G582" s="5">
        <v>0.39432126273226697</v>
      </c>
      <c r="H582" s="5">
        <v>0.41841608640946865</v>
      </c>
      <c r="I582" s="5">
        <v>0.5253242758087322</v>
      </c>
      <c r="J582" s="55">
        <v>3.6020977842069053</v>
      </c>
      <c r="K582" s="30">
        <v>3.2822925854513132</v>
      </c>
      <c r="L582" s="30">
        <v>3.3634234508077729</v>
      </c>
      <c r="M582" s="30">
        <v>2.5186534073246132</v>
      </c>
      <c r="N582" s="30">
        <v>3.3249143446305451</v>
      </c>
      <c r="O582" s="30">
        <v>3.9389723089972573</v>
      </c>
      <c r="P582" s="55"/>
      <c r="Q582" s="30"/>
      <c r="R582" s="25">
        <v>0.33</v>
      </c>
      <c r="S582" s="25">
        <v>0.28000000000000003</v>
      </c>
      <c r="T582" s="30"/>
      <c r="U582" s="77"/>
      <c r="V582" s="5"/>
      <c r="W582" s="5"/>
      <c r="Y582" s="151" t="s">
        <v>396</v>
      </c>
      <c r="Z582" t="s">
        <v>811</v>
      </c>
      <c r="AA582" t="s">
        <v>812</v>
      </c>
      <c r="AB582">
        <v>0.23011020900000001</v>
      </c>
      <c r="AC582">
        <v>0.19644431000000001</v>
      </c>
      <c r="AD582">
        <v>4.4833080980000002</v>
      </c>
      <c r="AE582" s="2">
        <v>1</v>
      </c>
      <c r="AF582" s="2">
        <v>15</v>
      </c>
      <c r="AG582">
        <v>5.1345970999999997E-2</v>
      </c>
      <c r="AH582">
        <v>-581.43372009999996</v>
      </c>
      <c r="AI582">
        <v>-2.3842689429999999</v>
      </c>
    </row>
    <row r="583" spans="1:35" x14ac:dyDescent="0.25">
      <c r="C583" s="3" t="s">
        <v>11</v>
      </c>
      <c r="D583" s="5">
        <v>0.40061281533133197</v>
      </c>
      <c r="E583" s="5">
        <v>0.39112519973891557</v>
      </c>
      <c r="F583" s="5">
        <v>0.43288579223318963</v>
      </c>
      <c r="G583" s="5">
        <v>0.35203416583126457</v>
      </c>
      <c r="H583" s="5">
        <v>0.54443024876434165</v>
      </c>
      <c r="I583" s="5">
        <v>0.6965701693105214</v>
      </c>
      <c r="J583" s="55">
        <v>3.1892464947189381</v>
      </c>
      <c r="K583" s="30">
        <v>2.9566282979692198</v>
      </c>
      <c r="L583" s="30">
        <v>3.7489463524309055</v>
      </c>
      <c r="M583" s="30">
        <v>3.1580710676020591</v>
      </c>
      <c r="N583" s="30">
        <v>2.2089207103044934</v>
      </c>
      <c r="O583" s="30">
        <v>3.8966877715219344</v>
      </c>
      <c r="P583" s="55"/>
      <c r="Q583" s="30"/>
      <c r="R583" s="25"/>
      <c r="S583" s="25"/>
      <c r="T583" s="30"/>
      <c r="U583" s="77"/>
      <c r="V583" s="5"/>
      <c r="W583" s="5"/>
      <c r="Y583" s="159"/>
      <c r="AE583" s="2"/>
      <c r="AF583" s="2"/>
    </row>
    <row r="584" spans="1:35" x14ac:dyDescent="0.25">
      <c r="A584" t="s">
        <v>547</v>
      </c>
      <c r="B584" s="20" t="s">
        <v>603</v>
      </c>
      <c r="C584" s="3" t="s">
        <v>9</v>
      </c>
      <c r="D584" s="25">
        <v>0.53</v>
      </c>
      <c r="E584" s="25">
        <v>0.45</v>
      </c>
      <c r="F584" s="25">
        <v>0.19</v>
      </c>
      <c r="G584" s="25">
        <v>0.26</v>
      </c>
      <c r="H584" s="87">
        <v>0.14000000000000001</v>
      </c>
      <c r="I584" s="98"/>
      <c r="J584" s="25">
        <v>4.32</v>
      </c>
      <c r="K584" s="25">
        <v>3.28</v>
      </c>
      <c r="L584" s="25">
        <v>3.45</v>
      </c>
      <c r="M584" s="25">
        <v>2.17</v>
      </c>
      <c r="N584" s="87">
        <v>0.74</v>
      </c>
      <c r="O584" s="98"/>
      <c r="P584" s="54">
        <v>0.4</v>
      </c>
      <c r="Q584" s="87">
        <v>0.56000000000000005</v>
      </c>
      <c r="R584" s="43"/>
      <c r="S584" s="43"/>
      <c r="T584" s="43">
        <v>1.1648857563594142</v>
      </c>
      <c r="U584" s="71">
        <v>1.2308517266812313</v>
      </c>
      <c r="V584" s="7">
        <v>0.29922530354523486</v>
      </c>
      <c r="W584" s="7">
        <v>1.8008148960034851</v>
      </c>
      <c r="Y584" s="159" t="s">
        <v>395</v>
      </c>
      <c r="Z584" t="s">
        <v>548</v>
      </c>
      <c r="AA584" t="s">
        <v>549</v>
      </c>
      <c r="AB584">
        <v>0.81571685862376098</v>
      </c>
      <c r="AC584">
        <v>0.23587280908307001</v>
      </c>
      <c r="AD584">
        <v>35.411458803314702</v>
      </c>
      <c r="AE584" s="2">
        <v>1</v>
      </c>
      <c r="AF584" s="2">
        <v>8</v>
      </c>
      <c r="AG584">
        <v>3.4168964634839701E-4</v>
      </c>
      <c r="AH584">
        <v>66.253972827422501</v>
      </c>
      <c r="AI584">
        <v>20.923943153279101</v>
      </c>
    </row>
    <row r="585" spans="1:35" x14ac:dyDescent="0.25">
      <c r="C585" s="3" t="s">
        <v>10</v>
      </c>
      <c r="D585" s="25">
        <v>0.51</v>
      </c>
      <c r="E585" s="25">
        <v>0.44</v>
      </c>
      <c r="F585" s="25">
        <v>0.28000000000000003</v>
      </c>
      <c r="G585" s="25">
        <v>0.28000000000000003</v>
      </c>
      <c r="H585" s="87">
        <v>0.13</v>
      </c>
      <c r="I585" s="98"/>
      <c r="J585" s="25">
        <v>3.76</v>
      </c>
      <c r="K585" s="25">
        <v>2.3199999999999998</v>
      </c>
      <c r="L585" s="25">
        <v>4.1399999999999997</v>
      </c>
      <c r="M585" s="25">
        <v>3.39</v>
      </c>
      <c r="N585" s="87">
        <v>0.99</v>
      </c>
      <c r="O585" s="98"/>
      <c r="P585" s="54">
        <v>0.8</v>
      </c>
      <c r="Q585" s="87">
        <v>0.69</v>
      </c>
      <c r="R585" s="43"/>
      <c r="S585" s="43"/>
      <c r="T585" s="43">
        <v>1.219694861687322</v>
      </c>
      <c r="U585" s="71">
        <v>1.2134970069824802</v>
      </c>
      <c r="V585" s="7">
        <v>0.18271710011883008</v>
      </c>
      <c r="W585" s="7">
        <v>1.1010082863269888</v>
      </c>
      <c r="Y585" s="159" t="s">
        <v>396</v>
      </c>
      <c r="Z585" t="s">
        <v>550</v>
      </c>
      <c r="AA585" t="s">
        <v>551</v>
      </c>
      <c r="AB585">
        <v>0.79839080986878697</v>
      </c>
      <c r="AC585">
        <v>0.29082526821174998</v>
      </c>
      <c r="AD585">
        <v>31.680730798002699</v>
      </c>
      <c r="AE585" s="2">
        <v>1</v>
      </c>
      <c r="AF585" s="2">
        <v>8</v>
      </c>
      <c r="AG585">
        <v>4.9355550610807799E-4</v>
      </c>
      <c r="AH585">
        <v>56.810940720274502</v>
      </c>
      <c r="AI585">
        <v>24.401890613741401</v>
      </c>
    </row>
    <row r="586" spans="1:35" x14ac:dyDescent="0.25">
      <c r="A586" t="s">
        <v>329</v>
      </c>
      <c r="B586" s="20" t="s">
        <v>330</v>
      </c>
      <c r="C586" s="3" t="s">
        <v>9</v>
      </c>
      <c r="D586" s="7">
        <v>1.6238104606809889</v>
      </c>
      <c r="E586" s="7">
        <v>0.95187214827254185</v>
      </c>
      <c r="F586" s="7">
        <v>0.55942518361617288</v>
      </c>
      <c r="G586" s="7">
        <v>0.85371699540945845</v>
      </c>
      <c r="H586" s="7">
        <v>1.3078268733499376</v>
      </c>
      <c r="I586" s="7">
        <v>1.0555724017533978</v>
      </c>
      <c r="J586" s="42">
        <v>7.3214796004277032</v>
      </c>
      <c r="K586" s="43">
        <v>4.0202730369746877</v>
      </c>
      <c r="L586" s="43">
        <v>3.5285663353479313</v>
      </c>
      <c r="M586" s="43">
        <v>1.5968660329936299</v>
      </c>
      <c r="N586" s="43">
        <v>1.2292874253464265</v>
      </c>
      <c r="O586" s="43">
        <v>0.94382124425259295</v>
      </c>
      <c r="P586" s="42"/>
      <c r="Q586" s="43"/>
      <c r="R586" s="43"/>
      <c r="S586" s="43"/>
      <c r="T586" s="43">
        <v>1.0483894470204678</v>
      </c>
      <c r="U586" s="71">
        <v>1.0663527288199983</v>
      </c>
      <c r="V586" s="7">
        <v>0.26668297801302454</v>
      </c>
      <c r="W586" s="7">
        <v>1.3762730525736306</v>
      </c>
      <c r="Y586" s="151" t="s">
        <v>395</v>
      </c>
      <c r="Z586" t="s">
        <v>1055</v>
      </c>
      <c r="AA586" t="s">
        <v>1056</v>
      </c>
      <c r="AB586">
        <v>1.8062319E-2</v>
      </c>
      <c r="AC586">
        <v>0.37454139800000003</v>
      </c>
      <c r="AD586">
        <v>0.294313086</v>
      </c>
      <c r="AE586" s="2">
        <v>1</v>
      </c>
      <c r="AF586" s="2">
        <v>16</v>
      </c>
      <c r="AG586">
        <v>0.59494629099999996</v>
      </c>
      <c r="AH586">
        <v>-1191.8235930000001</v>
      </c>
      <c r="AI586">
        <v>-1.1631707659999999</v>
      </c>
    </row>
    <row r="587" spans="1:35" x14ac:dyDescent="0.25">
      <c r="C587" s="3" t="s">
        <v>10</v>
      </c>
      <c r="D587" s="7">
        <v>1.680215751580509</v>
      </c>
      <c r="E587" s="7">
        <v>1.1356772956476653</v>
      </c>
      <c r="F587" s="7">
        <v>0.50904959027469077</v>
      </c>
      <c r="G587" s="7">
        <v>0.88431187690998869</v>
      </c>
      <c r="H587" s="7">
        <v>1.3972494314765764</v>
      </c>
      <c r="I587" s="7">
        <v>1.1532130859904686</v>
      </c>
      <c r="J587" s="42">
        <v>7.0988552612268485</v>
      </c>
      <c r="K587" s="43">
        <v>4.1553392002909924</v>
      </c>
      <c r="L587" s="43">
        <v>2.4554361190836094</v>
      </c>
      <c r="M587" s="43">
        <v>1.7449168438474203</v>
      </c>
      <c r="N587" s="43">
        <v>1.9195120529107546</v>
      </c>
      <c r="O587" s="43">
        <v>1.5196395296423713</v>
      </c>
      <c r="P587" s="42"/>
      <c r="Q587" s="43"/>
      <c r="R587" s="47"/>
      <c r="S587" s="47"/>
      <c r="T587" s="47">
        <v>0.54100000000000004</v>
      </c>
      <c r="U587" s="73">
        <v>0.13400000000000001</v>
      </c>
      <c r="V587" s="13">
        <v>2.16</v>
      </c>
      <c r="W587" s="11">
        <v>1.1200000000000001</v>
      </c>
      <c r="Y587" s="151" t="s">
        <v>396</v>
      </c>
      <c r="Z587" t="s">
        <v>1057</v>
      </c>
      <c r="AA587" t="s">
        <v>1058</v>
      </c>
      <c r="AB587">
        <v>0.64799766800000003</v>
      </c>
      <c r="AC587">
        <v>0.41772971199999998</v>
      </c>
      <c r="AD587">
        <v>29.454244259999999</v>
      </c>
      <c r="AE587" s="2">
        <v>1</v>
      </c>
      <c r="AF587" s="2">
        <v>16</v>
      </c>
      <c r="AG587" s="134">
        <v>5.5899999999999997E-5</v>
      </c>
      <c r="AH587">
        <v>106.8186986</v>
      </c>
      <c r="AI587">
        <v>12.978012079999999</v>
      </c>
    </row>
    <row r="588" spans="1:35" x14ac:dyDescent="0.25">
      <c r="C588" s="3" t="s">
        <v>11</v>
      </c>
      <c r="D588" s="7">
        <v>1.4791040413946983</v>
      </c>
      <c r="E588" s="7">
        <v>1.2397179758071237</v>
      </c>
      <c r="F588" s="7">
        <v>0.71063075733950998</v>
      </c>
      <c r="G588" s="7">
        <v>0.58212326174901741</v>
      </c>
      <c r="H588" s="7">
        <v>1.3072482578141098</v>
      </c>
      <c r="I588" s="7">
        <v>1.2614682681397351</v>
      </c>
      <c r="J588" s="42">
        <v>7.6181665827786258</v>
      </c>
      <c r="K588" s="43">
        <v>3.6641413483932923</v>
      </c>
      <c r="L588" s="43">
        <v>2.950666350461538</v>
      </c>
      <c r="M588" s="43">
        <v>1.4059235611565568</v>
      </c>
      <c r="N588" s="43">
        <v>1.327565899827752</v>
      </c>
      <c r="O588" s="43">
        <v>1.0039179540349741</v>
      </c>
      <c r="P588" s="42"/>
      <c r="Q588" s="43"/>
      <c r="R588" s="47"/>
      <c r="S588" s="47"/>
      <c r="T588" s="47">
        <v>0.503</v>
      </c>
      <c r="U588" s="73">
        <v>0.31</v>
      </c>
      <c r="V588" s="13">
        <v>2.44</v>
      </c>
      <c r="W588" s="13">
        <v>1.1499999999999999</v>
      </c>
      <c r="Y588" s="151"/>
      <c r="AA588" s="24"/>
      <c r="AE588" s="2"/>
      <c r="AF588" s="2"/>
    </row>
    <row r="589" spans="1:35" x14ac:dyDescent="0.25">
      <c r="A589" t="s">
        <v>331</v>
      </c>
      <c r="B589" s="20" t="s">
        <v>332</v>
      </c>
      <c r="C589" s="3" t="s">
        <v>14</v>
      </c>
      <c r="D589" s="13">
        <v>0.89100000000000001</v>
      </c>
      <c r="E589" s="13">
        <v>0.71199999999999997</v>
      </c>
      <c r="F589" s="13">
        <v>0.86699999999999999</v>
      </c>
      <c r="G589" s="13">
        <v>0.59799999999999998</v>
      </c>
      <c r="H589" s="13">
        <v>0.36399999999999999</v>
      </c>
      <c r="I589" s="13">
        <v>0.17100000000000001</v>
      </c>
      <c r="J589" s="46">
        <v>3.77</v>
      </c>
      <c r="K589" s="47">
        <v>4.59</v>
      </c>
      <c r="L589" s="47">
        <v>3.36</v>
      </c>
      <c r="M589" s="47">
        <v>3.45</v>
      </c>
      <c r="N589" s="47">
        <v>1.53</v>
      </c>
      <c r="O589" s="47">
        <v>1.35</v>
      </c>
      <c r="P589" s="46"/>
      <c r="Q589" s="47"/>
      <c r="R589" s="47"/>
      <c r="S589" s="47"/>
      <c r="T589" s="47">
        <v>0.42499999999999999</v>
      </c>
      <c r="U589" s="73">
        <v>0.23799999999999999</v>
      </c>
      <c r="V589" s="13">
        <v>2.2400000000000002</v>
      </c>
      <c r="W589" s="13">
        <v>1.1499999999999999</v>
      </c>
      <c r="Y589" s="151" t="s">
        <v>395</v>
      </c>
      <c r="Z589" t="s">
        <v>1271</v>
      </c>
      <c r="AA589" t="s">
        <v>1272</v>
      </c>
      <c r="AB589">
        <v>0.90308094299999997</v>
      </c>
      <c r="AC589">
        <v>0.16985175499999999</v>
      </c>
      <c r="AD589">
        <v>149.0862128</v>
      </c>
      <c r="AE589" s="2">
        <v>1</v>
      </c>
      <c r="AF589" s="2">
        <v>16</v>
      </c>
      <c r="AG589" s="134">
        <v>1.6000000000000001E-9</v>
      </c>
      <c r="AH589">
        <v>116.7690673</v>
      </c>
      <c r="AI589">
        <v>11.87210271</v>
      </c>
    </row>
    <row r="590" spans="1:35" x14ac:dyDescent="0.25">
      <c r="C590" s="3" t="s">
        <v>15</v>
      </c>
      <c r="D590" s="13">
        <v>0.73899999999999999</v>
      </c>
      <c r="E590" s="13">
        <v>0.52700000000000002</v>
      </c>
      <c r="F590" s="13">
        <v>0.54800000000000004</v>
      </c>
      <c r="G590" s="13">
        <v>0.45500000000000002</v>
      </c>
      <c r="H590" s="13">
        <v>0.29099999999999998</v>
      </c>
      <c r="I590" s="13">
        <v>0.22700000000000001</v>
      </c>
      <c r="J590" s="46">
        <v>3.11</v>
      </c>
      <c r="K590" s="47">
        <v>3.09</v>
      </c>
      <c r="L590" s="47">
        <v>3.11</v>
      </c>
      <c r="M590" s="47">
        <v>2.88</v>
      </c>
      <c r="N590" s="47">
        <v>1.74</v>
      </c>
      <c r="O590" s="47">
        <v>1.57</v>
      </c>
      <c r="P590" s="46"/>
      <c r="Q590" s="47"/>
      <c r="R590" s="47"/>
      <c r="S590" s="47"/>
      <c r="T590" s="47">
        <v>1.06</v>
      </c>
      <c r="U590" s="73">
        <v>1.27</v>
      </c>
      <c r="V590" s="28">
        <v>13.3</v>
      </c>
      <c r="W590" s="28">
        <v>10.3</v>
      </c>
      <c r="Y590" s="151" t="s">
        <v>396</v>
      </c>
      <c r="Z590" t="s">
        <v>1273</v>
      </c>
      <c r="AA590" t="s">
        <v>1274</v>
      </c>
      <c r="AB590">
        <v>0.81089796300000005</v>
      </c>
      <c r="AC590">
        <v>0.182336093</v>
      </c>
      <c r="AD590">
        <v>68.610405499999999</v>
      </c>
      <c r="AE590" s="2">
        <v>1</v>
      </c>
      <c r="AF590" s="2">
        <v>16</v>
      </c>
      <c r="AG590" s="134">
        <v>3.5199999999999998E-7</v>
      </c>
      <c r="AH590">
        <v>160.34261169999999</v>
      </c>
      <c r="AI590">
        <v>8.6458262480000005</v>
      </c>
    </row>
    <row r="591" spans="1:35" x14ac:dyDescent="0.25">
      <c r="C591" s="3" t="s">
        <v>16</v>
      </c>
      <c r="D591" s="13">
        <v>0.85299999999999998</v>
      </c>
      <c r="E591" s="13">
        <v>0.67800000000000005</v>
      </c>
      <c r="F591" s="13">
        <v>0.60699999999999998</v>
      </c>
      <c r="G591" s="13">
        <v>0.57999999999999996</v>
      </c>
      <c r="H591" s="13">
        <v>0.29199999999999998</v>
      </c>
      <c r="I591" s="13">
        <v>0.191</v>
      </c>
      <c r="J591" s="46">
        <v>4.03</v>
      </c>
      <c r="K591" s="47">
        <v>3.81</v>
      </c>
      <c r="L591" s="47">
        <v>3.56</v>
      </c>
      <c r="M591" s="47">
        <v>3.05</v>
      </c>
      <c r="N591" s="47">
        <v>1.61</v>
      </c>
      <c r="O591" s="47">
        <v>1.52</v>
      </c>
      <c r="P591" s="46"/>
      <c r="Q591" s="47"/>
      <c r="R591" s="47"/>
      <c r="S591" s="47"/>
      <c r="T591" s="47">
        <v>2.0099999999999998</v>
      </c>
      <c r="U591" s="73">
        <v>1.88</v>
      </c>
      <c r="V591" s="28">
        <v>13.7</v>
      </c>
      <c r="W591" s="28">
        <v>10.3</v>
      </c>
      <c r="Y591" s="151"/>
      <c r="AA591" s="24"/>
      <c r="AE591" s="2"/>
      <c r="AF591" s="2"/>
    </row>
    <row r="592" spans="1:35" x14ac:dyDescent="0.25">
      <c r="A592" s="9" t="s">
        <v>655</v>
      </c>
      <c r="B592" s="20" t="s">
        <v>333</v>
      </c>
      <c r="C592" s="3" t="s">
        <v>14</v>
      </c>
      <c r="D592" s="13">
        <v>1.43</v>
      </c>
      <c r="E592" s="13">
        <v>1.46</v>
      </c>
      <c r="F592" s="13">
        <v>2.58</v>
      </c>
      <c r="G592" s="13">
        <v>1.52</v>
      </c>
      <c r="H592" s="13">
        <v>1.43</v>
      </c>
      <c r="I592" s="13">
        <v>0.68799999999999994</v>
      </c>
      <c r="J592" s="91">
        <v>13.7</v>
      </c>
      <c r="K592" s="92">
        <v>7.01</v>
      </c>
      <c r="L592" s="92">
        <v>7.58</v>
      </c>
      <c r="M592" s="92">
        <v>8.25</v>
      </c>
      <c r="N592" s="47">
        <v>7.6</v>
      </c>
      <c r="O592" s="92">
        <v>16.899999999999999</v>
      </c>
      <c r="P592" s="46"/>
      <c r="Q592" s="47"/>
      <c r="R592" s="47"/>
      <c r="S592" s="47"/>
      <c r="T592" s="47">
        <v>1.43</v>
      </c>
      <c r="U592" s="73">
        <v>1.66</v>
      </c>
      <c r="V592" s="28">
        <v>10.3</v>
      </c>
      <c r="W592" s="28">
        <v>10.7</v>
      </c>
      <c r="Y592" s="151" t="s">
        <v>395</v>
      </c>
      <c r="Z592" t="s">
        <v>797</v>
      </c>
      <c r="AA592" t="s">
        <v>798</v>
      </c>
      <c r="AB592">
        <v>0.54438508299999999</v>
      </c>
      <c r="AC592">
        <v>0.252743677</v>
      </c>
      <c r="AD592">
        <v>19.117375259999999</v>
      </c>
      <c r="AE592" s="2">
        <v>1</v>
      </c>
      <c r="AF592" s="2">
        <v>16</v>
      </c>
      <c r="AG592" s="134">
        <v>4.7399999999999997E-4</v>
      </c>
      <c r="AH592">
        <v>219.14025359999999</v>
      </c>
      <c r="AI592">
        <v>6.3260598569999997</v>
      </c>
    </row>
    <row r="593" spans="1:35" x14ac:dyDescent="0.25">
      <c r="C593" s="3" t="s">
        <v>15</v>
      </c>
      <c r="D593" s="13">
        <v>1.1399999999999999</v>
      </c>
      <c r="E593" s="13">
        <v>2.38</v>
      </c>
      <c r="F593" s="13">
        <v>2.29</v>
      </c>
      <c r="G593" s="13">
        <v>2.13</v>
      </c>
      <c r="H593" s="13">
        <v>1.35</v>
      </c>
      <c r="I593" s="13">
        <v>0.92600000000000005</v>
      </c>
      <c r="J593" s="91">
        <v>10.199999999999999</v>
      </c>
      <c r="K593" s="92">
        <v>7.18</v>
      </c>
      <c r="L593" s="92">
        <v>8.59</v>
      </c>
      <c r="M593" s="92">
        <v>8.5299999999999994</v>
      </c>
      <c r="N593" s="92">
        <v>8.73</v>
      </c>
      <c r="O593" s="92">
        <v>15.3</v>
      </c>
      <c r="P593" s="46"/>
      <c r="Q593" s="47"/>
      <c r="R593" s="30"/>
      <c r="S593" s="30"/>
      <c r="T593" s="30">
        <v>6.9468255779142124E-3</v>
      </c>
      <c r="U593" s="77">
        <v>2.3901518940134828E-2</v>
      </c>
      <c r="V593" s="7">
        <v>6.8630789446654503E-2</v>
      </c>
      <c r="W593" s="7">
        <v>0.15537247575412419</v>
      </c>
      <c r="Y593" s="151" t="s">
        <v>396</v>
      </c>
      <c r="Z593" t="s">
        <v>799</v>
      </c>
      <c r="AA593" t="s">
        <v>800</v>
      </c>
      <c r="AB593">
        <v>0.47875448300000001</v>
      </c>
      <c r="AC593">
        <v>0.19859792600000001</v>
      </c>
      <c r="AD593">
        <v>14.695707649999999</v>
      </c>
      <c r="AE593" s="2">
        <v>1</v>
      </c>
      <c r="AF593" s="2">
        <v>16</v>
      </c>
      <c r="AG593">
        <v>1.465439E-3</v>
      </c>
      <c r="AH593">
        <v>-318.08751969999997</v>
      </c>
      <c r="AI593">
        <v>-4.3582167649999999</v>
      </c>
    </row>
    <row r="594" spans="1:35" x14ac:dyDescent="0.25">
      <c r="C594" s="3" t="s">
        <v>16</v>
      </c>
      <c r="D594" s="13">
        <v>2.19</v>
      </c>
      <c r="E594" s="13">
        <v>1.37</v>
      </c>
      <c r="F594" s="13">
        <v>1.94</v>
      </c>
      <c r="G594" s="13">
        <v>1.33</v>
      </c>
      <c r="H594" s="13">
        <v>1.19</v>
      </c>
      <c r="I594" s="13">
        <v>0.93</v>
      </c>
      <c r="J594" s="91">
        <v>8.64</v>
      </c>
      <c r="K594" s="92">
        <v>8.4499999999999993</v>
      </c>
      <c r="L594" s="92">
        <v>8.7899999999999991</v>
      </c>
      <c r="M594" s="61">
        <v>10</v>
      </c>
      <c r="N594" s="61">
        <v>11</v>
      </c>
      <c r="O594" s="92">
        <v>13.9</v>
      </c>
      <c r="P594" s="46"/>
      <c r="Q594" s="47"/>
      <c r="R594" s="30"/>
      <c r="S594" s="30"/>
      <c r="T594" s="30">
        <v>8.0631542589487248E-3</v>
      </c>
      <c r="U594" s="77">
        <v>3.5770429042216813E-2</v>
      </c>
      <c r="V594" s="7">
        <v>0.19044508195758272</v>
      </c>
      <c r="W594" s="7">
        <v>0.4415235505205759</v>
      </c>
      <c r="Y594" s="151"/>
      <c r="AA594" s="24"/>
      <c r="AE594" s="2"/>
      <c r="AF594" s="2"/>
    </row>
    <row r="595" spans="1:35" x14ac:dyDescent="0.25">
      <c r="A595" t="s">
        <v>334</v>
      </c>
      <c r="B595" s="20" t="s">
        <v>335</v>
      </c>
      <c r="C595" s="34" t="s">
        <v>9</v>
      </c>
      <c r="D595" s="13">
        <v>1.36</v>
      </c>
      <c r="E595" s="13">
        <v>1.85</v>
      </c>
      <c r="F595" s="13">
        <v>1.64</v>
      </c>
      <c r="G595" s="13">
        <v>1.54</v>
      </c>
      <c r="H595" s="13">
        <v>1.01</v>
      </c>
      <c r="I595" s="13">
        <v>0.78900000000000003</v>
      </c>
      <c r="J595" s="46">
        <v>2</v>
      </c>
      <c r="K595" s="47">
        <v>1.67</v>
      </c>
      <c r="L595" s="47">
        <v>3.14</v>
      </c>
      <c r="M595" s="47">
        <v>3.69</v>
      </c>
      <c r="N595" s="47">
        <v>3.99</v>
      </c>
      <c r="O595" s="47">
        <v>9.1999999999999993</v>
      </c>
      <c r="P595" s="46"/>
      <c r="Q595" s="47"/>
      <c r="R595" s="47"/>
      <c r="S595" s="47"/>
      <c r="T595" s="47">
        <v>1.37</v>
      </c>
      <c r="U595" s="73">
        <v>1.0900000000000001</v>
      </c>
      <c r="V595" s="28">
        <v>2.89</v>
      </c>
      <c r="W595" s="28">
        <v>2.4700000000000002</v>
      </c>
      <c r="Y595" s="151" t="s">
        <v>395</v>
      </c>
      <c r="Z595" t="s">
        <v>757</v>
      </c>
      <c r="AA595" t="s">
        <v>758</v>
      </c>
      <c r="AB595">
        <v>0.34199644400000001</v>
      </c>
      <c r="AC595">
        <v>0.20309444700000001</v>
      </c>
      <c r="AD595">
        <v>8.3159779999999994</v>
      </c>
      <c r="AE595" s="2">
        <v>1</v>
      </c>
      <c r="AF595" s="2">
        <v>16</v>
      </c>
      <c r="AG595">
        <v>1.0799115E-2</v>
      </c>
      <c r="AH595">
        <v>413.4870148</v>
      </c>
      <c r="AI595">
        <v>3.3526914059999999</v>
      </c>
    </row>
    <row r="596" spans="1:35" x14ac:dyDescent="0.25">
      <c r="C596" s="34" t="s">
        <v>10</v>
      </c>
      <c r="D596" s="13">
        <v>1.59</v>
      </c>
      <c r="E596" s="13">
        <v>1.5</v>
      </c>
      <c r="F596" s="13">
        <v>1.36</v>
      </c>
      <c r="G596" s="13">
        <v>1.07</v>
      </c>
      <c r="H596" s="13">
        <v>1.2</v>
      </c>
      <c r="I596" s="13">
        <v>1.08</v>
      </c>
      <c r="J596" s="46">
        <v>1.51</v>
      </c>
      <c r="K596" s="47">
        <v>1.41</v>
      </c>
      <c r="L596" s="47">
        <v>3.1</v>
      </c>
      <c r="M596" s="47">
        <v>3.2</v>
      </c>
      <c r="N596" s="47">
        <v>3.64</v>
      </c>
      <c r="O596" s="92">
        <v>8.5299999999999994</v>
      </c>
      <c r="P596" s="46"/>
      <c r="Q596" s="47"/>
      <c r="R596" s="43"/>
      <c r="S596" s="43"/>
      <c r="T596" s="43">
        <v>0.34444020871554171</v>
      </c>
      <c r="U596" s="71">
        <v>0.29607252626813757</v>
      </c>
      <c r="V596" s="7">
        <v>4.6571256343665874</v>
      </c>
      <c r="W596" s="7">
        <v>4.0673231516999833</v>
      </c>
      <c r="Y596" s="151" t="s">
        <v>396</v>
      </c>
      <c r="Z596" t="s">
        <v>759</v>
      </c>
      <c r="AA596" t="s">
        <v>760</v>
      </c>
      <c r="AB596">
        <v>0.87954838300000004</v>
      </c>
      <c r="AC596">
        <v>0.21333699</v>
      </c>
      <c r="AD596">
        <v>116.8334181</v>
      </c>
      <c r="AE596" s="2">
        <v>1</v>
      </c>
      <c r="AF596" s="2">
        <v>16</v>
      </c>
      <c r="AG596" s="134">
        <v>9.2099999999999994E-9</v>
      </c>
      <c r="AH596">
        <v>-105.01876009999999</v>
      </c>
      <c r="AI596">
        <v>-13.20044495</v>
      </c>
    </row>
    <row r="597" spans="1:35" x14ac:dyDescent="0.25">
      <c r="C597" s="34" t="s">
        <v>11</v>
      </c>
      <c r="D597" s="13">
        <v>1.56</v>
      </c>
      <c r="E597" s="13">
        <v>1.59</v>
      </c>
      <c r="F597" s="13">
        <v>1.18</v>
      </c>
      <c r="G597" s="13">
        <v>0.99</v>
      </c>
      <c r="H597" s="13">
        <v>1.98</v>
      </c>
      <c r="I597" s="13">
        <v>1.17</v>
      </c>
      <c r="J597" s="46">
        <v>2.29</v>
      </c>
      <c r="K597" s="47">
        <v>1.83</v>
      </c>
      <c r="L597" s="47">
        <v>3.03</v>
      </c>
      <c r="M597" s="47">
        <v>3.36</v>
      </c>
      <c r="N597" s="47">
        <v>4.8600000000000003</v>
      </c>
      <c r="O597" s="92">
        <v>10.5</v>
      </c>
      <c r="P597" s="46"/>
      <c r="Q597" s="47"/>
      <c r="R597" s="43"/>
      <c r="S597" s="43"/>
      <c r="T597" s="43">
        <v>0.46171213456910731</v>
      </c>
      <c r="U597" s="71">
        <v>0.37148030783159802</v>
      </c>
      <c r="V597" s="7">
        <v>3.9706869028614995</v>
      </c>
      <c r="W597" s="7">
        <v>3.7358085344642737</v>
      </c>
      <c r="Y597" s="151"/>
      <c r="AA597" s="24"/>
      <c r="AE597" s="2"/>
      <c r="AF597" s="2"/>
    </row>
    <row r="598" spans="1:35" x14ac:dyDescent="0.25">
      <c r="A598" s="9" t="s">
        <v>336</v>
      </c>
      <c r="B598" s="299" t="s">
        <v>337</v>
      </c>
      <c r="C598" s="34" t="s">
        <v>9</v>
      </c>
      <c r="D598" s="7">
        <v>0.73647947392247026</v>
      </c>
      <c r="E598" s="7">
        <v>0.61075933382573688</v>
      </c>
      <c r="F598" s="7">
        <v>0.66878559005027294</v>
      </c>
      <c r="G598" s="7">
        <v>0.57445474256033935</v>
      </c>
      <c r="H598" s="7">
        <v>0.2807514712539611</v>
      </c>
      <c r="I598" s="7">
        <v>0.29336160682375928</v>
      </c>
      <c r="J598" s="42">
        <v>6.0028691239188969</v>
      </c>
      <c r="K598" s="43">
        <v>5.0031688546853781</v>
      </c>
      <c r="L598" s="43">
        <v>5.0169145362273957</v>
      </c>
      <c r="M598" s="43">
        <v>3.8414624383502898</v>
      </c>
      <c r="N598" s="43">
        <v>3.9742812894617718</v>
      </c>
      <c r="O598" s="43">
        <v>2.8540463653475023</v>
      </c>
      <c r="P598" s="42"/>
      <c r="Q598" s="43"/>
      <c r="R598" s="43"/>
      <c r="S598" s="43"/>
      <c r="T598" s="43">
        <v>0.33004407805389441</v>
      </c>
      <c r="U598" s="71">
        <v>0.26485621024040412</v>
      </c>
      <c r="V598" s="7">
        <v>4.1956622429772938</v>
      </c>
      <c r="W598" s="7">
        <v>3.5036420385504279</v>
      </c>
      <c r="Y598" s="151" t="s">
        <v>395</v>
      </c>
      <c r="Z598" t="s">
        <v>805</v>
      </c>
      <c r="AA598" t="s">
        <v>806</v>
      </c>
      <c r="AB598">
        <v>0.52811901699999997</v>
      </c>
      <c r="AC598">
        <v>0.235902164</v>
      </c>
      <c r="AD598">
        <v>17.906854890000002</v>
      </c>
      <c r="AE598" s="2">
        <v>1</v>
      </c>
      <c r="AF598" s="2">
        <v>16</v>
      </c>
      <c r="AG598" s="134">
        <v>6.3500000000000004E-4</v>
      </c>
      <c r="AH598">
        <v>242.5911811</v>
      </c>
      <c r="AI598">
        <v>5.714529089</v>
      </c>
    </row>
    <row r="599" spans="1:35" x14ac:dyDescent="0.25">
      <c r="C599" s="34" t="s">
        <v>10</v>
      </c>
      <c r="D599" s="7">
        <v>0.50395940053846711</v>
      </c>
      <c r="E599" s="7">
        <v>0.42773105239331927</v>
      </c>
      <c r="F599" s="7">
        <v>0.44338138238307406</v>
      </c>
      <c r="G599" s="7">
        <v>0.393292511496033</v>
      </c>
      <c r="H599" s="7">
        <v>0.42863358032927495</v>
      </c>
      <c r="I599" s="7">
        <v>0.41261156512830294</v>
      </c>
      <c r="J599" s="42">
        <v>7.2033708989540397</v>
      </c>
      <c r="K599" s="43">
        <v>5.7958885897405361</v>
      </c>
      <c r="L599" s="43">
        <v>5.8987805865955067</v>
      </c>
      <c r="M599" s="43">
        <v>4.8374306068475859</v>
      </c>
      <c r="N599" s="43">
        <v>3.9253613209120588</v>
      </c>
      <c r="O599" s="43">
        <v>3.5754335136165447</v>
      </c>
      <c r="P599" s="42"/>
      <c r="Q599" s="43"/>
      <c r="R599" s="43"/>
      <c r="S599" s="43"/>
      <c r="T599" s="43">
        <v>0.44500636618283679</v>
      </c>
      <c r="U599" s="71">
        <v>0</v>
      </c>
      <c r="V599" s="7">
        <v>2.2640756302521012</v>
      </c>
      <c r="W599" s="7">
        <v>0</v>
      </c>
      <c r="Y599" s="151" t="s">
        <v>396</v>
      </c>
      <c r="Z599" t="s">
        <v>807</v>
      </c>
      <c r="AA599" t="s">
        <v>808</v>
      </c>
      <c r="AB599">
        <v>0.71713786000000002</v>
      </c>
      <c r="AC599">
        <v>0.134610437</v>
      </c>
      <c r="AD599">
        <v>40.564657330000003</v>
      </c>
      <c r="AE599" s="2">
        <v>1</v>
      </c>
      <c r="AF599" s="2">
        <v>16</v>
      </c>
      <c r="AG599" s="134">
        <v>9.3100000000000006E-6</v>
      </c>
      <c r="AH599">
        <v>282.4645514</v>
      </c>
      <c r="AI599">
        <v>4.9078525219999998</v>
      </c>
    </row>
    <row r="600" spans="1:35" x14ac:dyDescent="0.25">
      <c r="C600" s="34" t="s">
        <v>11</v>
      </c>
      <c r="D600" s="7">
        <v>0.76075051821495798</v>
      </c>
      <c r="E600" s="7">
        <v>0.64554716351766694</v>
      </c>
      <c r="F600" s="7">
        <v>0.75048485859283798</v>
      </c>
      <c r="G600" s="7">
        <v>0.6007019132257988</v>
      </c>
      <c r="H600" s="7">
        <v>0.32248314312263232</v>
      </c>
      <c r="I600" s="7">
        <v>0.32516308879940914</v>
      </c>
      <c r="J600" s="42">
        <v>6.9683829310714556</v>
      </c>
      <c r="K600" s="43">
        <v>5.2734616759190871</v>
      </c>
      <c r="L600" s="43">
        <v>5.5143727812060712</v>
      </c>
      <c r="M600" s="43">
        <v>4.5324080913011366</v>
      </c>
      <c r="N600" s="43">
        <v>3.9239055538347909</v>
      </c>
      <c r="O600" s="43">
        <v>3.9833518381739776</v>
      </c>
      <c r="P600" s="42"/>
      <c r="Q600" s="43"/>
      <c r="R600" s="43"/>
      <c r="S600" s="43"/>
      <c r="T600" s="43">
        <v>0.38495670995670994</v>
      </c>
      <c r="U600" s="71">
        <v>0</v>
      </c>
      <c r="V600" s="7">
        <v>2.6488540870893811</v>
      </c>
      <c r="W600" s="7">
        <v>0</v>
      </c>
      <c r="Y600" s="151"/>
      <c r="AA600" s="24"/>
      <c r="AE600" s="2"/>
      <c r="AF600" s="2"/>
    </row>
    <row r="601" spans="1:35" x14ac:dyDescent="0.25">
      <c r="A601" t="s">
        <v>338</v>
      </c>
      <c r="B601" s="20" t="s">
        <v>339</v>
      </c>
      <c r="C601" s="3" t="s">
        <v>14</v>
      </c>
      <c r="D601" s="13">
        <v>0.83299999999999996</v>
      </c>
      <c r="E601" s="13">
        <v>0.78700000000000003</v>
      </c>
      <c r="F601" s="13">
        <v>0.754</v>
      </c>
      <c r="G601" s="13">
        <v>0.505</v>
      </c>
      <c r="H601" s="13">
        <v>9.9099999999999994E-2</v>
      </c>
      <c r="I601" s="13">
        <v>6.1899999999999997E-2</v>
      </c>
      <c r="J601" s="46">
        <v>8.24</v>
      </c>
      <c r="K601" s="47">
        <v>6.9</v>
      </c>
      <c r="L601" s="47">
        <v>7.73</v>
      </c>
      <c r="M601" s="47">
        <v>6.85</v>
      </c>
      <c r="N601" s="47">
        <v>6.12</v>
      </c>
      <c r="O601" s="47">
        <v>3.29</v>
      </c>
      <c r="P601" s="46"/>
      <c r="Q601" s="47"/>
      <c r="R601" s="47"/>
      <c r="S601" s="47"/>
      <c r="T601" s="47">
        <v>1.17</v>
      </c>
      <c r="U601" s="73">
        <v>3.8100000000000002E-2</v>
      </c>
      <c r="V601" s="13">
        <v>12.5</v>
      </c>
      <c r="W601" s="13">
        <v>2.31</v>
      </c>
      <c r="Y601" s="151" t="s">
        <v>395</v>
      </c>
      <c r="Z601" t="s">
        <v>715</v>
      </c>
      <c r="AA601" t="s">
        <v>716</v>
      </c>
      <c r="AB601">
        <v>0.93362709099999996</v>
      </c>
      <c r="AC601">
        <v>0.26083564599999998</v>
      </c>
      <c r="AD601">
        <v>225.06220930000001</v>
      </c>
      <c r="AE601" s="2">
        <v>1</v>
      </c>
      <c r="AF601" s="2">
        <v>16</v>
      </c>
      <c r="AG601" s="134">
        <v>7.6200000000000006E-11</v>
      </c>
      <c r="AH601">
        <v>61.886847539999998</v>
      </c>
      <c r="AI601">
        <v>22.40046821</v>
      </c>
    </row>
    <row r="602" spans="1:35" x14ac:dyDescent="0.25">
      <c r="C602" s="3" t="s">
        <v>15</v>
      </c>
      <c r="D602" s="13">
        <v>0.624</v>
      </c>
      <c r="E602" s="13">
        <v>0.60299999999999998</v>
      </c>
      <c r="F602" s="13">
        <v>0.61</v>
      </c>
      <c r="G602" s="13">
        <v>0.38100000000000001</v>
      </c>
      <c r="H602" s="13">
        <v>0.129</v>
      </c>
      <c r="I602" s="13">
        <v>5.7000000000000002E-2</v>
      </c>
      <c r="J602" s="46">
        <v>9.1199999999999992</v>
      </c>
      <c r="K602" s="47">
        <v>7.87</v>
      </c>
      <c r="L602" s="47">
        <v>6.95</v>
      </c>
      <c r="M602" s="47">
        <v>5.42</v>
      </c>
      <c r="N602" s="47">
        <v>5.0599999999999996</v>
      </c>
      <c r="O602" s="47">
        <v>3.2</v>
      </c>
      <c r="P602" s="46"/>
      <c r="Q602" s="47"/>
      <c r="R602" s="47"/>
      <c r="S602" s="47"/>
      <c r="T602" s="47">
        <v>2.1499999999999998E-2</v>
      </c>
      <c r="U602" s="71">
        <v>0</v>
      </c>
      <c r="V602" s="13">
        <v>0.14099999999999999</v>
      </c>
      <c r="W602" s="7">
        <v>0</v>
      </c>
      <c r="Y602" s="151" t="s">
        <v>396</v>
      </c>
      <c r="Z602" t="s">
        <v>717</v>
      </c>
      <c r="AA602" t="s">
        <v>718</v>
      </c>
      <c r="AB602">
        <v>0.85490214499999995</v>
      </c>
      <c r="AC602">
        <v>0.13011155999999999</v>
      </c>
      <c r="AD602">
        <v>94.270410139999996</v>
      </c>
      <c r="AE602" s="2">
        <v>1</v>
      </c>
      <c r="AF602" s="2">
        <v>16</v>
      </c>
      <c r="AG602" s="134">
        <v>4.1299999999999999E-8</v>
      </c>
      <c r="AH602">
        <v>191.69598120000001</v>
      </c>
      <c r="AI602">
        <v>7.2317340860000003</v>
      </c>
    </row>
    <row r="603" spans="1:35" x14ac:dyDescent="0.25">
      <c r="C603" s="3" t="s">
        <v>16</v>
      </c>
      <c r="D603" s="13">
        <v>0.66800000000000004</v>
      </c>
      <c r="E603" s="13">
        <v>0.63500000000000001</v>
      </c>
      <c r="F603" s="13">
        <v>0.54</v>
      </c>
      <c r="G603" s="13">
        <v>0.371</v>
      </c>
      <c r="H603" s="13">
        <v>0.152</v>
      </c>
      <c r="I603" s="13">
        <v>6.4699999999999994E-2</v>
      </c>
      <c r="J603" s="46">
        <v>8.2100000000000009</v>
      </c>
      <c r="K603" s="47">
        <v>8.0500000000000007</v>
      </c>
      <c r="L603" s="47">
        <v>7.75</v>
      </c>
      <c r="M603" s="47">
        <v>4.46</v>
      </c>
      <c r="N603" s="47">
        <v>6.03</v>
      </c>
      <c r="O603" s="47">
        <v>3.59</v>
      </c>
      <c r="P603" s="46"/>
      <c r="Q603" s="47"/>
      <c r="R603" s="47"/>
      <c r="S603" s="47"/>
      <c r="T603" s="47">
        <v>2.1299999999999999E-2</v>
      </c>
      <c r="U603" s="71">
        <v>0</v>
      </c>
      <c r="V603" s="13">
        <v>0.253</v>
      </c>
      <c r="W603" s="7">
        <v>0</v>
      </c>
      <c r="Y603" s="151"/>
      <c r="AA603" s="24"/>
      <c r="AE603" s="2"/>
      <c r="AF603" s="2"/>
    </row>
    <row r="604" spans="1:35" x14ac:dyDescent="0.25">
      <c r="A604" t="s">
        <v>340</v>
      </c>
      <c r="B604" s="20" t="s">
        <v>341</v>
      </c>
      <c r="C604" s="3" t="s">
        <v>14</v>
      </c>
      <c r="D604" s="13">
        <v>0.187</v>
      </c>
      <c r="E604" s="13">
        <v>9.5500000000000002E-2</v>
      </c>
      <c r="F604" s="13">
        <v>7.1999999999999995E-2</v>
      </c>
      <c r="G604" s="13">
        <v>3.1199999999999999E-2</v>
      </c>
      <c r="H604" s="13">
        <v>3.09E-2</v>
      </c>
      <c r="I604" s="13">
        <v>2.4199999999999999E-2</v>
      </c>
      <c r="J604" s="46">
        <v>1.75</v>
      </c>
      <c r="K604" s="47">
        <v>1.04</v>
      </c>
      <c r="L604" s="47">
        <v>0.82399999999999995</v>
      </c>
      <c r="M604" s="47">
        <v>1.05</v>
      </c>
      <c r="N604" s="47">
        <v>0.434</v>
      </c>
      <c r="O604" s="47">
        <v>0.439</v>
      </c>
      <c r="P604" s="46"/>
      <c r="Q604" s="47"/>
      <c r="R604" s="47"/>
      <c r="S604" s="47"/>
      <c r="T604" s="47">
        <v>1.8800000000000001E-2</v>
      </c>
      <c r="U604" s="71">
        <v>0</v>
      </c>
      <c r="V604" s="13">
        <v>0.20399999999999999</v>
      </c>
      <c r="W604" s="7">
        <v>0</v>
      </c>
      <c r="Y604" s="151" t="s">
        <v>395</v>
      </c>
      <c r="Z604" t="s">
        <v>761</v>
      </c>
      <c r="AA604" t="s">
        <v>762</v>
      </c>
      <c r="AB604">
        <v>0.72724323700000004</v>
      </c>
      <c r="AC604">
        <v>0.42620409199999998</v>
      </c>
      <c r="AD604">
        <v>42.660323699999999</v>
      </c>
      <c r="AE604" s="2">
        <v>1</v>
      </c>
      <c r="AF604" s="2">
        <v>16</v>
      </c>
      <c r="AG604" s="134">
        <v>6.9199999999999998E-6</v>
      </c>
      <c r="AH604">
        <v>86.993519759999998</v>
      </c>
      <c r="AI604">
        <v>15.935604919999999</v>
      </c>
    </row>
    <row r="605" spans="1:35" x14ac:dyDescent="0.25">
      <c r="C605" s="3" t="s">
        <v>15</v>
      </c>
      <c r="D605" s="13">
        <v>0.19500000000000001</v>
      </c>
      <c r="E605" s="13">
        <v>9.2600000000000002E-2</v>
      </c>
      <c r="F605" s="13">
        <v>7.0599999999999996E-2</v>
      </c>
      <c r="G605" s="13">
        <v>3.7699999999999997E-2</v>
      </c>
      <c r="H605" s="13">
        <v>2.93E-2</v>
      </c>
      <c r="I605" s="13">
        <v>1.7500000000000002E-2</v>
      </c>
      <c r="J605" s="46">
        <v>2.38</v>
      </c>
      <c r="K605" s="47">
        <v>1.02</v>
      </c>
      <c r="L605" s="47">
        <v>1.1000000000000001</v>
      </c>
      <c r="M605" s="47">
        <v>0.63500000000000001</v>
      </c>
      <c r="N605" s="47">
        <v>0.54600000000000004</v>
      </c>
      <c r="O605" s="47">
        <v>0.40799999999999997</v>
      </c>
      <c r="P605" s="46"/>
      <c r="Q605" s="47"/>
      <c r="R605" s="47"/>
      <c r="S605" s="47"/>
      <c r="T605" s="47">
        <v>1.4999999999999999E-2</v>
      </c>
      <c r="U605" s="73">
        <v>5.8099999999999999E-2</v>
      </c>
      <c r="V605" s="13">
        <v>5.3900000000000003E-2</v>
      </c>
      <c r="W605" s="13">
        <v>0.13700000000000001</v>
      </c>
      <c r="Y605" s="151" t="s">
        <v>396</v>
      </c>
      <c r="Z605" t="s">
        <v>763</v>
      </c>
      <c r="AA605" t="s">
        <v>764</v>
      </c>
      <c r="AB605">
        <v>0.68552189299999999</v>
      </c>
      <c r="AC605">
        <v>0.31726839600000001</v>
      </c>
      <c r="AD605">
        <v>34.877945529999998</v>
      </c>
      <c r="AE605" s="2">
        <v>1</v>
      </c>
      <c r="AF605" s="2">
        <v>16</v>
      </c>
      <c r="AG605" s="134">
        <v>2.2099999999999998E-5</v>
      </c>
      <c r="AH605">
        <v>129.24517259999999</v>
      </c>
      <c r="AI605">
        <v>10.72608232</v>
      </c>
    </row>
    <row r="606" spans="1:35" x14ac:dyDescent="0.25">
      <c r="C606" s="3" t="s">
        <v>16</v>
      </c>
      <c r="D606" s="13">
        <v>0.21099999999999999</v>
      </c>
      <c r="E606" s="13">
        <v>7.0099999999999996E-2</v>
      </c>
      <c r="F606" s="13">
        <v>8.1500000000000003E-2</v>
      </c>
      <c r="G606" s="13">
        <v>4.4400000000000002E-2</v>
      </c>
      <c r="H606" s="13">
        <v>2.5600000000000001E-2</v>
      </c>
      <c r="I606" s="13">
        <v>2.01E-2</v>
      </c>
      <c r="J606" s="46">
        <v>1.99</v>
      </c>
      <c r="K606" s="47">
        <v>1.02</v>
      </c>
      <c r="L606" s="47">
        <v>0.85699999999999998</v>
      </c>
      <c r="M606" s="47">
        <v>0.63600000000000001</v>
      </c>
      <c r="N606" s="47">
        <v>0.47399999999999998</v>
      </c>
      <c r="O606" s="47">
        <v>0.41699999999999998</v>
      </c>
      <c r="P606" s="46"/>
      <c r="Q606" s="47"/>
      <c r="R606" s="47"/>
      <c r="S606" s="47"/>
      <c r="T606" s="47">
        <v>1.6500000000000001E-2</v>
      </c>
      <c r="U606" s="73">
        <v>4.82E-2</v>
      </c>
      <c r="V606" s="13">
        <v>0.10199999999999999</v>
      </c>
      <c r="W606" s="13">
        <v>0.25600000000000001</v>
      </c>
      <c r="Y606" s="151"/>
      <c r="AA606" s="24"/>
      <c r="AE606" s="2"/>
      <c r="AF606" s="2"/>
    </row>
    <row r="607" spans="1:35" x14ac:dyDescent="0.25">
      <c r="A607" t="s">
        <v>342</v>
      </c>
      <c r="B607" s="20" t="s">
        <v>343</v>
      </c>
      <c r="C607" s="34" t="s">
        <v>9</v>
      </c>
      <c r="D607" s="13">
        <v>0.39900000000000002</v>
      </c>
      <c r="E607" s="13">
        <v>0.33700000000000002</v>
      </c>
      <c r="F607" s="13">
        <v>0.216</v>
      </c>
      <c r="G607" s="13">
        <v>0.191</v>
      </c>
      <c r="H607" s="13">
        <v>6.1400000000000003E-2</v>
      </c>
      <c r="I607" s="13">
        <v>2.93E-2</v>
      </c>
      <c r="J607" s="46">
        <v>1.1299999999999999</v>
      </c>
      <c r="K607" s="47">
        <v>0.70099999999999996</v>
      </c>
      <c r="L607" s="47">
        <v>0.61799999999999999</v>
      </c>
      <c r="M607" s="47">
        <v>0.33300000000000002</v>
      </c>
      <c r="N607" s="47">
        <v>0.25600000000000001</v>
      </c>
      <c r="O607" s="47">
        <v>0.152</v>
      </c>
      <c r="P607" s="46"/>
      <c r="Q607" s="47"/>
      <c r="R607" s="47"/>
      <c r="S607" s="47"/>
      <c r="T607" s="47">
        <v>1.49E-2</v>
      </c>
      <c r="U607" s="73">
        <v>5.8599999999999999E-2</v>
      </c>
      <c r="V607" s="13">
        <v>0.1</v>
      </c>
      <c r="W607" s="13">
        <v>0.224</v>
      </c>
      <c r="Y607" s="151" t="s">
        <v>395</v>
      </c>
      <c r="Z607" t="s">
        <v>1427</v>
      </c>
      <c r="AA607" t="s">
        <v>1428</v>
      </c>
      <c r="AB607">
        <v>0.94690481999999998</v>
      </c>
      <c r="AC607">
        <v>0.234142511</v>
      </c>
      <c r="AD607">
        <v>285.3456238</v>
      </c>
      <c r="AE607" s="2">
        <v>1</v>
      </c>
      <c r="AF607" s="2">
        <v>16</v>
      </c>
      <c r="AG607" s="134">
        <v>1.27E-11</v>
      </c>
      <c r="AH607">
        <v>61.228089869999998</v>
      </c>
      <c r="AI607">
        <v>22.64147655</v>
      </c>
    </row>
    <row r="608" spans="1:35" x14ac:dyDescent="0.25">
      <c r="C608" s="34" t="s">
        <v>10</v>
      </c>
      <c r="D608" s="13">
        <v>0.45400000000000001</v>
      </c>
      <c r="E608" s="13">
        <v>0.32700000000000001</v>
      </c>
      <c r="F608" s="13">
        <v>0.20200000000000001</v>
      </c>
      <c r="G608" s="13">
        <v>0.154</v>
      </c>
      <c r="H608" s="13">
        <v>7.3400000000000007E-2</v>
      </c>
      <c r="I608" s="13">
        <v>2.2499999999999999E-2</v>
      </c>
      <c r="J608" s="46">
        <v>2.48</v>
      </c>
      <c r="K608" s="47">
        <v>1.6</v>
      </c>
      <c r="L608" s="47">
        <v>1.34</v>
      </c>
      <c r="M608" s="47">
        <v>1.01</v>
      </c>
      <c r="N608" s="47">
        <v>0.46800000000000003</v>
      </c>
      <c r="O608" s="47">
        <v>0.30599999999999999</v>
      </c>
      <c r="P608" s="46"/>
      <c r="Q608" s="47"/>
      <c r="R608" s="47"/>
      <c r="S608" s="47"/>
      <c r="T608" s="47">
        <v>0.18</v>
      </c>
      <c r="U608" s="73">
        <v>0.21</v>
      </c>
      <c r="V608" s="13">
        <v>3.6</v>
      </c>
      <c r="W608" s="13">
        <v>4.59</v>
      </c>
      <c r="Y608" s="151" t="s">
        <v>396</v>
      </c>
      <c r="Z608" t="s">
        <v>1429</v>
      </c>
      <c r="AA608" t="s">
        <v>1430</v>
      </c>
      <c r="AB608">
        <v>0.68828577599999996</v>
      </c>
      <c r="AC608">
        <v>0.46186259699999999</v>
      </c>
      <c r="AD608">
        <v>35.329066019999999</v>
      </c>
      <c r="AE608" s="2">
        <v>1</v>
      </c>
      <c r="AF608" s="2">
        <v>16</v>
      </c>
      <c r="AG608" s="134">
        <v>2.0599999999999999E-5</v>
      </c>
      <c r="AH608">
        <v>88.214041570000006</v>
      </c>
      <c r="AI608">
        <v>15.715121269999999</v>
      </c>
    </row>
    <row r="609" spans="1:35" x14ac:dyDescent="0.25">
      <c r="C609" s="34" t="s">
        <v>11</v>
      </c>
      <c r="D609" s="13">
        <v>0.52</v>
      </c>
      <c r="E609" s="13">
        <v>0.248</v>
      </c>
      <c r="F609" s="13">
        <v>0.20300000000000001</v>
      </c>
      <c r="G609" s="13">
        <v>0.14000000000000001</v>
      </c>
      <c r="H609" s="13">
        <v>8.6599999999999996E-2</v>
      </c>
      <c r="I609" s="13">
        <v>2.64E-2</v>
      </c>
      <c r="J609" s="46">
        <v>2.42</v>
      </c>
      <c r="K609" s="47">
        <v>1.37</v>
      </c>
      <c r="L609" s="47">
        <v>1.27</v>
      </c>
      <c r="M609" s="47">
        <v>1</v>
      </c>
      <c r="N609" s="47">
        <v>0.59399999999999997</v>
      </c>
      <c r="O609" s="47">
        <v>0.307</v>
      </c>
      <c r="P609" s="46"/>
      <c r="Q609" s="47"/>
      <c r="R609" s="47"/>
      <c r="S609" s="47"/>
      <c r="T609" s="47">
        <v>0.24299999999999999</v>
      </c>
      <c r="U609" s="73">
        <v>0.183</v>
      </c>
      <c r="V609" s="13">
        <v>4.7</v>
      </c>
      <c r="W609" s="13">
        <v>2.76</v>
      </c>
      <c r="Y609" s="151"/>
      <c r="AA609" s="24"/>
      <c r="AE609" s="2"/>
      <c r="AF609" s="2"/>
    </row>
    <row r="610" spans="1:35" x14ac:dyDescent="0.25">
      <c r="A610" t="s">
        <v>344</v>
      </c>
      <c r="B610" s="20" t="s">
        <v>345</v>
      </c>
      <c r="C610" s="3" t="s">
        <v>14</v>
      </c>
      <c r="D610" s="13">
        <v>0.32200000000000001</v>
      </c>
      <c r="E610" s="13">
        <v>0.32600000000000001</v>
      </c>
      <c r="F610" s="13">
        <v>0.219</v>
      </c>
      <c r="G610" s="13">
        <v>0.20499999999999999</v>
      </c>
      <c r="H610" s="13">
        <v>0.22</v>
      </c>
      <c r="I610" s="13">
        <v>0.10299999999999999</v>
      </c>
      <c r="J610" s="46">
        <v>5.4</v>
      </c>
      <c r="K610" s="47">
        <v>3.9</v>
      </c>
      <c r="L610" s="47">
        <v>3.52</v>
      </c>
      <c r="M610" s="47">
        <v>3.87</v>
      </c>
      <c r="N610" s="47">
        <v>3.52</v>
      </c>
      <c r="O610" s="47">
        <v>3.05</v>
      </c>
      <c r="P610" s="46"/>
      <c r="Q610" s="47"/>
      <c r="R610" s="47"/>
      <c r="S610" s="47"/>
      <c r="T610" s="47">
        <v>0.16</v>
      </c>
      <c r="U610" s="73">
        <v>0.21</v>
      </c>
      <c r="V610" s="13">
        <v>5.19</v>
      </c>
      <c r="W610" s="13">
        <v>2.41</v>
      </c>
      <c r="Y610" s="151" t="s">
        <v>395</v>
      </c>
      <c r="Z610" t="s">
        <v>1095</v>
      </c>
      <c r="AA610" t="s">
        <v>1096</v>
      </c>
      <c r="AB610">
        <v>0.54355497100000005</v>
      </c>
      <c r="AC610">
        <v>0.21139724400000001</v>
      </c>
      <c r="AD610">
        <v>19.053509160000001</v>
      </c>
      <c r="AE610" s="2">
        <v>1</v>
      </c>
      <c r="AF610" s="2">
        <v>16</v>
      </c>
      <c r="AG610" s="134">
        <v>4.8099999999999998E-4</v>
      </c>
      <c r="AH610">
        <v>262.43985220000002</v>
      </c>
      <c r="AI610">
        <v>5.2823317400000001</v>
      </c>
    </row>
    <row r="611" spans="1:35" x14ac:dyDescent="0.25">
      <c r="C611" s="3" t="s">
        <v>15</v>
      </c>
      <c r="D611" s="13">
        <v>0.26600000000000001</v>
      </c>
      <c r="E611" s="13">
        <v>0.27200000000000002</v>
      </c>
      <c r="F611" s="13">
        <v>0.158</v>
      </c>
      <c r="G611" s="13">
        <v>0.23899999999999999</v>
      </c>
      <c r="H611" s="13">
        <v>0.23200000000000001</v>
      </c>
      <c r="I611" s="13">
        <v>0.14499999999999999</v>
      </c>
      <c r="J611" s="46">
        <v>4.47</v>
      </c>
      <c r="K611" s="47">
        <v>4.0199999999999996</v>
      </c>
      <c r="L611" s="47">
        <v>6.2</v>
      </c>
      <c r="M611" s="47">
        <v>3.64</v>
      </c>
      <c r="N611" s="47">
        <v>4.46</v>
      </c>
      <c r="O611" s="47">
        <v>2.0499999999999998</v>
      </c>
      <c r="P611" s="46"/>
      <c r="Q611" s="47"/>
      <c r="R611" s="43"/>
      <c r="S611" s="43"/>
      <c r="T611" s="43">
        <v>0</v>
      </c>
      <c r="U611" s="71">
        <v>1.4881564726409576E-2</v>
      </c>
      <c r="V611" s="7">
        <v>2.1964209740818585E-2</v>
      </c>
      <c r="W611" s="7">
        <v>0.40853146921788619</v>
      </c>
      <c r="Y611" s="151" t="s">
        <v>396</v>
      </c>
      <c r="Z611" t="s">
        <v>1097</v>
      </c>
      <c r="AA611" t="s">
        <v>1098</v>
      </c>
      <c r="AB611">
        <v>0.47386741199999999</v>
      </c>
      <c r="AC611">
        <v>0.179494563</v>
      </c>
      <c r="AD611">
        <v>14.410585409999999</v>
      </c>
      <c r="AE611" s="2">
        <v>1</v>
      </c>
      <c r="AF611" s="2">
        <v>16</v>
      </c>
      <c r="AG611">
        <v>1.585634E-3</v>
      </c>
      <c r="AH611">
        <v>355.40577639999998</v>
      </c>
      <c r="AI611">
        <v>3.9005960320000002</v>
      </c>
    </row>
    <row r="612" spans="1:35" x14ac:dyDescent="0.25">
      <c r="C612" s="3" t="s">
        <v>16</v>
      </c>
      <c r="D612" s="13">
        <v>0.253</v>
      </c>
      <c r="E612" s="13">
        <v>0.26200000000000001</v>
      </c>
      <c r="F612" s="13">
        <v>0.16200000000000001</v>
      </c>
      <c r="G612" s="13">
        <v>0.24099999999999999</v>
      </c>
      <c r="H612" s="13">
        <v>0.23599999999999999</v>
      </c>
      <c r="I612" s="13">
        <v>0.14799999999999999</v>
      </c>
      <c r="J612" s="46">
        <v>3.95</v>
      </c>
      <c r="K612" s="47">
        <v>3.28</v>
      </c>
      <c r="L612" s="47">
        <v>3.83</v>
      </c>
      <c r="M612" s="47">
        <v>3.5</v>
      </c>
      <c r="N612" s="47">
        <v>3.18</v>
      </c>
      <c r="O612" s="47">
        <v>2.95</v>
      </c>
      <c r="P612" s="46"/>
      <c r="Q612" s="47"/>
      <c r="R612" s="43"/>
      <c r="S612" s="43"/>
      <c r="T612" s="43">
        <v>4.4161148787742492E-3</v>
      </c>
      <c r="U612" s="71">
        <v>6.8824429554566694E-3</v>
      </c>
      <c r="V612" s="7">
        <v>2.2722944547358941E-2</v>
      </c>
      <c r="W612" s="7">
        <v>0.42190067125737424</v>
      </c>
      <c r="Y612" s="151"/>
      <c r="AA612" s="24"/>
      <c r="AE612" s="2"/>
      <c r="AF612" s="2"/>
    </row>
    <row r="613" spans="1:35" x14ac:dyDescent="0.25">
      <c r="A613" t="s">
        <v>346</v>
      </c>
      <c r="B613" s="20" t="s">
        <v>347</v>
      </c>
      <c r="C613" s="3" t="s">
        <v>9</v>
      </c>
      <c r="D613" s="7">
        <v>0.23613958781541755</v>
      </c>
      <c r="E613" s="7">
        <v>9.1622662450829007E-2</v>
      </c>
      <c r="F613" s="7">
        <v>6.1321697089884601E-2</v>
      </c>
      <c r="G613" s="7">
        <v>2.7061432312647841E-2</v>
      </c>
      <c r="H613" s="7">
        <v>1.3307891374848493E-2</v>
      </c>
      <c r="I613" s="7">
        <v>7.14724930723589E-3</v>
      </c>
      <c r="J613" s="42">
        <v>3.1379942845433617</v>
      </c>
      <c r="K613" s="43">
        <v>1.9778508594277799</v>
      </c>
      <c r="L613" s="43">
        <v>2.3739321553377075</v>
      </c>
      <c r="M613" s="43">
        <v>1.4411173701550628</v>
      </c>
      <c r="N613" s="43">
        <v>0.60120667617219081</v>
      </c>
      <c r="O613" s="43">
        <v>0.1605685424291769</v>
      </c>
      <c r="P613" s="42"/>
      <c r="Q613" s="43"/>
      <c r="R613" s="43"/>
      <c r="S613" s="43"/>
      <c r="T613" s="43">
        <v>4.1511203609910239E-3</v>
      </c>
      <c r="U613" s="71">
        <v>1.3499158862756379E-2</v>
      </c>
      <c r="V613" s="7">
        <v>1.3434262685772016E-2</v>
      </c>
      <c r="W613" s="7">
        <v>0.43435597686180683</v>
      </c>
      <c r="Y613" s="151" t="s">
        <v>395</v>
      </c>
      <c r="Z613" t="s">
        <v>1319</v>
      </c>
      <c r="AA613" t="s">
        <v>1320</v>
      </c>
      <c r="AB613">
        <v>0.75343289000000002</v>
      </c>
      <c r="AC613">
        <v>0.61989089600000002</v>
      </c>
      <c r="AD613">
        <v>48.891055289999997</v>
      </c>
      <c r="AE613" s="2">
        <v>1</v>
      </c>
      <c r="AF613" s="2">
        <v>16</v>
      </c>
      <c r="AG613" s="134">
        <v>3.0400000000000001E-6</v>
      </c>
      <c r="AH613">
        <v>55.8710235</v>
      </c>
      <c r="AI613">
        <v>24.81240318</v>
      </c>
    </row>
    <row r="614" spans="1:35" x14ac:dyDescent="0.25">
      <c r="C614" s="3" t="s">
        <v>10</v>
      </c>
      <c r="D614" s="7">
        <v>0.25026171807154696</v>
      </c>
      <c r="E614" s="7">
        <v>0.11750679342001909</v>
      </c>
      <c r="F614" s="7">
        <v>7.1065411321299815E-2</v>
      </c>
      <c r="G614" s="7">
        <v>3.3310895942284126E-2</v>
      </c>
      <c r="H614" s="7">
        <v>1.0471454435197192E-2</v>
      </c>
      <c r="I614" s="7">
        <v>6.7858830157784622E-3</v>
      </c>
      <c r="J614" s="42">
        <v>3.1618057592222986</v>
      </c>
      <c r="K614" s="43">
        <v>2.4213326591233573</v>
      </c>
      <c r="L614" s="43">
        <v>2.2976739161592503</v>
      </c>
      <c r="M614" s="43">
        <v>1.2698504788856564</v>
      </c>
      <c r="N614" s="43">
        <v>0.66068367601112332</v>
      </c>
      <c r="O614" s="43">
        <v>0.15275836613087368</v>
      </c>
      <c r="P614" s="42"/>
      <c r="Q614" s="43"/>
      <c r="R614" s="47"/>
      <c r="S614" s="47"/>
      <c r="T614" s="47">
        <v>0.35799999999999998</v>
      </c>
      <c r="U614" s="73">
        <v>0.55600000000000005</v>
      </c>
      <c r="V614" s="13">
        <v>3.09</v>
      </c>
      <c r="W614" s="13">
        <v>3.27</v>
      </c>
      <c r="Y614" s="151" t="s">
        <v>396</v>
      </c>
      <c r="Z614" t="s">
        <v>1321</v>
      </c>
      <c r="AA614" t="s">
        <v>1322</v>
      </c>
      <c r="AB614">
        <v>0.98955291700000003</v>
      </c>
      <c r="AC614">
        <v>0.111586016</v>
      </c>
      <c r="AD614">
        <v>1515.5280580000001</v>
      </c>
      <c r="AE614" s="2">
        <v>1</v>
      </c>
      <c r="AF614" s="2">
        <v>16</v>
      </c>
      <c r="AG614">
        <v>0</v>
      </c>
      <c r="AH614">
        <v>55.747427080000001</v>
      </c>
      <c r="AI614">
        <v>24.867414220000001</v>
      </c>
    </row>
    <row r="615" spans="1:35" x14ac:dyDescent="0.25">
      <c r="C615" s="3" t="s">
        <v>11</v>
      </c>
      <c r="D615" s="7">
        <v>0.23468693788121511</v>
      </c>
      <c r="E615" s="7">
        <v>0.10348040144876806</v>
      </c>
      <c r="F615" s="7">
        <v>7.9114971902852479E-2</v>
      </c>
      <c r="G615" s="7">
        <v>3.8393885458103731E-2</v>
      </c>
      <c r="H615" s="7">
        <v>8.3600856072766176E-3</v>
      </c>
      <c r="I615" s="7">
        <v>7.3579735394093057E-3</v>
      </c>
      <c r="J615" s="42">
        <v>3.6614250476510817</v>
      </c>
      <c r="K615" s="43">
        <v>2.6778015718621608</v>
      </c>
      <c r="L615" s="43">
        <v>2.3466922471999467</v>
      </c>
      <c r="M615" s="43">
        <v>1.5351564184506734</v>
      </c>
      <c r="N615" s="43">
        <v>0.6817901807408252</v>
      </c>
      <c r="O615" s="43">
        <v>0.18075120969184152</v>
      </c>
      <c r="P615" s="42"/>
      <c r="Q615" s="43"/>
      <c r="R615" s="47"/>
      <c r="S615" s="47"/>
      <c r="T615" s="47">
        <v>0.312</v>
      </c>
      <c r="U615" s="73">
        <v>0.42399999999999999</v>
      </c>
      <c r="V615" s="13">
        <v>3.63</v>
      </c>
      <c r="W615" s="13">
        <v>2.93</v>
      </c>
      <c r="Y615" s="151"/>
      <c r="AA615" s="24"/>
      <c r="AE615" s="2"/>
      <c r="AF615" s="2"/>
    </row>
    <row r="616" spans="1:35" x14ac:dyDescent="0.25">
      <c r="A616" t="s">
        <v>348</v>
      </c>
      <c r="B616" s="20" t="s">
        <v>349</v>
      </c>
      <c r="C616" s="3" t="s">
        <v>14</v>
      </c>
      <c r="D616" s="13">
        <v>0.502</v>
      </c>
      <c r="E616" s="13">
        <v>0.47399999999999998</v>
      </c>
      <c r="F616" s="13">
        <v>0.39400000000000002</v>
      </c>
      <c r="G616" s="13">
        <v>0.34499999999999997</v>
      </c>
      <c r="H616" s="13">
        <v>0.372</v>
      </c>
      <c r="I616" s="13">
        <v>0.47099999999999997</v>
      </c>
      <c r="J616" s="46">
        <v>4.99</v>
      </c>
      <c r="K616" s="47">
        <v>4.59</v>
      </c>
      <c r="L616" s="47">
        <v>4.32</v>
      </c>
      <c r="M616" s="47">
        <v>6.35</v>
      </c>
      <c r="N616" s="47">
        <v>3.85</v>
      </c>
      <c r="O616" s="47">
        <v>3.68</v>
      </c>
      <c r="P616" s="46"/>
      <c r="Q616" s="47"/>
      <c r="R616" s="47"/>
      <c r="S616" s="47"/>
      <c r="T616" s="47">
        <v>0.35299999999999998</v>
      </c>
      <c r="U616" s="73">
        <v>0.43099999999999999</v>
      </c>
      <c r="V616" s="13">
        <v>3.39</v>
      </c>
      <c r="W616" s="13">
        <v>3.59</v>
      </c>
      <c r="Y616" s="151" t="s">
        <v>395</v>
      </c>
      <c r="Z616" t="s">
        <v>893</v>
      </c>
      <c r="AA616" t="s">
        <v>894</v>
      </c>
      <c r="AB616">
        <v>0.43627508700000001</v>
      </c>
      <c r="AC616">
        <v>0.16626512600000001</v>
      </c>
      <c r="AD616">
        <v>12.382637750000001</v>
      </c>
      <c r="AE616" s="2">
        <v>1</v>
      </c>
      <c r="AF616" s="2">
        <v>16</v>
      </c>
      <c r="AG616">
        <v>2.8475890000000002E-3</v>
      </c>
      <c r="AH616">
        <v>413.91278510000001</v>
      </c>
      <c r="AI616">
        <v>3.3492426690000001</v>
      </c>
    </row>
    <row r="617" spans="1:35" x14ac:dyDescent="0.25">
      <c r="C617" s="3" t="s">
        <v>15</v>
      </c>
      <c r="D617" s="13">
        <v>0.57299999999999995</v>
      </c>
      <c r="E617" s="13">
        <v>0.437</v>
      </c>
      <c r="F617" s="13">
        <v>0.57399999999999995</v>
      </c>
      <c r="G617" s="13">
        <v>0.45700000000000002</v>
      </c>
      <c r="H617" s="13">
        <v>0.41299999999999998</v>
      </c>
      <c r="I617" s="13">
        <v>0.23</v>
      </c>
      <c r="J617" s="46">
        <v>4.6399999999999997</v>
      </c>
      <c r="K617" s="47">
        <v>4.09</v>
      </c>
      <c r="L617" s="47">
        <v>4.6900000000000004</v>
      </c>
      <c r="M617" s="47">
        <v>6.03</v>
      </c>
      <c r="N617" s="47">
        <v>5.95</v>
      </c>
      <c r="O617" s="47">
        <v>3.52</v>
      </c>
      <c r="P617" s="46"/>
      <c r="Q617" s="47"/>
      <c r="R617" s="30"/>
      <c r="S617" s="30"/>
      <c r="T617" s="30">
        <v>1.2495573116054872</v>
      </c>
      <c r="U617" s="77">
        <v>0</v>
      </c>
      <c r="V617" s="5">
        <v>22.466261431131986</v>
      </c>
      <c r="W617" s="5">
        <v>0</v>
      </c>
      <c r="Y617" s="151" t="s">
        <v>396</v>
      </c>
      <c r="Z617" t="s">
        <v>895</v>
      </c>
      <c r="AA617" t="s">
        <v>896</v>
      </c>
      <c r="AB617">
        <v>0.26854809299999999</v>
      </c>
      <c r="AC617">
        <v>0.21972839799999999</v>
      </c>
      <c r="AD617">
        <v>5.8743021329999996</v>
      </c>
      <c r="AE617" s="2">
        <v>1</v>
      </c>
      <c r="AF617" s="2">
        <v>16</v>
      </c>
      <c r="AG617">
        <v>2.7585383000000002E-2</v>
      </c>
      <c r="AH617">
        <v>454.72859140000003</v>
      </c>
      <c r="AI617">
        <v>3.0486193030000002</v>
      </c>
    </row>
    <row r="618" spans="1:35" x14ac:dyDescent="0.25">
      <c r="C618" s="3" t="s">
        <v>16</v>
      </c>
      <c r="D618" s="13">
        <v>0.442</v>
      </c>
      <c r="E618" s="13">
        <v>0.48899999999999999</v>
      </c>
      <c r="F618" s="13">
        <v>0.47399999999999998</v>
      </c>
      <c r="G618" s="13">
        <v>0.39500000000000002</v>
      </c>
      <c r="H618" s="13">
        <v>0.42299999999999999</v>
      </c>
      <c r="I618" s="13">
        <v>0.32400000000000001</v>
      </c>
      <c r="J618" s="46">
        <v>7.44</v>
      </c>
      <c r="K618" s="47">
        <v>6.49</v>
      </c>
      <c r="L618" s="47">
        <v>3.48</v>
      </c>
      <c r="M618" s="47">
        <v>3.55</v>
      </c>
      <c r="N618" s="47">
        <v>3.82</v>
      </c>
      <c r="O618" s="47">
        <v>3.32</v>
      </c>
      <c r="P618" s="46"/>
      <c r="Q618" s="47"/>
      <c r="R618" s="30"/>
      <c r="S618" s="30"/>
      <c r="T618" s="30">
        <v>1.2858643951015263</v>
      </c>
      <c r="U618" s="77">
        <v>0</v>
      </c>
      <c r="V618" s="5">
        <v>24.08222558015607</v>
      </c>
      <c r="W618" s="5">
        <v>0</v>
      </c>
      <c r="Y618" s="151"/>
      <c r="AA618" s="24"/>
      <c r="AE618" s="2"/>
      <c r="AF618" s="2"/>
    </row>
    <row r="619" spans="1:35" x14ac:dyDescent="0.25">
      <c r="A619" t="s">
        <v>350</v>
      </c>
      <c r="B619" s="20" t="s">
        <v>351</v>
      </c>
      <c r="C619" s="3" t="s">
        <v>14</v>
      </c>
      <c r="D619" s="5">
        <v>1.4273094556235992</v>
      </c>
      <c r="E619" s="5">
        <v>1.2729177903602584</v>
      </c>
      <c r="F619" s="5">
        <v>1.3940634329111972</v>
      </c>
      <c r="G619" s="5">
        <v>1.1517542308939632</v>
      </c>
      <c r="H619" s="5">
        <v>1.2435772720563538</v>
      </c>
      <c r="I619" s="5">
        <v>1.3679109036602333</v>
      </c>
      <c r="J619" s="55">
        <v>26.357582291343402</v>
      </c>
      <c r="K619" s="30">
        <v>24.156840702711289</v>
      </c>
      <c r="L619" s="30">
        <v>21.772461934114382</v>
      </c>
      <c r="M619" s="30">
        <v>23.600495108551623</v>
      </c>
      <c r="N619" s="30">
        <v>18.738247527174863</v>
      </c>
      <c r="O619" s="30">
        <v>22.224949835495604</v>
      </c>
      <c r="P619" s="55"/>
      <c r="Q619" s="30"/>
      <c r="R619" s="30"/>
      <c r="S619" s="30"/>
      <c r="T619" s="30">
        <v>1.5262650656123382</v>
      </c>
      <c r="U619" s="77">
        <v>0</v>
      </c>
      <c r="V619" s="5">
        <v>23.213408720206708</v>
      </c>
      <c r="W619" s="5">
        <v>0</v>
      </c>
      <c r="Y619" s="151" t="s">
        <v>395</v>
      </c>
      <c r="Z619" t="s">
        <v>1207</v>
      </c>
      <c r="AA619" t="s">
        <v>1208</v>
      </c>
      <c r="AB619">
        <v>0.41837835499999998</v>
      </c>
      <c r="AC619">
        <v>0.116963472</v>
      </c>
      <c r="AD619">
        <v>11.50929257</v>
      </c>
      <c r="AE619" s="2">
        <v>1</v>
      </c>
      <c r="AF619" s="2">
        <v>16</v>
      </c>
      <c r="AG619">
        <v>3.718276E-3</v>
      </c>
      <c r="AH619">
        <v>610.29811159999997</v>
      </c>
      <c r="AI619">
        <v>2.271503606</v>
      </c>
    </row>
    <row r="620" spans="1:35" x14ac:dyDescent="0.25">
      <c r="C620" s="3" t="s">
        <v>15</v>
      </c>
      <c r="D620" s="5">
        <v>1.7215123380662998</v>
      </c>
      <c r="E620" s="5">
        <v>1.7211617809729602</v>
      </c>
      <c r="F620" s="5">
        <v>1.4938643885428751</v>
      </c>
      <c r="G620" s="5">
        <v>1.3973317398848579</v>
      </c>
      <c r="H620" s="5">
        <v>1.1240012531418229</v>
      </c>
      <c r="I620" s="5">
        <v>1.1259070517088769</v>
      </c>
      <c r="J620" s="55">
        <v>26.374471926359714</v>
      </c>
      <c r="K620" s="30">
        <v>25.27876010209129</v>
      </c>
      <c r="L620" s="30">
        <v>25.709505539114534</v>
      </c>
      <c r="M620" s="30">
        <v>22.59915528562955</v>
      </c>
      <c r="N620" s="30">
        <v>20.910686177188236</v>
      </c>
      <c r="O620" s="30">
        <v>21.410540310067283</v>
      </c>
      <c r="P620" s="55"/>
      <c r="Q620" s="30"/>
      <c r="R620" s="49"/>
      <c r="S620" s="49"/>
      <c r="T620" s="49">
        <v>0.32300000000000001</v>
      </c>
      <c r="U620" s="74">
        <v>0.94</v>
      </c>
      <c r="V620" s="14">
        <v>2.91</v>
      </c>
      <c r="W620" s="14">
        <v>3.73</v>
      </c>
      <c r="Y620" s="151" t="s">
        <v>396</v>
      </c>
      <c r="Z620" t="s">
        <v>1209</v>
      </c>
      <c r="AA620" t="s">
        <v>1210</v>
      </c>
      <c r="AB620">
        <v>0.39271193599999998</v>
      </c>
      <c r="AC620">
        <v>8.7767149000000003E-2</v>
      </c>
      <c r="AD620">
        <v>10.346640000000001</v>
      </c>
      <c r="AE620" s="2">
        <v>1</v>
      </c>
      <c r="AF620" s="2">
        <v>16</v>
      </c>
      <c r="AG620">
        <v>5.3862199999999997E-3</v>
      </c>
      <c r="AH620">
        <v>857.79780819999996</v>
      </c>
      <c r="AI620">
        <v>1.6161085369999999</v>
      </c>
    </row>
    <row r="621" spans="1:35" x14ac:dyDescent="0.25">
      <c r="C621" s="3" t="s">
        <v>16</v>
      </c>
      <c r="D621" s="5">
        <v>1.6992060003903666</v>
      </c>
      <c r="E621" s="5">
        <v>1.5999087628404083</v>
      </c>
      <c r="F621" s="5">
        <v>1.326379984233153</v>
      </c>
      <c r="G621" s="5">
        <v>1.2120587976658874</v>
      </c>
      <c r="H621" s="5">
        <v>1.2999273783587511</v>
      </c>
      <c r="I621" s="5">
        <v>1.1258385197107166</v>
      </c>
      <c r="J621" s="55">
        <v>26.284178205877403</v>
      </c>
      <c r="K621" s="30">
        <v>24.466613238098692</v>
      </c>
      <c r="L621" s="30">
        <v>24.528520439215878</v>
      </c>
      <c r="M621" s="30">
        <v>28.249384969636822</v>
      </c>
      <c r="N621" s="30">
        <v>20.291103411776554</v>
      </c>
      <c r="O621" s="30">
        <v>21.839043319176717</v>
      </c>
      <c r="P621" s="55"/>
      <c r="Q621" s="30"/>
      <c r="R621" s="49"/>
      <c r="S621" s="49"/>
      <c r="T621" s="49">
        <v>0.84399999999999997</v>
      </c>
      <c r="U621" s="74">
        <v>0.83099999999999996</v>
      </c>
      <c r="V621" s="14">
        <v>3.59</v>
      </c>
      <c r="W621" s="14">
        <v>4.26</v>
      </c>
      <c r="Y621" s="151"/>
      <c r="AA621" s="24"/>
      <c r="AE621" s="2"/>
      <c r="AF621" s="2"/>
    </row>
    <row r="622" spans="1:35" x14ac:dyDescent="0.25">
      <c r="A622" t="s">
        <v>352</v>
      </c>
      <c r="B622" s="20" t="s">
        <v>353</v>
      </c>
      <c r="C622" s="3" t="s">
        <v>14</v>
      </c>
      <c r="D622" s="21">
        <v>2.5100000000000001E-2</v>
      </c>
      <c r="E622" s="21">
        <v>4.0099999999999997E-2</v>
      </c>
      <c r="F622" s="14">
        <v>0.65400000000000003</v>
      </c>
      <c r="G622" s="14">
        <v>0.10299999999999999</v>
      </c>
      <c r="H622" s="14">
        <v>0.76200000000000001</v>
      </c>
      <c r="I622" s="14">
        <v>0.20699999999999999</v>
      </c>
      <c r="J622" s="48">
        <v>0.26700000000000002</v>
      </c>
      <c r="K622" s="49">
        <v>0.45500000000000002</v>
      </c>
      <c r="L622" s="49">
        <v>0.52600000000000002</v>
      </c>
      <c r="M622" s="49">
        <v>1.1000000000000001</v>
      </c>
      <c r="N622" s="49">
        <v>1.19</v>
      </c>
      <c r="O622" s="49">
        <v>2.2000000000000002</v>
      </c>
      <c r="P622" s="48"/>
      <c r="Q622" s="49"/>
      <c r="R622" s="49"/>
      <c r="S622" s="49"/>
      <c r="T622" s="49">
        <v>1.29</v>
      </c>
      <c r="U622" s="74">
        <v>0.47099999999999997</v>
      </c>
      <c r="V622" s="14">
        <v>3.82</v>
      </c>
      <c r="W622" s="14">
        <v>4.62</v>
      </c>
      <c r="Y622" s="151" t="s">
        <v>395</v>
      </c>
      <c r="Z622" t="s">
        <v>711</v>
      </c>
      <c r="AA622" t="s">
        <v>712</v>
      </c>
      <c r="AB622">
        <v>0.198194172</v>
      </c>
      <c r="AC622">
        <v>1.163040461</v>
      </c>
      <c r="AD622">
        <v>3.9549559759999999</v>
      </c>
      <c r="AE622" s="2">
        <v>1</v>
      </c>
      <c r="AF622" s="2">
        <v>16</v>
      </c>
      <c r="AG622">
        <v>6.4115962999999998E-2</v>
      </c>
      <c r="AH622">
        <v>-104.70102679999999</v>
      </c>
      <c r="AI622">
        <v>-13.240503970000001</v>
      </c>
    </row>
    <row r="623" spans="1:35" x14ac:dyDescent="0.25">
      <c r="C623" s="3" t="s">
        <v>15</v>
      </c>
      <c r="D623" s="21">
        <v>4.5400000000000003E-2</v>
      </c>
      <c r="E623" s="21">
        <v>6.9800000000000001E-2</v>
      </c>
      <c r="F623" s="14">
        <v>0.74399999999999999</v>
      </c>
      <c r="G623" s="14">
        <v>0.124</v>
      </c>
      <c r="H623" s="14">
        <v>0.85099999999999998</v>
      </c>
      <c r="I623" s="14">
        <v>0.91200000000000003</v>
      </c>
      <c r="J623" s="48">
        <v>0.33300000000000002</v>
      </c>
      <c r="K623" s="49">
        <v>0.72499999999999998</v>
      </c>
      <c r="L623" s="49">
        <v>0.88600000000000001</v>
      </c>
      <c r="M623" s="49">
        <v>1.1100000000000001</v>
      </c>
      <c r="N623" s="49">
        <v>1.62</v>
      </c>
      <c r="O623" s="49">
        <v>1.94</v>
      </c>
      <c r="P623" s="48"/>
      <c r="Q623" s="49"/>
      <c r="R623" s="30"/>
      <c r="S623" s="30"/>
      <c r="T623" s="30">
        <v>0.243608021910272</v>
      </c>
      <c r="U623" s="77">
        <v>0.12763346392009378</v>
      </c>
      <c r="V623" s="7">
        <v>0.58046972793045948</v>
      </c>
      <c r="W623" s="13">
        <v>0.28057956153162439</v>
      </c>
      <c r="Y623" s="151" t="s">
        <v>396</v>
      </c>
      <c r="Z623" t="s">
        <v>713</v>
      </c>
      <c r="AA623" t="s">
        <v>714</v>
      </c>
      <c r="AB623">
        <v>0.76398354999999996</v>
      </c>
      <c r="AC623">
        <v>0.342903809</v>
      </c>
      <c r="AD623">
        <v>51.791884770000003</v>
      </c>
      <c r="AE623" s="2">
        <v>1</v>
      </c>
      <c r="AF623" s="2">
        <v>16</v>
      </c>
      <c r="AG623" s="134">
        <v>2.1299999999999999E-6</v>
      </c>
      <c r="AH623">
        <v>-98.132626669999993</v>
      </c>
      <c r="AI623">
        <v>-14.12674264</v>
      </c>
    </row>
    <row r="624" spans="1:35" x14ac:dyDescent="0.25">
      <c r="C624" s="3" t="s">
        <v>16</v>
      </c>
      <c r="D624" s="14">
        <v>0.78200000000000003</v>
      </c>
      <c r="E624" s="14">
        <v>0.65900000000000003</v>
      </c>
      <c r="F624" s="21">
        <v>9.6199999999999994E-2</v>
      </c>
      <c r="G624" s="14">
        <v>0.67400000000000004</v>
      </c>
      <c r="H624" s="14">
        <v>0.53200000000000003</v>
      </c>
      <c r="I624" s="14">
        <v>0.753</v>
      </c>
      <c r="J624" s="48">
        <v>0.35699999999999998</v>
      </c>
      <c r="K624" s="49">
        <v>0.49199999999999999</v>
      </c>
      <c r="L624" s="49">
        <v>0.70599999999999996</v>
      </c>
      <c r="M624" s="49">
        <v>1.21</v>
      </c>
      <c r="N624" s="49">
        <v>1.75</v>
      </c>
      <c r="O624" s="49">
        <v>2.52</v>
      </c>
      <c r="P624" s="48"/>
      <c r="Q624" s="49"/>
      <c r="R624" s="30"/>
      <c r="S624" s="30"/>
      <c r="T624" s="30">
        <v>0.26352806950408886</v>
      </c>
      <c r="U624" s="77">
        <v>9.2354211132832528E-2</v>
      </c>
      <c r="V624" s="7">
        <v>0.35928953392163238</v>
      </c>
      <c r="W624" s="13">
        <v>0.18096697798356817</v>
      </c>
      <c r="Y624" s="151"/>
      <c r="AA624" s="24"/>
      <c r="AE624" s="2"/>
      <c r="AF624" s="2"/>
    </row>
    <row r="625" spans="1:35" x14ac:dyDescent="0.25">
      <c r="A625" s="9" t="s">
        <v>656</v>
      </c>
      <c r="B625" s="20" t="s">
        <v>354</v>
      </c>
      <c r="C625" s="3" t="s">
        <v>14</v>
      </c>
      <c r="D625" s="5">
        <v>1.5345971738235202</v>
      </c>
      <c r="E625" s="5">
        <v>0.34843849776074931</v>
      </c>
      <c r="F625" s="5">
        <v>0.32216120161368167</v>
      </c>
      <c r="G625" s="5">
        <v>0.15031853799033654</v>
      </c>
      <c r="H625" s="5">
        <v>0.15507724454602667</v>
      </c>
      <c r="I625" s="5">
        <v>0</v>
      </c>
      <c r="J625" s="42">
        <v>6.732142116909011</v>
      </c>
      <c r="K625" s="43">
        <v>1.4192723135295036</v>
      </c>
      <c r="L625" s="43">
        <v>0</v>
      </c>
      <c r="M625" s="43">
        <v>0</v>
      </c>
      <c r="N625" s="43">
        <v>0</v>
      </c>
      <c r="O625" s="43">
        <v>0</v>
      </c>
      <c r="P625" s="55"/>
      <c r="Q625" s="30"/>
      <c r="R625" s="30"/>
      <c r="S625" s="30"/>
      <c r="T625" s="30">
        <v>0.20857167216102507</v>
      </c>
      <c r="U625" s="77">
        <v>0.1279837885656851</v>
      </c>
      <c r="V625" s="13">
        <v>0.22547636020345252</v>
      </c>
      <c r="W625" s="13">
        <v>0.11748201263563814</v>
      </c>
      <c r="Y625" s="151" t="s">
        <v>395</v>
      </c>
      <c r="Z625" t="s">
        <v>1297</v>
      </c>
      <c r="AA625" t="s">
        <v>1298</v>
      </c>
      <c r="AB625">
        <v>0.70711541600000005</v>
      </c>
      <c r="AC625">
        <v>0.55146217399999997</v>
      </c>
      <c r="AD625">
        <v>31.386084839999999</v>
      </c>
      <c r="AE625" s="2">
        <v>1</v>
      </c>
      <c r="AF625" s="2">
        <v>13</v>
      </c>
      <c r="AG625" s="134">
        <v>8.5900000000000001E-5</v>
      </c>
      <c r="AH625">
        <v>36.865747370000001</v>
      </c>
      <c r="AI625">
        <v>37.603858870000003</v>
      </c>
    </row>
    <row r="626" spans="1:35" x14ac:dyDescent="0.25">
      <c r="C626" s="3" t="s">
        <v>15</v>
      </c>
      <c r="D626" s="5">
        <v>2.0053493585258373</v>
      </c>
      <c r="E626" s="5">
        <v>0.5186983325439346</v>
      </c>
      <c r="F626" s="5">
        <v>0.36725756141275989</v>
      </c>
      <c r="G626" s="5">
        <v>0.2152323603910847</v>
      </c>
      <c r="H626" s="5">
        <v>0.12636957880742256</v>
      </c>
      <c r="I626" s="5">
        <v>0</v>
      </c>
      <c r="J626" s="42">
        <v>6.6529324447132083</v>
      </c>
      <c r="K626" s="43">
        <v>1.0768200329364381</v>
      </c>
      <c r="L626" s="43">
        <v>0</v>
      </c>
      <c r="M626" s="43">
        <v>0</v>
      </c>
      <c r="N626" s="43">
        <v>0</v>
      </c>
      <c r="O626" s="43">
        <v>0</v>
      </c>
      <c r="P626" s="55"/>
      <c r="Q626" s="30"/>
      <c r="R626" s="56"/>
      <c r="S626" s="56"/>
      <c r="T626" s="56">
        <v>2.4500000000000002</v>
      </c>
      <c r="U626" s="78">
        <v>2.21</v>
      </c>
      <c r="V626" s="13">
        <v>3.47</v>
      </c>
      <c r="W626" s="13">
        <v>2.48</v>
      </c>
      <c r="Y626" s="151" t="s">
        <v>396</v>
      </c>
      <c r="Z626" t="s">
        <v>1299</v>
      </c>
      <c r="AA626" t="s">
        <v>1300</v>
      </c>
      <c r="AB626">
        <v>0.97227186200000004</v>
      </c>
      <c r="AC626">
        <v>0.17906361900000001</v>
      </c>
      <c r="AD626">
        <v>140.25779449999999</v>
      </c>
      <c r="AE626" s="2">
        <v>1</v>
      </c>
      <c r="AF626" s="2">
        <v>4</v>
      </c>
      <c r="AG626" s="134">
        <v>2.9100000000000003E-4</v>
      </c>
      <c r="AH626">
        <v>6.004702419</v>
      </c>
      <c r="AI626">
        <v>230.86812040000001</v>
      </c>
    </row>
    <row r="627" spans="1:35" x14ac:dyDescent="0.25">
      <c r="C627" s="3" t="s">
        <v>16</v>
      </c>
      <c r="D627" s="5">
        <v>2.3260298247920024</v>
      </c>
      <c r="E627" s="5">
        <v>0.62330789731105896</v>
      </c>
      <c r="F627" s="5">
        <v>0.3648617548166429</v>
      </c>
      <c r="G627" s="5">
        <v>0.18508625727702757</v>
      </c>
      <c r="H627" s="5">
        <v>0.13693785292775604</v>
      </c>
      <c r="I627" s="5">
        <v>0</v>
      </c>
      <c r="J627" s="42">
        <v>5.5582215803226687</v>
      </c>
      <c r="K627" s="43">
        <v>0.90456693753652662</v>
      </c>
      <c r="L627" s="43">
        <v>0</v>
      </c>
      <c r="M627" s="43">
        <v>0</v>
      </c>
      <c r="N627" s="43">
        <v>0</v>
      </c>
      <c r="O627" s="43">
        <v>0</v>
      </c>
      <c r="P627" s="55"/>
      <c r="Q627" s="30"/>
      <c r="R627" s="56"/>
      <c r="S627" s="56"/>
      <c r="T627" s="56">
        <v>2.83</v>
      </c>
      <c r="U627" s="78">
        <v>2.6</v>
      </c>
      <c r="V627" s="13">
        <v>3.7</v>
      </c>
      <c r="W627" s="13">
        <v>2.38</v>
      </c>
      <c r="Y627" s="151"/>
      <c r="AA627" s="24"/>
      <c r="AE627" s="2"/>
      <c r="AF627" s="2"/>
    </row>
    <row r="628" spans="1:35" x14ac:dyDescent="0.25">
      <c r="A628" t="s">
        <v>355</v>
      </c>
      <c r="B628" s="20" t="s">
        <v>356</v>
      </c>
      <c r="C628" s="3" t="s">
        <v>14</v>
      </c>
      <c r="D628" s="17">
        <v>1.27</v>
      </c>
      <c r="E628" s="17">
        <v>1.56</v>
      </c>
      <c r="F628" s="17">
        <v>1.77</v>
      </c>
      <c r="G628" s="17">
        <v>2.0499999999999998</v>
      </c>
      <c r="H628" s="17">
        <v>2.31</v>
      </c>
      <c r="I628" s="17">
        <v>2.54</v>
      </c>
      <c r="J628" s="46">
        <v>4.82</v>
      </c>
      <c r="K628" s="47">
        <v>5.13</v>
      </c>
      <c r="L628" s="47">
        <v>4.76</v>
      </c>
      <c r="M628" s="47">
        <v>4.87</v>
      </c>
      <c r="N628" s="47">
        <v>2.69</v>
      </c>
      <c r="O628" s="47">
        <v>3.15</v>
      </c>
      <c r="P628" s="65"/>
      <c r="Q628" s="56"/>
      <c r="R628" s="56"/>
      <c r="S628" s="56"/>
      <c r="T628" s="56">
        <v>2.0099999999999998</v>
      </c>
      <c r="U628" s="78">
        <v>2.59</v>
      </c>
      <c r="V628" s="13">
        <v>3.81</v>
      </c>
      <c r="W628" s="13">
        <v>2.5</v>
      </c>
      <c r="Y628" s="151" t="s">
        <v>395</v>
      </c>
      <c r="Z628" t="s">
        <v>885</v>
      </c>
      <c r="AA628" t="s">
        <v>886</v>
      </c>
      <c r="AB628">
        <v>0.452812885</v>
      </c>
      <c r="AC628">
        <v>0.203232047</v>
      </c>
      <c r="AD628">
        <v>13.24045463</v>
      </c>
      <c r="AE628" s="2">
        <v>1</v>
      </c>
      <c r="AF628" s="2">
        <v>16</v>
      </c>
      <c r="AG628">
        <v>2.2106629999999999E-3</v>
      </c>
      <c r="AH628">
        <v>-327.47107990000001</v>
      </c>
      <c r="AI628">
        <v>-4.233333708</v>
      </c>
    </row>
    <row r="629" spans="1:35" x14ac:dyDescent="0.25">
      <c r="C629" s="3" t="s">
        <v>15</v>
      </c>
      <c r="D629" s="17">
        <v>1.51</v>
      </c>
      <c r="E629" s="17">
        <v>1.82</v>
      </c>
      <c r="F629" s="17">
        <v>2.7</v>
      </c>
      <c r="G629" s="17">
        <v>2.4900000000000002</v>
      </c>
      <c r="H629" s="17">
        <v>2.65</v>
      </c>
      <c r="I629" s="17">
        <v>3.01</v>
      </c>
      <c r="J629" s="46">
        <v>5.26</v>
      </c>
      <c r="K629" s="47">
        <v>5.89</v>
      </c>
      <c r="L629" s="47">
        <v>5.33</v>
      </c>
      <c r="M629" s="47">
        <v>5.01</v>
      </c>
      <c r="N629" s="47">
        <v>3.41</v>
      </c>
      <c r="O629" s="47">
        <v>2.67</v>
      </c>
      <c r="P629" s="65"/>
      <c r="Q629" s="56"/>
      <c r="R629" s="43"/>
      <c r="S629" s="43"/>
      <c r="T629" s="43">
        <v>0.66400000000000003</v>
      </c>
      <c r="U629" s="71">
        <v>0.70099999999999996</v>
      </c>
      <c r="V629" s="7">
        <v>7.11</v>
      </c>
      <c r="W629" s="7">
        <v>7.19</v>
      </c>
      <c r="Y629" s="151" t="s">
        <v>396</v>
      </c>
      <c r="Z629" t="s">
        <v>887</v>
      </c>
      <c r="AA629" t="s">
        <v>888</v>
      </c>
      <c r="AB629">
        <v>0.79456117400000004</v>
      </c>
      <c r="AC629">
        <v>0.129658787</v>
      </c>
      <c r="AD629">
        <v>61.882065189999999</v>
      </c>
      <c r="AE629" s="2">
        <v>1</v>
      </c>
      <c r="AF629" s="2">
        <v>16</v>
      </c>
      <c r="AG629" s="134">
        <v>6.8899999999999999E-7</v>
      </c>
      <c r="AH629">
        <v>237.42816619999999</v>
      </c>
      <c r="AI629">
        <v>5.8387948789999999</v>
      </c>
    </row>
    <row r="630" spans="1:35" x14ac:dyDescent="0.25">
      <c r="C630" s="3" t="s">
        <v>16</v>
      </c>
      <c r="D630" s="17">
        <v>1.22</v>
      </c>
      <c r="E630" s="17">
        <v>1.39</v>
      </c>
      <c r="F630" s="17">
        <v>2</v>
      </c>
      <c r="G630" s="17">
        <v>1.82</v>
      </c>
      <c r="H630" s="17">
        <v>1.94</v>
      </c>
      <c r="I630" s="17">
        <v>2.1</v>
      </c>
      <c r="J630" s="46">
        <v>4.75</v>
      </c>
      <c r="K630" s="47">
        <v>5.68</v>
      </c>
      <c r="L630" s="47">
        <v>4.8499999999999996</v>
      </c>
      <c r="M630" s="47">
        <v>4.99</v>
      </c>
      <c r="N630" s="47">
        <v>3.24</v>
      </c>
      <c r="O630" s="47">
        <v>2.66</v>
      </c>
      <c r="P630" s="65"/>
      <c r="Q630" s="56"/>
      <c r="R630" s="43"/>
      <c r="S630" s="43"/>
      <c r="T630" s="43">
        <v>0.75</v>
      </c>
      <c r="U630" s="71">
        <v>0.79800000000000004</v>
      </c>
      <c r="V630" s="7">
        <v>7.54</v>
      </c>
      <c r="W630" s="7">
        <v>6.97</v>
      </c>
      <c r="Y630" s="151"/>
      <c r="AA630" s="24"/>
      <c r="AE630" s="2"/>
      <c r="AF630" s="2"/>
    </row>
    <row r="631" spans="1:35" x14ac:dyDescent="0.25">
      <c r="A631" t="s">
        <v>357</v>
      </c>
      <c r="B631" s="20" t="s">
        <v>358</v>
      </c>
      <c r="C631" s="3" t="s">
        <v>14</v>
      </c>
      <c r="D631" s="7">
        <v>0.63300000000000001</v>
      </c>
      <c r="E631" s="7">
        <v>0.67300000000000004</v>
      </c>
      <c r="F631" s="7">
        <v>0.73799999999999999</v>
      </c>
      <c r="G631" s="7">
        <v>0.55300000000000005</v>
      </c>
      <c r="H631" s="7">
        <v>0.496</v>
      </c>
      <c r="I631" s="7">
        <v>0.54900000000000004</v>
      </c>
      <c r="J631" s="65">
        <v>9.17</v>
      </c>
      <c r="K631" s="43">
        <v>7.33</v>
      </c>
      <c r="L631" s="43">
        <v>6.71</v>
      </c>
      <c r="M631" s="43">
        <v>6.8</v>
      </c>
      <c r="N631" s="43">
        <v>6.13</v>
      </c>
      <c r="O631" s="43">
        <v>5.97</v>
      </c>
      <c r="P631" s="42"/>
      <c r="Q631" s="43"/>
      <c r="R631" s="43"/>
      <c r="S631" s="43"/>
      <c r="T631" s="43">
        <v>0.62</v>
      </c>
      <c r="U631" s="71">
        <v>0.77300000000000002</v>
      </c>
      <c r="V631" s="7">
        <v>7.45</v>
      </c>
      <c r="W631" s="7">
        <v>8.52</v>
      </c>
      <c r="Y631" s="151" t="s">
        <v>395</v>
      </c>
      <c r="Z631" t="s">
        <v>707</v>
      </c>
      <c r="AA631" t="s">
        <v>708</v>
      </c>
      <c r="AB631">
        <v>0.41831238599999998</v>
      </c>
      <c r="AC631">
        <v>0.13253311400000001</v>
      </c>
      <c r="AD631">
        <v>11.506172729999999</v>
      </c>
      <c r="AE631" s="2">
        <v>1</v>
      </c>
      <c r="AF631" s="2">
        <v>16</v>
      </c>
      <c r="AG631">
        <v>3.7218849999999999E-3</v>
      </c>
      <c r="AH631">
        <v>538.67490410000005</v>
      </c>
      <c r="AI631">
        <v>2.57352691</v>
      </c>
    </row>
    <row r="632" spans="1:35" x14ac:dyDescent="0.25">
      <c r="C632" s="3" t="s">
        <v>15</v>
      </c>
      <c r="D632" s="7">
        <v>0.68300000000000005</v>
      </c>
      <c r="E632" s="7">
        <v>0.68600000000000005</v>
      </c>
      <c r="F632" s="7">
        <v>0.71399999999999997</v>
      </c>
      <c r="G632" s="7">
        <v>0.68799999999999994</v>
      </c>
      <c r="H632" s="7">
        <v>0.48299999999999998</v>
      </c>
      <c r="I632" s="7">
        <v>0.55100000000000005</v>
      </c>
      <c r="J632" s="65">
        <v>7.14</v>
      </c>
      <c r="K632" s="43">
        <v>8.09</v>
      </c>
      <c r="L632" s="43">
        <v>6.79</v>
      </c>
      <c r="M632" s="43">
        <v>6.92</v>
      </c>
      <c r="N632" s="43">
        <v>6.15</v>
      </c>
      <c r="O632" s="43">
        <v>7.51</v>
      </c>
      <c r="P632" s="42"/>
      <c r="Q632" s="43"/>
      <c r="R632" s="47"/>
      <c r="S632" s="47"/>
      <c r="T632" s="47">
        <v>0.42899999999999999</v>
      </c>
      <c r="U632" s="73">
        <v>0.43</v>
      </c>
      <c r="V632" s="13">
        <v>6.49</v>
      </c>
      <c r="W632" s="13">
        <v>4.1900000000000004</v>
      </c>
      <c r="Y632" s="151" t="s">
        <v>396</v>
      </c>
      <c r="Z632" t="s">
        <v>709</v>
      </c>
      <c r="AA632" t="s">
        <v>710</v>
      </c>
      <c r="AB632">
        <v>0.37898564499999998</v>
      </c>
      <c r="AC632">
        <v>0.10825773700000001</v>
      </c>
      <c r="AD632">
        <v>9.76429978</v>
      </c>
      <c r="AE632" s="2">
        <v>1</v>
      </c>
      <c r="AF632" s="2">
        <v>16</v>
      </c>
      <c r="AG632">
        <v>6.5316219999999999E-3</v>
      </c>
      <c r="AH632">
        <v>715.87483410000004</v>
      </c>
      <c r="AI632">
        <v>1.936503834</v>
      </c>
    </row>
    <row r="633" spans="1:35" x14ac:dyDescent="0.25">
      <c r="C633" s="3" t="s">
        <v>16</v>
      </c>
      <c r="D633" s="7">
        <v>0.872</v>
      </c>
      <c r="E633" s="7">
        <v>0.749</v>
      </c>
      <c r="F633" s="7">
        <v>0.753</v>
      </c>
      <c r="G633" s="7">
        <v>0.76400000000000001</v>
      </c>
      <c r="H633" s="7">
        <v>0.51800000000000002</v>
      </c>
      <c r="I633" s="7">
        <v>0.60399999999999998</v>
      </c>
      <c r="J633" s="65">
        <v>7.76</v>
      </c>
      <c r="K633" s="43">
        <v>8.33</v>
      </c>
      <c r="L633" s="43">
        <v>6.55</v>
      </c>
      <c r="M633" s="43">
        <v>6.48</v>
      </c>
      <c r="N633" s="43">
        <v>5.97</v>
      </c>
      <c r="O633" s="43">
        <v>5.43</v>
      </c>
      <c r="P633" s="42"/>
      <c r="Q633" s="43"/>
      <c r="R633" s="47"/>
      <c r="S633" s="47"/>
      <c r="T633" s="47">
        <v>0.45200000000000001</v>
      </c>
      <c r="U633" s="73">
        <v>0.252</v>
      </c>
      <c r="V633" s="13">
        <v>3.52</v>
      </c>
      <c r="W633" s="13">
        <v>6.32</v>
      </c>
      <c r="Y633" s="151"/>
      <c r="AA633" s="24"/>
      <c r="AE633" s="2"/>
      <c r="AF633" s="2"/>
    </row>
    <row r="634" spans="1:35" x14ac:dyDescent="0.25">
      <c r="A634" t="s">
        <v>359</v>
      </c>
      <c r="B634" s="20" t="s">
        <v>360</v>
      </c>
      <c r="C634" s="3" t="s">
        <v>14</v>
      </c>
      <c r="D634" s="13">
        <v>0.48199999999999998</v>
      </c>
      <c r="E634" s="13">
        <v>0.40600000000000003</v>
      </c>
      <c r="F634" s="13">
        <v>0.495</v>
      </c>
      <c r="G634" s="13">
        <v>0.36499999999999999</v>
      </c>
      <c r="H634" s="13">
        <v>0.36199999999999999</v>
      </c>
      <c r="I634" s="13">
        <v>0.27900000000000003</v>
      </c>
      <c r="J634" s="46">
        <v>8.02</v>
      </c>
      <c r="K634" s="47">
        <v>6.04</v>
      </c>
      <c r="L634" s="47">
        <v>6.66</v>
      </c>
      <c r="M634" s="47">
        <v>3.85</v>
      </c>
      <c r="N634" s="47">
        <v>5.39</v>
      </c>
      <c r="O634" s="47">
        <v>4.3</v>
      </c>
      <c r="P634" s="46"/>
      <c r="Q634" s="47"/>
      <c r="R634" s="47"/>
      <c r="S634" s="47"/>
      <c r="T634" s="47">
        <v>0.36599999999999999</v>
      </c>
      <c r="U634" s="73">
        <v>0.442</v>
      </c>
      <c r="V634" s="13">
        <v>3.24</v>
      </c>
      <c r="W634" s="13">
        <v>6.24</v>
      </c>
      <c r="Y634" s="151" t="s">
        <v>395</v>
      </c>
      <c r="Z634" t="s">
        <v>901</v>
      </c>
      <c r="AA634" t="s">
        <v>902</v>
      </c>
      <c r="AB634">
        <v>1.9887199000000001E-2</v>
      </c>
      <c r="AC634">
        <v>0.18747762600000001</v>
      </c>
      <c r="AD634">
        <v>0.32465159900000001</v>
      </c>
      <c r="AE634" s="2">
        <v>1</v>
      </c>
      <c r="AF634" s="2">
        <v>16</v>
      </c>
      <c r="AG634">
        <v>0.57673893099999995</v>
      </c>
      <c r="AH634">
        <v>2267.0357720000002</v>
      </c>
      <c r="AI634">
        <v>0.61150087600000003</v>
      </c>
    </row>
    <row r="635" spans="1:35" x14ac:dyDescent="0.25">
      <c r="C635" s="3" t="s">
        <v>15</v>
      </c>
      <c r="D635" s="13">
        <v>0.39300000000000002</v>
      </c>
      <c r="E635" s="13">
        <v>0.38100000000000001</v>
      </c>
      <c r="F635" s="13">
        <v>0.48</v>
      </c>
      <c r="G635" s="13">
        <v>0.46100000000000002</v>
      </c>
      <c r="H635" s="13">
        <v>0.41599999999999998</v>
      </c>
      <c r="I635" s="13">
        <v>0.51</v>
      </c>
      <c r="J635" s="46">
        <v>8.33</v>
      </c>
      <c r="K635" s="47">
        <v>3.79</v>
      </c>
      <c r="L635" s="47">
        <v>3.68</v>
      </c>
      <c r="M635" s="47">
        <v>3.95</v>
      </c>
      <c r="N635" s="47">
        <v>3.9</v>
      </c>
      <c r="O635" s="47">
        <v>6.09</v>
      </c>
      <c r="P635" s="46"/>
      <c r="Q635" s="47"/>
      <c r="R635" s="25">
        <v>0.41200000000000003</v>
      </c>
      <c r="S635" s="25">
        <v>0.254</v>
      </c>
      <c r="T635" s="47"/>
      <c r="U635" s="73"/>
      <c r="V635" s="13"/>
      <c r="W635" s="13"/>
      <c r="Y635" s="151" t="s">
        <v>396</v>
      </c>
      <c r="Z635" t="s">
        <v>903</v>
      </c>
      <c r="AA635" t="s">
        <v>904</v>
      </c>
      <c r="AB635">
        <v>5.1274839999999999E-3</v>
      </c>
      <c r="AC635">
        <v>0.28184130200000002</v>
      </c>
      <c r="AD635">
        <v>8.2462571999999998E-2</v>
      </c>
      <c r="AE635" s="2">
        <v>1</v>
      </c>
      <c r="AF635" s="2">
        <v>16</v>
      </c>
      <c r="AG635">
        <v>0.77767325300000001</v>
      </c>
      <c r="AH635">
        <v>2992.1510669999998</v>
      </c>
      <c r="AI635">
        <v>0.46331028400000002</v>
      </c>
    </row>
    <row r="636" spans="1:35" x14ac:dyDescent="0.25">
      <c r="C636" s="3" t="s">
        <v>16</v>
      </c>
      <c r="D636" s="13">
        <v>0.51700000000000002</v>
      </c>
      <c r="E636" s="13">
        <v>0.38100000000000001</v>
      </c>
      <c r="F636" s="13">
        <v>0.27500000000000002</v>
      </c>
      <c r="G636" s="13">
        <v>0.33500000000000002</v>
      </c>
      <c r="H636" s="13">
        <v>0.40100000000000002</v>
      </c>
      <c r="I636" s="13">
        <v>0.42899999999999999</v>
      </c>
      <c r="J636" s="46">
        <v>3.9</v>
      </c>
      <c r="K636" s="47">
        <v>3.93</v>
      </c>
      <c r="L636" s="47">
        <v>4.07</v>
      </c>
      <c r="M636" s="47">
        <v>4.08</v>
      </c>
      <c r="N636" s="47">
        <v>6.19</v>
      </c>
      <c r="O636" s="47">
        <v>4.3099999999999996</v>
      </c>
      <c r="P636" s="46"/>
      <c r="Q636" s="47"/>
      <c r="R636" s="25">
        <v>0.3</v>
      </c>
      <c r="S636" s="25">
        <v>0.29600000000000004</v>
      </c>
      <c r="T636" s="47"/>
      <c r="U636" s="73"/>
      <c r="V636" s="13"/>
      <c r="W636" s="13"/>
      <c r="Y636" s="151"/>
      <c r="AA636" s="24"/>
      <c r="AE636" s="2"/>
      <c r="AF636" s="2"/>
    </row>
    <row r="637" spans="1:35" x14ac:dyDescent="0.25">
      <c r="A637" t="s">
        <v>552</v>
      </c>
      <c r="B637" s="20" t="s">
        <v>604</v>
      </c>
      <c r="C637" s="3" t="s">
        <v>14</v>
      </c>
      <c r="D637" s="25">
        <v>1.244</v>
      </c>
      <c r="E637" s="25">
        <v>1.23</v>
      </c>
      <c r="F637" s="25">
        <v>0.45999999999999996</v>
      </c>
      <c r="G637" s="25">
        <v>0.23599999999999999</v>
      </c>
      <c r="H637" s="87">
        <v>6.6799999999999998E-2</v>
      </c>
      <c r="I637" s="98"/>
      <c r="J637" s="25">
        <v>6.26</v>
      </c>
      <c r="K637" s="25">
        <v>4.74</v>
      </c>
      <c r="L637" s="25">
        <v>2.2600000000000002</v>
      </c>
      <c r="M637" s="25">
        <v>2.2200000000000002</v>
      </c>
      <c r="N637" s="87">
        <v>0.61599999999999999</v>
      </c>
      <c r="O637" s="98"/>
      <c r="P637" s="25">
        <v>1.038</v>
      </c>
      <c r="Q637" s="25">
        <v>0.40800000000000003</v>
      </c>
      <c r="R637" s="49"/>
      <c r="S637" s="49"/>
      <c r="T637" s="49">
        <v>0.61299999999999999</v>
      </c>
      <c r="U637" s="74">
        <v>0.96</v>
      </c>
      <c r="V637" s="14">
        <v>3.81</v>
      </c>
      <c r="W637" s="14">
        <v>5.01</v>
      </c>
      <c r="Y637" s="151" t="s">
        <v>395</v>
      </c>
      <c r="Z637" t="s">
        <v>553</v>
      </c>
      <c r="AA637" t="s">
        <v>554</v>
      </c>
      <c r="AB637">
        <v>0.89538309384021497</v>
      </c>
      <c r="AC637">
        <v>0.33643652412988301</v>
      </c>
      <c r="AD637">
        <v>68.469476049896898</v>
      </c>
      <c r="AE637" s="2">
        <v>1</v>
      </c>
      <c r="AF637" s="2">
        <v>8</v>
      </c>
      <c r="AG637">
        <v>3.42216482197565E-5</v>
      </c>
      <c r="AH637">
        <v>33.404892146148001</v>
      </c>
      <c r="AI637">
        <v>41.4997406683663</v>
      </c>
    </row>
    <row r="638" spans="1:35" x14ac:dyDescent="0.25">
      <c r="C638" s="3" t="s">
        <v>15</v>
      </c>
      <c r="D638" s="25">
        <v>0.94200000000000006</v>
      </c>
      <c r="E638" s="25">
        <v>0.54399999999999993</v>
      </c>
      <c r="F638" s="25">
        <v>0.33799999999999997</v>
      </c>
      <c r="G638" s="25">
        <v>0.222</v>
      </c>
      <c r="H638" s="87">
        <v>0.11979999999999999</v>
      </c>
      <c r="I638" s="98"/>
      <c r="J638" s="25">
        <v>5.8999999999999995</v>
      </c>
      <c r="K638" s="25">
        <v>4.9399999999999995</v>
      </c>
      <c r="L638" s="25">
        <v>4.3600000000000003</v>
      </c>
      <c r="M638" s="25">
        <v>1.0840000000000001</v>
      </c>
      <c r="N638" s="87">
        <v>0.46600000000000003</v>
      </c>
      <c r="O638" s="98"/>
      <c r="P638" s="25">
        <v>1.03</v>
      </c>
      <c r="Q638" s="25">
        <v>0.5</v>
      </c>
      <c r="R638" s="49"/>
      <c r="S638" s="49"/>
      <c r="T638" s="49">
        <v>0.90500000000000003</v>
      </c>
      <c r="U638" s="74">
        <v>0.61399999999999999</v>
      </c>
      <c r="V638" s="14">
        <v>4.55</v>
      </c>
      <c r="W638" s="14">
        <v>5.36</v>
      </c>
      <c r="Y638" s="151" t="s">
        <v>396</v>
      </c>
      <c r="Z638" t="s">
        <v>555</v>
      </c>
      <c r="AA638" t="s">
        <v>556</v>
      </c>
      <c r="AB638">
        <v>0.931174299543997</v>
      </c>
      <c r="AC638">
        <v>0.26634581121249301</v>
      </c>
      <c r="AD638">
        <v>108.235649575612</v>
      </c>
      <c r="AE638" s="2">
        <v>1</v>
      </c>
      <c r="AF638" s="2">
        <v>8</v>
      </c>
      <c r="AG638">
        <v>6.3122102307300301E-6</v>
      </c>
      <c r="AH638">
        <v>33.560674337849903</v>
      </c>
      <c r="AI638">
        <v>41.307106858589499</v>
      </c>
    </row>
    <row r="639" spans="1:35" x14ac:dyDescent="0.25">
      <c r="A639" t="s">
        <v>361</v>
      </c>
      <c r="B639" s="20" t="s">
        <v>362</v>
      </c>
      <c r="C639" s="3" t="s">
        <v>14</v>
      </c>
      <c r="D639" s="14">
        <v>0.80200000000000005</v>
      </c>
      <c r="E639" s="14">
        <v>0.13100000000000001</v>
      </c>
      <c r="F639" s="14">
        <v>0.59</v>
      </c>
      <c r="G639" s="14">
        <v>0.26200000000000001</v>
      </c>
      <c r="H639" s="14">
        <v>0.29499999999999998</v>
      </c>
      <c r="I639" s="14">
        <v>0.186</v>
      </c>
      <c r="J639" s="48">
        <v>0.77300000000000002</v>
      </c>
      <c r="K639" s="49">
        <v>1.58</v>
      </c>
      <c r="L639" s="49">
        <v>1.75</v>
      </c>
      <c r="M639" s="49">
        <v>2.21</v>
      </c>
      <c r="N639" s="49">
        <v>2.93</v>
      </c>
      <c r="O639" s="49">
        <v>3.42</v>
      </c>
      <c r="P639" s="48"/>
      <c r="Q639" s="49"/>
      <c r="R639" s="49"/>
      <c r="S639" s="49"/>
      <c r="T639" s="49">
        <v>0.88300000000000001</v>
      </c>
      <c r="U639" s="74">
        <v>0.53400000000000003</v>
      </c>
      <c r="V639" s="14">
        <v>5.39</v>
      </c>
      <c r="W639" s="14">
        <v>5.59</v>
      </c>
      <c r="Y639" s="151" t="s">
        <v>395</v>
      </c>
      <c r="Z639" t="s">
        <v>1151</v>
      </c>
      <c r="AA639" t="s">
        <v>1152</v>
      </c>
      <c r="AB639">
        <v>0.122444519</v>
      </c>
      <c r="AC639">
        <v>0.57525541199999997</v>
      </c>
      <c r="AD639">
        <v>2.2324654540000002</v>
      </c>
      <c r="AE639" s="2">
        <v>1</v>
      </c>
      <c r="AF639" s="2">
        <v>16</v>
      </c>
      <c r="AG639">
        <v>0.154597184</v>
      </c>
      <c r="AH639">
        <v>281.7497272</v>
      </c>
      <c r="AI639">
        <v>4.9203041819999997</v>
      </c>
    </row>
    <row r="640" spans="1:35" x14ac:dyDescent="0.25">
      <c r="C640" s="3" t="s">
        <v>15</v>
      </c>
      <c r="D640" s="14">
        <v>0.86599999999999999</v>
      </c>
      <c r="E640" s="14">
        <v>0.13700000000000001</v>
      </c>
      <c r="F640" s="14">
        <v>0.51800000000000002</v>
      </c>
      <c r="G640" s="14">
        <v>0.23200000000000001</v>
      </c>
      <c r="H640" s="14">
        <v>0.46600000000000003</v>
      </c>
      <c r="I640" s="14">
        <v>0.20699999999999999</v>
      </c>
      <c r="J640" s="48">
        <v>0.72699999999999998</v>
      </c>
      <c r="K640" s="49">
        <v>1.3</v>
      </c>
      <c r="L640" s="49">
        <v>5.77</v>
      </c>
      <c r="M640" s="49">
        <v>2.34</v>
      </c>
      <c r="N640" s="49">
        <v>3.17</v>
      </c>
      <c r="O640" s="49">
        <v>3.59</v>
      </c>
      <c r="P640" s="48"/>
      <c r="Q640" s="49"/>
      <c r="R640" s="47"/>
      <c r="S640" s="47"/>
      <c r="T640" s="47">
        <v>0</v>
      </c>
      <c r="U640" s="73">
        <v>0</v>
      </c>
      <c r="V640" s="13">
        <v>0.67536411643555505</v>
      </c>
      <c r="W640" s="13">
        <v>1.8160745570121715</v>
      </c>
      <c r="Y640" s="151" t="s">
        <v>396</v>
      </c>
      <c r="Z640" t="s">
        <v>1153</v>
      </c>
      <c r="AA640" t="s">
        <v>1154</v>
      </c>
      <c r="AB640">
        <v>0.43557425</v>
      </c>
      <c r="AC640">
        <v>0.43073526200000001</v>
      </c>
      <c r="AD640">
        <v>12.34739555</v>
      </c>
      <c r="AE640" s="2">
        <v>1</v>
      </c>
      <c r="AF640" s="2">
        <v>16</v>
      </c>
      <c r="AG640">
        <v>2.8778900000000001E-3</v>
      </c>
      <c r="AH640">
        <v>-159.99944790000001</v>
      </c>
      <c r="AI640">
        <v>-8.6643696539999997</v>
      </c>
    </row>
    <row r="641" spans="1:35" x14ac:dyDescent="0.25">
      <c r="C641" s="3" t="s">
        <v>16</v>
      </c>
      <c r="D641" s="14">
        <v>0.77700000000000002</v>
      </c>
      <c r="E641" s="14">
        <v>0.68</v>
      </c>
      <c r="F641" s="14">
        <v>0.35099999999999998</v>
      </c>
      <c r="G641" s="14">
        <v>0.50800000000000001</v>
      </c>
      <c r="H641" s="14">
        <v>0.498</v>
      </c>
      <c r="I641" s="14">
        <v>0.39400000000000002</v>
      </c>
      <c r="J641" s="48">
        <v>1.6</v>
      </c>
      <c r="K641" s="49">
        <v>1.44</v>
      </c>
      <c r="L641" s="49">
        <v>1.97</v>
      </c>
      <c r="M641" s="49">
        <v>2.71</v>
      </c>
      <c r="N641" s="49">
        <v>3.71</v>
      </c>
      <c r="O641" s="49">
        <v>3.84</v>
      </c>
      <c r="P641" s="48"/>
      <c r="Q641" s="49"/>
      <c r="R641" s="47"/>
      <c r="S641" s="47"/>
      <c r="T641" s="47">
        <v>0</v>
      </c>
      <c r="U641" s="73">
        <v>0</v>
      </c>
      <c r="V641" s="13">
        <v>0.95256203942883366</v>
      </c>
      <c r="W641" s="13">
        <v>2.3623863536682661</v>
      </c>
      <c r="Y641" s="151"/>
      <c r="AE641" s="2"/>
      <c r="AF641" s="2"/>
    </row>
    <row r="642" spans="1:35" x14ac:dyDescent="0.25">
      <c r="A642" s="9" t="s">
        <v>657</v>
      </c>
      <c r="B642" s="20" t="s">
        <v>363</v>
      </c>
      <c r="C642" s="3" t="s">
        <v>14</v>
      </c>
      <c r="D642" s="13"/>
      <c r="E642" s="13"/>
      <c r="F642" s="13"/>
      <c r="G642" s="13"/>
      <c r="H642" s="13"/>
      <c r="I642" s="13"/>
      <c r="J642" s="42">
        <v>7.6973331576096538</v>
      </c>
      <c r="K642" s="43">
        <v>3.5724773666407583</v>
      </c>
      <c r="L642" s="43">
        <v>2.1321280204233113</v>
      </c>
      <c r="M642" s="47">
        <v>0.86294646497494887</v>
      </c>
      <c r="N642" s="47">
        <v>0.94574839504411157</v>
      </c>
      <c r="O642" s="47">
        <v>0</v>
      </c>
      <c r="P642" s="46"/>
      <c r="Q642" s="47"/>
      <c r="R642" s="47"/>
      <c r="S642" s="47"/>
      <c r="T642" s="47">
        <v>0</v>
      </c>
      <c r="U642" s="73">
        <v>0</v>
      </c>
      <c r="V642" s="13">
        <v>0.58628441385435159</v>
      </c>
      <c r="W642" s="13">
        <v>1.7267189393240032</v>
      </c>
      <c r="Y642" s="151" t="s">
        <v>396</v>
      </c>
      <c r="Z642" t="s">
        <v>1053</v>
      </c>
      <c r="AA642" t="s">
        <v>1054</v>
      </c>
      <c r="AB642">
        <v>0.61711375400000001</v>
      </c>
      <c r="AC642">
        <v>0.57012211199999996</v>
      </c>
      <c r="AD642">
        <v>24.176126450000002</v>
      </c>
      <c r="AE642" s="2">
        <v>1</v>
      </c>
      <c r="AF642" s="2">
        <v>15</v>
      </c>
      <c r="AG642" s="134">
        <v>1.8599999999999999E-4</v>
      </c>
      <c r="AH642">
        <v>75.851786660000002</v>
      </c>
      <c r="AI642">
        <v>18.27635738</v>
      </c>
    </row>
    <row r="643" spans="1:35" x14ac:dyDescent="0.25">
      <c r="C643" s="3" t="s">
        <v>15</v>
      </c>
      <c r="D643" s="13"/>
      <c r="E643" s="13"/>
      <c r="F643" s="13"/>
      <c r="G643" s="13"/>
      <c r="H643" s="13"/>
      <c r="I643" s="13"/>
      <c r="J643" s="42">
        <v>6.0019393766610838</v>
      </c>
      <c r="K643" s="43">
        <v>2.9261080709247529</v>
      </c>
      <c r="L643" s="43">
        <v>2.3023210659723112</v>
      </c>
      <c r="M643" s="47">
        <v>0.75061936105545213</v>
      </c>
      <c r="N643" s="47">
        <v>1.4861994944635257</v>
      </c>
      <c r="O643" s="47">
        <v>0.52382443234072362</v>
      </c>
      <c r="P643" s="46"/>
      <c r="Q643" s="47"/>
      <c r="R643" s="47"/>
      <c r="S643" s="47"/>
      <c r="T643" s="47">
        <v>0</v>
      </c>
      <c r="U643" s="73">
        <v>0</v>
      </c>
      <c r="V643" s="29">
        <v>11</v>
      </c>
      <c r="W643" s="13">
        <v>0.53600000000000003</v>
      </c>
      <c r="Y643" s="151"/>
      <c r="AE643" s="2"/>
      <c r="AF643" s="2"/>
    </row>
    <row r="644" spans="1:35" x14ac:dyDescent="0.25">
      <c r="C644" s="3" t="s">
        <v>16</v>
      </c>
      <c r="D644" s="13"/>
      <c r="E644" s="13"/>
      <c r="F644" s="13"/>
      <c r="G644" s="13"/>
      <c r="H644" s="13"/>
      <c r="I644" s="13"/>
      <c r="J644" s="42">
        <v>6.2748569595683366</v>
      </c>
      <c r="K644" s="43">
        <v>2.8822700759117881</v>
      </c>
      <c r="L644" s="43">
        <v>1.6672774052402146</v>
      </c>
      <c r="M644" s="47">
        <v>0.60116938442271151</v>
      </c>
      <c r="N644" s="47">
        <v>0.97174553232701721</v>
      </c>
      <c r="O644" s="47">
        <v>0.48326201437641181</v>
      </c>
      <c r="P644" s="46"/>
      <c r="Q644" s="47"/>
      <c r="R644" s="47"/>
      <c r="S644" s="47"/>
      <c r="T644" s="47">
        <v>0</v>
      </c>
      <c r="U644" s="73">
        <v>0</v>
      </c>
      <c r="V644" s="28">
        <v>9.6199999999999992</v>
      </c>
      <c r="W644" s="13">
        <v>0.52200000000000002</v>
      </c>
      <c r="Y644" s="151"/>
      <c r="AE644" s="2"/>
      <c r="AF644" s="2"/>
    </row>
    <row r="645" spans="1:35" x14ac:dyDescent="0.25">
      <c r="A645" t="s">
        <v>364</v>
      </c>
      <c r="B645" s="20" t="s">
        <v>365</v>
      </c>
      <c r="C645" s="3" t="s">
        <v>14</v>
      </c>
      <c r="D645" s="13">
        <v>0.24399999999999999</v>
      </c>
      <c r="E645" s="13">
        <v>0.27100000000000002</v>
      </c>
      <c r="F645" s="13">
        <v>0.222</v>
      </c>
      <c r="G645" s="13">
        <v>0.27700000000000002</v>
      </c>
      <c r="H645" s="13">
        <v>0.184</v>
      </c>
      <c r="I645" s="13">
        <v>0.2</v>
      </c>
      <c r="J645" s="46">
        <v>3.77</v>
      </c>
      <c r="K645" s="47">
        <v>2.84</v>
      </c>
      <c r="L645" s="47">
        <v>2.4</v>
      </c>
      <c r="M645" s="47">
        <v>3.87</v>
      </c>
      <c r="N645" s="47">
        <v>2.5</v>
      </c>
      <c r="O645" s="47">
        <v>2.4</v>
      </c>
      <c r="P645" s="46"/>
      <c r="Q645" s="47"/>
      <c r="R645" s="47"/>
      <c r="S645" s="47"/>
      <c r="T645" s="47">
        <v>0.191</v>
      </c>
      <c r="U645" s="73">
        <v>0.16700000000000001</v>
      </c>
      <c r="V645" s="13">
        <v>1.68</v>
      </c>
      <c r="W645" s="13">
        <v>1.89</v>
      </c>
      <c r="Y645" s="151" t="s">
        <v>395</v>
      </c>
      <c r="Z645" t="s">
        <v>1025</v>
      </c>
      <c r="AA645" t="s">
        <v>1026</v>
      </c>
      <c r="AB645">
        <v>0.27101900200000001</v>
      </c>
      <c r="AC645">
        <v>0.176818104</v>
      </c>
      <c r="AD645">
        <v>5.9484459059999999</v>
      </c>
      <c r="AE645" s="2">
        <v>1</v>
      </c>
      <c r="AF645" s="2">
        <v>16</v>
      </c>
      <c r="AG645">
        <v>2.6757988E-2</v>
      </c>
      <c r="AH645">
        <v>561.54957449999995</v>
      </c>
      <c r="AI645">
        <v>2.4686945269999998</v>
      </c>
    </row>
    <row r="646" spans="1:35" x14ac:dyDescent="0.25">
      <c r="C646" s="3" t="s">
        <v>15</v>
      </c>
      <c r="D646" s="13">
        <v>0.216</v>
      </c>
      <c r="E646" s="13">
        <v>0.28100000000000003</v>
      </c>
      <c r="F646" s="13">
        <v>0.315</v>
      </c>
      <c r="G646" s="13">
        <v>0.26100000000000001</v>
      </c>
      <c r="H646" s="13">
        <v>0.182</v>
      </c>
      <c r="I646" s="13">
        <v>0.222</v>
      </c>
      <c r="J646" s="46">
        <v>2.92</v>
      </c>
      <c r="K646" s="47">
        <v>3.91</v>
      </c>
      <c r="L646" s="47">
        <v>3.57</v>
      </c>
      <c r="M646" s="47">
        <v>3.8</v>
      </c>
      <c r="N646" s="47">
        <v>1.92</v>
      </c>
      <c r="O646" s="47">
        <v>2.5299999999999998</v>
      </c>
      <c r="P646" s="46"/>
      <c r="Q646" s="47"/>
      <c r="R646" s="104">
        <v>0</v>
      </c>
      <c r="S646" s="31">
        <v>0.88326041906516228</v>
      </c>
      <c r="T646" s="47"/>
      <c r="U646" s="73"/>
      <c r="V646" s="13"/>
      <c r="W646" s="13"/>
      <c r="Y646" s="151" t="s">
        <v>396</v>
      </c>
      <c r="Z646" t="s">
        <v>1027</v>
      </c>
      <c r="AA646" t="s">
        <v>1028</v>
      </c>
      <c r="AB646">
        <v>0.30776208300000002</v>
      </c>
      <c r="AC646">
        <v>0.226458986</v>
      </c>
      <c r="AD646">
        <v>7.1134406319999997</v>
      </c>
      <c r="AE646" s="2">
        <v>1</v>
      </c>
      <c r="AF646" s="2">
        <v>16</v>
      </c>
      <c r="AG646">
        <v>1.6869797999999998E-2</v>
      </c>
      <c r="AH646">
        <v>400.94719329999998</v>
      </c>
      <c r="AI646">
        <v>3.4575484859999999</v>
      </c>
    </row>
    <row r="647" spans="1:35" x14ac:dyDescent="0.25">
      <c r="C647" s="3" t="s">
        <v>16</v>
      </c>
      <c r="D647" s="13">
        <v>0.20100000000000001</v>
      </c>
      <c r="E647" s="13">
        <v>0.32500000000000001</v>
      </c>
      <c r="F647" s="13">
        <v>0.28699999999999998</v>
      </c>
      <c r="G647" s="13">
        <v>0.186</v>
      </c>
      <c r="H647" s="13">
        <v>0.192</v>
      </c>
      <c r="I647" s="13">
        <v>0.188</v>
      </c>
      <c r="J647" s="46">
        <v>4.43</v>
      </c>
      <c r="K647" s="47">
        <v>2.1</v>
      </c>
      <c r="L647" s="47">
        <v>3</v>
      </c>
      <c r="M647" s="47">
        <v>2.75</v>
      </c>
      <c r="N647" s="47">
        <v>1.97</v>
      </c>
      <c r="O647" s="47">
        <v>2.06</v>
      </c>
      <c r="P647" s="46"/>
      <c r="Q647" s="47"/>
      <c r="R647" s="104"/>
      <c r="S647" s="31">
        <v>1.2194335712641031</v>
      </c>
      <c r="T647" s="47"/>
      <c r="U647" s="73"/>
      <c r="V647" s="13"/>
      <c r="W647" s="13"/>
      <c r="Y647" s="151"/>
      <c r="AE647" s="2"/>
      <c r="AF647" s="2"/>
    </row>
    <row r="648" spans="1:35" x14ac:dyDescent="0.25">
      <c r="A648" t="s">
        <v>557</v>
      </c>
      <c r="B648" s="20" t="s">
        <v>605</v>
      </c>
      <c r="C648" s="3" t="s">
        <v>14</v>
      </c>
      <c r="D648" s="31">
        <v>0.96246833985724156</v>
      </c>
      <c r="E648" s="31">
        <v>0.98641492056182367</v>
      </c>
      <c r="F648" s="31">
        <v>0.89154962007828686</v>
      </c>
      <c r="G648" s="31">
        <v>0.50564126180059865</v>
      </c>
      <c r="H648" s="60">
        <v>0</v>
      </c>
      <c r="I648" s="98"/>
      <c r="J648" s="104">
        <v>3.0097538318625174</v>
      </c>
      <c r="K648" s="104">
        <v>2.8278371264901687</v>
      </c>
      <c r="L648" s="104">
        <v>2.7465551943025237</v>
      </c>
      <c r="M648" s="105">
        <v>2.2836352376528875</v>
      </c>
      <c r="N648" s="105">
        <v>1.0868555503947981</v>
      </c>
      <c r="O648" s="98"/>
      <c r="P648" s="104">
        <v>0</v>
      </c>
      <c r="Q648" s="31">
        <v>0.96707345153119961</v>
      </c>
      <c r="R648" s="43"/>
      <c r="S648" s="43"/>
      <c r="T648" s="43">
        <v>1.3745458627729492</v>
      </c>
      <c r="U648" s="71">
        <v>1.2500333616035051</v>
      </c>
      <c r="V648" s="7">
        <v>10.098451463113907</v>
      </c>
      <c r="W648" s="7">
        <v>9.4685856162666795</v>
      </c>
      <c r="Y648" s="151" t="s">
        <v>395</v>
      </c>
      <c r="Z648" t="s">
        <v>558</v>
      </c>
      <c r="AA648" t="s">
        <v>559</v>
      </c>
      <c r="AB648">
        <v>0.55194063769637003</v>
      </c>
      <c r="AC648">
        <v>0.168357960311663</v>
      </c>
      <c r="AD648">
        <v>7.3910827555346899</v>
      </c>
      <c r="AE648" s="2">
        <v>1</v>
      </c>
      <c r="AF648" s="2">
        <v>6</v>
      </c>
      <c r="AG648">
        <v>3.4704727625461097E-2</v>
      </c>
      <c r="AH648">
        <v>95.027227035345604</v>
      </c>
      <c r="AI648">
        <v>14.588391183973499</v>
      </c>
    </row>
    <row r="649" spans="1:35" x14ac:dyDescent="0.25">
      <c r="C649" s="3" t="s">
        <v>15</v>
      </c>
      <c r="D649" s="31">
        <v>1.0950955560672346</v>
      </c>
      <c r="E649" s="31">
        <v>0.91641722311766061</v>
      </c>
      <c r="F649" s="31">
        <v>0.81510476629058259</v>
      </c>
      <c r="G649" s="31">
        <v>0.8804973520607875</v>
      </c>
      <c r="H649" s="60">
        <v>0</v>
      </c>
      <c r="I649" s="98"/>
      <c r="J649" s="104">
        <v>2.8464158538473447</v>
      </c>
      <c r="K649" s="104">
        <v>3.5013159931878</v>
      </c>
      <c r="L649" s="104">
        <v>2.6877225576714663</v>
      </c>
      <c r="M649" s="105">
        <v>2.5491562161325283</v>
      </c>
      <c r="N649" s="105">
        <v>1.0071218454869175</v>
      </c>
      <c r="O649" s="98"/>
      <c r="P649" s="104">
        <v>0</v>
      </c>
      <c r="Q649" s="31">
        <v>0.93023255813953487</v>
      </c>
      <c r="R649" s="43"/>
      <c r="S649" s="43"/>
      <c r="T649" s="43">
        <v>1.3910384764819785</v>
      </c>
      <c r="U649" s="71">
        <v>1.4088563928818376</v>
      </c>
      <c r="V649" s="7">
        <v>9.8165570288486546</v>
      </c>
      <c r="W649" s="7">
        <v>9.3272869585277327</v>
      </c>
      <c r="Y649" s="151" t="s">
        <v>396</v>
      </c>
      <c r="Z649" t="s">
        <v>560</v>
      </c>
      <c r="AA649" t="s">
        <v>561</v>
      </c>
      <c r="AB649">
        <v>0.88752006002163397</v>
      </c>
      <c r="AC649">
        <v>0.15218245240519701</v>
      </c>
      <c r="AD649">
        <v>63.123793287395799</v>
      </c>
      <c r="AE649" s="2">
        <v>1</v>
      </c>
      <c r="AF649" s="2">
        <v>8</v>
      </c>
      <c r="AG649">
        <v>4.5887996397708797E-5</v>
      </c>
      <c r="AH649">
        <v>76.913148637131201</v>
      </c>
      <c r="AI649">
        <v>18.024153030846399</v>
      </c>
    </row>
    <row r="650" spans="1:35" x14ac:dyDescent="0.25">
      <c r="A650" t="s">
        <v>366</v>
      </c>
      <c r="B650" s="20" t="s">
        <v>367</v>
      </c>
      <c r="C650" s="3" t="s">
        <v>14</v>
      </c>
      <c r="D650" s="7">
        <v>1.0389180923724723</v>
      </c>
      <c r="E650" s="7">
        <v>0.96403237595740177</v>
      </c>
      <c r="F650" s="7">
        <v>0</v>
      </c>
      <c r="G650" s="7">
        <v>1.0353333674231004</v>
      </c>
      <c r="H650" s="7">
        <v>1.2276131127216086</v>
      </c>
      <c r="I650" s="7">
        <v>1.1763713654225572</v>
      </c>
      <c r="J650" s="42">
        <v>8.1417289191527917</v>
      </c>
      <c r="K650" s="43">
        <v>8.0819566546232267</v>
      </c>
      <c r="L650" s="43">
        <v>7.8531988995289357</v>
      </c>
      <c r="M650" s="43">
        <v>8.026899453727534</v>
      </c>
      <c r="N650" s="43">
        <v>9.0519793960875727</v>
      </c>
      <c r="O650" s="43">
        <v>9.8874557033444468</v>
      </c>
      <c r="P650" s="42"/>
      <c r="Q650" s="43"/>
      <c r="R650" s="43"/>
      <c r="S650" s="43"/>
      <c r="T650" s="43">
        <v>1.5863171737460109</v>
      </c>
      <c r="U650" s="71">
        <v>1.4940794893504927</v>
      </c>
      <c r="V650" s="7">
        <v>12.111735635373142</v>
      </c>
      <c r="W650" s="7">
        <v>10.403573475763114</v>
      </c>
      <c r="Y650" s="151" t="s">
        <v>395</v>
      </c>
      <c r="Z650" t="s">
        <v>1171</v>
      </c>
      <c r="AA650" t="s">
        <v>1172</v>
      </c>
      <c r="AB650">
        <v>0.72330348799999999</v>
      </c>
      <c r="AC650">
        <v>7.5951178999999994E-2</v>
      </c>
      <c r="AD650">
        <v>39.211019440000001</v>
      </c>
      <c r="AE650" s="2">
        <v>1</v>
      </c>
      <c r="AF650" s="2">
        <v>15</v>
      </c>
      <c r="AG650" s="134">
        <v>1.52E-5</v>
      </c>
      <c r="AH650">
        <v>-504.18036139999998</v>
      </c>
      <c r="AI650">
        <v>-2.7496000779999998</v>
      </c>
    </row>
    <row r="651" spans="1:35" x14ac:dyDescent="0.25">
      <c r="C651" s="3" t="s">
        <v>15</v>
      </c>
      <c r="D651" s="7">
        <v>0.90494654843107392</v>
      </c>
      <c r="E651" s="7">
        <v>0.95743964074770416</v>
      </c>
      <c r="F651" s="7">
        <v>0.94075118822258197</v>
      </c>
      <c r="G651" s="7">
        <v>0.92884601509074094</v>
      </c>
      <c r="H651" s="7">
        <v>1.2232972914396849</v>
      </c>
      <c r="I651" s="7">
        <v>1.2507194414107377</v>
      </c>
      <c r="J651" s="42">
        <v>8.2367613724754207</v>
      </c>
      <c r="K651" s="43">
        <v>8.5356240449691345</v>
      </c>
      <c r="L651" s="43">
        <v>7.8741105178523272</v>
      </c>
      <c r="M651" s="43">
        <v>7.781477330093848</v>
      </c>
      <c r="N651" s="43">
        <v>8.6531395897935663</v>
      </c>
      <c r="O651" s="43">
        <v>9.0320522635711598</v>
      </c>
      <c r="P651" s="42"/>
      <c r="Q651" s="43"/>
      <c r="R651" s="43"/>
      <c r="S651" s="43"/>
      <c r="T651" s="43">
        <v>0</v>
      </c>
      <c r="U651" s="71">
        <v>0</v>
      </c>
      <c r="V651" s="26">
        <v>0.73292677973166054</v>
      </c>
      <c r="W651" s="26">
        <v>1.5095394075729955</v>
      </c>
      <c r="Y651" s="151" t="s">
        <v>396</v>
      </c>
      <c r="Z651" t="s">
        <v>1173</v>
      </c>
      <c r="AA651" t="s">
        <v>1174</v>
      </c>
      <c r="AB651">
        <v>0.62947204800000001</v>
      </c>
      <c r="AC651">
        <v>6.9163869000000003E-2</v>
      </c>
      <c r="AD651">
        <v>27.18162748</v>
      </c>
      <c r="AE651" s="2">
        <v>1</v>
      </c>
      <c r="AF651" s="2">
        <v>16</v>
      </c>
      <c r="AG651" s="134">
        <v>8.53E-5</v>
      </c>
      <c r="AH651">
        <v>-671.58283070000004</v>
      </c>
      <c r="AI651">
        <v>-2.0642194790000001</v>
      </c>
    </row>
    <row r="652" spans="1:35" x14ac:dyDescent="0.25">
      <c r="C652" s="3" t="s">
        <v>16</v>
      </c>
      <c r="D652" s="7">
        <v>0.98879444808342143</v>
      </c>
      <c r="E652" s="7">
        <v>0.91350816899922271</v>
      </c>
      <c r="F652" s="7">
        <v>0.9018682054413103</v>
      </c>
      <c r="G652" s="7">
        <v>0.96167592656253242</v>
      </c>
      <c r="H652" s="7">
        <v>1.2398173842306079</v>
      </c>
      <c r="I652" s="7">
        <v>1.3662416944333555</v>
      </c>
      <c r="J652" s="42">
        <v>7.7358886037758854</v>
      </c>
      <c r="K652" s="43">
        <v>7.7571694545994925</v>
      </c>
      <c r="L652" s="43">
        <v>7.5480301306962954</v>
      </c>
      <c r="M652" s="43">
        <v>7.5369348741138626</v>
      </c>
      <c r="N652" s="43">
        <v>10.402798995085783</v>
      </c>
      <c r="O652" s="43">
        <v>10.893532241989169</v>
      </c>
      <c r="P652" s="42"/>
      <c r="Q652" s="43"/>
      <c r="R652" s="43"/>
      <c r="S652" s="43"/>
      <c r="T652" s="43">
        <v>0</v>
      </c>
      <c r="U652" s="71">
        <v>0</v>
      </c>
      <c r="V652" s="26">
        <v>0.53711205209317503</v>
      </c>
      <c r="W652" s="26">
        <v>0.8374485685606109</v>
      </c>
      <c r="Y652" s="151"/>
      <c r="AE652" s="2"/>
      <c r="AF652" s="2"/>
    </row>
    <row r="653" spans="1:35" x14ac:dyDescent="0.25">
      <c r="A653" s="9" t="s">
        <v>658</v>
      </c>
      <c r="B653" s="20" t="s">
        <v>659</v>
      </c>
      <c r="C653" s="3" t="s">
        <v>9</v>
      </c>
      <c r="D653" s="7"/>
      <c r="E653" s="7"/>
      <c r="F653" s="7"/>
      <c r="G653" s="7"/>
      <c r="H653" s="7"/>
      <c r="I653" s="7"/>
      <c r="J653" s="42">
        <v>4.0665082878852568</v>
      </c>
      <c r="K653" s="43">
        <v>1.5806622810246007</v>
      </c>
      <c r="L653" s="43">
        <v>2.4651877453974191</v>
      </c>
      <c r="M653" s="67">
        <v>2.6073269596734887</v>
      </c>
      <c r="N653" s="67">
        <v>1.488959831403933</v>
      </c>
      <c r="O653" s="67">
        <v>1.9429680126108237</v>
      </c>
      <c r="P653" s="42"/>
      <c r="Q653" s="43"/>
      <c r="R653" s="43"/>
      <c r="S653" s="43"/>
      <c r="T653" s="43">
        <v>0</v>
      </c>
      <c r="U653" s="71">
        <v>0</v>
      </c>
      <c r="V653" s="26">
        <v>0.6202297315751939</v>
      </c>
      <c r="W653" s="26">
        <v>2.3758110808889716</v>
      </c>
      <c r="Y653" s="151" t="s">
        <v>396</v>
      </c>
      <c r="Z653" t="s">
        <v>1003</v>
      </c>
      <c r="AA653" t="s">
        <v>1004</v>
      </c>
      <c r="AB653">
        <v>8.2507706E-2</v>
      </c>
      <c r="AC653">
        <v>0.420996282</v>
      </c>
      <c r="AD653">
        <v>1.438838558</v>
      </c>
      <c r="AE653" s="2">
        <v>1</v>
      </c>
      <c r="AF653" s="2">
        <v>16</v>
      </c>
      <c r="AG653">
        <v>0.24778961299999999</v>
      </c>
      <c r="AH653">
        <v>479.54823579999999</v>
      </c>
      <c r="AI653">
        <v>2.8908340340000001</v>
      </c>
    </row>
    <row r="654" spans="1:35" x14ac:dyDescent="0.25">
      <c r="C654" s="3" t="s">
        <v>10</v>
      </c>
      <c r="D654" s="7"/>
      <c r="E654" s="7"/>
      <c r="F654" s="7"/>
      <c r="G654" s="7"/>
      <c r="H654" s="7"/>
      <c r="I654" s="7"/>
      <c r="J654" s="42">
        <v>2.5135148233490328</v>
      </c>
      <c r="K654" s="43">
        <v>1.4012740677321838</v>
      </c>
      <c r="L654" s="67">
        <v>2.0053655866703752</v>
      </c>
      <c r="M654" s="67">
        <v>2.172926972901716</v>
      </c>
      <c r="N654" s="67">
        <v>1.1478497557656202</v>
      </c>
      <c r="O654" s="67">
        <v>1.5580704945359518</v>
      </c>
      <c r="P654" s="42"/>
      <c r="Q654" s="43"/>
      <c r="R654" s="47"/>
      <c r="S654" s="47"/>
      <c r="T654" s="47">
        <v>0.114</v>
      </c>
      <c r="U654" s="73">
        <v>0.14299999999999999</v>
      </c>
      <c r="V654" s="13">
        <v>1.1200000000000001</v>
      </c>
      <c r="W654" s="13">
        <v>1.06</v>
      </c>
      <c r="Y654" s="151"/>
      <c r="AE654" s="2"/>
      <c r="AF654" s="2"/>
    </row>
    <row r="655" spans="1:35" x14ac:dyDescent="0.25">
      <c r="C655" s="3" t="s">
        <v>11</v>
      </c>
      <c r="D655" s="7"/>
      <c r="E655" s="7"/>
      <c r="F655" s="7"/>
      <c r="G655" s="7"/>
      <c r="H655" s="7"/>
      <c r="I655" s="7"/>
      <c r="J655" s="42">
        <v>5.5409011306713714</v>
      </c>
      <c r="K655" s="43">
        <v>2.8104344687703415</v>
      </c>
      <c r="L655" s="67">
        <v>3.7453282537869672</v>
      </c>
      <c r="M655" s="67">
        <v>3.5665188182502003</v>
      </c>
      <c r="N655" s="67">
        <v>1.9544215062797263</v>
      </c>
      <c r="O655" s="67">
        <v>3.6598908288974967</v>
      </c>
      <c r="P655" s="42"/>
      <c r="Q655" s="43"/>
      <c r="R655" s="47"/>
      <c r="S655" s="47"/>
      <c r="T655" s="47">
        <v>0.129</v>
      </c>
      <c r="U655" s="73">
        <v>0.21099999999999999</v>
      </c>
      <c r="V655" s="13">
        <v>1.08</v>
      </c>
      <c r="W655" s="13">
        <v>1.0900000000000001</v>
      </c>
      <c r="Y655" s="151"/>
      <c r="AE655" s="2"/>
      <c r="AF655" s="2"/>
    </row>
    <row r="656" spans="1:35" x14ac:dyDescent="0.25">
      <c r="A656" t="s">
        <v>368</v>
      </c>
      <c r="B656" s="20" t="s">
        <v>369</v>
      </c>
      <c r="C656" s="3" t="s">
        <v>14</v>
      </c>
      <c r="D656" s="13">
        <v>0.47099999999999997</v>
      </c>
      <c r="E656" s="13">
        <v>0.59499999999999997</v>
      </c>
      <c r="F656" s="13">
        <v>0.69099999999999995</v>
      </c>
      <c r="G656" s="13">
        <v>0.49399999999999999</v>
      </c>
      <c r="H656" s="13">
        <v>0.186</v>
      </c>
      <c r="I656" s="13">
        <v>0.14199999999999999</v>
      </c>
      <c r="J656" s="46">
        <v>5.47</v>
      </c>
      <c r="K656" s="47">
        <v>4.88</v>
      </c>
      <c r="L656" s="47">
        <v>8.6999999999999993</v>
      </c>
      <c r="M656" s="47">
        <v>4.26</v>
      </c>
      <c r="N656" s="47">
        <v>3.25</v>
      </c>
      <c r="O656" s="47">
        <v>1.08</v>
      </c>
      <c r="P656" s="46"/>
      <c r="Q656" s="47"/>
      <c r="R656" s="47"/>
      <c r="S656" s="47"/>
      <c r="T656" s="47">
        <v>0.11600000000000001</v>
      </c>
      <c r="U656" s="73">
        <v>0.17</v>
      </c>
      <c r="V656" s="13">
        <v>0.98199999999999998</v>
      </c>
      <c r="W656" s="13">
        <v>1.25</v>
      </c>
      <c r="Y656" s="151" t="s">
        <v>395</v>
      </c>
      <c r="Z656" t="s">
        <v>1351</v>
      </c>
      <c r="AA656" t="s">
        <v>1352</v>
      </c>
      <c r="AB656">
        <v>0.77968974099999999</v>
      </c>
      <c r="AC656">
        <v>0.33837498500000002</v>
      </c>
      <c r="AD656">
        <v>56.624852349999998</v>
      </c>
      <c r="AE656" s="2">
        <v>1</v>
      </c>
      <c r="AF656" s="2">
        <v>16</v>
      </c>
      <c r="AG656" s="134">
        <v>1.22E-6</v>
      </c>
      <c r="AH656">
        <v>95.107507609999999</v>
      </c>
      <c r="AI656">
        <v>14.57607707</v>
      </c>
    </row>
    <row r="657" spans="1:35" x14ac:dyDescent="0.25">
      <c r="C657" s="3" t="s">
        <v>15</v>
      </c>
      <c r="D657" s="13">
        <v>0.55500000000000005</v>
      </c>
      <c r="E657" s="13">
        <v>0.83199999999999996</v>
      </c>
      <c r="F657" s="13">
        <v>0.51500000000000001</v>
      </c>
      <c r="G657" s="13">
        <v>0.77100000000000002</v>
      </c>
      <c r="H657" s="13">
        <v>0.23899999999999999</v>
      </c>
      <c r="I657" s="13">
        <v>0.17799999999999999</v>
      </c>
      <c r="J657" s="46">
        <v>4.51</v>
      </c>
      <c r="K657" s="47">
        <v>5.31</v>
      </c>
      <c r="L657" s="47">
        <v>5.14</v>
      </c>
      <c r="M657" s="47">
        <v>4.01</v>
      </c>
      <c r="N657" s="47">
        <v>1.77</v>
      </c>
      <c r="O657" s="47">
        <v>1.08</v>
      </c>
      <c r="P657" s="46"/>
      <c r="Q657" s="47"/>
      <c r="R657" s="47"/>
      <c r="S657" s="47"/>
      <c r="T657" s="54">
        <v>1.3418873726696137</v>
      </c>
      <c r="U657" s="76">
        <v>1.1653417899929528</v>
      </c>
      <c r="V657" s="4">
        <v>24.482633096290602</v>
      </c>
      <c r="W657" s="4">
        <v>24.189766160548402</v>
      </c>
      <c r="Y657" s="151" t="s">
        <v>396</v>
      </c>
      <c r="Z657" t="s">
        <v>1353</v>
      </c>
      <c r="AA657" t="s">
        <v>1354</v>
      </c>
      <c r="AB657">
        <v>0.850358163</v>
      </c>
      <c r="AC657">
        <v>0.26266980400000001</v>
      </c>
      <c r="AD657">
        <v>90.921969759999996</v>
      </c>
      <c r="AE657" s="2">
        <v>1</v>
      </c>
      <c r="AF657" s="2">
        <v>16</v>
      </c>
      <c r="AG657" s="134">
        <v>5.2999999999999998E-8</v>
      </c>
      <c r="AH657">
        <v>96.687876689999996</v>
      </c>
      <c r="AI657">
        <v>14.33783023</v>
      </c>
    </row>
    <row r="658" spans="1:35" x14ac:dyDescent="0.25">
      <c r="C658" s="3" t="s">
        <v>16</v>
      </c>
      <c r="D658" s="13">
        <v>0.90100000000000002</v>
      </c>
      <c r="E658" s="13">
        <v>0.61199999999999999</v>
      </c>
      <c r="F658" s="13">
        <v>0.90700000000000003</v>
      </c>
      <c r="G658" s="13">
        <v>0.60899999999999999</v>
      </c>
      <c r="H658" s="13">
        <v>0.152</v>
      </c>
      <c r="I658" s="13">
        <v>0.123</v>
      </c>
      <c r="J658" s="46">
        <v>5.15</v>
      </c>
      <c r="K658" s="47">
        <v>5.24</v>
      </c>
      <c r="L658" s="47">
        <v>4.8600000000000003</v>
      </c>
      <c r="M658" s="47">
        <v>4.28</v>
      </c>
      <c r="N658" s="47">
        <v>1.32</v>
      </c>
      <c r="O658" s="47">
        <v>1.18</v>
      </c>
      <c r="P658" s="46"/>
      <c r="Q658" s="47"/>
      <c r="R658" s="47"/>
      <c r="S658" s="47"/>
      <c r="T658" s="54">
        <v>1.1394592863091806</v>
      </c>
      <c r="U658" s="76">
        <v>1.2427676340572746</v>
      </c>
      <c r="V658" s="4">
        <v>12.74715484656288</v>
      </c>
      <c r="W658" s="4">
        <v>12.624956115061822</v>
      </c>
      <c r="Y658" s="151"/>
      <c r="AE658" s="2"/>
      <c r="AF658" s="2"/>
    </row>
    <row r="659" spans="1:35" x14ac:dyDescent="0.25">
      <c r="A659" t="s">
        <v>370</v>
      </c>
      <c r="B659" s="20" t="s">
        <v>371</v>
      </c>
      <c r="C659" s="3" t="s">
        <v>14</v>
      </c>
      <c r="D659" s="7">
        <v>0.68724964823286694</v>
      </c>
      <c r="E659" s="7">
        <v>0.24282686587023256</v>
      </c>
      <c r="F659" s="7">
        <v>0.10647243532720181</v>
      </c>
      <c r="G659" s="7">
        <v>0</v>
      </c>
      <c r="H659" s="7">
        <v>0</v>
      </c>
      <c r="I659" s="7">
        <v>0</v>
      </c>
      <c r="J659" s="42">
        <v>4.7456485992235988</v>
      </c>
      <c r="K659" s="43">
        <v>1.4129778237984296</v>
      </c>
      <c r="L659" s="43">
        <v>1.6594189834273505</v>
      </c>
      <c r="M659" s="43">
        <v>0.8897301710344192</v>
      </c>
      <c r="N659" s="43">
        <v>0.32238238616295456</v>
      </c>
      <c r="O659" s="43">
        <v>0.26430151018773496</v>
      </c>
      <c r="P659" s="42"/>
      <c r="Q659" s="43"/>
      <c r="R659" s="43"/>
      <c r="S659" s="43"/>
      <c r="T659" s="43">
        <v>0</v>
      </c>
      <c r="U659" s="71">
        <v>0</v>
      </c>
      <c r="V659" s="7">
        <v>0.21040937247508754</v>
      </c>
      <c r="W659" s="7">
        <v>0.64234472787144736</v>
      </c>
      <c r="Y659" s="151" t="s">
        <v>395</v>
      </c>
      <c r="Z659" t="s">
        <v>1309</v>
      </c>
      <c r="AA659" t="s">
        <v>1310</v>
      </c>
      <c r="AB659">
        <v>0.80461164699999999</v>
      </c>
      <c r="AC659">
        <v>0.42801018200000002</v>
      </c>
      <c r="AD659">
        <v>28.826086310000001</v>
      </c>
      <c r="AE659" s="2">
        <v>1</v>
      </c>
      <c r="AF659" s="2">
        <v>7</v>
      </c>
      <c r="AG659">
        <v>1.0426420000000001E-3</v>
      </c>
      <c r="AH659">
        <v>11.082695559999999</v>
      </c>
      <c r="AI659">
        <v>125.0863884</v>
      </c>
    </row>
    <row r="660" spans="1:35" x14ac:dyDescent="0.25">
      <c r="C660" s="3" t="s">
        <v>15</v>
      </c>
      <c r="D660" s="7">
        <v>0.71378024133929652</v>
      </c>
      <c r="E660" s="7">
        <v>0.12813250249521191</v>
      </c>
      <c r="F660" s="7">
        <v>5.8640313063547264E-2</v>
      </c>
      <c r="G660" s="7">
        <v>0</v>
      </c>
      <c r="H660" s="7">
        <v>0</v>
      </c>
      <c r="I660" s="7">
        <v>0</v>
      </c>
      <c r="J660" s="42">
        <v>6.2262370836530225</v>
      </c>
      <c r="K660" s="43">
        <v>1.9450320254797344</v>
      </c>
      <c r="L660" s="43">
        <v>2.6299398366289766</v>
      </c>
      <c r="M660" s="43">
        <v>1.1398440697094783</v>
      </c>
      <c r="N660" s="43">
        <v>0.42348723643049885</v>
      </c>
      <c r="O660" s="43">
        <v>0.25668744847739916</v>
      </c>
      <c r="P660" s="42"/>
      <c r="Q660" s="43"/>
      <c r="R660" s="43"/>
      <c r="S660" s="43"/>
      <c r="T660" s="43">
        <v>0.72499999999999998</v>
      </c>
      <c r="U660" s="71">
        <v>0.624</v>
      </c>
      <c r="V660" s="14">
        <v>5.36</v>
      </c>
      <c r="W660" s="14">
        <v>5.95</v>
      </c>
      <c r="Y660" s="151" t="s">
        <v>396</v>
      </c>
      <c r="Z660" t="s">
        <v>1311</v>
      </c>
      <c r="AA660" t="s">
        <v>1312</v>
      </c>
      <c r="AB660">
        <v>0.84019263099999997</v>
      </c>
      <c r="AC660">
        <v>0.47756525300000002</v>
      </c>
      <c r="AD660">
        <v>84.120539600000001</v>
      </c>
      <c r="AE660" s="2">
        <v>1</v>
      </c>
      <c r="AF660" s="2">
        <v>16</v>
      </c>
      <c r="AG660" s="134">
        <v>9.02E-8</v>
      </c>
      <c r="AH660">
        <v>55.288250210000001</v>
      </c>
      <c r="AI660">
        <v>25.07394167</v>
      </c>
    </row>
    <row r="661" spans="1:35" x14ac:dyDescent="0.25">
      <c r="C661" s="3" t="s">
        <v>16</v>
      </c>
      <c r="D661" s="7">
        <v>0.44637703987068672</v>
      </c>
      <c r="E661" s="7">
        <v>9.6079900829855833E-2</v>
      </c>
      <c r="F661" s="7">
        <v>0.11900430949446246</v>
      </c>
      <c r="G661" s="7">
        <v>0</v>
      </c>
      <c r="H661" s="7">
        <v>0</v>
      </c>
      <c r="I661" s="7">
        <v>0</v>
      </c>
      <c r="J661" s="42">
        <v>6.3712206038024828</v>
      </c>
      <c r="K661" s="43">
        <v>2.2936892579997585</v>
      </c>
      <c r="L661" s="43">
        <v>2.217632750470421</v>
      </c>
      <c r="M661" s="43">
        <v>1.1406316798610858</v>
      </c>
      <c r="N661" s="43">
        <v>0.47757710934192454</v>
      </c>
      <c r="O661" s="43">
        <v>0.11628962778388066</v>
      </c>
      <c r="P661" s="42"/>
      <c r="Q661" s="43"/>
      <c r="R661" s="43"/>
      <c r="S661" s="43"/>
      <c r="T661" s="43">
        <v>0.78200000000000003</v>
      </c>
      <c r="U661" s="71">
        <v>0.78900000000000003</v>
      </c>
      <c r="V661" s="14">
        <v>5.95</v>
      </c>
      <c r="W661" s="14">
        <v>5.9</v>
      </c>
      <c r="Y661" s="151"/>
      <c r="AE661" s="2"/>
      <c r="AF661" s="2"/>
    </row>
    <row r="662" spans="1:35" x14ac:dyDescent="0.25">
      <c r="A662" t="s">
        <v>372</v>
      </c>
      <c r="B662" s="20" t="s">
        <v>373</v>
      </c>
      <c r="C662" s="3" t="s">
        <v>14</v>
      </c>
      <c r="D662" s="95">
        <v>0.64100000000000001</v>
      </c>
      <c r="E662" s="95">
        <v>0.70599999999999996</v>
      </c>
      <c r="F662" s="95"/>
      <c r="G662" s="95">
        <v>0.67</v>
      </c>
      <c r="H662" s="95">
        <v>0.59499999999999997</v>
      </c>
      <c r="I662" s="95">
        <v>0.65400000000000003</v>
      </c>
      <c r="J662" s="91">
        <v>7.04</v>
      </c>
      <c r="K662" s="47">
        <v>6.41</v>
      </c>
      <c r="L662" s="47">
        <v>6.17</v>
      </c>
      <c r="M662" s="47">
        <v>6.31</v>
      </c>
      <c r="N662" s="47">
        <v>5.91</v>
      </c>
      <c r="O662" s="47">
        <v>5.92</v>
      </c>
      <c r="P662" s="42"/>
      <c r="Q662" s="43"/>
      <c r="R662" s="43"/>
      <c r="S662" s="43"/>
      <c r="T662" s="43">
        <v>0.68</v>
      </c>
      <c r="U662" s="71">
        <v>0.65300000000000002</v>
      </c>
      <c r="V662" s="14">
        <v>5.3</v>
      </c>
      <c r="W662" s="14">
        <v>5.17</v>
      </c>
      <c r="Y662" s="151" t="s">
        <v>395</v>
      </c>
      <c r="Z662" t="s">
        <v>1179</v>
      </c>
      <c r="AA662" t="s">
        <v>1180</v>
      </c>
      <c r="AB662">
        <v>1.1312826E-2</v>
      </c>
      <c r="AC662">
        <v>5.6536629999999997E-2</v>
      </c>
      <c r="AD662">
        <v>0.148749509</v>
      </c>
      <c r="AE662" s="2">
        <v>1</v>
      </c>
      <c r="AF662" s="2">
        <v>13</v>
      </c>
      <c r="AG662">
        <v>0.70597062799999999</v>
      </c>
      <c r="AH662">
        <v>-10730.15221</v>
      </c>
      <c r="AI662">
        <v>-0.12919615100000001</v>
      </c>
    </row>
    <row r="663" spans="1:35" x14ac:dyDescent="0.25">
      <c r="C663" s="3" t="s">
        <v>15</v>
      </c>
      <c r="D663" s="95">
        <v>0.60399999999999998</v>
      </c>
      <c r="E663" s="95">
        <v>0.64900000000000002</v>
      </c>
      <c r="F663" s="95"/>
      <c r="G663" s="95">
        <v>0.61099999999999999</v>
      </c>
      <c r="H663" s="95">
        <v>0.68400000000000005</v>
      </c>
      <c r="I663" s="95">
        <v>0.68500000000000005</v>
      </c>
      <c r="J663" s="91">
        <v>6.64</v>
      </c>
      <c r="K663" s="47">
        <v>6.46</v>
      </c>
      <c r="L663" s="47">
        <v>6.05</v>
      </c>
      <c r="M663" s="47">
        <v>6.15</v>
      </c>
      <c r="N663" s="47">
        <v>5.63</v>
      </c>
      <c r="O663" s="47">
        <v>6.22</v>
      </c>
      <c r="P663" s="42"/>
      <c r="Q663" s="43"/>
      <c r="R663" s="104"/>
      <c r="S663" s="104">
        <v>1.4201526422567867</v>
      </c>
      <c r="T663" s="43"/>
      <c r="U663" s="71"/>
      <c r="V663" s="14"/>
      <c r="W663" s="14"/>
      <c r="Y663" s="151" t="s">
        <v>396</v>
      </c>
      <c r="Z663" t="s">
        <v>1181</v>
      </c>
      <c r="AA663" t="s">
        <v>1182</v>
      </c>
      <c r="AB663">
        <v>0.41541751599999999</v>
      </c>
      <c r="AC663">
        <v>7.7330390999999998E-2</v>
      </c>
      <c r="AD663">
        <v>11.36996137</v>
      </c>
      <c r="AE663" s="2">
        <v>1</v>
      </c>
      <c r="AF663" s="2">
        <v>16</v>
      </c>
      <c r="AG663">
        <v>3.8834059999999998E-3</v>
      </c>
      <c r="AH663">
        <v>928.72446950000005</v>
      </c>
      <c r="AI663">
        <v>1.492686374</v>
      </c>
    </row>
    <row r="664" spans="1:35" x14ac:dyDescent="0.25">
      <c r="C664" s="3" t="s">
        <v>16</v>
      </c>
      <c r="D664" s="95">
        <v>0.63600000000000001</v>
      </c>
      <c r="E664" s="95">
        <v>0.66300000000000003</v>
      </c>
      <c r="F664" s="95"/>
      <c r="G664" s="95">
        <v>0.59199999999999997</v>
      </c>
      <c r="H664" s="95">
        <v>0.623</v>
      </c>
      <c r="I664" s="95">
        <v>0.625</v>
      </c>
      <c r="J664" s="91">
        <v>7.88</v>
      </c>
      <c r="K664" s="47">
        <v>7.35</v>
      </c>
      <c r="L664" s="47">
        <v>7.04</v>
      </c>
      <c r="M664" s="47">
        <v>6.66</v>
      </c>
      <c r="N664" s="47">
        <v>5.45</v>
      </c>
      <c r="O664" s="47">
        <v>5.57</v>
      </c>
      <c r="P664" s="42"/>
      <c r="Q664" s="43"/>
      <c r="R664" s="104"/>
      <c r="S664" s="104">
        <v>1.4652368531220814</v>
      </c>
      <c r="T664" s="43"/>
      <c r="U664" s="71"/>
      <c r="V664" s="14"/>
      <c r="W664" s="14"/>
      <c r="Y664" s="151"/>
      <c r="AE664" s="2"/>
      <c r="AF664" s="2"/>
    </row>
    <row r="665" spans="1:35" x14ac:dyDescent="0.25">
      <c r="A665" t="s">
        <v>562</v>
      </c>
      <c r="B665" s="20" t="s">
        <v>606</v>
      </c>
      <c r="C665" s="3" t="s">
        <v>14</v>
      </c>
      <c r="D665" s="104">
        <v>1.6339806137893278</v>
      </c>
      <c r="E665" s="104">
        <v>0.72263549415515405</v>
      </c>
      <c r="F665" s="104">
        <v>0</v>
      </c>
      <c r="G665" s="104">
        <v>0</v>
      </c>
      <c r="H665" s="105">
        <v>0</v>
      </c>
      <c r="I665" s="98"/>
      <c r="J665" s="104">
        <v>9.289923678871606</v>
      </c>
      <c r="K665" s="104">
        <v>8.9691817215727951</v>
      </c>
      <c r="L665" s="104">
        <v>7.7300099829324056</v>
      </c>
      <c r="M665" s="104">
        <v>2.65739220043152</v>
      </c>
      <c r="N665" s="105">
        <v>0.66144977940939675</v>
      </c>
      <c r="O665" s="98"/>
      <c r="P665" s="104"/>
      <c r="Q665" s="104">
        <v>0.88429459311499692</v>
      </c>
      <c r="R665" s="43"/>
      <c r="S665" s="43"/>
      <c r="T665" s="43">
        <v>0</v>
      </c>
      <c r="U665" s="71">
        <v>0</v>
      </c>
      <c r="V665" s="4">
        <v>0</v>
      </c>
      <c r="W665" s="4">
        <v>0</v>
      </c>
      <c r="Y665" s="151" t="s">
        <v>395</v>
      </c>
      <c r="Z665" t="s">
        <v>563</v>
      </c>
      <c r="AA665" t="s">
        <v>564</v>
      </c>
      <c r="AB665">
        <v>0.89061316979225402</v>
      </c>
      <c r="AC665">
        <v>0.22085980660549601</v>
      </c>
      <c r="AD665">
        <v>16.283736682026799</v>
      </c>
      <c r="AE665" s="2">
        <v>1</v>
      </c>
      <c r="AF665" s="2">
        <v>2</v>
      </c>
      <c r="AG665">
        <v>5.6276963409150102E-2</v>
      </c>
      <c r="AH665">
        <v>11.6660275331388</v>
      </c>
      <c r="AI665">
        <v>118.8317408974</v>
      </c>
    </row>
    <row r="666" spans="1:35" x14ac:dyDescent="0.25">
      <c r="C666" s="3" t="s">
        <v>15</v>
      </c>
      <c r="D666" s="104">
        <v>1.3022896338518017</v>
      </c>
      <c r="E666" s="104">
        <v>0.4952822593630245</v>
      </c>
      <c r="F666" s="104">
        <v>0</v>
      </c>
      <c r="G666" s="104">
        <v>0</v>
      </c>
      <c r="H666" s="105">
        <v>0</v>
      </c>
      <c r="I666" s="98"/>
      <c r="J666" s="104">
        <v>12.508292274498437</v>
      </c>
      <c r="K666" s="104">
        <v>10.860142337294302</v>
      </c>
      <c r="L666" s="104">
        <v>9.0329436769394249</v>
      </c>
      <c r="M666" s="104">
        <v>3.1893858886419988</v>
      </c>
      <c r="N666" s="105">
        <v>0</v>
      </c>
      <c r="O666" s="98"/>
      <c r="P666" s="104"/>
      <c r="Q666" s="104">
        <v>1.5038804624351914</v>
      </c>
      <c r="R666" s="43"/>
      <c r="S666" s="43"/>
      <c r="T666" s="43">
        <v>0</v>
      </c>
      <c r="U666" s="71">
        <v>0</v>
      </c>
      <c r="V666" s="4">
        <v>2.1059526795576113</v>
      </c>
      <c r="W666" s="4">
        <v>0</v>
      </c>
      <c r="Y666" s="151" t="s">
        <v>396</v>
      </c>
      <c r="Z666" t="s">
        <v>565</v>
      </c>
      <c r="AA666" t="s">
        <v>566</v>
      </c>
      <c r="AB666">
        <v>0.95324400808072296</v>
      </c>
      <c r="AC666">
        <v>0.22125688912271299</v>
      </c>
      <c r="AD666">
        <v>142.71343164070501</v>
      </c>
      <c r="AE666" s="2">
        <v>1</v>
      </c>
      <c r="AF666" s="2">
        <v>7</v>
      </c>
      <c r="AG666">
        <v>6.5526712851315898E-6</v>
      </c>
      <c r="AH666">
        <v>28.4259617855563</v>
      </c>
      <c r="AI666">
        <v>48.768600041680401</v>
      </c>
    </row>
    <row r="667" spans="1:35" x14ac:dyDescent="0.25">
      <c r="A667" t="s">
        <v>374</v>
      </c>
      <c r="B667" s="20" t="s">
        <v>375</v>
      </c>
      <c r="C667" s="3" t="s">
        <v>14</v>
      </c>
      <c r="D667" s="13">
        <v>0.63700000000000001</v>
      </c>
      <c r="E667" s="13">
        <v>0.89</v>
      </c>
      <c r="F667" s="13">
        <v>0.77400000000000002</v>
      </c>
      <c r="G667" s="13">
        <v>0.94799999999999995</v>
      </c>
      <c r="H667" s="13">
        <v>1</v>
      </c>
      <c r="I667" s="13">
        <v>0.89700000000000002</v>
      </c>
      <c r="J667" s="46">
        <v>0.65500000000000003</v>
      </c>
      <c r="K667" s="47">
        <v>4.16</v>
      </c>
      <c r="L667" s="47">
        <v>2.1800000000000002</v>
      </c>
      <c r="M667" s="47">
        <v>1.9</v>
      </c>
      <c r="N667" s="47">
        <v>3.57</v>
      </c>
      <c r="O667" s="47">
        <v>3.4</v>
      </c>
      <c r="P667" s="46"/>
      <c r="Q667" s="47"/>
      <c r="R667" s="47"/>
      <c r="S667" s="47"/>
      <c r="T667" s="47">
        <v>0.86</v>
      </c>
      <c r="U667" s="73">
        <v>1.06</v>
      </c>
      <c r="V667" s="13">
        <v>2.65</v>
      </c>
      <c r="W667" s="11">
        <v>2.67</v>
      </c>
      <c r="Y667" s="151" t="s">
        <v>395</v>
      </c>
      <c r="Z667" t="s">
        <v>973</v>
      </c>
      <c r="AA667" t="s">
        <v>974</v>
      </c>
      <c r="AB667" s="134">
        <v>2.4899999999999998E-4</v>
      </c>
      <c r="AC667">
        <v>0.23272789899999999</v>
      </c>
      <c r="AD667">
        <v>3.987506E-3</v>
      </c>
      <c r="AE667" s="2">
        <v>1</v>
      </c>
      <c r="AF667" s="2">
        <v>16</v>
      </c>
      <c r="AG667">
        <v>0.95043184999999997</v>
      </c>
      <c r="AH667">
        <v>-16478.492709999999</v>
      </c>
      <c r="AI667">
        <v>-8.4127497999999995E-2</v>
      </c>
    </row>
    <row r="668" spans="1:35" x14ac:dyDescent="0.25">
      <c r="C668" s="3" t="s">
        <v>15</v>
      </c>
      <c r="D668" s="13">
        <v>0.52800000000000002</v>
      </c>
      <c r="E668" s="13">
        <v>1.17</v>
      </c>
      <c r="F668" s="13">
        <v>0.94299999999999995</v>
      </c>
      <c r="G668" s="13">
        <v>0.98499999999999999</v>
      </c>
      <c r="H668" s="13">
        <v>1.1000000000000001</v>
      </c>
      <c r="I668" s="13">
        <v>1.02</v>
      </c>
      <c r="J668" s="46">
        <v>1.96</v>
      </c>
      <c r="K668" s="47">
        <v>4.9400000000000004</v>
      </c>
      <c r="L668" s="47">
        <v>2.93</v>
      </c>
      <c r="M668" s="47">
        <v>3.09</v>
      </c>
      <c r="N668" s="47">
        <v>4.3</v>
      </c>
      <c r="O668" s="47">
        <v>4.25</v>
      </c>
      <c r="P668" s="46"/>
      <c r="Q668" s="47"/>
      <c r="R668" s="47"/>
      <c r="S668" s="47"/>
      <c r="T668" s="47">
        <v>0.70799999999999996</v>
      </c>
      <c r="U668" s="73">
        <v>0.223</v>
      </c>
      <c r="V668" s="13">
        <v>1.73</v>
      </c>
      <c r="W668" s="13">
        <v>1.38</v>
      </c>
      <c r="Y668" s="151" t="s">
        <v>396</v>
      </c>
      <c r="Z668" t="s">
        <v>975</v>
      </c>
      <c r="AA668" t="s">
        <v>976</v>
      </c>
      <c r="AB668">
        <v>0.17182492899999999</v>
      </c>
      <c r="AC668">
        <v>0.465840808</v>
      </c>
      <c r="AD668">
        <v>3.3195866020000002</v>
      </c>
      <c r="AE668" s="2">
        <v>1</v>
      </c>
      <c r="AF668" s="2">
        <v>16</v>
      </c>
      <c r="AG668">
        <v>8.7205352999999999E-2</v>
      </c>
      <c r="AH668">
        <v>-285.32318229999998</v>
      </c>
      <c r="AI668">
        <v>-4.8586811279999997</v>
      </c>
    </row>
    <row r="669" spans="1:35" x14ac:dyDescent="0.25">
      <c r="C669" s="3" t="s">
        <v>16</v>
      </c>
      <c r="D669" s="13">
        <v>0.92200000000000004</v>
      </c>
      <c r="E669" s="13">
        <v>1.03</v>
      </c>
      <c r="F669" s="13">
        <v>1.1100000000000001</v>
      </c>
      <c r="G669" s="13">
        <v>1.1100000000000001</v>
      </c>
      <c r="H669" s="13">
        <v>1.06</v>
      </c>
      <c r="I669" s="13">
        <v>0.59699999999999998</v>
      </c>
      <c r="J669" s="46">
        <v>2.48</v>
      </c>
      <c r="K669" s="47">
        <v>4.72</v>
      </c>
      <c r="L669" s="47">
        <v>3.66</v>
      </c>
      <c r="M669" s="47">
        <v>3.27</v>
      </c>
      <c r="N669" s="47">
        <v>5.0199999999999996</v>
      </c>
      <c r="O669" s="47">
        <v>4.82</v>
      </c>
      <c r="P669" s="46"/>
      <c r="Q669" s="47"/>
      <c r="R669" s="47"/>
      <c r="S669" s="47"/>
      <c r="T669" s="47">
        <v>0.74399999999999999</v>
      </c>
      <c r="U669" s="73">
        <v>0.313</v>
      </c>
      <c r="V669" s="13">
        <v>1.92</v>
      </c>
      <c r="W669" s="13">
        <v>1.34</v>
      </c>
      <c r="Y669" s="151"/>
      <c r="AE669" s="2"/>
      <c r="AF669" s="2"/>
    </row>
    <row r="670" spans="1:35" x14ac:dyDescent="0.25">
      <c r="A670" t="s">
        <v>376</v>
      </c>
      <c r="B670" s="20" t="s">
        <v>377</v>
      </c>
      <c r="C670" s="3" t="s">
        <v>14</v>
      </c>
      <c r="D670" s="13">
        <v>0.996</v>
      </c>
      <c r="E670" s="13">
        <v>0.90600000000000003</v>
      </c>
      <c r="F670" s="13">
        <v>1.04</v>
      </c>
      <c r="G670" s="13">
        <v>1.02</v>
      </c>
      <c r="H670" s="13">
        <v>0.61499999999999999</v>
      </c>
      <c r="I670" s="13">
        <v>0.17899999999999999</v>
      </c>
      <c r="J670" s="46">
        <v>4.1399999999999997</v>
      </c>
      <c r="K670" s="47">
        <v>4.32</v>
      </c>
      <c r="L670" s="47">
        <v>4.16</v>
      </c>
      <c r="M670" s="47">
        <v>4.01</v>
      </c>
      <c r="N670" s="47">
        <v>2.59</v>
      </c>
      <c r="O670" s="47">
        <v>1.65</v>
      </c>
      <c r="P670" s="46"/>
      <c r="Q670" s="47"/>
      <c r="R670" s="47"/>
      <c r="S670" s="47"/>
      <c r="T670" s="47">
        <v>0.72599999999999998</v>
      </c>
      <c r="U670" s="73">
        <v>0.26100000000000001</v>
      </c>
      <c r="V670" s="13">
        <v>1.51</v>
      </c>
      <c r="W670" s="13">
        <v>1.46</v>
      </c>
      <c r="Y670" s="151" t="s">
        <v>395</v>
      </c>
      <c r="Z670" t="s">
        <v>1247</v>
      </c>
      <c r="AA670" t="s">
        <v>1248</v>
      </c>
      <c r="AB670">
        <v>0.94593529200000004</v>
      </c>
      <c r="AC670">
        <v>0.148749201</v>
      </c>
      <c r="AD670">
        <v>279.9416683</v>
      </c>
      <c r="AE670" s="2">
        <v>1</v>
      </c>
      <c r="AF670" s="2">
        <v>16</v>
      </c>
      <c r="AG670" s="134">
        <v>1.4700000000000002E-11</v>
      </c>
      <c r="AH670">
        <v>97.303435989999997</v>
      </c>
      <c r="AI670">
        <v>14.2471265</v>
      </c>
    </row>
    <row r="671" spans="1:35" x14ac:dyDescent="0.25">
      <c r="C671" s="3" t="s">
        <v>15</v>
      </c>
      <c r="D671" s="13">
        <v>1.22</v>
      </c>
      <c r="E671" s="13">
        <v>1.03</v>
      </c>
      <c r="F671" s="13">
        <v>1.1100000000000001</v>
      </c>
      <c r="G671" s="13">
        <v>0.95099999999999996</v>
      </c>
      <c r="H671" s="13">
        <v>0.59099999999999997</v>
      </c>
      <c r="I671" s="13">
        <v>0.21299999999999999</v>
      </c>
      <c r="J671" s="46">
        <v>4.24</v>
      </c>
      <c r="K671" s="47">
        <v>3.83</v>
      </c>
      <c r="L671" s="47">
        <v>4.07</v>
      </c>
      <c r="M671" s="47">
        <v>3.38</v>
      </c>
      <c r="N671" s="47">
        <v>2.63</v>
      </c>
      <c r="O671" s="47">
        <v>1.54</v>
      </c>
      <c r="P671" s="46"/>
      <c r="Q671" s="47"/>
      <c r="R671" s="67"/>
      <c r="S671" s="67"/>
      <c r="T671" s="67">
        <v>0</v>
      </c>
      <c r="U671" s="71">
        <v>3.3620947659917799E-2</v>
      </c>
      <c r="V671" s="26">
        <v>4.281266507142991E-2</v>
      </c>
      <c r="W671" s="26">
        <v>0.49599691862763445</v>
      </c>
      <c r="Y671" s="151" t="s">
        <v>396</v>
      </c>
      <c r="Z671" t="s">
        <v>1249</v>
      </c>
      <c r="AA671" t="s">
        <v>1250</v>
      </c>
      <c r="AB671">
        <v>0.97615354099999996</v>
      </c>
      <c r="AC671">
        <v>5.9172725000000002E-2</v>
      </c>
      <c r="AD671">
        <v>654.95916039999997</v>
      </c>
      <c r="AE671" s="2">
        <v>1</v>
      </c>
      <c r="AF671" s="2">
        <v>16</v>
      </c>
      <c r="AG671" s="134">
        <v>2.08E-14</v>
      </c>
      <c r="AH671">
        <v>159.9145255</v>
      </c>
      <c r="AI671">
        <v>8.6689708569999997</v>
      </c>
    </row>
    <row r="672" spans="1:35" x14ac:dyDescent="0.25">
      <c r="C672" s="3" t="s">
        <v>16</v>
      </c>
      <c r="D672" s="13">
        <v>1.34</v>
      </c>
      <c r="E672" s="13">
        <v>0.97699999999999998</v>
      </c>
      <c r="F672" s="13">
        <v>1.1200000000000001</v>
      </c>
      <c r="G672" s="13">
        <v>0.92300000000000004</v>
      </c>
      <c r="H672" s="13">
        <v>0.626</v>
      </c>
      <c r="I672" s="13">
        <v>0.24099999999999999</v>
      </c>
      <c r="J672" s="46">
        <v>4.53</v>
      </c>
      <c r="K672" s="47">
        <v>4.26</v>
      </c>
      <c r="L672" s="47">
        <v>4.24</v>
      </c>
      <c r="M672" s="47">
        <v>3.52</v>
      </c>
      <c r="N672" s="47">
        <v>2.58</v>
      </c>
      <c r="O672" s="47">
        <v>1.57</v>
      </c>
      <c r="P672" s="46"/>
      <c r="Q672" s="47"/>
      <c r="R672" s="67"/>
      <c r="S672" s="67"/>
      <c r="T672" s="67">
        <v>0</v>
      </c>
      <c r="U672" s="83">
        <v>2.308983163077866E-2</v>
      </c>
      <c r="V672" s="26">
        <v>6.2732034149854746E-2</v>
      </c>
      <c r="W672" s="26">
        <v>0.89106689377167514</v>
      </c>
      <c r="Y672" s="151"/>
      <c r="AE672" s="2"/>
      <c r="AF672" s="2"/>
    </row>
    <row r="673" spans="1:35" x14ac:dyDescent="0.25">
      <c r="A673" s="9" t="s">
        <v>665</v>
      </c>
      <c r="B673" s="20" t="s">
        <v>378</v>
      </c>
      <c r="C673" s="3" t="s">
        <v>14</v>
      </c>
      <c r="D673" s="26">
        <v>0.31643640549662211</v>
      </c>
      <c r="E673" s="26">
        <v>1.7582956523944579E-2</v>
      </c>
      <c r="F673" s="26">
        <v>2.2996665049668456E-2</v>
      </c>
      <c r="G673" s="26">
        <v>1.7059121665886846E-2</v>
      </c>
      <c r="H673" s="26">
        <v>2.0830424403601652E-2</v>
      </c>
      <c r="I673" s="26">
        <v>2.8187677065811479E-2</v>
      </c>
      <c r="J673" s="53">
        <v>5.8761264070502657</v>
      </c>
      <c r="K673" s="67">
        <v>0.70127462661202988</v>
      </c>
      <c r="L673" s="54">
        <v>0.72313724999929652</v>
      </c>
      <c r="M673" s="67">
        <v>0.99120715819015326</v>
      </c>
      <c r="N673" s="67">
        <v>0.5617122965810134</v>
      </c>
      <c r="O673" s="67">
        <v>0.35145161553229065</v>
      </c>
      <c r="P673" s="66"/>
      <c r="Q673" s="67"/>
      <c r="R673" s="67"/>
      <c r="S673" s="67"/>
      <c r="T673" s="67">
        <v>0</v>
      </c>
      <c r="U673" s="83">
        <v>2.7158863864036823E-2</v>
      </c>
      <c r="V673" s="26">
        <v>5.2471231246538151E-2</v>
      </c>
      <c r="W673" s="26">
        <v>0.51572468171557595</v>
      </c>
      <c r="Y673" s="151" t="s">
        <v>395</v>
      </c>
      <c r="Z673" t="s">
        <v>905</v>
      </c>
      <c r="AA673" t="s">
        <v>906</v>
      </c>
      <c r="AB673">
        <v>0.17277751799999999</v>
      </c>
      <c r="AC673">
        <v>0.85854048299999997</v>
      </c>
      <c r="AD673">
        <v>3.3418340830000002</v>
      </c>
      <c r="AE673" s="2">
        <v>1</v>
      </c>
      <c r="AF673" s="2">
        <v>16</v>
      </c>
      <c r="AG673">
        <v>8.6245823999999999E-2</v>
      </c>
      <c r="AH673">
        <v>154.29909219999999</v>
      </c>
      <c r="AI673">
        <v>8.9844621960000008</v>
      </c>
    </row>
    <row r="674" spans="1:35" x14ac:dyDescent="0.25">
      <c r="C674" s="3" t="s">
        <v>15</v>
      </c>
      <c r="D674" s="26">
        <v>0.24468601434109061</v>
      </c>
      <c r="E674" s="26">
        <v>2.6190036179004009E-2</v>
      </c>
      <c r="F674" s="26">
        <v>2.3634169347467652E-2</v>
      </c>
      <c r="G674" s="26">
        <v>4.1555088841367077E-2</v>
      </c>
      <c r="H674" s="26">
        <v>2.4049033859392787E-2</v>
      </c>
      <c r="I674" s="26">
        <v>2.1151156473499529E-2</v>
      </c>
      <c r="J674" s="66">
        <v>10.994037116036028</v>
      </c>
      <c r="K674" s="54">
        <v>0.61308596107343583</v>
      </c>
      <c r="L674" s="67">
        <v>0.50576670595591255</v>
      </c>
      <c r="M674" s="67">
        <v>0.81603590287515038</v>
      </c>
      <c r="N674" s="67">
        <v>0.4380001164463595</v>
      </c>
      <c r="O674" s="67">
        <v>0.55847866814668901</v>
      </c>
      <c r="P674" s="66"/>
      <c r="Q674" s="67"/>
      <c r="R674" s="30"/>
      <c r="S674" s="30"/>
      <c r="T674" s="30">
        <v>1.2797370204851914</v>
      </c>
      <c r="U674" s="77">
        <v>0.22481607835060236</v>
      </c>
      <c r="V674" s="5">
        <v>9.8948635573563966</v>
      </c>
      <c r="W674" s="5">
        <v>4.2771273935448146</v>
      </c>
      <c r="Y674" s="151" t="s">
        <v>396</v>
      </c>
      <c r="Z674" t="s">
        <v>907</v>
      </c>
      <c r="AA674" t="s">
        <v>908</v>
      </c>
      <c r="AB674">
        <v>0.336539172</v>
      </c>
      <c r="AC674">
        <v>0.85633906999999998</v>
      </c>
      <c r="AD674">
        <v>8.1159678670000002</v>
      </c>
      <c r="AE674" s="2">
        <v>1</v>
      </c>
      <c r="AF674" s="2">
        <v>16</v>
      </c>
      <c r="AG674">
        <v>1.1608478E-2</v>
      </c>
      <c r="AH674">
        <v>99.266034559999994</v>
      </c>
      <c r="AI674">
        <v>13.965445150000001</v>
      </c>
    </row>
    <row r="675" spans="1:35" x14ac:dyDescent="0.25">
      <c r="C675" s="3" t="s">
        <v>16</v>
      </c>
      <c r="D675" s="26">
        <v>0.20068399446005453</v>
      </c>
      <c r="E675" s="26">
        <v>3.0003750176052495E-2</v>
      </c>
      <c r="F675" s="26">
        <v>3.3617655113234494E-2</v>
      </c>
      <c r="G675" s="26">
        <v>3.8217191889242948E-2</v>
      </c>
      <c r="H675" s="26">
        <v>2.4489983476315647E-2</v>
      </c>
      <c r="I675" s="26">
        <v>2.6140788000026231E-2</v>
      </c>
      <c r="J675" s="66">
        <v>6.5876236581566836</v>
      </c>
      <c r="K675" s="54">
        <v>0.69808727308073926</v>
      </c>
      <c r="L675" s="67">
        <v>0.70391327274782589</v>
      </c>
      <c r="M675" s="67">
        <v>0.72517726942934391</v>
      </c>
      <c r="N675" s="67">
        <v>0.5223919848660864</v>
      </c>
      <c r="O675" s="67">
        <v>0.33139908364917919</v>
      </c>
      <c r="P675" s="66"/>
      <c r="Q675" s="67"/>
      <c r="R675" s="30"/>
      <c r="S675" s="30"/>
      <c r="T675" s="30">
        <v>0.99267114498531839</v>
      </c>
      <c r="U675" s="77">
        <v>0.21256050177788618</v>
      </c>
      <c r="V675" s="5">
        <v>9.7767055945311423</v>
      </c>
      <c r="W675" s="5">
        <v>4.5936638009027737</v>
      </c>
      <c r="Y675" s="151"/>
      <c r="AE675" s="2"/>
      <c r="AF675" s="2"/>
    </row>
    <row r="676" spans="1:35" ht="14.25" customHeight="1" x14ac:dyDescent="0.25">
      <c r="A676" t="s">
        <v>379</v>
      </c>
      <c r="B676" s="20" t="s">
        <v>380</v>
      </c>
      <c r="C676" s="3" t="s">
        <v>14</v>
      </c>
      <c r="D676" s="5">
        <v>0.93865634832057387</v>
      </c>
      <c r="E676" s="5">
        <v>0.82077813127457189</v>
      </c>
      <c r="F676" s="5">
        <v>0.87068917945372404</v>
      </c>
      <c r="G676" s="5">
        <v>0.64143556408195512</v>
      </c>
      <c r="H676" s="5">
        <v>0.39020386627257192</v>
      </c>
      <c r="I676" s="5">
        <v>0.17156216033678304</v>
      </c>
      <c r="J676" s="55">
        <v>11.238908732621301</v>
      </c>
      <c r="K676" s="30">
        <v>9.7600207114908528</v>
      </c>
      <c r="L676" s="30">
        <v>9.3762945740405375</v>
      </c>
      <c r="M676" s="30">
        <v>9.3504007972685219</v>
      </c>
      <c r="N676" s="30">
        <v>5.7455438205906333</v>
      </c>
      <c r="O676" s="30">
        <v>3.7785590838205714</v>
      </c>
      <c r="P676" s="55"/>
      <c r="Q676" s="30"/>
      <c r="R676" s="30"/>
      <c r="S676" s="30"/>
      <c r="T676" s="30">
        <v>0.99315124654293474</v>
      </c>
      <c r="U676" s="77">
        <v>0.13200217809621353</v>
      </c>
      <c r="V676" s="5">
        <v>11.355107858852692</v>
      </c>
      <c r="W676" s="5">
        <v>5.638078533568839</v>
      </c>
      <c r="Y676" s="151" t="s">
        <v>395</v>
      </c>
      <c r="Z676" t="s">
        <v>825</v>
      </c>
      <c r="AA676" t="s">
        <v>826</v>
      </c>
      <c r="AB676">
        <v>0.94121169000000005</v>
      </c>
      <c r="AC676">
        <v>0.157895488</v>
      </c>
      <c r="AD676">
        <v>256.16295070000001</v>
      </c>
      <c r="AE676" s="2">
        <v>1</v>
      </c>
      <c r="AF676" s="2">
        <v>16</v>
      </c>
      <c r="AG676" s="134">
        <v>2.88E-11</v>
      </c>
      <c r="AH676">
        <v>95.827181069999995</v>
      </c>
      <c r="AI676">
        <v>14.466609010000001</v>
      </c>
    </row>
    <row r="677" spans="1:35" x14ac:dyDescent="0.25">
      <c r="C677" s="3" t="s">
        <v>15</v>
      </c>
      <c r="D677" s="5">
        <v>1.0573709840279515</v>
      </c>
      <c r="E677" s="5">
        <v>0.9163904459779959</v>
      </c>
      <c r="F677" s="5">
        <v>0.87389076091855689</v>
      </c>
      <c r="G677" s="5">
        <v>0.71608429564227849</v>
      </c>
      <c r="H677" s="5">
        <v>0.35039737347352162</v>
      </c>
      <c r="I677" s="5">
        <v>0.20139919962480254</v>
      </c>
      <c r="J677" s="55">
        <v>11.962342581930923</v>
      </c>
      <c r="K677" s="30">
        <v>10.577598294181948</v>
      </c>
      <c r="L677" s="30">
        <v>10.41965473878011</v>
      </c>
      <c r="M677" s="30">
        <v>9.800345312840296</v>
      </c>
      <c r="N677" s="30">
        <v>6.2715549657496554</v>
      </c>
      <c r="O677" s="30">
        <v>3.3489028756549781</v>
      </c>
      <c r="P677" s="55"/>
      <c r="Q677" s="30"/>
      <c r="R677" s="43"/>
      <c r="S677" s="43"/>
      <c r="T677" s="43">
        <v>1.3778369707060463</v>
      </c>
      <c r="U677" s="71">
        <v>0.92348387502838936</v>
      </c>
      <c r="V677" s="7">
        <v>10.61153330178311</v>
      </c>
      <c r="W677" s="7">
        <v>9.1507146188445976</v>
      </c>
      <c r="Y677" s="151" t="s">
        <v>396</v>
      </c>
      <c r="Z677" t="s">
        <v>827</v>
      </c>
      <c r="AA677" t="s">
        <v>828</v>
      </c>
      <c r="AB677">
        <v>0.81841253400000002</v>
      </c>
      <c r="AC677">
        <v>0.16504682900000001</v>
      </c>
      <c r="AD677">
        <v>72.111808400000001</v>
      </c>
      <c r="AE677" s="2">
        <v>1</v>
      </c>
      <c r="AF677" s="2">
        <v>16</v>
      </c>
      <c r="AG677" s="134">
        <v>2.5400000000000002E-7</v>
      </c>
      <c r="AH677">
        <v>172.7850703</v>
      </c>
      <c r="AI677">
        <v>8.0232300070000004</v>
      </c>
    </row>
    <row r="678" spans="1:35" x14ac:dyDescent="0.25">
      <c r="C678" s="3" t="s">
        <v>16</v>
      </c>
      <c r="D678" s="5">
        <v>1.4481590581854973</v>
      </c>
      <c r="E678" s="5">
        <v>1.1842040858335108</v>
      </c>
      <c r="F678" s="5">
        <v>1.0102282382241237</v>
      </c>
      <c r="G678" s="5">
        <v>0.95833157722834883</v>
      </c>
      <c r="H678" s="5">
        <v>0.47700898845903716</v>
      </c>
      <c r="I678" s="5">
        <v>0.19801850753556988</v>
      </c>
      <c r="J678" s="55">
        <v>10.022033752030614</v>
      </c>
      <c r="K678" s="30">
        <v>10.067198375276128</v>
      </c>
      <c r="L678" s="30">
        <v>6.0512002468262196</v>
      </c>
      <c r="M678" s="30">
        <v>8.4255906806718972</v>
      </c>
      <c r="N678" s="30">
        <v>6.6394050533607469</v>
      </c>
      <c r="O678" s="30">
        <v>5.5543245235383374</v>
      </c>
      <c r="P678" s="55"/>
      <c r="Q678" s="30"/>
      <c r="R678" s="43"/>
      <c r="S678" s="43"/>
      <c r="T678" s="43">
        <v>1.0485341249088629</v>
      </c>
      <c r="U678" s="71">
        <v>0.69710746758976827</v>
      </c>
      <c r="V678" s="7">
        <v>11.334873893111533</v>
      </c>
      <c r="W678" s="7">
        <v>11.232915994433069</v>
      </c>
      <c r="Y678" s="151"/>
      <c r="AE678" s="2"/>
      <c r="AF678" s="2"/>
    </row>
    <row r="679" spans="1:35" x14ac:dyDescent="0.25">
      <c r="A679" t="s">
        <v>381</v>
      </c>
      <c r="B679" s="20" t="s">
        <v>382</v>
      </c>
      <c r="C679" s="3" t="s">
        <v>9</v>
      </c>
      <c r="D679" s="7">
        <v>1.4910330535904253</v>
      </c>
      <c r="E679" s="7">
        <v>1.0093742541752793</v>
      </c>
      <c r="F679" s="7">
        <v>1.0548778219957602</v>
      </c>
      <c r="G679" s="7">
        <v>0.85476806079065237</v>
      </c>
      <c r="H679" s="7">
        <v>0.81841834039257788</v>
      </c>
      <c r="I679" s="7">
        <v>0.66408873913839994</v>
      </c>
      <c r="J679" s="42">
        <v>11.395321811262551</v>
      </c>
      <c r="K679" s="43">
        <v>6.5261929082666192</v>
      </c>
      <c r="L679" s="43">
        <v>10.335569574076215</v>
      </c>
      <c r="M679" s="43">
        <v>8.8206835060842792</v>
      </c>
      <c r="N679" s="43">
        <v>8.1076640524981016</v>
      </c>
      <c r="O679" s="43">
        <v>9.0990356785681161</v>
      </c>
      <c r="P679" s="42"/>
      <c r="Q679" s="43"/>
      <c r="R679" s="43"/>
      <c r="S679" s="43"/>
      <c r="T679" s="43">
        <v>1.0558903674927269</v>
      </c>
      <c r="U679" s="71">
        <v>0.92977940112953972</v>
      </c>
      <c r="V679" s="7">
        <v>10.885611953662767</v>
      </c>
      <c r="W679" s="7">
        <v>10.643048169953575</v>
      </c>
      <c r="Y679" s="151" t="s">
        <v>395</v>
      </c>
      <c r="Z679" t="s">
        <v>853</v>
      </c>
      <c r="AA679" t="s">
        <v>854</v>
      </c>
      <c r="AB679">
        <v>0.66891663999999995</v>
      </c>
      <c r="AC679">
        <v>0.187956762</v>
      </c>
      <c r="AD679">
        <v>32.326197919999998</v>
      </c>
      <c r="AE679" s="2">
        <v>1</v>
      </c>
      <c r="AF679" s="2">
        <v>16</v>
      </c>
      <c r="AG679" s="134">
        <v>3.3800000000000002E-5</v>
      </c>
      <c r="AH679">
        <v>226.61117479999999</v>
      </c>
      <c r="AI679">
        <v>6.117502204</v>
      </c>
    </row>
    <row r="680" spans="1:35" x14ac:dyDescent="0.25">
      <c r="C680" s="3" t="s">
        <v>10</v>
      </c>
      <c r="D680" s="7">
        <v>1.7314826516383066</v>
      </c>
      <c r="E680" s="7">
        <v>1.3717762246191023</v>
      </c>
      <c r="F680" s="7">
        <v>1.3833052168829443</v>
      </c>
      <c r="G680" s="7">
        <v>1.2017940324456378</v>
      </c>
      <c r="H680" s="7">
        <v>0.7066096772473589</v>
      </c>
      <c r="I680" s="7">
        <v>0.5106217502171293</v>
      </c>
      <c r="J680" s="42">
        <v>11.871736195985449</v>
      </c>
      <c r="K680" s="43">
        <v>10.417299542435751</v>
      </c>
      <c r="L680" s="43">
        <v>9.7656922576572107</v>
      </c>
      <c r="M680" s="43">
        <v>8.3047782810655324</v>
      </c>
      <c r="N680" s="43">
        <v>9.1261786579314403</v>
      </c>
      <c r="O680" s="43">
        <v>9.2569183555885672</v>
      </c>
      <c r="P680" s="42"/>
      <c r="Q680" s="43"/>
      <c r="R680" s="25">
        <v>0.5</v>
      </c>
      <c r="S680" s="25">
        <v>0.43200000000000005</v>
      </c>
      <c r="T680" s="43"/>
      <c r="U680" s="71"/>
      <c r="V680" s="5"/>
      <c r="W680" s="5"/>
      <c r="Y680" s="151" t="s">
        <v>396</v>
      </c>
      <c r="Z680" t="s">
        <v>855</v>
      </c>
      <c r="AA680" t="s">
        <v>856</v>
      </c>
      <c r="AB680">
        <v>7.3069101999999997E-2</v>
      </c>
      <c r="AC680">
        <v>0.16132249300000001</v>
      </c>
      <c r="AD680">
        <v>1.261265147</v>
      </c>
      <c r="AE680" s="2">
        <v>1</v>
      </c>
      <c r="AF680" s="2">
        <v>16</v>
      </c>
      <c r="AG680">
        <v>0.277981488</v>
      </c>
      <c r="AH680">
        <v>1336.652358</v>
      </c>
      <c r="AI680">
        <v>1.037139053</v>
      </c>
    </row>
    <row r="681" spans="1:35" x14ac:dyDescent="0.25">
      <c r="C681" s="3" t="s">
        <v>11</v>
      </c>
      <c r="D681" s="7">
        <v>1.1795337115702951</v>
      </c>
      <c r="E681" s="7">
        <v>0.93611797178566769</v>
      </c>
      <c r="F681" s="7">
        <v>0.94686706808134902</v>
      </c>
      <c r="G681" s="7">
        <v>0.80603663664789604</v>
      </c>
      <c r="H681" s="7">
        <v>0.79348534683072469</v>
      </c>
      <c r="I681" s="7">
        <v>0.74192159429118887</v>
      </c>
      <c r="J681" s="42">
        <v>13.713960966954978</v>
      </c>
      <c r="K681" s="43">
        <v>8.9364798907577772</v>
      </c>
      <c r="L681" s="43">
        <v>9.9083964378723497</v>
      </c>
      <c r="M681" s="43">
        <v>8.412943682272866</v>
      </c>
      <c r="N681" s="43">
        <v>9.1211485888653048</v>
      </c>
      <c r="O681" s="43">
        <v>9.3756890937467219</v>
      </c>
      <c r="P681" s="42"/>
      <c r="Q681" s="43"/>
      <c r="R681" s="25">
        <v>0.61199999999999999</v>
      </c>
      <c r="S681" s="25">
        <v>0.39399999999999996</v>
      </c>
      <c r="T681" s="43"/>
      <c r="U681" s="71"/>
      <c r="V681" s="5"/>
      <c r="W681" s="5"/>
      <c r="Y681" s="151"/>
      <c r="AE681" s="2"/>
      <c r="AF681" s="2"/>
    </row>
    <row r="682" spans="1:35" x14ac:dyDescent="0.25">
      <c r="A682" t="s">
        <v>567</v>
      </c>
      <c r="B682" s="20" t="s">
        <v>607</v>
      </c>
      <c r="C682" s="3" t="s">
        <v>9</v>
      </c>
      <c r="D682" s="25">
        <v>1.042</v>
      </c>
      <c r="E682" s="25">
        <v>0.86799999999999999</v>
      </c>
      <c r="F682" s="25">
        <v>0.77799999999999991</v>
      </c>
      <c r="G682" s="25">
        <v>0.53</v>
      </c>
      <c r="H682" s="87">
        <v>0.81799999999999995</v>
      </c>
      <c r="I682" s="98"/>
      <c r="J682" s="25">
        <v>8.52</v>
      </c>
      <c r="K682" s="25">
        <v>5.4600000000000009</v>
      </c>
      <c r="L682" s="25">
        <v>1.6500000000000001</v>
      </c>
      <c r="M682" s="25">
        <v>1.2959999999999998</v>
      </c>
      <c r="N682" s="87">
        <v>0.32399999999999995</v>
      </c>
      <c r="O682" s="98"/>
      <c r="P682" s="25">
        <v>0.69400000000000006</v>
      </c>
      <c r="Q682" s="25">
        <v>0.86799999999999999</v>
      </c>
      <c r="R682" s="43"/>
      <c r="S682" s="43"/>
      <c r="T682" s="43"/>
      <c r="U682" s="71"/>
      <c r="V682" s="5"/>
      <c r="W682" s="5"/>
      <c r="Y682" s="151" t="s">
        <v>395</v>
      </c>
      <c r="Z682" t="s">
        <v>568</v>
      </c>
      <c r="AA682" t="s">
        <v>569</v>
      </c>
      <c r="AB682">
        <v>0.13354853283894</v>
      </c>
      <c r="AC682">
        <v>0.25285804054286598</v>
      </c>
      <c r="AD682">
        <v>1.23306186578703</v>
      </c>
      <c r="AE682" s="2">
        <v>1</v>
      </c>
      <c r="AF682" s="2">
        <v>8</v>
      </c>
      <c r="AG682">
        <v>0.29907061192981499</v>
      </c>
      <c r="AH682">
        <v>331.20166550502699</v>
      </c>
      <c r="AI682">
        <v>4.18565033181829</v>
      </c>
    </row>
    <row r="683" spans="1:35" x14ac:dyDescent="0.25">
      <c r="C683" s="3" t="s">
        <v>10</v>
      </c>
      <c r="D683" s="25">
        <v>1.1879999999999999</v>
      </c>
      <c r="E683" s="25">
        <v>0.81</v>
      </c>
      <c r="F683" s="25">
        <v>0.54200000000000004</v>
      </c>
      <c r="G683" s="25">
        <v>0.65199999999999991</v>
      </c>
      <c r="H683" s="87">
        <v>0.76</v>
      </c>
      <c r="I683" s="98"/>
      <c r="J683" s="25">
        <v>7.38</v>
      </c>
      <c r="K683" s="25">
        <v>7.1</v>
      </c>
      <c r="L683" s="25">
        <v>5.4</v>
      </c>
      <c r="M683" s="25">
        <v>2.3000000000000003</v>
      </c>
      <c r="N683" s="87">
        <v>0</v>
      </c>
      <c r="O683" s="98"/>
      <c r="P683" s="25">
        <v>0.70599999999999996</v>
      </c>
      <c r="Q683" s="25">
        <v>0.86599999999999999</v>
      </c>
      <c r="R683" s="69"/>
      <c r="S683" s="69"/>
      <c r="T683" s="69"/>
      <c r="U683" s="84"/>
      <c r="Y683" s="151" t="s">
        <v>396</v>
      </c>
      <c r="Z683" t="s">
        <v>570</v>
      </c>
      <c r="AA683" t="s">
        <v>571</v>
      </c>
      <c r="AB683">
        <v>0.89028742001911598</v>
      </c>
      <c r="AC683">
        <v>0.38447635792492102</v>
      </c>
      <c r="AD683">
        <v>56.803075282886503</v>
      </c>
      <c r="AE683" s="2">
        <v>1</v>
      </c>
      <c r="AF683" s="2">
        <v>7</v>
      </c>
      <c r="AG683">
        <v>1.3312826370515099E-4</v>
      </c>
      <c r="AH683">
        <v>25.929182858472</v>
      </c>
      <c r="AI683">
        <v>53.464637458366198</v>
      </c>
    </row>
    <row r="684" spans="1:35" x14ac:dyDescent="0.25">
      <c r="D684" s="5"/>
      <c r="E684" s="5"/>
      <c r="F684" s="5"/>
      <c r="G684" s="5"/>
      <c r="H684" s="5"/>
      <c r="I684" s="7"/>
      <c r="J684" s="55"/>
      <c r="K684" s="30"/>
      <c r="L684" s="30"/>
      <c r="M684" s="30"/>
      <c r="N684" s="30"/>
      <c r="O684" s="30"/>
      <c r="P684" s="42"/>
      <c r="Q684" s="43"/>
      <c r="R684" s="69"/>
      <c r="S684" s="69"/>
      <c r="T684" s="69"/>
      <c r="U684" s="84"/>
      <c r="Y684" s="151"/>
      <c r="AE684" s="2"/>
      <c r="AF684" s="2"/>
    </row>
    <row r="685" spans="1:35" x14ac:dyDescent="0.25">
      <c r="J685" s="68"/>
      <c r="K685" s="69"/>
      <c r="L685" s="69"/>
      <c r="M685" s="69"/>
      <c r="N685" s="69"/>
      <c r="O685" s="69"/>
      <c r="P685" s="68"/>
      <c r="Q685" s="69"/>
      <c r="R685" s="69"/>
      <c r="S685" s="69"/>
      <c r="T685" s="69"/>
      <c r="U685" s="84"/>
      <c r="Y685" s="151"/>
      <c r="AE685" s="2"/>
      <c r="AF685" s="2"/>
    </row>
    <row r="686" spans="1:35" x14ac:dyDescent="0.25">
      <c r="J686" s="68"/>
      <c r="K686" s="69"/>
      <c r="L686" s="69"/>
      <c r="M686" s="69"/>
      <c r="N686" s="69"/>
      <c r="O686" s="69"/>
      <c r="P686" s="68"/>
      <c r="Q686" s="69"/>
      <c r="R686" s="69"/>
      <c r="S686" s="69"/>
      <c r="T686" s="69"/>
      <c r="U686" s="84"/>
      <c r="Y686" s="151"/>
      <c r="AE686" s="2"/>
      <c r="AF686" s="2"/>
    </row>
    <row r="687" spans="1:35" x14ac:dyDescent="0.25">
      <c r="J687" s="68"/>
      <c r="K687" s="69"/>
      <c r="L687" s="69"/>
      <c r="M687" s="69"/>
      <c r="N687" s="69"/>
      <c r="O687" s="69"/>
      <c r="P687" s="68"/>
      <c r="Q687" s="69"/>
      <c r="R687" s="69"/>
      <c r="S687" s="69"/>
      <c r="T687" s="69"/>
      <c r="U687" s="84"/>
      <c r="Y687" s="159"/>
      <c r="AE687" s="2"/>
      <c r="AF687" s="2"/>
    </row>
    <row r="688" spans="1:35" x14ac:dyDescent="0.25">
      <c r="J688" s="68"/>
      <c r="K688" s="69"/>
      <c r="L688" s="69"/>
      <c r="M688" s="69"/>
      <c r="N688" s="69"/>
      <c r="O688" s="69"/>
      <c r="P688" s="68"/>
      <c r="Q688" s="69"/>
      <c r="R688" s="69"/>
      <c r="S688" s="69"/>
      <c r="T688" s="69"/>
      <c r="U688" s="84"/>
      <c r="Y688" s="159"/>
      <c r="AE688" s="2"/>
      <c r="AF688" s="2"/>
    </row>
    <row r="689" spans="10:32" x14ac:dyDescent="0.25">
      <c r="J689" s="68"/>
      <c r="K689" s="69"/>
      <c r="L689" s="69"/>
      <c r="M689" s="69"/>
      <c r="N689" s="69"/>
      <c r="O689" s="69"/>
      <c r="P689" s="68"/>
      <c r="Q689" s="69"/>
      <c r="R689" s="69"/>
      <c r="S689" s="69"/>
      <c r="T689" s="69"/>
      <c r="U689" s="84"/>
      <c r="Y689" s="159"/>
      <c r="AE689" s="2"/>
      <c r="AF689" s="2"/>
    </row>
    <row r="690" spans="10:32" x14ac:dyDescent="0.25">
      <c r="J690" s="68"/>
      <c r="K690" s="69"/>
      <c r="L690" s="69"/>
      <c r="M690" s="69"/>
      <c r="N690" s="69"/>
      <c r="O690" s="69"/>
      <c r="P690" s="68"/>
      <c r="Q690" s="69"/>
      <c r="R690" s="69"/>
      <c r="S690" s="69"/>
      <c r="T690" s="69"/>
      <c r="U690" s="84"/>
      <c r="Y690" s="159"/>
      <c r="AE690" s="2"/>
      <c r="AF690" s="2"/>
    </row>
    <row r="691" spans="10:32" x14ac:dyDescent="0.25">
      <c r="J691" s="68"/>
      <c r="K691" s="69"/>
      <c r="L691" s="69"/>
      <c r="M691" s="69"/>
      <c r="N691" s="69"/>
      <c r="O691" s="69"/>
      <c r="P691" s="68"/>
      <c r="Q691" s="69"/>
      <c r="R691" s="69"/>
      <c r="S691" s="69"/>
      <c r="T691" s="69"/>
      <c r="U691" s="84"/>
      <c r="Y691" s="159"/>
      <c r="AE691" s="2"/>
      <c r="AF691" s="2"/>
    </row>
    <row r="692" spans="10:32" x14ac:dyDescent="0.25">
      <c r="J692" s="68"/>
      <c r="K692" s="69"/>
      <c r="L692" s="69"/>
      <c r="M692" s="69"/>
      <c r="N692" s="69"/>
      <c r="O692" s="69"/>
      <c r="P692" s="68"/>
      <c r="Q692" s="69"/>
      <c r="R692" s="69"/>
      <c r="S692" s="69"/>
      <c r="T692" s="69"/>
      <c r="U692" s="84"/>
      <c r="Y692" s="151"/>
      <c r="AE692" s="2"/>
      <c r="AF692" s="2"/>
    </row>
    <row r="693" spans="10:32" x14ac:dyDescent="0.25">
      <c r="J693" s="68"/>
      <c r="K693" s="69"/>
      <c r="L693" s="69"/>
      <c r="M693" s="69"/>
      <c r="N693" s="69"/>
      <c r="O693" s="69"/>
      <c r="P693" s="68"/>
      <c r="Q693" s="69"/>
      <c r="R693" s="69"/>
      <c r="S693" s="69"/>
      <c r="T693" s="69"/>
      <c r="U693" s="84"/>
      <c r="Y693" s="151"/>
      <c r="AE693" s="2"/>
      <c r="AF693" s="2"/>
    </row>
    <row r="694" spans="10:32" x14ac:dyDescent="0.25">
      <c r="J694" s="68"/>
      <c r="K694" s="69"/>
      <c r="L694" s="69"/>
      <c r="M694" s="69"/>
      <c r="N694" s="69"/>
      <c r="O694" s="69"/>
      <c r="P694" s="68"/>
      <c r="Q694" s="69"/>
      <c r="R694" s="69"/>
      <c r="S694" s="69"/>
      <c r="T694" s="69"/>
      <c r="U694" s="84"/>
      <c r="Y694" s="151"/>
      <c r="AE694" s="2"/>
      <c r="AF694" s="2"/>
    </row>
    <row r="695" spans="10:32" x14ac:dyDescent="0.25">
      <c r="J695" s="68"/>
      <c r="K695" s="69"/>
      <c r="L695" s="69"/>
      <c r="M695" s="69"/>
      <c r="N695" s="69"/>
      <c r="O695" s="69"/>
      <c r="P695" s="68"/>
      <c r="Q695" s="69"/>
      <c r="R695" s="69"/>
      <c r="S695" s="69"/>
      <c r="T695" s="69"/>
      <c r="U695" s="84"/>
      <c r="Y695" s="151"/>
      <c r="AE695" s="2"/>
      <c r="AF695" s="2"/>
    </row>
    <row r="696" spans="10:32" x14ac:dyDescent="0.25">
      <c r="J696" s="68"/>
      <c r="K696" s="69"/>
      <c r="L696" s="69"/>
      <c r="M696" s="69"/>
      <c r="N696" s="69"/>
      <c r="O696" s="69"/>
      <c r="P696" s="68"/>
      <c r="Q696" s="69"/>
      <c r="R696" s="69"/>
      <c r="S696" s="69"/>
      <c r="T696" s="69"/>
      <c r="U696" s="84"/>
      <c r="Y696" s="151"/>
      <c r="AA696" s="24"/>
      <c r="AE696" s="2"/>
      <c r="AF696" s="2"/>
    </row>
    <row r="697" spans="10:32" x14ac:dyDescent="0.25">
      <c r="J697" s="68"/>
      <c r="K697" s="69"/>
      <c r="L697" s="69"/>
      <c r="M697" s="69"/>
      <c r="N697" s="69"/>
      <c r="O697" s="69"/>
      <c r="P697" s="68"/>
      <c r="Q697" s="69"/>
      <c r="R697" s="69"/>
      <c r="S697" s="69"/>
      <c r="T697" s="69"/>
      <c r="U697" s="84"/>
      <c r="Y697" s="151"/>
      <c r="AA697" s="24"/>
      <c r="AE697" s="2"/>
      <c r="AF697" s="2"/>
    </row>
    <row r="698" spans="10:32" x14ac:dyDescent="0.25">
      <c r="J698" s="68"/>
      <c r="K698" s="69"/>
      <c r="L698" s="69"/>
      <c r="M698" s="69"/>
      <c r="N698" s="69"/>
      <c r="O698" s="69"/>
      <c r="P698" s="68"/>
      <c r="Q698" s="69"/>
      <c r="R698" s="69"/>
      <c r="S698" s="69"/>
      <c r="T698" s="69"/>
      <c r="U698" s="84"/>
      <c r="Y698" s="151"/>
      <c r="AE698" s="2"/>
      <c r="AF698" s="2"/>
    </row>
    <row r="699" spans="10:32" x14ac:dyDescent="0.25">
      <c r="J699" s="68"/>
      <c r="K699" s="69"/>
      <c r="L699" s="69"/>
      <c r="M699" s="69"/>
      <c r="N699" s="69"/>
      <c r="O699" s="69"/>
      <c r="P699" s="68"/>
      <c r="Q699" s="69"/>
      <c r="R699" s="69"/>
      <c r="S699" s="69"/>
      <c r="T699" s="69"/>
      <c r="U699" s="84"/>
      <c r="Y699" s="151"/>
      <c r="AE699" s="2"/>
      <c r="AF699" s="2"/>
    </row>
    <row r="700" spans="10:32" x14ac:dyDescent="0.25">
      <c r="J700" s="68"/>
      <c r="K700" s="69"/>
      <c r="L700" s="69"/>
      <c r="M700" s="69"/>
      <c r="N700" s="69"/>
      <c r="O700" s="69"/>
      <c r="P700" s="68"/>
      <c r="Q700" s="69"/>
      <c r="R700" s="69"/>
      <c r="S700" s="69"/>
      <c r="T700" s="69"/>
      <c r="U700" s="84"/>
      <c r="Y700" s="151"/>
      <c r="AE700" s="2"/>
      <c r="AF700" s="2"/>
    </row>
    <row r="701" spans="10:32" x14ac:dyDescent="0.25">
      <c r="J701" s="68"/>
      <c r="K701" s="69"/>
      <c r="L701" s="69"/>
      <c r="M701" s="69"/>
      <c r="N701" s="69"/>
      <c r="O701" s="69"/>
      <c r="P701" s="68"/>
      <c r="Q701" s="69"/>
      <c r="R701" s="69"/>
      <c r="S701" s="69"/>
      <c r="T701" s="69"/>
      <c r="U701" s="84"/>
      <c r="Y701" s="151"/>
      <c r="Z701" s="4"/>
      <c r="AE701" s="2"/>
      <c r="AF701" s="2"/>
    </row>
    <row r="702" spans="10:32" x14ac:dyDescent="0.25">
      <c r="J702" s="68"/>
      <c r="K702" s="69"/>
      <c r="L702" s="69"/>
      <c r="M702" s="69"/>
      <c r="N702" s="69"/>
      <c r="O702" s="69"/>
      <c r="P702" s="68"/>
      <c r="Q702" s="69"/>
      <c r="R702" s="69"/>
      <c r="S702" s="69"/>
      <c r="T702" s="69"/>
      <c r="U702" s="84"/>
      <c r="Y702" s="151"/>
      <c r="Z702" s="4"/>
      <c r="AE702" s="2"/>
      <c r="AF702" s="2"/>
    </row>
    <row r="703" spans="10:32" x14ac:dyDescent="0.25">
      <c r="J703" s="68"/>
      <c r="K703" s="69"/>
      <c r="L703" s="69"/>
      <c r="M703" s="69"/>
      <c r="N703" s="69"/>
      <c r="O703" s="69"/>
      <c r="P703" s="68"/>
      <c r="Q703" s="69"/>
      <c r="R703" s="69"/>
      <c r="S703" s="69"/>
      <c r="T703" s="69"/>
      <c r="U703" s="84"/>
      <c r="Y703" s="151"/>
      <c r="Z703" s="4"/>
      <c r="AE703" s="2"/>
      <c r="AF703" s="2"/>
    </row>
    <row r="704" spans="10:32" x14ac:dyDescent="0.25">
      <c r="J704" s="68"/>
      <c r="K704" s="69"/>
      <c r="L704" s="69"/>
      <c r="M704" s="69"/>
      <c r="N704" s="69"/>
      <c r="O704" s="69"/>
      <c r="P704" s="68"/>
      <c r="Q704" s="69"/>
      <c r="R704" s="69"/>
      <c r="S704" s="69"/>
      <c r="T704" s="69"/>
      <c r="U704" s="84"/>
      <c r="Y704" s="151"/>
      <c r="Z704" s="4"/>
      <c r="AE704" s="2"/>
      <c r="AF704" s="2"/>
    </row>
    <row r="705" spans="10:32" x14ac:dyDescent="0.25">
      <c r="J705" s="68"/>
      <c r="K705" s="69"/>
      <c r="L705" s="69"/>
      <c r="M705" s="69"/>
      <c r="N705" s="69"/>
      <c r="O705" s="69"/>
      <c r="P705" s="68"/>
      <c r="Q705" s="69"/>
      <c r="R705" s="69"/>
      <c r="S705" s="69"/>
      <c r="T705" s="69"/>
      <c r="U705" s="84"/>
      <c r="Y705" s="151"/>
      <c r="Z705" s="4"/>
      <c r="AE705" s="2"/>
      <c r="AF705" s="2"/>
    </row>
    <row r="706" spans="10:32" x14ac:dyDescent="0.25">
      <c r="J706" s="68"/>
      <c r="K706" s="69"/>
      <c r="L706" s="69"/>
      <c r="M706" s="69"/>
      <c r="N706" s="69"/>
      <c r="O706" s="69"/>
      <c r="P706" s="68"/>
      <c r="Q706" s="69"/>
      <c r="R706" s="69"/>
      <c r="S706" s="69"/>
      <c r="T706" s="69"/>
      <c r="U706" s="84"/>
      <c r="Y706" s="151"/>
      <c r="Z706" s="4"/>
      <c r="AE706" s="2"/>
      <c r="AF706" s="2"/>
    </row>
    <row r="707" spans="10:32" x14ac:dyDescent="0.25">
      <c r="J707" s="68"/>
      <c r="K707" s="69"/>
      <c r="L707" s="69"/>
      <c r="M707" s="69"/>
      <c r="N707" s="69"/>
      <c r="O707" s="69"/>
      <c r="P707" s="68"/>
      <c r="Q707" s="69"/>
      <c r="R707" s="69"/>
      <c r="S707" s="69"/>
      <c r="T707" s="69"/>
      <c r="U707" s="84"/>
      <c r="Y707" s="151"/>
      <c r="Z707" s="4"/>
      <c r="AE707" s="2"/>
      <c r="AF707" s="2"/>
    </row>
    <row r="708" spans="10:32" x14ac:dyDescent="0.25">
      <c r="J708" s="68"/>
      <c r="K708" s="69"/>
      <c r="L708" s="69"/>
      <c r="M708" s="69"/>
      <c r="N708" s="69"/>
      <c r="O708" s="69"/>
      <c r="P708" s="68"/>
      <c r="Q708" s="69"/>
      <c r="R708" s="69"/>
      <c r="S708" s="69"/>
      <c r="T708" s="69"/>
      <c r="U708" s="84"/>
      <c r="Z708" s="4"/>
      <c r="AE708" s="2"/>
      <c r="AF708" s="2"/>
    </row>
    <row r="709" spans="10:32" x14ac:dyDescent="0.25">
      <c r="J709" s="68"/>
      <c r="K709" s="69"/>
      <c r="L709" s="69"/>
      <c r="M709" s="69"/>
      <c r="N709" s="69"/>
      <c r="O709" s="69"/>
      <c r="P709" s="68"/>
      <c r="Q709" s="69"/>
      <c r="R709" s="69"/>
      <c r="S709" s="69"/>
      <c r="T709" s="69"/>
      <c r="U709" s="84"/>
      <c r="Z709" s="4"/>
      <c r="AE709" s="2"/>
      <c r="AF709" s="2"/>
    </row>
    <row r="710" spans="10:32" x14ac:dyDescent="0.25">
      <c r="J710" s="68"/>
      <c r="K710" s="69"/>
      <c r="L710" s="69"/>
      <c r="M710" s="69"/>
      <c r="N710" s="69"/>
      <c r="O710" s="69"/>
      <c r="P710" s="68"/>
      <c r="Q710" s="69"/>
      <c r="R710" s="69"/>
      <c r="S710" s="69"/>
      <c r="T710" s="69"/>
      <c r="U710" s="84"/>
      <c r="AE710" s="2"/>
      <c r="AF710" s="2"/>
    </row>
    <row r="711" spans="10:32" x14ac:dyDescent="0.25">
      <c r="J711" s="68"/>
      <c r="K711" s="69"/>
      <c r="L711" s="69"/>
      <c r="M711" s="69"/>
      <c r="N711" s="69"/>
      <c r="O711" s="69"/>
      <c r="P711" s="68"/>
      <c r="Q711" s="69"/>
      <c r="R711" s="69"/>
      <c r="S711" s="69"/>
      <c r="T711" s="69"/>
      <c r="U711" s="84"/>
      <c r="AE711" s="2"/>
      <c r="AF711" s="2"/>
    </row>
    <row r="712" spans="10:32" x14ac:dyDescent="0.25">
      <c r="J712" s="68"/>
      <c r="K712" s="69"/>
      <c r="L712" s="69"/>
      <c r="M712" s="69"/>
      <c r="N712" s="69"/>
      <c r="O712" s="69"/>
      <c r="P712" s="68"/>
      <c r="Q712" s="69"/>
      <c r="R712" s="69"/>
      <c r="S712" s="69"/>
      <c r="T712" s="69"/>
      <c r="U712" s="84"/>
      <c r="AE712" s="2"/>
      <c r="AF712" s="2"/>
    </row>
    <row r="713" spans="10:32" x14ac:dyDescent="0.25">
      <c r="J713" s="68"/>
      <c r="K713" s="69"/>
      <c r="L713" s="69"/>
      <c r="M713" s="69"/>
      <c r="N713" s="69"/>
      <c r="O713" s="69"/>
      <c r="P713" s="68"/>
      <c r="Q713" s="69"/>
      <c r="R713" s="69"/>
      <c r="S713" s="69"/>
      <c r="T713" s="69"/>
      <c r="U713" s="84"/>
      <c r="AE713" s="2"/>
      <c r="AF713" s="2"/>
    </row>
    <row r="714" spans="10:32" x14ac:dyDescent="0.25">
      <c r="J714" s="68"/>
      <c r="K714" s="69"/>
      <c r="L714" s="69"/>
      <c r="M714" s="69"/>
      <c r="N714" s="69"/>
      <c r="O714" s="69"/>
      <c r="P714" s="68"/>
      <c r="Q714" s="69"/>
      <c r="AE714" s="2"/>
      <c r="AF714" s="2"/>
    </row>
    <row r="715" spans="10:32" x14ac:dyDescent="0.25">
      <c r="J715" s="68"/>
      <c r="K715" s="69"/>
      <c r="L715" s="69"/>
      <c r="M715" s="69"/>
      <c r="N715" s="69"/>
      <c r="O715" s="69"/>
      <c r="P715" s="68"/>
      <c r="Q715" s="69"/>
      <c r="AE715" s="2"/>
      <c r="AF715" s="2"/>
    </row>
    <row r="716" spans="10:32" x14ac:dyDescent="0.25">
      <c r="J716" s="68"/>
      <c r="K716" s="69"/>
      <c r="L716" s="69"/>
      <c r="M716" s="69"/>
      <c r="N716" s="69"/>
      <c r="O716" s="69"/>
      <c r="AE716" s="2"/>
      <c r="AF716" s="2"/>
    </row>
    <row r="717" spans="10:32" x14ac:dyDescent="0.25">
      <c r="J717" s="68"/>
      <c r="K717" s="69"/>
      <c r="L717" s="69"/>
      <c r="M717" s="69"/>
      <c r="N717" s="69"/>
      <c r="O717" s="69"/>
      <c r="AE717" s="2"/>
      <c r="AF717" s="2"/>
    </row>
    <row r="718" spans="10:32" x14ac:dyDescent="0.25">
      <c r="Z718" s="4"/>
      <c r="AE718" s="2"/>
      <c r="AF718" s="2"/>
    </row>
    <row r="719" spans="10:32" x14ac:dyDescent="0.25">
      <c r="Z719" s="4"/>
      <c r="AE719" s="2"/>
      <c r="AF719" s="2"/>
    </row>
    <row r="720" spans="10:32" x14ac:dyDescent="0.25">
      <c r="Z720" s="4"/>
      <c r="AE720" s="2"/>
      <c r="AF720" s="2"/>
    </row>
    <row r="721" spans="25:32" x14ac:dyDescent="0.25">
      <c r="Z721" s="4"/>
      <c r="AE721" s="2"/>
      <c r="AF721" s="2"/>
    </row>
    <row r="722" spans="25:32" x14ac:dyDescent="0.25">
      <c r="Z722" s="4"/>
      <c r="AE722" s="2"/>
      <c r="AF722" s="2"/>
    </row>
    <row r="723" spans="25:32" x14ac:dyDescent="0.25">
      <c r="Z723" s="4"/>
      <c r="AE723" s="2"/>
      <c r="AF723" s="2"/>
    </row>
    <row r="724" spans="25:32" x14ac:dyDescent="0.25">
      <c r="Z724" s="7"/>
      <c r="AE724" s="2"/>
      <c r="AF724" s="2"/>
    </row>
    <row r="725" spans="25:32" x14ac:dyDescent="0.25">
      <c r="Z725" s="4"/>
      <c r="AE725" s="2"/>
      <c r="AF725" s="2"/>
    </row>
    <row r="726" spans="25:32" x14ac:dyDescent="0.25">
      <c r="Z726" s="4"/>
      <c r="AE726" s="2"/>
      <c r="AF726" s="2"/>
    </row>
    <row r="727" spans="25:32" x14ac:dyDescent="0.25">
      <c r="Z727" s="4"/>
      <c r="AE727" s="2"/>
      <c r="AF727" s="2"/>
    </row>
    <row r="728" spans="25:32" x14ac:dyDescent="0.25">
      <c r="Z728" s="4"/>
      <c r="AE728" s="2"/>
      <c r="AF728" s="2"/>
    </row>
    <row r="729" spans="25:32" x14ac:dyDescent="0.25">
      <c r="Z729" s="4"/>
      <c r="AE729" s="2"/>
      <c r="AF729" s="2"/>
    </row>
    <row r="730" spans="25:32" x14ac:dyDescent="0.25">
      <c r="Y730" s="4"/>
      <c r="AE730" s="2"/>
      <c r="AF730" s="2"/>
    </row>
    <row r="731" spans="25:32" x14ac:dyDescent="0.25">
      <c r="Y731" s="4"/>
      <c r="AE731" s="2"/>
      <c r="AF731" s="2"/>
    </row>
    <row r="732" spans="25:32" x14ac:dyDescent="0.25">
      <c r="Y732" s="4"/>
      <c r="AE732" s="2"/>
      <c r="AF732" s="2"/>
    </row>
    <row r="733" spans="25:32" x14ac:dyDescent="0.25">
      <c r="Z733" s="4"/>
      <c r="AE733" s="2"/>
      <c r="AF733" s="2"/>
    </row>
    <row r="734" spans="25:32" x14ac:dyDescent="0.25">
      <c r="Z734" s="4"/>
      <c r="AE734" s="2"/>
      <c r="AF734" s="2"/>
    </row>
    <row r="735" spans="25:32" x14ac:dyDescent="0.25">
      <c r="Z735" s="4"/>
      <c r="AE735" s="2"/>
      <c r="AF735" s="2"/>
    </row>
    <row r="736" spans="25:32" x14ac:dyDescent="0.25">
      <c r="AE736" s="2"/>
      <c r="AF736" s="2"/>
    </row>
    <row r="737" spans="25:32" x14ac:dyDescent="0.25">
      <c r="AE737" s="2"/>
      <c r="AF737" s="2"/>
    </row>
    <row r="738" spans="25:32" x14ac:dyDescent="0.25">
      <c r="AE738" s="2"/>
      <c r="AF738" s="2"/>
    </row>
    <row r="739" spans="25:32" x14ac:dyDescent="0.25">
      <c r="AE739" s="2"/>
      <c r="AF739" s="2"/>
    </row>
    <row r="740" spans="25:32" x14ac:dyDescent="0.25">
      <c r="AE740" s="2"/>
      <c r="AF740" s="2"/>
    </row>
    <row r="741" spans="25:32" x14ac:dyDescent="0.25">
      <c r="AE741" s="2"/>
      <c r="AF741" s="2"/>
    </row>
    <row r="742" spans="25:32" x14ac:dyDescent="0.25">
      <c r="AE742" s="2"/>
      <c r="AF742" s="2"/>
    </row>
    <row r="751" spans="25:32" x14ac:dyDescent="0.25">
      <c r="Y751" s="4"/>
    </row>
    <row r="752" spans="25:32" x14ac:dyDescent="0.25">
      <c r="Y752" s="4"/>
    </row>
    <row r="753" spans="25:25" x14ac:dyDescent="0.25">
      <c r="Y753" s="4"/>
    </row>
    <row r="754" spans="25:25" x14ac:dyDescent="0.25">
      <c r="Y754" s="4"/>
    </row>
    <row r="755" spans="25:25" x14ac:dyDescent="0.25">
      <c r="Y755" s="4"/>
    </row>
    <row r="756" spans="25:25" x14ac:dyDescent="0.25">
      <c r="Y756" s="4"/>
    </row>
    <row r="757" spans="25:25" x14ac:dyDescent="0.25">
      <c r="Y757" s="4"/>
    </row>
    <row r="758" spans="25:25" x14ac:dyDescent="0.25">
      <c r="Y758" s="4"/>
    </row>
    <row r="759" spans="25:25" x14ac:dyDescent="0.25">
      <c r="Y759" s="4"/>
    </row>
    <row r="760" spans="25:25" x14ac:dyDescent="0.25">
      <c r="Y760" s="4"/>
    </row>
    <row r="761" spans="25:25" x14ac:dyDescent="0.25">
      <c r="Y761" s="4"/>
    </row>
    <row r="762" spans="25:25" x14ac:dyDescent="0.25">
      <c r="Y762" s="4"/>
    </row>
    <row r="763" spans="25:25" x14ac:dyDescent="0.25">
      <c r="Y763" s="4"/>
    </row>
    <row r="764" spans="25:25" x14ac:dyDescent="0.25">
      <c r="Y764" s="4"/>
    </row>
    <row r="765" spans="25:25" x14ac:dyDescent="0.25">
      <c r="Y765" s="4"/>
    </row>
    <row r="766" spans="25:25" x14ac:dyDescent="0.25">
      <c r="Y766" s="4"/>
    </row>
    <row r="773" spans="25:31" x14ac:dyDescent="0.25">
      <c r="AE773" s="9"/>
    </row>
    <row r="774" spans="25:31" x14ac:dyDescent="0.25">
      <c r="AE774" s="14"/>
    </row>
    <row r="775" spans="25:31" x14ac:dyDescent="0.25">
      <c r="Y775" s="4"/>
      <c r="AE775" s="14"/>
    </row>
    <row r="799" spans="24:24" x14ac:dyDescent="0.25">
      <c r="X799" s="14"/>
    </row>
    <row r="800" spans="24:24" x14ac:dyDescent="0.25">
      <c r="X800" s="14"/>
    </row>
    <row r="801" spans="24:35" x14ac:dyDescent="0.25">
      <c r="X801" s="27"/>
      <c r="Y801" s="9"/>
      <c r="Z801" s="9"/>
      <c r="AA801" s="9"/>
      <c r="AB801" s="9"/>
      <c r="AC801" s="9"/>
      <c r="AD801" s="9"/>
      <c r="AF801" s="9"/>
      <c r="AG801" s="9"/>
      <c r="AH801" s="9"/>
      <c r="AI801" s="9"/>
    </row>
    <row r="802" spans="24:35" x14ac:dyDescent="0.25">
      <c r="X802" s="21"/>
      <c r="AB802" s="14"/>
      <c r="AC802" s="14"/>
      <c r="AD802" s="21"/>
      <c r="AF802" s="14"/>
      <c r="AG802" s="14"/>
      <c r="AH802" s="21"/>
      <c r="AI802" s="21"/>
    </row>
    <row r="803" spans="24:35" x14ac:dyDescent="0.25">
      <c r="X803" s="21"/>
      <c r="AB803" s="14"/>
      <c r="AC803" s="14"/>
      <c r="AD803" s="21"/>
      <c r="AF803" s="14"/>
      <c r="AG803" s="14"/>
      <c r="AH803" s="21"/>
      <c r="AI803" s="21"/>
    </row>
    <row r="804" spans="24:35" x14ac:dyDescent="0.25">
      <c r="X804" s="9"/>
      <c r="Y804" s="16"/>
      <c r="Z804" s="9"/>
      <c r="AA804" s="9"/>
      <c r="AB804" s="9"/>
      <c r="AC804" s="9"/>
      <c r="AD804" s="9"/>
      <c r="AF804" s="9"/>
      <c r="AG804" s="9"/>
      <c r="AH804" s="9"/>
      <c r="AI804" s="9"/>
    </row>
    <row r="805" spans="24:35" x14ac:dyDescent="0.25">
      <c r="Y805" s="7"/>
    </row>
    <row r="835" spans="24:27" x14ac:dyDescent="0.25">
      <c r="AA835" s="14"/>
    </row>
    <row r="839" spans="24:27" x14ac:dyDescent="0.25">
      <c r="X839" s="22"/>
    </row>
    <row r="840" spans="24:27" x14ac:dyDescent="0.25">
      <c r="X840" s="15"/>
      <c r="Y840" s="4"/>
    </row>
    <row r="841" spans="24:27" x14ac:dyDescent="0.25">
      <c r="X841" s="15"/>
      <c r="Y841" s="4"/>
    </row>
    <row r="857" spans="24:35" x14ac:dyDescent="0.25">
      <c r="X857" s="14"/>
      <c r="AB857" s="14"/>
      <c r="AC857" s="14"/>
      <c r="AD857" s="14"/>
      <c r="AF857" s="14"/>
      <c r="AG857" s="14"/>
      <c r="AH857" s="14"/>
      <c r="AI857" s="21"/>
    </row>
    <row r="858" spans="24:35" x14ac:dyDescent="0.25">
      <c r="X858" s="14"/>
      <c r="AB858" s="14"/>
      <c r="AC858" s="14"/>
      <c r="AD858" s="14"/>
      <c r="AF858" s="14"/>
      <c r="AG858" s="14"/>
      <c r="AH858" s="14"/>
      <c r="AI858" s="21"/>
    </row>
    <row r="859" spans="24:35" x14ac:dyDescent="0.25">
      <c r="X859" s="14"/>
      <c r="AB859" s="14"/>
      <c r="AC859" s="14"/>
      <c r="AD859" s="14"/>
      <c r="AF859" s="14"/>
      <c r="AG859" s="14"/>
      <c r="AH859" s="14"/>
      <c r="AI859" s="21"/>
    </row>
    <row r="860" spans="24:35" x14ac:dyDescent="0.25">
      <c r="X860" s="14"/>
      <c r="AB860" s="14"/>
      <c r="AC860" s="14"/>
      <c r="AD860" s="14"/>
      <c r="AF860" s="14"/>
      <c r="AG860" s="14"/>
      <c r="AH860" s="14"/>
      <c r="AI860" s="21"/>
    </row>
    <row r="861" spans="24:35" x14ac:dyDescent="0.25">
      <c r="X861" s="24"/>
      <c r="AB861" s="14"/>
      <c r="AC861" s="14"/>
      <c r="AD861" s="14"/>
      <c r="AF861" s="14"/>
      <c r="AG861" s="14"/>
      <c r="AH861" s="14"/>
      <c r="AI861" s="21"/>
    </row>
    <row r="868" spans="25:27" x14ac:dyDescent="0.25">
      <c r="AA868" s="24"/>
    </row>
    <row r="874" spans="25:27" x14ac:dyDescent="0.25">
      <c r="AA874" s="24"/>
    </row>
    <row r="878" spans="25:27" x14ac:dyDescent="0.25">
      <c r="Y878" s="4"/>
      <c r="AA878" s="24"/>
    </row>
    <row r="879" spans="25:27" x14ac:dyDescent="0.25">
      <c r="Y879" s="4"/>
      <c r="AA879" s="24"/>
    </row>
    <row r="880" spans="25:27" x14ac:dyDescent="0.25">
      <c r="Y880" s="13"/>
      <c r="AA880" s="24"/>
    </row>
    <row r="881" spans="27:27" x14ac:dyDescent="0.25">
      <c r="AA881" s="24"/>
    </row>
    <row r="882" spans="27:27" x14ac:dyDescent="0.25">
      <c r="AA882" s="24"/>
    </row>
    <row r="883" spans="27:27" x14ac:dyDescent="0.25">
      <c r="AA883" s="24"/>
    </row>
    <row r="887" spans="27:27" x14ac:dyDescent="0.25">
      <c r="AA887" s="24"/>
    </row>
    <row r="888" spans="27:27" x14ac:dyDescent="0.25">
      <c r="AA888" s="24"/>
    </row>
    <row r="889" spans="27:27" x14ac:dyDescent="0.25">
      <c r="AA889" s="24"/>
    </row>
    <row r="890" spans="27:27" x14ac:dyDescent="0.25">
      <c r="AA890" s="24"/>
    </row>
    <row r="891" spans="27:27" x14ac:dyDescent="0.25">
      <c r="AA891" s="24"/>
    </row>
    <row r="892" spans="27:27" x14ac:dyDescent="0.25">
      <c r="AA892" s="24"/>
    </row>
    <row r="893" spans="27:27" x14ac:dyDescent="0.25">
      <c r="AA893" s="24"/>
    </row>
    <row r="894" spans="27:27" x14ac:dyDescent="0.25">
      <c r="AA894" s="24"/>
    </row>
    <row r="895" spans="27:27" x14ac:dyDescent="0.25">
      <c r="AA895" s="24"/>
    </row>
    <row r="902" spans="27:27" x14ac:dyDescent="0.25">
      <c r="AA902" s="24"/>
    </row>
    <row r="903" spans="27:27" x14ac:dyDescent="0.25">
      <c r="AA903" s="24"/>
    </row>
    <row r="904" spans="27:27" x14ac:dyDescent="0.25">
      <c r="AA904" s="24"/>
    </row>
    <row r="905" spans="27:27" x14ac:dyDescent="0.25">
      <c r="AA905" s="24"/>
    </row>
    <row r="906" spans="27:27" x14ac:dyDescent="0.25">
      <c r="AA906" s="24"/>
    </row>
    <row r="913" spans="25:31" x14ac:dyDescent="0.25">
      <c r="AA913" s="24"/>
    </row>
    <row r="924" spans="25:31" x14ac:dyDescent="0.25">
      <c r="AE924" s="21"/>
    </row>
    <row r="926" spans="25:31" x14ac:dyDescent="0.25">
      <c r="Y926" s="7"/>
    </row>
    <row r="927" spans="25:31" x14ac:dyDescent="0.25">
      <c r="Y927" s="7"/>
      <c r="AA927" s="14"/>
    </row>
    <row r="928" spans="25:31" x14ac:dyDescent="0.25">
      <c r="Y928" s="7"/>
    </row>
    <row r="929" spans="25:27" x14ac:dyDescent="0.25">
      <c r="Y929" s="7"/>
      <c r="AA929" s="24"/>
    </row>
    <row r="930" spans="25:27" x14ac:dyDescent="0.25">
      <c r="Y930" s="7"/>
      <c r="AA930" s="24"/>
    </row>
    <row r="931" spans="25:27" x14ac:dyDescent="0.25">
      <c r="Y931" s="7"/>
      <c r="AA931" s="24"/>
    </row>
    <row r="938" spans="25:27" x14ac:dyDescent="0.25">
      <c r="AA938" s="24"/>
    </row>
    <row r="939" spans="25:27" x14ac:dyDescent="0.25">
      <c r="AA939" s="24"/>
    </row>
    <row r="947" spans="24:35" x14ac:dyDescent="0.25">
      <c r="X947" s="14"/>
      <c r="AB947" s="14"/>
      <c r="AC947" s="14"/>
      <c r="AD947" s="14"/>
      <c r="AF947" s="21"/>
      <c r="AG947" s="21"/>
      <c r="AH947" s="15"/>
      <c r="AI947" s="15"/>
    </row>
    <row r="951" spans="24:35" x14ac:dyDescent="0.25">
      <c r="X951" s="14"/>
      <c r="Z951" s="24"/>
      <c r="AB951" s="32"/>
      <c r="AC951" s="15"/>
      <c r="AD951" s="15"/>
      <c r="AF951" s="14"/>
      <c r="AG951" s="14"/>
      <c r="AH951" s="14"/>
      <c r="AI951" s="14"/>
    </row>
    <row r="952" spans="24:35" x14ac:dyDescent="0.25">
      <c r="Z952" s="24"/>
    </row>
    <row r="953" spans="24:35" x14ac:dyDescent="0.25">
      <c r="Z953" s="24"/>
    </row>
    <row r="954" spans="24:35" x14ac:dyDescent="0.25">
      <c r="Z954" s="24"/>
    </row>
    <row r="969" spans="26:26" x14ac:dyDescent="0.25">
      <c r="Z969" s="24"/>
    </row>
    <row r="970" spans="26:26" x14ac:dyDescent="0.25">
      <c r="Z970" s="24"/>
    </row>
    <row r="971" spans="26:26" x14ac:dyDescent="0.25">
      <c r="Z971" s="24"/>
    </row>
    <row r="972" spans="26:26" x14ac:dyDescent="0.25">
      <c r="Z972" s="24"/>
    </row>
    <row r="973" spans="26:26" x14ac:dyDescent="0.25">
      <c r="Z973" s="24"/>
    </row>
    <row r="974" spans="26:26" x14ac:dyDescent="0.25">
      <c r="Z974" s="24"/>
    </row>
    <row r="975" spans="26:26" x14ac:dyDescent="0.25">
      <c r="Z975" s="24"/>
    </row>
    <row r="976" spans="26:26" x14ac:dyDescent="0.25">
      <c r="Z976" s="24"/>
    </row>
    <row r="977" spans="26:26" x14ac:dyDescent="0.25">
      <c r="Z977" s="24"/>
    </row>
    <row r="978" spans="26:26" x14ac:dyDescent="0.25">
      <c r="Z978" s="24"/>
    </row>
    <row r="979" spans="26:26" x14ac:dyDescent="0.25">
      <c r="Z979" s="24"/>
    </row>
    <row r="980" spans="26:26" x14ac:dyDescent="0.25">
      <c r="Z980" s="24"/>
    </row>
    <row r="981" spans="26:26" x14ac:dyDescent="0.25">
      <c r="Z981" s="24"/>
    </row>
    <row r="982" spans="26:26" x14ac:dyDescent="0.25">
      <c r="Z982" s="24"/>
    </row>
    <row r="990" spans="26:26" x14ac:dyDescent="0.25">
      <c r="Z990" s="24"/>
    </row>
    <row r="991" spans="26:26" x14ac:dyDescent="0.25">
      <c r="Z991" s="24"/>
    </row>
    <row r="992" spans="26:26" x14ac:dyDescent="0.25">
      <c r="Z992" s="24"/>
    </row>
    <row r="993" spans="26:26" x14ac:dyDescent="0.25">
      <c r="Z993" s="24"/>
    </row>
    <row r="994" spans="26:26" x14ac:dyDescent="0.25">
      <c r="Z994" s="24"/>
    </row>
    <row r="995" spans="26:26" x14ac:dyDescent="0.25">
      <c r="Z995" s="24"/>
    </row>
    <row r="996" spans="26:26" x14ac:dyDescent="0.25">
      <c r="Z996" s="24"/>
    </row>
    <row r="997" spans="26:26" x14ac:dyDescent="0.25">
      <c r="Z997" s="24"/>
    </row>
    <row r="1012" spans="25:31" x14ac:dyDescent="0.25">
      <c r="Y1012" s="4"/>
    </row>
    <row r="1013" spans="25:31" x14ac:dyDescent="0.25">
      <c r="Y1013" s="4"/>
    </row>
    <row r="1014" spans="25:31" x14ac:dyDescent="0.25">
      <c r="Y1014" s="7"/>
      <c r="AE1014" s="14"/>
    </row>
    <row r="1015" spans="25:31" x14ac:dyDescent="0.25">
      <c r="Y1015" s="7"/>
      <c r="AE1015" s="14"/>
    </row>
    <row r="1016" spans="25:31" x14ac:dyDescent="0.25">
      <c r="Y1016" s="7"/>
    </row>
    <row r="1017" spans="25:31" x14ac:dyDescent="0.25">
      <c r="Y1017" s="7"/>
    </row>
    <row r="1018" spans="25:31" x14ac:dyDescent="0.25">
      <c r="Y1018" s="7"/>
    </row>
    <row r="1019" spans="25:31" x14ac:dyDescent="0.25">
      <c r="Y1019" s="7"/>
    </row>
    <row r="1020" spans="25:31" x14ac:dyDescent="0.25">
      <c r="Y1020" s="4"/>
    </row>
    <row r="1021" spans="25:31" x14ac:dyDescent="0.25">
      <c r="Y1021" s="4"/>
    </row>
    <row r="1022" spans="25:31" x14ac:dyDescent="0.25">
      <c r="Y1022" s="4"/>
    </row>
    <row r="1023" spans="25:31" x14ac:dyDescent="0.25">
      <c r="Y1023" s="4"/>
    </row>
    <row r="1024" spans="25:31" x14ac:dyDescent="0.25">
      <c r="Y1024" s="4"/>
    </row>
    <row r="1025" spans="24:34" x14ac:dyDescent="0.25">
      <c r="Y1025" s="4"/>
    </row>
    <row r="1026" spans="24:34" x14ac:dyDescent="0.25">
      <c r="Y1026" s="4"/>
    </row>
    <row r="1027" spans="24:34" x14ac:dyDescent="0.25">
      <c r="Y1027" s="4"/>
    </row>
    <row r="1038" spans="24:34" x14ac:dyDescent="0.25">
      <c r="X1038" s="14"/>
      <c r="AB1038" s="14"/>
    </row>
    <row r="1039" spans="24:34" x14ac:dyDescent="0.25">
      <c r="X1039" s="21"/>
      <c r="AA1039" s="15"/>
      <c r="AB1039" s="32"/>
      <c r="AC1039" s="14"/>
      <c r="AD1039" s="14"/>
      <c r="AF1039" s="21"/>
      <c r="AG1039" s="21"/>
      <c r="AH1039" s="21"/>
    </row>
    <row r="1040" spans="24:34" x14ac:dyDescent="0.25">
      <c r="X1040" s="21"/>
      <c r="AB1040" s="32"/>
      <c r="AC1040" s="14"/>
      <c r="AD1040" s="14"/>
      <c r="AF1040" s="21"/>
      <c r="AG1040" s="21"/>
      <c r="AH1040" s="21"/>
    </row>
    <row r="1042" spans="25:27" x14ac:dyDescent="0.25">
      <c r="Y1042" s="7"/>
    </row>
    <row r="1043" spans="25:27" x14ac:dyDescent="0.25">
      <c r="Y1043" s="7"/>
    </row>
    <row r="1044" spans="25:27" x14ac:dyDescent="0.25">
      <c r="Y1044" s="7"/>
    </row>
    <row r="1045" spans="25:27" x14ac:dyDescent="0.25">
      <c r="Y1045" s="7"/>
    </row>
    <row r="1046" spans="25:27" x14ac:dyDescent="0.25">
      <c r="Y1046" s="7"/>
    </row>
    <row r="1049" spans="25:27" x14ac:dyDescent="0.25">
      <c r="AA1049" s="15"/>
    </row>
    <row r="1050" spans="25:27" x14ac:dyDescent="0.25">
      <c r="AA1050" s="15"/>
    </row>
    <row r="1051" spans="25:27" x14ac:dyDescent="0.25">
      <c r="AA1051" s="14"/>
    </row>
    <row r="1053" spans="25:27" x14ac:dyDescent="0.25">
      <c r="AA1053" s="14"/>
    </row>
    <row r="1068" spans="24:28" x14ac:dyDescent="0.25">
      <c r="X1068" s="15"/>
      <c r="AB1068" s="15"/>
    </row>
    <row r="1069" spans="24:28" x14ac:dyDescent="0.25">
      <c r="X1069" s="15"/>
      <c r="AB1069" s="15"/>
    </row>
    <row r="1070" spans="24:28" x14ac:dyDescent="0.25">
      <c r="X1070" s="15"/>
      <c r="AB1070" s="15"/>
    </row>
    <row r="1071" spans="24:28" x14ac:dyDescent="0.25">
      <c r="X1071" s="15"/>
      <c r="AB1071" s="15"/>
    </row>
    <row r="1072" spans="24:28" x14ac:dyDescent="0.25">
      <c r="X1072" s="15"/>
      <c r="AB1072" s="15"/>
    </row>
    <row r="1122" spans="27:31" x14ac:dyDescent="0.25">
      <c r="AA1122" s="14"/>
    </row>
    <row r="1123" spans="27:31" x14ac:dyDescent="0.25">
      <c r="AA1123" s="14"/>
    </row>
    <row r="1125" spans="27:31" x14ac:dyDescent="0.25">
      <c r="AC1125" s="24"/>
      <c r="AE1125" s="9"/>
    </row>
    <row r="1126" spans="27:31" x14ac:dyDescent="0.25">
      <c r="AC1126" s="24"/>
    </row>
    <row r="1127" spans="27:31" x14ac:dyDescent="0.25">
      <c r="AC1127" s="24"/>
    </row>
    <row r="1128" spans="27:31" x14ac:dyDescent="0.25">
      <c r="AC1128" s="24"/>
    </row>
    <row r="1129" spans="27:31" x14ac:dyDescent="0.25">
      <c r="AC1129" s="24"/>
    </row>
    <row r="1130" spans="27:31" x14ac:dyDescent="0.25">
      <c r="AC1130" s="24"/>
    </row>
    <row r="1131" spans="27:31" x14ac:dyDescent="0.25">
      <c r="AC1131" s="24"/>
    </row>
    <row r="1137" spans="24:35" x14ac:dyDescent="0.25">
      <c r="AC1137" s="24"/>
    </row>
    <row r="1138" spans="24:35" x14ac:dyDescent="0.25">
      <c r="AC1138" s="24"/>
    </row>
    <row r="1139" spans="24:35" x14ac:dyDescent="0.25">
      <c r="AC1139" s="24"/>
    </row>
    <row r="1140" spans="24:35" x14ac:dyDescent="0.25">
      <c r="AC1140" s="24"/>
    </row>
    <row r="1141" spans="24:35" x14ac:dyDescent="0.25">
      <c r="AC1141" s="24"/>
    </row>
    <row r="1142" spans="24:35" x14ac:dyDescent="0.25">
      <c r="AC1142" s="24"/>
    </row>
    <row r="1143" spans="24:35" x14ac:dyDescent="0.25">
      <c r="AC1143" s="24"/>
    </row>
    <row r="1144" spans="24:35" x14ac:dyDescent="0.25">
      <c r="AC1144" s="24"/>
    </row>
    <row r="1145" spans="24:35" x14ac:dyDescent="0.25">
      <c r="AC1145" s="24"/>
    </row>
    <row r="1149" spans="24:35" x14ac:dyDescent="0.25">
      <c r="AC1149" s="24"/>
    </row>
    <row r="1150" spans="24:35" x14ac:dyDescent="0.25">
      <c r="X1150" s="9"/>
      <c r="Y1150" s="9"/>
      <c r="Z1150" s="9"/>
      <c r="AA1150" s="9"/>
      <c r="AB1150" s="9"/>
      <c r="AC1150" s="33"/>
      <c r="AD1150" s="9"/>
      <c r="AF1150" s="9"/>
      <c r="AG1150" s="9"/>
      <c r="AH1150" s="9"/>
      <c r="AI1150" s="9"/>
    </row>
    <row r="1195" spans="25:31" x14ac:dyDescent="0.25">
      <c r="AE1195" s="5"/>
    </row>
    <row r="1196" spans="25:31" x14ac:dyDescent="0.25">
      <c r="AE1196" s="5"/>
    </row>
    <row r="1197" spans="25:31" x14ac:dyDescent="0.25">
      <c r="Y1197" s="4"/>
      <c r="AE1197" s="5"/>
    </row>
    <row r="1198" spans="25:31" x14ac:dyDescent="0.25">
      <c r="Y1198" s="4"/>
      <c r="AE1198" s="5"/>
    </row>
    <row r="1199" spans="25:31" x14ac:dyDescent="0.25">
      <c r="Y1199" s="4"/>
    </row>
    <row r="1200" spans="25:31" x14ac:dyDescent="0.25">
      <c r="Y1200" s="4"/>
    </row>
    <row r="1201" spans="25:25" x14ac:dyDescent="0.25">
      <c r="Y1201" s="4"/>
    </row>
    <row r="1202" spans="25:25" x14ac:dyDescent="0.25">
      <c r="Y1202" s="4"/>
    </row>
    <row r="1203" spans="25:25" x14ac:dyDescent="0.25">
      <c r="Y1203" s="4"/>
    </row>
    <row r="1204" spans="25:25" x14ac:dyDescent="0.25">
      <c r="Y1204" s="4"/>
    </row>
    <row r="1205" spans="25:25" x14ac:dyDescent="0.25">
      <c r="Y1205" s="4"/>
    </row>
    <row r="1206" spans="25:25" x14ac:dyDescent="0.25">
      <c r="Y1206" s="4"/>
    </row>
    <row r="1207" spans="25:25" x14ac:dyDescent="0.25">
      <c r="Y1207" s="26"/>
    </row>
    <row r="1220" spans="26:32" x14ac:dyDescent="0.25">
      <c r="Z1220" s="5"/>
      <c r="AA1220" s="5"/>
      <c r="AB1220" s="5"/>
      <c r="AC1220" s="5"/>
      <c r="AD1220" s="5"/>
      <c r="AF1220" s="5"/>
    </row>
    <row r="1221" spans="26:32" x14ac:dyDescent="0.25">
      <c r="Z1221" s="5"/>
      <c r="AA1221" s="5"/>
      <c r="AB1221" s="5"/>
      <c r="AC1221" s="5"/>
      <c r="AD1221" s="5"/>
      <c r="AF1221" s="5"/>
    </row>
    <row r="1222" spans="26:32" x14ac:dyDescent="0.25">
      <c r="Z1222" s="5"/>
      <c r="AA1222" s="5"/>
      <c r="AB1222" s="5"/>
      <c r="AC1222" s="5"/>
      <c r="AD1222" s="5"/>
      <c r="AF1222" s="5"/>
    </row>
    <row r="1223" spans="26:32" x14ac:dyDescent="0.25">
      <c r="Z1223" s="5"/>
      <c r="AA1223" s="5"/>
      <c r="AB1223" s="5"/>
      <c r="AC1223" s="5"/>
      <c r="AD1223" s="5"/>
      <c r="AF1223" s="5"/>
    </row>
    <row r="1224" spans="26:32" x14ac:dyDescent="0.25">
      <c r="Z1224" s="5"/>
      <c r="AA1224" s="5"/>
      <c r="AB1224" s="5"/>
      <c r="AC1224" s="5"/>
      <c r="AD1224" s="5"/>
      <c r="AF1224" s="5"/>
    </row>
    <row r="1225" spans="26:32" x14ac:dyDescent="0.25">
      <c r="Z1225" s="5"/>
      <c r="AA1225" s="5"/>
      <c r="AB1225" s="5"/>
      <c r="AC1225" s="5"/>
      <c r="AD1225" s="5"/>
      <c r="AF1225" s="5"/>
    </row>
    <row r="1252" spans="25:25" x14ac:dyDescent="0.25">
      <c r="Y1252" s="7"/>
    </row>
    <row r="1267" spans="26:27" x14ac:dyDescent="0.25">
      <c r="Z1267" s="7"/>
      <c r="AA1267" s="7"/>
    </row>
    <row r="1268" spans="26:27" x14ac:dyDescent="0.25">
      <c r="AA1268" s="7"/>
    </row>
    <row r="1269" spans="26:27" x14ac:dyDescent="0.25">
      <c r="AA1269" s="7"/>
    </row>
    <row r="1270" spans="26:27" x14ac:dyDescent="0.25">
      <c r="AA1270" s="7"/>
    </row>
    <row r="1271" spans="26:27" x14ac:dyDescent="0.25">
      <c r="AA1271" s="7"/>
    </row>
    <row r="1272" spans="26:27" x14ac:dyDescent="0.25">
      <c r="AA1272" s="7"/>
    </row>
    <row r="1281" spans="25:25" x14ac:dyDescent="0.25">
      <c r="Y1281" s="4"/>
    </row>
    <row r="1282" spans="25:25" x14ac:dyDescent="0.25">
      <c r="Y1282" s="4"/>
    </row>
    <row r="1283" spans="25:25" x14ac:dyDescent="0.25">
      <c r="Y1283" s="4"/>
    </row>
    <row r="1284" spans="25:25" x14ac:dyDescent="0.25">
      <c r="Y1284" s="4"/>
    </row>
    <row r="1285" spans="25:25" x14ac:dyDescent="0.25">
      <c r="Y1285" s="4"/>
    </row>
    <row r="1286" spans="25:25" x14ac:dyDescent="0.25">
      <c r="Y1286" s="4"/>
    </row>
    <row r="1287" spans="25:25" x14ac:dyDescent="0.25">
      <c r="Y1287" s="4"/>
    </row>
    <row r="1288" spans="25:25" x14ac:dyDescent="0.25">
      <c r="Y1288" s="4"/>
    </row>
    <row r="1289" spans="25:25" x14ac:dyDescent="0.25">
      <c r="Y1289" s="4"/>
    </row>
    <row r="1290" spans="25:25" x14ac:dyDescent="0.25">
      <c r="Y1290" s="4"/>
    </row>
    <row r="1291" spans="25:25" x14ac:dyDescent="0.25">
      <c r="Y1291" s="4"/>
    </row>
    <row r="1292" spans="25:25" x14ac:dyDescent="0.25">
      <c r="Y1292" s="4"/>
    </row>
    <row r="1293" spans="25:25" x14ac:dyDescent="0.25">
      <c r="Y1293" s="4"/>
    </row>
    <row r="1325" spans="25:25" x14ac:dyDescent="0.25">
      <c r="Y1325" s="4"/>
    </row>
    <row r="1326" spans="25:25" x14ac:dyDescent="0.25">
      <c r="Y1326" s="4"/>
    </row>
    <row r="1327" spans="25:25" x14ac:dyDescent="0.25">
      <c r="Y1327" s="4"/>
    </row>
    <row r="1328" spans="25:25" x14ac:dyDescent="0.25">
      <c r="Y1328" s="4"/>
    </row>
    <row r="1329" spans="25:25" x14ac:dyDescent="0.25">
      <c r="Y1329" s="4"/>
    </row>
    <row r="1330" spans="25:25" x14ac:dyDescent="0.25">
      <c r="Y1330" s="4"/>
    </row>
    <row r="1331" spans="25:25" x14ac:dyDescent="0.25">
      <c r="Y1331" s="4"/>
    </row>
    <row r="1332" spans="25:25" x14ac:dyDescent="0.25">
      <c r="Y1332" s="4"/>
    </row>
    <row r="1333" spans="25:25" x14ac:dyDescent="0.25">
      <c r="Y1333" s="4"/>
    </row>
    <row r="1346" spans="25:25" x14ac:dyDescent="0.25">
      <c r="Y1346" s="5"/>
    </row>
    <row r="1347" spans="25:25" x14ac:dyDescent="0.25">
      <c r="Y1347" s="5"/>
    </row>
    <row r="1348" spans="25:25" x14ac:dyDescent="0.25">
      <c r="Y1348" s="5"/>
    </row>
    <row r="1349" spans="25:25" x14ac:dyDescent="0.25">
      <c r="Y1349" s="5"/>
    </row>
    <row r="1350" spans="25:25" x14ac:dyDescent="0.25">
      <c r="Y1350" s="5"/>
    </row>
    <row r="1351" spans="25:25" x14ac:dyDescent="0.25">
      <c r="Y1351" s="5"/>
    </row>
    <row r="1352" spans="25:25" x14ac:dyDescent="0.25">
      <c r="Y1352" s="5"/>
    </row>
    <row r="1353" spans="25:25" x14ac:dyDescent="0.25">
      <c r="Y1353" s="5"/>
    </row>
    <row r="1354" spans="25:25" x14ac:dyDescent="0.25">
      <c r="Y1354" s="5"/>
    </row>
  </sheetData>
  <mergeCells count="4">
    <mergeCell ref="D5:I5"/>
    <mergeCell ref="J5:O5"/>
    <mergeCell ref="P5:U5"/>
    <mergeCell ref="V5:W5"/>
  </mergeCells>
  <hyperlinks>
    <hyperlink ref="A1" r:id="rId1" tooltip="Toxicological sciences : an official journal of the Society of Toxicology." display="http://www.ncbi.nlm.nih.gov/pubmed/21948869"/>
  </hyperlinks>
  <pageMargins left="0.7" right="0.7" top="0.75" bottom="0.75" header="0.3" footer="0.3"/>
  <pageSetup scale="59" fitToHeight="13" orientation="landscape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Q252"/>
  <sheetViews>
    <sheetView workbookViewId="0">
      <pane ySplit="6" topLeftCell="A229" activePane="bottomLeft" state="frozen"/>
      <selection pane="bottomLeft" activeCell="A245" sqref="A245"/>
    </sheetView>
  </sheetViews>
  <sheetFormatPr defaultRowHeight="15" x14ac:dyDescent="0.25"/>
  <cols>
    <col min="1" max="1" width="28" style="9" customWidth="1"/>
    <col min="2" max="2" width="14.5703125" style="316" customWidth="1"/>
    <col min="3" max="3" width="9.42578125" style="9" customWidth="1"/>
    <col min="4" max="4" width="8.7109375" style="9" customWidth="1"/>
    <col min="5" max="5" width="7.28515625" style="9" customWidth="1"/>
    <col min="6" max="6" width="8.5703125" style="112" customWidth="1"/>
    <col min="7" max="7" width="7.5703125" style="112" customWidth="1"/>
    <col min="8" max="14" width="6.5703125" style="112" customWidth="1"/>
    <col min="15" max="16" width="7.5703125" style="8" customWidth="1"/>
    <col min="17" max="20" width="8.5703125" style="8" customWidth="1"/>
    <col min="21" max="23" width="6.5703125" style="8" customWidth="1"/>
    <col min="24" max="26" width="8.5703125" style="112" customWidth="1"/>
    <col min="27" max="27" width="7.5703125" style="2" customWidth="1"/>
    <col min="28" max="28" width="11.28515625" style="2" customWidth="1"/>
  </cols>
  <sheetData>
    <row r="1" spans="1:251" x14ac:dyDescent="0.25">
      <c r="A1" s="176" t="s">
        <v>1462</v>
      </c>
    </row>
    <row r="2" spans="1:251" x14ac:dyDescent="0.25">
      <c r="A2" s="39" t="s">
        <v>1460</v>
      </c>
    </row>
    <row r="3" spans="1:251" x14ac:dyDescent="0.25">
      <c r="A3" s="165"/>
      <c r="B3" s="317"/>
      <c r="C3" s="380" t="s">
        <v>1455</v>
      </c>
      <c r="D3" s="380"/>
      <c r="E3" s="380"/>
      <c r="F3" s="166"/>
      <c r="G3" s="166"/>
      <c r="H3" s="166"/>
      <c r="I3" s="381" t="s">
        <v>663</v>
      </c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167"/>
      <c r="V3" s="167"/>
      <c r="W3" s="167"/>
      <c r="X3" s="166"/>
      <c r="Y3" s="166"/>
      <c r="Z3" s="166"/>
    </row>
    <row r="4" spans="1:251" x14ac:dyDescent="0.25">
      <c r="A4" s="161"/>
      <c r="C4" s="162" t="s">
        <v>614</v>
      </c>
      <c r="D4" s="162" t="s">
        <v>615</v>
      </c>
      <c r="E4" s="162"/>
      <c r="F4" s="162" t="s">
        <v>614</v>
      </c>
      <c r="G4" s="162" t="s">
        <v>615</v>
      </c>
      <c r="H4" s="162"/>
      <c r="I4" s="382" t="s">
        <v>1456</v>
      </c>
      <c r="J4" s="382"/>
      <c r="K4" s="382"/>
      <c r="L4" s="382"/>
      <c r="M4" s="382"/>
      <c r="N4" s="382"/>
      <c r="O4" s="382" t="s">
        <v>1457</v>
      </c>
      <c r="P4" s="382"/>
      <c r="Q4" s="382"/>
      <c r="R4" s="382"/>
      <c r="S4" s="382"/>
      <c r="T4" s="382"/>
      <c r="U4" s="382" t="s">
        <v>1456</v>
      </c>
      <c r="V4" s="382"/>
      <c r="W4" s="382"/>
      <c r="X4" s="383" t="s">
        <v>1457</v>
      </c>
      <c r="Y4" s="383"/>
      <c r="Z4" s="383"/>
    </row>
    <row r="5" spans="1:251" x14ac:dyDescent="0.25">
      <c r="C5" s="162" t="s">
        <v>616</v>
      </c>
      <c r="D5" s="162" t="s">
        <v>616</v>
      </c>
      <c r="E5" s="162"/>
      <c r="F5" s="162" t="s">
        <v>616</v>
      </c>
      <c r="G5" s="162" t="s">
        <v>616</v>
      </c>
      <c r="H5" s="162"/>
      <c r="I5" s="378" t="s">
        <v>617</v>
      </c>
      <c r="J5" s="378"/>
      <c r="K5" s="378"/>
      <c r="L5" s="378" t="s">
        <v>618</v>
      </c>
      <c r="M5" s="378"/>
      <c r="N5" s="378"/>
      <c r="O5" s="378" t="s">
        <v>617</v>
      </c>
      <c r="P5" s="378"/>
      <c r="Q5" s="378"/>
      <c r="R5" s="378" t="s">
        <v>618</v>
      </c>
      <c r="S5" s="378"/>
      <c r="T5" s="378"/>
      <c r="U5" s="379" t="s">
        <v>619</v>
      </c>
      <c r="V5" s="379"/>
      <c r="W5" s="379"/>
      <c r="X5" s="379" t="s">
        <v>619</v>
      </c>
      <c r="Y5" s="379"/>
      <c r="Z5" s="379"/>
    </row>
    <row r="6" spans="1:251" x14ac:dyDescent="0.25">
      <c r="A6" s="163" t="s">
        <v>0</v>
      </c>
      <c r="B6" s="318" t="s">
        <v>1</v>
      </c>
      <c r="C6" s="384" t="s">
        <v>3</v>
      </c>
      <c r="D6" s="384"/>
      <c r="E6" s="164" t="s">
        <v>620</v>
      </c>
      <c r="F6" s="384" t="s">
        <v>4</v>
      </c>
      <c r="G6" s="384"/>
      <c r="H6" s="164" t="s">
        <v>620</v>
      </c>
      <c r="I6" s="163" t="s">
        <v>608</v>
      </c>
      <c r="J6" s="163" t="s">
        <v>609</v>
      </c>
      <c r="K6" s="163" t="s">
        <v>610</v>
      </c>
      <c r="L6" s="163" t="s">
        <v>608</v>
      </c>
      <c r="M6" s="163" t="s">
        <v>609</v>
      </c>
      <c r="N6" s="163" t="s">
        <v>610</v>
      </c>
      <c r="O6" s="163" t="s">
        <v>611</v>
      </c>
      <c r="P6" s="163" t="s">
        <v>612</v>
      </c>
      <c r="Q6" s="163" t="s">
        <v>613</v>
      </c>
      <c r="R6" s="163" t="s">
        <v>611</v>
      </c>
      <c r="S6" s="163" t="s">
        <v>612</v>
      </c>
      <c r="T6" s="163" t="s">
        <v>613</v>
      </c>
      <c r="U6" s="164" t="s">
        <v>608</v>
      </c>
      <c r="V6" s="164" t="s">
        <v>609</v>
      </c>
      <c r="W6" s="164" t="s">
        <v>610</v>
      </c>
      <c r="X6" s="164" t="s">
        <v>611</v>
      </c>
      <c r="Y6" s="164" t="s">
        <v>612</v>
      </c>
      <c r="Z6" s="164" t="s">
        <v>613</v>
      </c>
      <c r="AA6" s="111"/>
      <c r="AB6" s="111"/>
      <c r="AC6" s="111"/>
    </row>
    <row r="7" spans="1:251" x14ac:dyDescent="0.25">
      <c r="A7" s="148" t="s">
        <v>12</v>
      </c>
      <c r="B7" s="301" t="s">
        <v>13</v>
      </c>
      <c r="C7" s="37"/>
      <c r="D7" s="37"/>
      <c r="E7" s="37"/>
      <c r="F7" s="37">
        <v>0</v>
      </c>
      <c r="G7" s="37">
        <v>0</v>
      </c>
      <c r="H7" s="37"/>
      <c r="I7" s="37"/>
      <c r="J7" s="37"/>
      <c r="K7" s="37"/>
      <c r="L7" s="37"/>
      <c r="M7" s="37"/>
      <c r="N7" s="37"/>
      <c r="O7" s="37">
        <v>0</v>
      </c>
      <c r="P7" s="37">
        <v>0</v>
      </c>
      <c r="Q7" s="37">
        <v>0</v>
      </c>
      <c r="R7" s="37">
        <v>3.4055999540044848</v>
      </c>
      <c r="S7" s="37">
        <v>3.4179727476571031</v>
      </c>
      <c r="T7" s="37">
        <v>3.1059391709308342</v>
      </c>
      <c r="U7" s="37"/>
      <c r="V7" s="37"/>
      <c r="W7" s="37"/>
      <c r="X7" s="37">
        <v>0</v>
      </c>
      <c r="Y7" s="37">
        <v>0</v>
      </c>
      <c r="Z7" s="37">
        <v>0</v>
      </c>
      <c r="AD7" s="113"/>
    </row>
    <row r="8" spans="1:251" s="9" customFormat="1" x14ac:dyDescent="0.25">
      <c r="A8" s="108" t="s">
        <v>397</v>
      </c>
      <c r="B8" s="319" t="s">
        <v>573</v>
      </c>
      <c r="C8" s="37">
        <v>4.8197863291558392</v>
      </c>
      <c r="D8" s="37">
        <v>1.674820690975529</v>
      </c>
      <c r="E8" s="37"/>
      <c r="F8" s="37">
        <v>4.0012841774995627</v>
      </c>
      <c r="G8" s="37">
        <v>0.98145876339403337</v>
      </c>
      <c r="H8" s="37">
        <v>0.24528594317621186</v>
      </c>
      <c r="I8" s="37">
        <v>2.5600000000000001E-2</v>
      </c>
      <c r="J8" s="37">
        <v>1.2699999999999999E-2</v>
      </c>
      <c r="K8" s="37">
        <v>0.02</v>
      </c>
      <c r="L8" s="37">
        <v>0.42299999999999999</v>
      </c>
      <c r="M8" s="37">
        <v>0.436</v>
      </c>
      <c r="N8" s="37">
        <v>0.36399999999999999</v>
      </c>
      <c r="O8" s="37">
        <v>0.222</v>
      </c>
      <c r="P8" s="37">
        <v>0.17399999999999999</v>
      </c>
      <c r="Q8" s="37">
        <v>0.154</v>
      </c>
      <c r="R8" s="37">
        <v>4.3499999999999996</v>
      </c>
      <c r="S8" s="37">
        <v>4.7300000000000004</v>
      </c>
      <c r="T8" s="37">
        <v>4.78</v>
      </c>
      <c r="U8" s="37">
        <v>6.0520094562647758E-2</v>
      </c>
      <c r="V8" s="37">
        <v>2.9128440366972475E-2</v>
      </c>
      <c r="W8" s="37">
        <v>5.4945054945054951E-2</v>
      </c>
      <c r="X8" s="37">
        <v>5.1034482758620693E-2</v>
      </c>
      <c r="Y8" s="37">
        <v>3.6786469344608871E-2</v>
      </c>
      <c r="Z8" s="37">
        <v>3.221757322175732E-2</v>
      </c>
      <c r="AA8" s="8"/>
      <c r="AB8" s="8"/>
      <c r="AD8" s="118"/>
    </row>
    <row r="9" spans="1:251" s="9" customFormat="1" x14ac:dyDescent="0.25">
      <c r="A9" s="148" t="s">
        <v>17</v>
      </c>
      <c r="B9" s="301" t="s">
        <v>18</v>
      </c>
      <c r="C9" s="37"/>
      <c r="D9" s="37"/>
      <c r="E9" s="37"/>
      <c r="F9" s="37">
        <v>0.66233166856219805</v>
      </c>
      <c r="G9" s="37">
        <v>7.824370514902787E-2</v>
      </c>
      <c r="H9" s="37">
        <v>0.11813372191440093</v>
      </c>
      <c r="I9" s="37"/>
      <c r="J9" s="37"/>
      <c r="K9" s="37"/>
      <c r="L9" s="37"/>
      <c r="M9" s="37"/>
      <c r="N9" s="37"/>
      <c r="O9" s="37">
        <v>1.0999999999999999E-2</v>
      </c>
      <c r="P9" s="37">
        <v>7.9000000000000008E-3</v>
      </c>
      <c r="Q9" s="37">
        <v>1.4E-2</v>
      </c>
      <c r="R9" s="37">
        <v>1.89</v>
      </c>
      <c r="S9" s="37">
        <v>1.07</v>
      </c>
      <c r="T9" s="37">
        <v>2.1</v>
      </c>
      <c r="U9" s="37"/>
      <c r="V9" s="37"/>
      <c r="W9" s="37"/>
      <c r="X9" s="37">
        <v>0.58201058201058198</v>
      </c>
      <c r="Y9" s="37">
        <v>0.73831775700934577</v>
      </c>
      <c r="Z9" s="37">
        <v>0.66666666666666663</v>
      </c>
      <c r="AA9" s="107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08"/>
      <c r="CZ9" s="108"/>
      <c r="DA9" s="108"/>
      <c r="DB9" s="108"/>
      <c r="DC9" s="108"/>
      <c r="DD9" s="108"/>
      <c r="DE9" s="108"/>
      <c r="DF9" s="108"/>
      <c r="DG9" s="108"/>
      <c r="DH9" s="108"/>
      <c r="DI9" s="108"/>
      <c r="DJ9" s="108"/>
      <c r="DK9" s="108"/>
      <c r="DL9" s="108"/>
      <c r="DM9" s="108"/>
      <c r="DN9" s="108"/>
      <c r="DO9" s="108"/>
      <c r="DP9" s="108"/>
      <c r="DQ9" s="108"/>
      <c r="DR9" s="108"/>
      <c r="DS9" s="108"/>
      <c r="DT9" s="108"/>
      <c r="DU9" s="108"/>
      <c r="DV9" s="108"/>
      <c r="DW9" s="108"/>
      <c r="DX9" s="108"/>
      <c r="DY9" s="108"/>
      <c r="DZ9" s="108"/>
      <c r="EA9" s="108"/>
      <c r="EB9" s="108"/>
      <c r="EC9" s="108"/>
      <c r="ED9" s="108"/>
      <c r="EE9" s="108"/>
      <c r="EF9" s="108"/>
      <c r="EG9" s="108"/>
      <c r="EH9" s="108"/>
      <c r="EI9" s="108"/>
      <c r="EJ9" s="108"/>
      <c r="EK9" s="108"/>
      <c r="EL9" s="108"/>
      <c r="EM9" s="108"/>
      <c r="EN9" s="108"/>
      <c r="EO9" s="108"/>
      <c r="EP9" s="108"/>
      <c r="EQ9" s="108"/>
      <c r="ER9" s="108"/>
      <c r="ES9" s="108"/>
      <c r="ET9" s="108"/>
      <c r="EU9" s="108"/>
      <c r="EV9" s="108"/>
      <c r="EW9" s="108"/>
      <c r="EX9" s="108"/>
      <c r="EY9" s="108"/>
      <c r="EZ9" s="108"/>
      <c r="FA9" s="108"/>
      <c r="FB9" s="108"/>
      <c r="FC9" s="108"/>
      <c r="FD9" s="108"/>
      <c r="FE9" s="108"/>
      <c r="FF9" s="108"/>
      <c r="FG9" s="108"/>
      <c r="FH9" s="108"/>
      <c r="FI9" s="108"/>
      <c r="FJ9" s="108"/>
      <c r="FK9" s="108"/>
      <c r="FL9" s="108"/>
      <c r="FM9" s="108"/>
      <c r="FN9" s="108"/>
      <c r="FO9" s="108"/>
      <c r="FP9" s="108"/>
      <c r="FQ9" s="108"/>
      <c r="FR9" s="108"/>
      <c r="FS9" s="108"/>
      <c r="FT9" s="108"/>
      <c r="FU9" s="108"/>
      <c r="FV9" s="108"/>
      <c r="FW9" s="108"/>
      <c r="FX9" s="108"/>
      <c r="FY9" s="108"/>
      <c r="FZ9" s="108"/>
      <c r="GA9" s="108"/>
      <c r="GB9" s="108"/>
      <c r="GC9" s="108"/>
      <c r="GD9" s="108"/>
      <c r="GE9" s="108"/>
      <c r="GF9" s="108"/>
      <c r="GG9" s="108"/>
      <c r="GH9" s="108"/>
      <c r="GI9" s="108"/>
      <c r="GJ9" s="108"/>
      <c r="GK9" s="108"/>
      <c r="GL9" s="108"/>
      <c r="GM9" s="108"/>
      <c r="GN9" s="108"/>
      <c r="GO9" s="108"/>
      <c r="GP9" s="108"/>
      <c r="GQ9" s="108"/>
      <c r="GR9" s="108"/>
      <c r="GS9" s="108"/>
      <c r="GT9" s="108"/>
      <c r="GU9" s="108"/>
      <c r="GV9" s="108"/>
      <c r="GW9" s="108"/>
      <c r="GX9" s="108"/>
      <c r="GY9" s="108"/>
      <c r="GZ9" s="108"/>
      <c r="HA9" s="108"/>
      <c r="HB9" s="108"/>
      <c r="HC9" s="108"/>
      <c r="HD9" s="108"/>
      <c r="HE9" s="108"/>
      <c r="HF9" s="108"/>
      <c r="HG9" s="108"/>
      <c r="HH9" s="108"/>
      <c r="HI9" s="108"/>
      <c r="HJ9" s="108"/>
      <c r="HK9" s="108"/>
      <c r="HL9" s="108"/>
      <c r="HM9" s="108"/>
      <c r="HN9" s="108"/>
      <c r="HO9" s="108"/>
      <c r="HP9" s="108"/>
      <c r="HQ9" s="108"/>
      <c r="HR9" s="108"/>
      <c r="HS9" s="108"/>
      <c r="HT9" s="108"/>
      <c r="HU9" s="108"/>
      <c r="HV9" s="108"/>
      <c r="HW9" s="108"/>
      <c r="HX9" s="108"/>
      <c r="HY9" s="108"/>
      <c r="HZ9" s="108"/>
      <c r="IA9" s="108"/>
      <c r="IB9" s="108"/>
      <c r="IC9" s="108"/>
      <c r="ID9" s="108"/>
      <c r="IE9" s="108"/>
      <c r="IF9" s="108"/>
      <c r="IG9" s="108"/>
      <c r="IH9" s="108"/>
      <c r="II9" s="108"/>
      <c r="IJ9" s="108"/>
      <c r="IK9" s="108"/>
      <c r="IL9" s="108"/>
      <c r="IM9" s="108"/>
      <c r="IN9" s="108"/>
      <c r="IO9" s="108"/>
      <c r="IP9" s="108"/>
      <c r="IQ9" s="108"/>
    </row>
    <row r="10" spans="1:251" s="9" customFormat="1" x14ac:dyDescent="0.25">
      <c r="A10" s="148" t="s">
        <v>19</v>
      </c>
      <c r="B10" s="301" t="s">
        <v>20</v>
      </c>
      <c r="C10" s="37"/>
      <c r="D10" s="37"/>
      <c r="E10" s="37"/>
      <c r="F10" s="37">
        <v>4.1052282134499363</v>
      </c>
      <c r="G10" s="37">
        <v>0.56217236826556349</v>
      </c>
      <c r="H10" s="37">
        <v>0.13694058869217582</v>
      </c>
      <c r="I10" s="37"/>
      <c r="J10" s="37"/>
      <c r="K10" s="37"/>
      <c r="L10" s="37"/>
      <c r="M10" s="37"/>
      <c r="N10" s="37"/>
      <c r="O10" s="37">
        <v>0</v>
      </c>
      <c r="P10" s="37">
        <v>0.4148543176957476</v>
      </c>
      <c r="Q10" s="37">
        <v>0.47362719773352219</v>
      </c>
      <c r="R10" s="37">
        <v>2.2162597561314334</v>
      </c>
      <c r="S10" s="37">
        <v>11.188956475849235</v>
      </c>
      <c r="T10" s="37">
        <v>10.518634558231259</v>
      </c>
      <c r="U10" s="37"/>
      <c r="V10" s="37"/>
      <c r="W10" s="37"/>
      <c r="X10" s="37"/>
      <c r="Y10" s="37">
        <v>3.7077123196536554</v>
      </c>
      <c r="Z10" s="37">
        <v>4.5027441072462171</v>
      </c>
      <c r="AA10" s="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108"/>
      <c r="DL10" s="108"/>
      <c r="DM10" s="108"/>
      <c r="DN10" s="108"/>
      <c r="DO10" s="108"/>
      <c r="DP10" s="108"/>
      <c r="DQ10" s="108"/>
      <c r="DR10" s="108"/>
      <c r="DS10" s="108"/>
      <c r="DT10" s="108"/>
      <c r="DU10" s="108"/>
      <c r="DV10" s="108"/>
      <c r="DW10" s="108"/>
      <c r="DX10" s="108"/>
      <c r="DY10" s="108"/>
      <c r="DZ10" s="108"/>
      <c r="EA10" s="108"/>
      <c r="EB10" s="108"/>
      <c r="EC10" s="108"/>
      <c r="ED10" s="108"/>
      <c r="EE10" s="108"/>
      <c r="EF10" s="108"/>
      <c r="EG10" s="108"/>
      <c r="EH10" s="108"/>
      <c r="EI10" s="108"/>
      <c r="EJ10" s="108"/>
      <c r="EK10" s="108"/>
      <c r="EL10" s="108"/>
      <c r="EM10" s="108"/>
      <c r="EN10" s="108"/>
      <c r="EO10" s="108"/>
      <c r="EP10" s="108"/>
      <c r="EQ10" s="108"/>
      <c r="ER10" s="108"/>
      <c r="ES10" s="108"/>
      <c r="ET10" s="108"/>
      <c r="EU10" s="108"/>
      <c r="EV10" s="108"/>
      <c r="EW10" s="108"/>
      <c r="EX10" s="108"/>
      <c r="EY10" s="108"/>
      <c r="EZ10" s="108"/>
      <c r="FA10" s="108"/>
      <c r="FB10" s="108"/>
      <c r="FC10" s="108"/>
      <c r="FD10" s="108"/>
      <c r="FE10" s="108"/>
      <c r="FF10" s="108"/>
      <c r="FG10" s="108"/>
      <c r="FH10" s="108"/>
      <c r="FI10" s="108"/>
      <c r="FJ10" s="108"/>
      <c r="FK10" s="108"/>
      <c r="FL10" s="108"/>
      <c r="FM10" s="108"/>
      <c r="FN10" s="108"/>
      <c r="FO10" s="108"/>
      <c r="FP10" s="108"/>
      <c r="FQ10" s="108"/>
      <c r="FR10" s="108"/>
      <c r="FS10" s="108"/>
      <c r="FT10" s="108"/>
      <c r="FU10" s="108"/>
      <c r="FV10" s="108"/>
      <c r="FW10" s="108"/>
      <c r="FX10" s="108"/>
      <c r="FY10" s="108"/>
      <c r="FZ10" s="108"/>
      <c r="GA10" s="108"/>
      <c r="GB10" s="108"/>
      <c r="GC10" s="108"/>
      <c r="GD10" s="108"/>
      <c r="GE10" s="108"/>
      <c r="GF10" s="108"/>
      <c r="GG10" s="108"/>
      <c r="GH10" s="108"/>
      <c r="GI10" s="108"/>
      <c r="GJ10" s="108"/>
      <c r="GK10" s="108"/>
      <c r="GL10" s="108"/>
      <c r="GM10" s="108"/>
      <c r="GN10" s="108"/>
      <c r="GO10" s="108"/>
      <c r="GP10" s="108"/>
      <c r="GQ10" s="108"/>
      <c r="GR10" s="108"/>
      <c r="GS10" s="108"/>
      <c r="GT10" s="108"/>
      <c r="GU10" s="108"/>
      <c r="GV10" s="108"/>
      <c r="GW10" s="108"/>
      <c r="GX10" s="108"/>
      <c r="GY10" s="108"/>
      <c r="GZ10" s="108"/>
      <c r="HA10" s="108"/>
      <c r="HB10" s="108"/>
      <c r="HC10" s="108"/>
      <c r="HD10" s="108"/>
      <c r="HE10" s="108"/>
      <c r="HF10" s="108"/>
      <c r="HG10" s="108"/>
      <c r="HH10" s="108"/>
      <c r="HI10" s="108"/>
      <c r="HJ10" s="108"/>
      <c r="HK10" s="108"/>
      <c r="HL10" s="108"/>
      <c r="HM10" s="108"/>
      <c r="HN10" s="108"/>
      <c r="HO10" s="108"/>
      <c r="HP10" s="108"/>
      <c r="HQ10" s="108"/>
      <c r="HR10" s="108"/>
      <c r="HS10" s="108"/>
      <c r="HT10" s="108"/>
      <c r="HU10" s="108"/>
      <c r="HV10" s="108"/>
      <c r="HW10" s="108"/>
      <c r="HX10" s="108"/>
      <c r="HY10" s="108"/>
      <c r="HZ10" s="108"/>
      <c r="IA10" s="108"/>
      <c r="IB10" s="108"/>
      <c r="IC10" s="108"/>
      <c r="ID10" s="108"/>
      <c r="IE10" s="108"/>
      <c r="IF10" s="108"/>
      <c r="IG10" s="108"/>
      <c r="IH10" s="108"/>
      <c r="II10" s="108"/>
      <c r="IJ10" s="108"/>
      <c r="IK10" s="108"/>
      <c r="IL10" s="108"/>
      <c r="IM10" s="108"/>
      <c r="IN10" s="108"/>
      <c r="IO10" s="108"/>
      <c r="IP10" s="108"/>
    </row>
    <row r="11" spans="1:251" s="9" customFormat="1" x14ac:dyDescent="0.25">
      <c r="A11" s="148" t="s">
        <v>664</v>
      </c>
      <c r="B11" s="301" t="s">
        <v>21</v>
      </c>
      <c r="C11" s="37"/>
      <c r="D11" s="37"/>
      <c r="E11" s="37"/>
      <c r="F11" s="37">
        <v>45.884445330939798</v>
      </c>
      <c r="G11" s="37">
        <v>3.4043916092387332</v>
      </c>
      <c r="H11" s="37">
        <v>7.4194895125890475E-2</v>
      </c>
      <c r="I11" s="37"/>
      <c r="J11" s="37"/>
      <c r="K11" s="37"/>
      <c r="L11" s="37"/>
      <c r="M11" s="37"/>
      <c r="N11" s="37"/>
      <c r="O11" s="37">
        <v>1.3</v>
      </c>
      <c r="P11" s="37">
        <v>1.35</v>
      </c>
      <c r="Q11" s="37">
        <v>1.3</v>
      </c>
      <c r="R11" s="37">
        <v>2.96</v>
      </c>
      <c r="S11" s="37">
        <v>2.71</v>
      </c>
      <c r="T11" s="37">
        <v>2.96</v>
      </c>
      <c r="U11" s="37"/>
      <c r="V11" s="37"/>
      <c r="W11" s="37"/>
      <c r="X11" s="37">
        <v>43.918918918918919</v>
      </c>
      <c r="Y11" s="37">
        <v>49.815498154981555</v>
      </c>
      <c r="Z11" s="37">
        <v>43.918918918918919</v>
      </c>
      <c r="AA11" s="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08"/>
      <c r="CZ11" s="108"/>
      <c r="DA11" s="108"/>
      <c r="DB11" s="108"/>
      <c r="DC11" s="108"/>
      <c r="DD11" s="108"/>
      <c r="DE11" s="108"/>
      <c r="DF11" s="108"/>
      <c r="DG11" s="108"/>
      <c r="DH11" s="108"/>
      <c r="DI11" s="108"/>
      <c r="DJ11" s="108"/>
      <c r="DK11" s="108"/>
      <c r="DL11" s="108"/>
      <c r="DM11" s="108"/>
      <c r="DN11" s="108"/>
      <c r="DO11" s="108"/>
      <c r="DP11" s="108"/>
      <c r="DQ11" s="108"/>
      <c r="DR11" s="108"/>
      <c r="DS11" s="108"/>
      <c r="DT11" s="108"/>
      <c r="DU11" s="108"/>
      <c r="DV11" s="108"/>
      <c r="DW11" s="108"/>
      <c r="DX11" s="108"/>
      <c r="DY11" s="108"/>
      <c r="DZ11" s="108"/>
      <c r="EA11" s="108"/>
      <c r="EB11" s="108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108"/>
      <c r="EX11" s="108"/>
      <c r="EY11" s="108"/>
      <c r="EZ11" s="108"/>
      <c r="FA11" s="108"/>
      <c r="FB11" s="108"/>
      <c r="FC11" s="108"/>
      <c r="FD11" s="108"/>
      <c r="FE11" s="108"/>
      <c r="FF11" s="108"/>
      <c r="FG11" s="108"/>
      <c r="FH11" s="108"/>
      <c r="FI11" s="108"/>
      <c r="FJ11" s="108"/>
      <c r="FK11" s="108"/>
      <c r="FL11" s="108"/>
      <c r="FM11" s="108"/>
      <c r="FN11" s="108"/>
      <c r="FO11" s="108"/>
      <c r="FP11" s="108"/>
      <c r="FQ11" s="108"/>
      <c r="FR11" s="108"/>
      <c r="FS11" s="108"/>
      <c r="FT11" s="108"/>
      <c r="FU11" s="108"/>
      <c r="FV11" s="108"/>
      <c r="FW11" s="108"/>
      <c r="FX11" s="108"/>
      <c r="FY11" s="108"/>
      <c r="FZ11" s="108"/>
      <c r="GA11" s="108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108"/>
      <c r="GM11" s="108"/>
      <c r="GN11" s="108"/>
      <c r="GO11" s="108"/>
      <c r="GP11" s="108"/>
      <c r="GQ11" s="108"/>
      <c r="GR11" s="108"/>
      <c r="GS11" s="108"/>
      <c r="GT11" s="108"/>
      <c r="GU11" s="108"/>
      <c r="GV11" s="108"/>
      <c r="GW11" s="108"/>
      <c r="GX11" s="108"/>
      <c r="GY11" s="108"/>
      <c r="GZ11" s="108"/>
      <c r="HA11" s="108"/>
      <c r="HB11" s="108"/>
      <c r="HC11" s="108"/>
      <c r="HD11" s="108"/>
      <c r="HE11" s="108"/>
      <c r="HF11" s="108"/>
      <c r="HG11" s="108"/>
      <c r="HH11" s="108"/>
      <c r="HI11" s="108"/>
      <c r="HJ11" s="108"/>
      <c r="HK11" s="108"/>
      <c r="HL11" s="108"/>
      <c r="HM11" s="108"/>
      <c r="HN11" s="108"/>
      <c r="HO11" s="108"/>
      <c r="HP11" s="108"/>
      <c r="HQ11" s="108"/>
      <c r="HR11" s="108"/>
      <c r="HS11" s="108"/>
      <c r="HT11" s="108"/>
      <c r="HU11" s="108"/>
      <c r="HV11" s="108"/>
      <c r="HW11" s="108"/>
      <c r="HX11" s="108"/>
      <c r="HY11" s="108"/>
      <c r="HZ11" s="108"/>
      <c r="IA11" s="108"/>
      <c r="IB11" s="108"/>
      <c r="IC11" s="108"/>
      <c r="ID11" s="108"/>
      <c r="IE11" s="108"/>
      <c r="IF11" s="108"/>
      <c r="IG11" s="108"/>
      <c r="IH11" s="108"/>
      <c r="II11" s="108"/>
      <c r="IJ11" s="108"/>
      <c r="IK11" s="108"/>
      <c r="IL11" s="108"/>
      <c r="IM11" s="108"/>
      <c r="IN11" s="108"/>
      <c r="IO11" s="108"/>
    </row>
    <row r="12" spans="1:251" s="9" customFormat="1" x14ac:dyDescent="0.25">
      <c r="A12" s="148" t="s">
        <v>22</v>
      </c>
      <c r="B12" s="301" t="s">
        <v>23</v>
      </c>
      <c r="C12" s="37"/>
      <c r="D12" s="37"/>
      <c r="E12" s="37"/>
      <c r="F12" s="37">
        <v>6.686817309534522</v>
      </c>
      <c r="G12" s="37">
        <v>1.4294621044306162</v>
      </c>
      <c r="H12" s="37">
        <v>0.21377316565720902</v>
      </c>
      <c r="I12" s="37"/>
      <c r="J12" s="37"/>
      <c r="K12" s="37"/>
      <c r="L12" s="37"/>
      <c r="M12" s="37"/>
      <c r="N12" s="37"/>
      <c r="O12" s="37">
        <v>0.13138274263364899</v>
      </c>
      <c r="P12" s="37">
        <v>0.10778273384456505</v>
      </c>
      <c r="Q12" s="37">
        <v>0.14589176243106061</v>
      </c>
      <c r="R12" s="37">
        <v>2.3146922721979299</v>
      </c>
      <c r="S12" s="37">
        <v>1.400212256377579</v>
      </c>
      <c r="T12" s="37">
        <v>0.15533651205203136</v>
      </c>
      <c r="U12" s="37"/>
      <c r="V12" s="37"/>
      <c r="W12" s="37"/>
      <c r="X12" s="37">
        <v>5.6760349620424364</v>
      </c>
      <c r="Y12" s="37">
        <v>7.6975996570266076</v>
      </c>
      <c r="Z12" s="37"/>
      <c r="AA12" s="2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  <c r="DS12" s="108"/>
      <c r="DT12" s="108"/>
      <c r="DU12" s="108"/>
      <c r="DV12" s="108"/>
      <c r="DW12" s="108"/>
      <c r="DX12" s="108"/>
      <c r="DY12" s="108"/>
      <c r="DZ12" s="108"/>
      <c r="EA12" s="108"/>
      <c r="EB12" s="108"/>
      <c r="EC12" s="108"/>
      <c r="ED12" s="108"/>
      <c r="EE12" s="108"/>
      <c r="EF12" s="108"/>
      <c r="EG12" s="108"/>
      <c r="EH12" s="108"/>
      <c r="EI12" s="108"/>
      <c r="EJ12" s="108"/>
      <c r="EK12" s="108"/>
      <c r="EL12" s="108"/>
      <c r="EM12" s="108"/>
      <c r="EN12" s="108"/>
      <c r="EO12" s="108"/>
      <c r="EP12" s="108"/>
      <c r="EQ12" s="108"/>
      <c r="ER12" s="108"/>
      <c r="ES12" s="108"/>
      <c r="ET12" s="108"/>
      <c r="EU12" s="108"/>
      <c r="EV12" s="108"/>
      <c r="EW12" s="108"/>
      <c r="EX12" s="108"/>
      <c r="EY12" s="108"/>
      <c r="EZ12" s="108"/>
      <c r="FA12" s="108"/>
      <c r="FB12" s="108"/>
      <c r="FC12" s="108"/>
      <c r="FD12" s="108"/>
      <c r="FE12" s="108"/>
      <c r="FF12" s="108"/>
      <c r="FG12" s="108"/>
      <c r="FH12" s="108"/>
      <c r="FI12" s="108"/>
      <c r="FJ12" s="108"/>
      <c r="FK12" s="108"/>
      <c r="FL12" s="108"/>
      <c r="FM12" s="108"/>
      <c r="FN12" s="108"/>
      <c r="FO12" s="108"/>
      <c r="FP12" s="108"/>
      <c r="FQ12" s="108"/>
      <c r="FR12" s="108"/>
      <c r="FS12" s="108"/>
      <c r="FT12" s="108"/>
      <c r="FU12" s="108"/>
      <c r="FV12" s="108"/>
      <c r="FW12" s="108"/>
      <c r="FX12" s="108"/>
      <c r="FY12" s="108"/>
      <c r="FZ12" s="108"/>
      <c r="GA12" s="108"/>
      <c r="GB12" s="108"/>
      <c r="GC12" s="108"/>
      <c r="GD12" s="108"/>
      <c r="GE12" s="108"/>
      <c r="GF12" s="108"/>
      <c r="GG12" s="108"/>
      <c r="GH12" s="108"/>
      <c r="GI12" s="108"/>
      <c r="GJ12" s="108"/>
      <c r="GK12" s="108"/>
      <c r="GL12" s="108"/>
      <c r="GM12" s="108"/>
      <c r="GN12" s="108"/>
      <c r="GO12" s="108"/>
      <c r="GP12" s="108"/>
      <c r="GQ12" s="108"/>
      <c r="GR12" s="108"/>
      <c r="GS12" s="108"/>
      <c r="GT12" s="108"/>
      <c r="GU12" s="108"/>
      <c r="GV12" s="108"/>
      <c r="GW12" s="108"/>
      <c r="GX12" s="108"/>
      <c r="GY12" s="108"/>
      <c r="GZ12" s="108"/>
      <c r="HA12" s="108"/>
      <c r="HB12" s="108"/>
      <c r="HC12" s="108"/>
      <c r="HD12" s="108"/>
      <c r="HE12" s="108"/>
      <c r="HF12" s="108"/>
      <c r="HG12" s="108"/>
      <c r="HH12" s="108"/>
      <c r="HI12" s="108"/>
      <c r="HJ12" s="108"/>
      <c r="HK12" s="108"/>
      <c r="HL12" s="108"/>
      <c r="HM12" s="108"/>
      <c r="HN12" s="108"/>
      <c r="HO12" s="108"/>
      <c r="HP12" s="108"/>
      <c r="HQ12" s="108"/>
      <c r="HR12" s="108"/>
      <c r="HS12" s="108"/>
      <c r="HT12" s="108"/>
      <c r="HU12" s="108"/>
      <c r="HV12" s="108"/>
      <c r="HW12" s="108"/>
      <c r="HX12" s="108"/>
      <c r="HY12" s="108"/>
      <c r="HZ12" s="108"/>
      <c r="IA12" s="108"/>
      <c r="IB12" s="108"/>
      <c r="IC12" s="108"/>
      <c r="ID12" s="108"/>
      <c r="IE12" s="108"/>
      <c r="IF12" s="108"/>
      <c r="IG12" s="108"/>
      <c r="IH12" s="108"/>
      <c r="II12" s="108"/>
      <c r="IJ12" s="108"/>
      <c r="IK12" s="108"/>
      <c r="IL12" s="108"/>
      <c r="IM12" s="108"/>
      <c r="IN12" s="108"/>
      <c r="IO12" s="108"/>
    </row>
    <row r="13" spans="1:251" s="9" customFormat="1" x14ac:dyDescent="0.25">
      <c r="A13" s="148" t="s">
        <v>24</v>
      </c>
      <c r="B13" s="301" t="s">
        <v>25</v>
      </c>
      <c r="C13" s="37"/>
      <c r="D13" s="37"/>
      <c r="E13" s="37"/>
      <c r="F13" s="37">
        <v>86.837333478390221</v>
      </c>
      <c r="G13" s="37">
        <v>21.049971039218949</v>
      </c>
      <c r="H13" s="37">
        <v>0.24240692563938884</v>
      </c>
      <c r="I13" s="37"/>
      <c r="J13" s="37"/>
      <c r="K13" s="37"/>
      <c r="L13" s="37"/>
      <c r="M13" s="37"/>
      <c r="N13" s="37"/>
      <c r="O13" s="37">
        <v>2.37</v>
      </c>
      <c r="P13" s="37">
        <v>2.58</v>
      </c>
      <c r="Q13" s="37">
        <v>3.98</v>
      </c>
      <c r="R13" s="37">
        <v>2.44</v>
      </c>
      <c r="S13" s="37">
        <v>4.12</v>
      </c>
      <c r="T13" s="37">
        <v>3.95</v>
      </c>
      <c r="U13" s="37"/>
      <c r="V13" s="37"/>
      <c r="W13" s="37"/>
      <c r="X13" s="37">
        <v>97.131147540983605</v>
      </c>
      <c r="Y13" s="37">
        <v>62.621359223300978</v>
      </c>
      <c r="Z13" s="37">
        <v>100.75949367088609</v>
      </c>
      <c r="AA13" s="2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8"/>
      <c r="CX13" s="108"/>
      <c r="CY13" s="108"/>
      <c r="CZ13" s="108"/>
      <c r="DA13" s="108"/>
      <c r="DB13" s="108"/>
      <c r="DC13" s="108"/>
      <c r="DD13" s="108"/>
      <c r="DE13" s="108"/>
      <c r="DF13" s="108"/>
      <c r="DG13" s="108"/>
      <c r="DH13" s="108"/>
      <c r="DI13" s="108"/>
      <c r="DJ13" s="108"/>
      <c r="DK13" s="108"/>
      <c r="DL13" s="108"/>
      <c r="DM13" s="108"/>
      <c r="DN13" s="108"/>
      <c r="DO13" s="108"/>
      <c r="DP13" s="108"/>
      <c r="DQ13" s="108"/>
      <c r="DR13" s="108"/>
      <c r="DS13" s="108"/>
      <c r="DT13" s="108"/>
      <c r="DU13" s="108"/>
      <c r="DV13" s="108"/>
      <c r="DW13" s="108"/>
      <c r="DX13" s="108"/>
      <c r="DY13" s="108"/>
      <c r="DZ13" s="108"/>
      <c r="EA13" s="108"/>
      <c r="EB13" s="108"/>
      <c r="EC13" s="108"/>
      <c r="ED13" s="108"/>
      <c r="EE13" s="108"/>
      <c r="EF13" s="108"/>
      <c r="EG13" s="108"/>
      <c r="EH13" s="108"/>
      <c r="EI13" s="108"/>
      <c r="EJ13" s="108"/>
      <c r="EK13" s="108"/>
      <c r="EL13" s="108"/>
      <c r="EM13" s="108"/>
      <c r="EN13" s="108"/>
      <c r="EO13" s="108"/>
      <c r="EP13" s="108"/>
      <c r="EQ13" s="108"/>
      <c r="ER13" s="108"/>
      <c r="ES13" s="108"/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08"/>
      <c r="FG13" s="108"/>
      <c r="FH13" s="108"/>
      <c r="FI13" s="108"/>
      <c r="FJ13" s="108"/>
      <c r="FK13" s="108"/>
      <c r="FL13" s="108"/>
      <c r="FM13" s="108"/>
      <c r="FN13" s="108"/>
      <c r="FO13" s="108"/>
      <c r="FP13" s="108"/>
      <c r="FQ13" s="108"/>
      <c r="FR13" s="108"/>
      <c r="FS13" s="108"/>
      <c r="FT13" s="108"/>
      <c r="FU13" s="108"/>
      <c r="FV13" s="108"/>
      <c r="FW13" s="108"/>
      <c r="FX13" s="108"/>
      <c r="FY13" s="108"/>
      <c r="FZ13" s="108"/>
      <c r="GA13" s="108"/>
      <c r="GB13" s="108"/>
      <c r="GC13" s="108"/>
      <c r="GD13" s="108"/>
      <c r="GE13" s="108"/>
      <c r="GF13" s="108"/>
      <c r="GG13" s="108"/>
      <c r="GH13" s="108"/>
      <c r="GI13" s="108"/>
      <c r="GJ13" s="108"/>
      <c r="GK13" s="108"/>
      <c r="GL13" s="108"/>
      <c r="GM13" s="108"/>
      <c r="GN13" s="108"/>
      <c r="GO13" s="108"/>
      <c r="GP13" s="108"/>
      <c r="GQ13" s="108"/>
      <c r="GR13" s="108"/>
      <c r="GS13" s="108"/>
      <c r="GT13" s="108"/>
      <c r="GU13" s="108"/>
      <c r="GV13" s="108"/>
      <c r="GW13" s="108"/>
      <c r="GX13" s="108"/>
      <c r="GY13" s="108"/>
      <c r="GZ13" s="108"/>
      <c r="HA13" s="108"/>
      <c r="HB13" s="108"/>
      <c r="HC13" s="108"/>
      <c r="HD13" s="108"/>
      <c r="HE13" s="108"/>
      <c r="HF13" s="108"/>
      <c r="HG13" s="108"/>
      <c r="HH13" s="108"/>
      <c r="HI13" s="108"/>
      <c r="HJ13" s="108"/>
      <c r="HK13" s="108"/>
      <c r="HL13" s="108"/>
      <c r="HM13" s="108"/>
      <c r="HN13" s="108"/>
      <c r="HO13" s="108"/>
      <c r="HP13" s="108"/>
      <c r="HQ13" s="108"/>
      <c r="HR13" s="108"/>
      <c r="HS13" s="108"/>
      <c r="HT13" s="108"/>
      <c r="HU13" s="108"/>
      <c r="HV13" s="108"/>
      <c r="HW13" s="108"/>
      <c r="HX13" s="108"/>
      <c r="HY13" s="108"/>
      <c r="HZ13" s="108"/>
      <c r="IA13" s="108"/>
      <c r="IB13" s="108"/>
      <c r="IC13" s="108"/>
      <c r="ID13" s="108"/>
      <c r="IE13" s="108"/>
      <c r="IF13" s="108"/>
      <c r="IG13" s="108"/>
      <c r="IH13" s="108"/>
      <c r="II13" s="108"/>
      <c r="IJ13" s="108"/>
      <c r="IK13" s="108"/>
      <c r="IL13" s="108"/>
      <c r="IM13" s="108"/>
      <c r="IN13" s="108"/>
      <c r="IO13" s="108"/>
    </row>
    <row r="14" spans="1:251" s="9" customFormat="1" x14ac:dyDescent="0.25">
      <c r="A14" s="108" t="s">
        <v>403</v>
      </c>
      <c r="B14" s="319" t="s">
        <v>574</v>
      </c>
      <c r="C14" s="37">
        <v>57.865959543811883</v>
      </c>
      <c r="D14" s="37">
        <v>2.0079213598608185</v>
      </c>
      <c r="E14" s="37"/>
      <c r="F14" s="37">
        <v>57.321869841905901</v>
      </c>
      <c r="G14" s="37">
        <v>7.4586224237544325</v>
      </c>
      <c r="H14" s="37">
        <v>0.1301182680244968</v>
      </c>
      <c r="I14" s="37">
        <v>0.80100000000000005</v>
      </c>
      <c r="J14" s="37">
        <v>0.81599999999999995</v>
      </c>
      <c r="K14" s="37">
        <v>0.85799999999999998</v>
      </c>
      <c r="L14" s="37">
        <v>1.43</v>
      </c>
      <c r="M14" s="37">
        <v>1.36</v>
      </c>
      <c r="N14" s="37">
        <v>1.49</v>
      </c>
      <c r="O14" s="37">
        <v>10.7</v>
      </c>
      <c r="P14" s="37">
        <v>12.1</v>
      </c>
      <c r="Q14" s="37">
        <v>11.2</v>
      </c>
      <c r="R14" s="37">
        <v>19.600000000000001</v>
      </c>
      <c r="S14" s="37">
        <v>18.399999999999999</v>
      </c>
      <c r="T14" s="37">
        <v>21.7</v>
      </c>
      <c r="U14" s="37">
        <v>0.56013986013986017</v>
      </c>
      <c r="V14" s="37">
        <v>0.59999999999999987</v>
      </c>
      <c r="W14" s="37">
        <v>0.57583892617449661</v>
      </c>
      <c r="X14" s="37">
        <v>0.54591836734693866</v>
      </c>
      <c r="Y14" s="37">
        <v>0.65760869565217395</v>
      </c>
      <c r="Z14" s="37">
        <v>0.5161290322580645</v>
      </c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8"/>
      <c r="DG14" s="108"/>
      <c r="DH14" s="108"/>
      <c r="DI14" s="108"/>
      <c r="DJ14" s="108"/>
      <c r="DK14" s="108"/>
      <c r="DL14" s="108"/>
      <c r="DM14" s="108"/>
      <c r="DN14" s="108"/>
      <c r="DO14" s="108"/>
      <c r="DP14" s="108"/>
      <c r="DQ14" s="108"/>
      <c r="DR14" s="108"/>
      <c r="DS14" s="108"/>
      <c r="DT14" s="108"/>
      <c r="DU14" s="108"/>
      <c r="DV14" s="108"/>
      <c r="DW14" s="108"/>
      <c r="DX14" s="108"/>
      <c r="DY14" s="108"/>
      <c r="DZ14" s="108"/>
      <c r="EA14" s="108"/>
      <c r="EB14" s="108"/>
      <c r="EC14" s="108"/>
      <c r="ED14" s="108"/>
      <c r="EE14" s="108"/>
      <c r="EF14" s="108"/>
      <c r="EG14" s="108"/>
      <c r="EH14" s="108"/>
      <c r="EI14" s="108"/>
      <c r="EJ14" s="108"/>
      <c r="EK14" s="108"/>
      <c r="EL14" s="108"/>
      <c r="EM14" s="108"/>
      <c r="EN14" s="108"/>
      <c r="EO14" s="108"/>
      <c r="EP14" s="108"/>
      <c r="EQ14" s="108"/>
      <c r="ER14" s="108"/>
      <c r="ES14" s="108"/>
      <c r="ET14" s="108"/>
      <c r="EU14" s="108"/>
      <c r="EV14" s="108"/>
      <c r="EW14" s="108"/>
      <c r="EX14" s="108"/>
      <c r="EY14" s="108"/>
      <c r="EZ14" s="108"/>
      <c r="FA14" s="108"/>
      <c r="FB14" s="108"/>
      <c r="FC14" s="108"/>
      <c r="FD14" s="108"/>
      <c r="FE14" s="108"/>
      <c r="FF14" s="108"/>
      <c r="FG14" s="108"/>
      <c r="FH14" s="108"/>
      <c r="FI14" s="108"/>
      <c r="FJ14" s="108"/>
      <c r="FK14" s="108"/>
      <c r="FL14" s="108"/>
      <c r="FM14" s="108"/>
      <c r="FN14" s="108"/>
      <c r="FO14" s="108"/>
      <c r="FP14" s="108"/>
      <c r="FQ14" s="108"/>
      <c r="FR14" s="108"/>
      <c r="FS14" s="108"/>
      <c r="FT14" s="108"/>
      <c r="FU14" s="108"/>
      <c r="FV14" s="108"/>
      <c r="FW14" s="108"/>
      <c r="FX14" s="108"/>
      <c r="FY14" s="108"/>
      <c r="FZ14" s="108"/>
      <c r="GA14" s="108"/>
      <c r="GB14" s="108"/>
      <c r="GC14" s="108"/>
      <c r="GD14" s="108"/>
      <c r="GE14" s="108"/>
      <c r="GF14" s="108"/>
      <c r="GG14" s="108"/>
      <c r="GH14" s="108"/>
      <c r="GI14" s="108"/>
      <c r="GJ14" s="108"/>
      <c r="GK14" s="108"/>
      <c r="GL14" s="108"/>
      <c r="GM14" s="108"/>
      <c r="GN14" s="108"/>
      <c r="GO14" s="108"/>
      <c r="GP14" s="108"/>
      <c r="GQ14" s="108"/>
      <c r="GR14" s="108"/>
      <c r="GS14" s="108"/>
      <c r="GT14" s="108"/>
      <c r="GU14" s="108"/>
      <c r="GV14" s="108"/>
      <c r="GW14" s="108"/>
      <c r="GX14" s="108"/>
      <c r="GY14" s="108"/>
      <c r="GZ14" s="108"/>
      <c r="HA14" s="108"/>
      <c r="HB14" s="108"/>
      <c r="HC14" s="108"/>
      <c r="HD14" s="108"/>
      <c r="HE14" s="108"/>
      <c r="HF14" s="108"/>
      <c r="HG14" s="108"/>
      <c r="HH14" s="108"/>
      <c r="HI14" s="108"/>
      <c r="HJ14" s="108"/>
      <c r="HK14" s="108"/>
      <c r="HL14" s="108"/>
      <c r="HM14" s="108"/>
      <c r="HN14" s="108"/>
      <c r="HO14" s="108"/>
      <c r="HP14" s="108"/>
      <c r="HQ14" s="108"/>
      <c r="HR14" s="108"/>
      <c r="HS14" s="108"/>
      <c r="HT14" s="108"/>
      <c r="HU14" s="108"/>
      <c r="HV14" s="108"/>
      <c r="HW14" s="108"/>
      <c r="HX14" s="108"/>
      <c r="HY14" s="108"/>
      <c r="HZ14" s="108"/>
      <c r="IA14" s="108"/>
      <c r="IB14" s="108"/>
      <c r="IC14" s="108"/>
      <c r="ID14" s="108"/>
      <c r="IE14" s="108"/>
      <c r="IF14" s="108"/>
      <c r="IG14" s="108"/>
      <c r="IH14" s="108"/>
      <c r="II14" s="108"/>
      <c r="IJ14" s="108"/>
      <c r="IK14" s="108"/>
      <c r="IL14" s="108"/>
      <c r="IM14" s="108"/>
      <c r="IN14" s="108"/>
    </row>
    <row r="15" spans="1:251" s="9" customFormat="1" x14ac:dyDescent="0.25">
      <c r="A15" s="108" t="s">
        <v>408</v>
      </c>
      <c r="B15" s="319" t="s">
        <v>575</v>
      </c>
      <c r="C15" s="37">
        <v>13.497271110702272</v>
      </c>
      <c r="D15" s="37">
        <v>1.8421124244819473</v>
      </c>
      <c r="E15" s="37"/>
      <c r="F15" s="37">
        <v>15.983258033413541</v>
      </c>
      <c r="G15" s="37">
        <v>4.7711551335425222</v>
      </c>
      <c r="H15" s="37">
        <v>0.2985095481514633</v>
      </c>
      <c r="I15" s="37">
        <v>7.3200000000000001E-2</v>
      </c>
      <c r="J15" s="37">
        <v>7.0699999999999999E-2</v>
      </c>
      <c r="K15" s="37">
        <v>8.5400000000000004E-2</v>
      </c>
      <c r="L15" s="37">
        <v>0.56599999999999995</v>
      </c>
      <c r="M15" s="37">
        <v>0.58899999999999997</v>
      </c>
      <c r="N15" s="37">
        <v>0.54900000000000004</v>
      </c>
      <c r="O15" s="37">
        <v>1.1000000000000001</v>
      </c>
      <c r="P15" s="37">
        <v>1.04</v>
      </c>
      <c r="Q15" s="37">
        <v>1.23</v>
      </c>
      <c r="R15" s="37">
        <v>7.66</v>
      </c>
      <c r="S15" s="37">
        <v>8.5</v>
      </c>
      <c r="T15" s="37">
        <v>5.76</v>
      </c>
      <c r="U15" s="37">
        <v>0.12932862190812722</v>
      </c>
      <c r="V15" s="37">
        <v>0.12003395585738541</v>
      </c>
      <c r="W15" s="37">
        <v>0.15555555555555556</v>
      </c>
      <c r="X15" s="37">
        <v>0.14360313315926893</v>
      </c>
      <c r="Y15" s="37">
        <v>0.12235294117647059</v>
      </c>
      <c r="Z15" s="37">
        <v>0.21354166666666669</v>
      </c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  <c r="DX15" s="108"/>
      <c r="DY15" s="108"/>
      <c r="DZ15" s="108"/>
      <c r="EA15" s="108"/>
      <c r="EB15" s="108"/>
      <c r="EC15" s="108"/>
      <c r="ED15" s="108"/>
      <c r="EE15" s="108"/>
      <c r="EF15" s="108"/>
      <c r="EG15" s="108"/>
      <c r="EH15" s="108"/>
      <c r="EI15" s="108"/>
      <c r="EJ15" s="108"/>
      <c r="EK15" s="108"/>
      <c r="EL15" s="108"/>
      <c r="EM15" s="108"/>
      <c r="EN15" s="108"/>
      <c r="EO15" s="108"/>
      <c r="EP15" s="108"/>
      <c r="EQ15" s="108"/>
      <c r="ER15" s="108"/>
      <c r="ES15" s="108"/>
      <c r="ET15" s="108"/>
      <c r="EU15" s="108"/>
      <c r="EV15" s="108"/>
      <c r="EW15" s="108"/>
      <c r="EX15" s="108"/>
      <c r="EY15" s="108"/>
      <c r="EZ15" s="108"/>
      <c r="FA15" s="108"/>
      <c r="FB15" s="108"/>
      <c r="FC15" s="108"/>
      <c r="FD15" s="108"/>
      <c r="FE15" s="108"/>
      <c r="FF15" s="108"/>
      <c r="FG15" s="108"/>
      <c r="FH15" s="108"/>
      <c r="FI15" s="108"/>
      <c r="FJ15" s="108"/>
      <c r="FK15" s="108"/>
      <c r="FL15" s="108"/>
      <c r="FM15" s="108"/>
      <c r="FN15" s="108"/>
      <c r="FO15" s="108"/>
      <c r="FP15" s="108"/>
      <c r="FQ15" s="108"/>
      <c r="FR15" s="108"/>
      <c r="FS15" s="108"/>
      <c r="FT15" s="108"/>
      <c r="FU15" s="108"/>
      <c r="FV15" s="108"/>
      <c r="FW15" s="108"/>
      <c r="FX15" s="108"/>
      <c r="FY15" s="108"/>
      <c r="FZ15" s="108"/>
      <c r="GA15" s="108"/>
      <c r="GB15" s="108"/>
      <c r="GC15" s="108"/>
      <c r="GD15" s="108"/>
      <c r="GE15" s="108"/>
      <c r="GF15" s="108"/>
      <c r="GG15" s="108"/>
      <c r="GH15" s="108"/>
      <c r="GI15" s="108"/>
      <c r="GJ15" s="108"/>
      <c r="GK15" s="108"/>
      <c r="GL15" s="108"/>
      <c r="GM15" s="108"/>
      <c r="GN15" s="108"/>
      <c r="GO15" s="108"/>
      <c r="GP15" s="108"/>
      <c r="GQ15" s="108"/>
      <c r="GR15" s="108"/>
      <c r="GS15" s="108"/>
      <c r="GT15" s="108"/>
      <c r="GU15" s="108"/>
      <c r="GV15" s="108"/>
      <c r="GW15" s="108"/>
      <c r="GX15" s="108"/>
      <c r="GY15" s="108"/>
      <c r="GZ15" s="108"/>
      <c r="HA15" s="108"/>
      <c r="HB15" s="108"/>
      <c r="HC15" s="108"/>
      <c r="HD15" s="108"/>
      <c r="HE15" s="108"/>
      <c r="HF15" s="108"/>
      <c r="HG15" s="108"/>
      <c r="HH15" s="108"/>
      <c r="HI15" s="108"/>
      <c r="HJ15" s="108"/>
      <c r="HK15" s="108"/>
      <c r="HL15" s="108"/>
      <c r="HM15" s="108"/>
      <c r="HN15" s="108"/>
      <c r="HO15" s="108"/>
      <c r="HP15" s="108"/>
      <c r="HQ15" s="108"/>
      <c r="HR15" s="108"/>
      <c r="HS15" s="108"/>
      <c r="HT15" s="108"/>
      <c r="HU15" s="108"/>
      <c r="HV15" s="108"/>
      <c r="HW15" s="108"/>
      <c r="HX15" s="108"/>
      <c r="HY15" s="108"/>
      <c r="HZ15" s="108"/>
      <c r="IA15" s="108"/>
      <c r="IB15" s="108"/>
      <c r="IC15" s="108"/>
      <c r="ID15" s="108"/>
      <c r="IE15" s="108"/>
      <c r="IF15" s="108"/>
      <c r="IG15" s="108"/>
      <c r="IH15" s="108"/>
      <c r="II15" s="108"/>
      <c r="IJ15" s="108"/>
      <c r="IK15" s="108"/>
      <c r="IL15" s="108"/>
      <c r="IM15" s="108"/>
      <c r="IN15" s="108"/>
    </row>
    <row r="16" spans="1:251" s="9" customFormat="1" x14ac:dyDescent="0.25">
      <c r="A16" s="148" t="s">
        <v>26</v>
      </c>
      <c r="B16" s="301" t="s">
        <v>27</v>
      </c>
      <c r="C16" s="37"/>
      <c r="D16" s="37"/>
      <c r="E16" s="37"/>
      <c r="F16" s="37">
        <v>0</v>
      </c>
      <c r="G16" s="37">
        <v>0</v>
      </c>
      <c r="H16" s="37"/>
      <c r="I16" s="37"/>
      <c r="J16" s="37"/>
      <c r="K16" s="37"/>
      <c r="L16" s="37"/>
      <c r="M16" s="37"/>
      <c r="N16" s="37"/>
      <c r="O16" s="37">
        <v>0</v>
      </c>
      <c r="P16" s="37">
        <v>0</v>
      </c>
      <c r="Q16" s="37">
        <v>0</v>
      </c>
      <c r="R16" s="37">
        <v>2.2000000000000002</v>
      </c>
      <c r="S16" s="37">
        <v>3.75</v>
      </c>
      <c r="T16" s="37">
        <v>1.08</v>
      </c>
      <c r="U16" s="37"/>
      <c r="V16" s="37"/>
      <c r="W16" s="37"/>
      <c r="X16" s="37">
        <v>0</v>
      </c>
      <c r="Y16" s="37">
        <v>0</v>
      </c>
      <c r="Z16" s="37">
        <v>0</v>
      </c>
      <c r="AA16" s="2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8"/>
      <c r="DG16" s="108"/>
      <c r="DH16" s="108"/>
      <c r="DI16" s="108"/>
      <c r="DJ16" s="108"/>
      <c r="DK16" s="108"/>
      <c r="DL16" s="108"/>
      <c r="DM16" s="108"/>
      <c r="DN16" s="108"/>
      <c r="DO16" s="108"/>
      <c r="DP16" s="108"/>
      <c r="DQ16" s="108"/>
      <c r="DR16" s="108"/>
      <c r="DS16" s="108"/>
      <c r="DT16" s="108"/>
      <c r="DU16" s="108"/>
      <c r="DV16" s="108"/>
      <c r="DW16" s="108"/>
      <c r="DX16" s="108"/>
      <c r="DY16" s="108"/>
      <c r="DZ16" s="108"/>
      <c r="EA16" s="108"/>
      <c r="EB16" s="108"/>
      <c r="EC16" s="108"/>
      <c r="ED16" s="108"/>
      <c r="EE16" s="108"/>
      <c r="EF16" s="108"/>
      <c r="EG16" s="108"/>
      <c r="EH16" s="108"/>
      <c r="EI16" s="108"/>
      <c r="EJ16" s="108"/>
      <c r="EK16" s="108"/>
      <c r="EL16" s="108"/>
      <c r="EM16" s="108"/>
      <c r="EN16" s="108"/>
      <c r="EO16" s="108"/>
      <c r="EP16" s="108"/>
      <c r="EQ16" s="108"/>
      <c r="ER16" s="108"/>
      <c r="ES16" s="108"/>
      <c r="ET16" s="108"/>
      <c r="EU16" s="108"/>
      <c r="EV16" s="108"/>
      <c r="EW16" s="108"/>
      <c r="EX16" s="108"/>
      <c r="EY16" s="108"/>
      <c r="EZ16" s="108"/>
      <c r="FA16" s="108"/>
      <c r="FB16" s="108"/>
      <c r="FC16" s="108"/>
      <c r="FD16" s="108"/>
      <c r="FE16" s="108"/>
      <c r="FF16" s="108"/>
      <c r="FG16" s="108"/>
      <c r="FH16" s="108"/>
      <c r="FI16" s="108"/>
      <c r="FJ16" s="108"/>
      <c r="FK16" s="108"/>
      <c r="FL16" s="108"/>
      <c r="FM16" s="108"/>
      <c r="FN16" s="108"/>
      <c r="FO16" s="108"/>
      <c r="FP16" s="108"/>
      <c r="FQ16" s="108"/>
      <c r="FR16" s="108"/>
      <c r="FS16" s="108"/>
      <c r="FT16" s="108"/>
      <c r="FU16" s="108"/>
      <c r="FV16" s="108"/>
      <c r="FW16" s="108"/>
      <c r="FX16" s="108"/>
      <c r="FY16" s="108"/>
      <c r="FZ16" s="108"/>
      <c r="GA16" s="108"/>
      <c r="GB16" s="108"/>
      <c r="GC16" s="108"/>
      <c r="GD16" s="108"/>
      <c r="GE16" s="108"/>
      <c r="GF16" s="108"/>
      <c r="GG16" s="108"/>
      <c r="GH16" s="108"/>
      <c r="GI16" s="108"/>
      <c r="GJ16" s="108"/>
      <c r="GK16" s="108"/>
      <c r="GL16" s="108"/>
      <c r="GM16" s="108"/>
      <c r="GN16" s="108"/>
      <c r="GO16" s="108"/>
      <c r="GP16" s="108"/>
      <c r="GQ16" s="108"/>
      <c r="GR16" s="108"/>
      <c r="GS16" s="108"/>
      <c r="GT16" s="108"/>
      <c r="GU16" s="108"/>
      <c r="GV16" s="108"/>
      <c r="GW16" s="108"/>
      <c r="GX16" s="108"/>
      <c r="GY16" s="108"/>
      <c r="GZ16" s="108"/>
      <c r="HA16" s="108"/>
      <c r="HB16" s="108"/>
      <c r="HC16" s="108"/>
      <c r="HD16" s="108"/>
      <c r="HE16" s="108"/>
      <c r="HF16" s="108"/>
      <c r="HG16" s="108"/>
      <c r="HH16" s="108"/>
      <c r="HI16" s="108"/>
      <c r="HJ16" s="108"/>
      <c r="HK16" s="108"/>
      <c r="HL16" s="108"/>
      <c r="HM16" s="108"/>
      <c r="HN16" s="108"/>
      <c r="HO16" s="108"/>
      <c r="HP16" s="108"/>
      <c r="HQ16" s="108"/>
      <c r="HR16" s="108"/>
      <c r="HS16" s="108"/>
      <c r="HT16" s="108"/>
      <c r="HU16" s="108"/>
      <c r="HV16" s="108"/>
      <c r="HW16" s="108"/>
      <c r="HX16" s="108"/>
      <c r="HY16" s="108"/>
      <c r="HZ16" s="108"/>
      <c r="IA16" s="108"/>
      <c r="IB16" s="108"/>
      <c r="IC16" s="108"/>
      <c r="ID16" s="108"/>
      <c r="IE16" s="108"/>
      <c r="IF16" s="108"/>
      <c r="IG16" s="108"/>
      <c r="IH16" s="108"/>
      <c r="II16" s="108"/>
      <c r="IJ16" s="108"/>
      <c r="IK16" s="108"/>
      <c r="IL16" s="108"/>
      <c r="IM16" s="108"/>
      <c r="IN16" s="108"/>
    </row>
    <row r="17" spans="1:248" s="9" customFormat="1" x14ac:dyDescent="0.25">
      <c r="A17" s="108" t="s">
        <v>413</v>
      </c>
      <c r="B17" s="319" t="s">
        <v>576</v>
      </c>
      <c r="C17" s="37">
        <v>14.874177613194853</v>
      </c>
      <c r="D17" s="37">
        <v>2.074846053437656</v>
      </c>
      <c r="E17" s="37"/>
      <c r="F17" s="37">
        <v>13.31840580130255</v>
      </c>
      <c r="G17" s="37">
        <v>0.53137747275661229</v>
      </c>
      <c r="H17" s="37">
        <v>3.9897978833520989E-2</v>
      </c>
      <c r="I17" s="37">
        <v>0.16439357038480271</v>
      </c>
      <c r="J17" s="37">
        <v>0.17778860204578664</v>
      </c>
      <c r="K17" s="37">
        <v>0.15708718947881148</v>
      </c>
      <c r="L17" s="37">
        <v>1.0545543107647344</v>
      </c>
      <c r="M17" s="37">
        <v>1.0776911836337066</v>
      </c>
      <c r="N17" s="37">
        <v>1.2530443253774963</v>
      </c>
      <c r="O17" s="37">
        <v>1.4076960545543107</v>
      </c>
      <c r="P17" s="37">
        <v>1.4564052605942521</v>
      </c>
      <c r="Q17" s="37">
        <v>1.3029712615684363</v>
      </c>
      <c r="R17" s="37">
        <v>10.382367267413541</v>
      </c>
      <c r="S17" s="37">
        <v>10.64052605942523</v>
      </c>
      <c r="T17" s="37">
        <v>10.252070141256697</v>
      </c>
      <c r="U17" s="37">
        <v>0.15588914549653579</v>
      </c>
      <c r="V17" s="37">
        <v>0.1649717514124294</v>
      </c>
      <c r="W17" s="37">
        <v>0.12536443148688045</v>
      </c>
      <c r="X17" s="37">
        <v>0.13558526859019471</v>
      </c>
      <c r="Y17" s="37">
        <v>0.13687342641336689</v>
      </c>
      <c r="Z17" s="37">
        <v>0.12709347903551491</v>
      </c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8"/>
      <c r="DG17" s="108"/>
      <c r="DH17" s="108"/>
      <c r="DI17" s="108"/>
      <c r="DJ17" s="108"/>
      <c r="DK17" s="108"/>
      <c r="DL17" s="108"/>
      <c r="DM17" s="108"/>
      <c r="DN17" s="108"/>
      <c r="DO17" s="108"/>
      <c r="DP17" s="108"/>
      <c r="DQ17" s="108"/>
      <c r="DR17" s="108"/>
      <c r="DS17" s="108"/>
      <c r="DT17" s="108"/>
      <c r="DU17" s="108"/>
      <c r="DV17" s="108"/>
      <c r="DW17" s="108"/>
      <c r="DX17" s="108"/>
      <c r="DY17" s="108"/>
      <c r="DZ17" s="108"/>
      <c r="EA17" s="108"/>
      <c r="EB17" s="108"/>
      <c r="EC17" s="108"/>
      <c r="ED17" s="108"/>
      <c r="EE17" s="108"/>
      <c r="EF17" s="108"/>
      <c r="EG17" s="108"/>
      <c r="EH17" s="108"/>
      <c r="EI17" s="108"/>
      <c r="EJ17" s="108"/>
      <c r="EK17" s="108"/>
      <c r="EL17" s="108"/>
      <c r="EM17" s="108"/>
      <c r="EN17" s="108"/>
      <c r="EO17" s="108"/>
      <c r="EP17" s="108"/>
      <c r="EQ17" s="108"/>
      <c r="ER17" s="108"/>
      <c r="ES17" s="108"/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08"/>
      <c r="FG17" s="108"/>
      <c r="FH17" s="108"/>
      <c r="FI17" s="108"/>
      <c r="FJ17" s="108"/>
      <c r="FK17" s="108"/>
      <c r="FL17" s="108"/>
      <c r="FM17" s="108"/>
      <c r="FN17" s="108"/>
      <c r="FO17" s="108"/>
      <c r="FP17" s="108"/>
      <c r="FQ17" s="108"/>
      <c r="FR17" s="108"/>
      <c r="FS17" s="108"/>
      <c r="FT17" s="108"/>
      <c r="FU17" s="108"/>
      <c r="FV17" s="108"/>
      <c r="FW17" s="108"/>
      <c r="FX17" s="108"/>
      <c r="FY17" s="108"/>
      <c r="FZ17" s="108"/>
      <c r="GA17" s="108"/>
      <c r="GB17" s="108"/>
      <c r="GC17" s="108"/>
      <c r="GD17" s="108"/>
      <c r="GE17" s="108"/>
      <c r="GF17" s="108"/>
      <c r="GG17" s="108"/>
      <c r="GH17" s="108"/>
      <c r="GI17" s="108"/>
      <c r="GJ17" s="108"/>
      <c r="GK17" s="108"/>
      <c r="GL17" s="108"/>
      <c r="GM17" s="108"/>
      <c r="GN17" s="108"/>
      <c r="GO17" s="108"/>
      <c r="GP17" s="108"/>
      <c r="GQ17" s="108"/>
      <c r="GR17" s="108"/>
      <c r="GS17" s="108"/>
      <c r="GT17" s="108"/>
      <c r="GU17" s="108"/>
      <c r="GV17" s="108"/>
      <c r="GW17" s="108"/>
      <c r="GX17" s="108"/>
      <c r="GY17" s="108"/>
      <c r="GZ17" s="108"/>
      <c r="HA17" s="108"/>
      <c r="HB17" s="108"/>
      <c r="HC17" s="108"/>
      <c r="HD17" s="108"/>
      <c r="HE17" s="108"/>
      <c r="HF17" s="108"/>
      <c r="HG17" s="108"/>
      <c r="HH17" s="108"/>
      <c r="HI17" s="108"/>
      <c r="HJ17" s="108"/>
      <c r="HK17" s="108"/>
      <c r="HL17" s="108"/>
      <c r="HM17" s="108"/>
      <c r="HN17" s="108"/>
      <c r="HO17" s="108"/>
      <c r="HP17" s="108"/>
      <c r="HQ17" s="108"/>
      <c r="HR17" s="108"/>
      <c r="HS17" s="108"/>
      <c r="HT17" s="108"/>
      <c r="HU17" s="108"/>
      <c r="HV17" s="108"/>
      <c r="HW17" s="108"/>
      <c r="HX17" s="108"/>
      <c r="HY17" s="108"/>
      <c r="HZ17" s="108"/>
      <c r="IA17" s="108"/>
      <c r="IB17" s="108"/>
      <c r="IC17" s="108"/>
      <c r="ID17" s="108"/>
      <c r="IE17" s="108"/>
      <c r="IF17" s="108"/>
      <c r="IG17" s="108"/>
      <c r="IH17" s="108"/>
      <c r="II17" s="108"/>
      <c r="IJ17" s="108"/>
      <c r="IK17" s="108"/>
      <c r="IL17" s="108"/>
      <c r="IM17" s="108"/>
      <c r="IN17" s="108"/>
    </row>
    <row r="18" spans="1:248" s="9" customFormat="1" x14ac:dyDescent="0.25">
      <c r="A18" s="148" t="s">
        <v>28</v>
      </c>
      <c r="B18" s="301" t="s">
        <v>29</v>
      </c>
      <c r="C18" s="37"/>
      <c r="D18" s="37"/>
      <c r="E18" s="37"/>
      <c r="F18" s="37">
        <v>48.09174642890239</v>
      </c>
      <c r="G18" s="37">
        <v>3.715330225989256</v>
      </c>
      <c r="H18" s="37">
        <v>7.7255048981885177E-2</v>
      </c>
      <c r="I18" s="37"/>
      <c r="J18" s="37"/>
      <c r="K18" s="37"/>
      <c r="L18" s="37"/>
      <c r="M18" s="37"/>
      <c r="N18" s="37"/>
      <c r="O18" s="37">
        <v>1.5</v>
      </c>
      <c r="P18" s="37">
        <v>1.54</v>
      </c>
      <c r="Q18" s="37">
        <v>1.62</v>
      </c>
      <c r="R18" s="37">
        <v>3.27</v>
      </c>
      <c r="S18" s="37">
        <v>2.94</v>
      </c>
      <c r="T18" s="37">
        <v>3.52</v>
      </c>
      <c r="U18" s="37"/>
      <c r="V18" s="37"/>
      <c r="W18" s="37"/>
      <c r="X18" s="37">
        <v>45.871559633027523</v>
      </c>
      <c r="Y18" s="37">
        <v>52.380952380952387</v>
      </c>
      <c r="Z18" s="37">
        <v>46.022727272727273</v>
      </c>
      <c r="AA18" s="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8"/>
      <c r="DE18" s="108"/>
      <c r="DF18" s="108"/>
      <c r="DG18" s="108"/>
      <c r="DH18" s="108"/>
      <c r="DI18" s="108"/>
      <c r="DJ18" s="108"/>
      <c r="DK18" s="108"/>
      <c r="DL18" s="108"/>
      <c r="DM18" s="108"/>
      <c r="DN18" s="108"/>
      <c r="DO18" s="108"/>
      <c r="DP18" s="108"/>
      <c r="DQ18" s="108"/>
      <c r="DR18" s="108"/>
      <c r="DS18" s="108"/>
      <c r="DT18" s="108"/>
      <c r="DU18" s="108"/>
      <c r="DV18" s="108"/>
      <c r="DW18" s="108"/>
      <c r="DX18" s="108"/>
      <c r="DY18" s="108"/>
      <c r="DZ18" s="108"/>
      <c r="EA18" s="108"/>
      <c r="EB18" s="108"/>
      <c r="EC18" s="108"/>
      <c r="ED18" s="108"/>
      <c r="EE18" s="108"/>
      <c r="EF18" s="108"/>
      <c r="EG18" s="108"/>
      <c r="EH18" s="108"/>
      <c r="EI18" s="108"/>
      <c r="EJ18" s="108"/>
      <c r="EK18" s="108"/>
      <c r="EL18" s="108"/>
      <c r="EM18" s="108"/>
      <c r="EN18" s="108"/>
      <c r="EO18" s="108"/>
      <c r="EP18" s="108"/>
      <c r="EQ18" s="108"/>
      <c r="ER18" s="108"/>
      <c r="ES18" s="108"/>
      <c r="ET18" s="108"/>
      <c r="EU18" s="108"/>
      <c r="EV18" s="108"/>
      <c r="EW18" s="108"/>
      <c r="EX18" s="108"/>
      <c r="EY18" s="108"/>
      <c r="EZ18" s="108"/>
      <c r="FA18" s="108"/>
      <c r="FB18" s="108"/>
      <c r="FC18" s="108"/>
      <c r="FD18" s="108"/>
      <c r="FE18" s="108"/>
      <c r="FF18" s="108"/>
      <c r="FG18" s="108"/>
      <c r="FH18" s="108"/>
      <c r="FI18" s="108"/>
      <c r="FJ18" s="108"/>
      <c r="FK18" s="108"/>
      <c r="FL18" s="108"/>
      <c r="FM18" s="108"/>
      <c r="FN18" s="108"/>
      <c r="FO18" s="108"/>
      <c r="FP18" s="108"/>
      <c r="FQ18" s="108"/>
      <c r="FR18" s="108"/>
      <c r="FS18" s="108"/>
      <c r="FT18" s="108"/>
      <c r="FU18" s="108"/>
      <c r="FV18" s="108"/>
      <c r="FW18" s="108"/>
      <c r="FX18" s="108"/>
      <c r="FY18" s="108"/>
      <c r="FZ18" s="108"/>
      <c r="GA18" s="108"/>
      <c r="GB18" s="108"/>
      <c r="GC18" s="108"/>
      <c r="GD18" s="108"/>
      <c r="GE18" s="108"/>
      <c r="GF18" s="108"/>
      <c r="GG18" s="108"/>
      <c r="GH18" s="108"/>
      <c r="GI18" s="108"/>
      <c r="GJ18" s="108"/>
      <c r="GK18" s="108"/>
      <c r="GL18" s="108"/>
      <c r="GM18" s="108"/>
      <c r="GN18" s="108"/>
      <c r="GO18" s="108"/>
      <c r="GP18" s="108"/>
      <c r="GQ18" s="108"/>
      <c r="GR18" s="108"/>
      <c r="GS18" s="108"/>
      <c r="GT18" s="108"/>
      <c r="GU18" s="108"/>
      <c r="GV18" s="108"/>
      <c r="GW18" s="108"/>
      <c r="GX18" s="108"/>
      <c r="GY18" s="108"/>
      <c r="GZ18" s="108"/>
      <c r="HA18" s="108"/>
      <c r="HB18" s="108"/>
      <c r="HC18" s="108"/>
      <c r="HD18" s="108"/>
      <c r="HE18" s="108"/>
      <c r="HF18" s="108"/>
      <c r="HG18" s="108"/>
      <c r="HH18" s="108"/>
      <c r="HI18" s="108"/>
      <c r="HJ18" s="108"/>
      <c r="HK18" s="108"/>
      <c r="HL18" s="108"/>
      <c r="HM18" s="108"/>
      <c r="HN18" s="108"/>
      <c r="HO18" s="108"/>
      <c r="HP18" s="108"/>
      <c r="HQ18" s="108"/>
      <c r="HR18" s="108"/>
      <c r="HS18" s="108"/>
      <c r="HT18" s="108"/>
      <c r="HU18" s="108"/>
      <c r="HV18" s="108"/>
      <c r="HW18" s="108"/>
      <c r="HX18" s="108"/>
      <c r="HY18" s="108"/>
      <c r="HZ18" s="108"/>
      <c r="IA18" s="108"/>
      <c r="IB18" s="108"/>
      <c r="IC18" s="108"/>
      <c r="ID18" s="108"/>
      <c r="IE18" s="108"/>
      <c r="IF18" s="108"/>
      <c r="IG18" s="108"/>
      <c r="IH18" s="108"/>
      <c r="II18" s="108"/>
      <c r="IJ18" s="108"/>
      <c r="IK18" s="108"/>
      <c r="IL18" s="108"/>
      <c r="IM18" s="108"/>
      <c r="IN18" s="108"/>
    </row>
    <row r="19" spans="1:248" s="9" customFormat="1" x14ac:dyDescent="0.25">
      <c r="A19" s="148" t="s">
        <v>30</v>
      </c>
      <c r="B19" s="301" t="s">
        <v>31</v>
      </c>
      <c r="C19" s="37"/>
      <c r="D19" s="37"/>
      <c r="E19" s="37"/>
      <c r="F19" s="37">
        <v>0.39517032467807983</v>
      </c>
      <c r="G19" s="37">
        <v>5.0469135750848375E-2</v>
      </c>
      <c r="H19" s="37">
        <v>0.12771489304507461</v>
      </c>
      <c r="I19" s="37"/>
      <c r="J19" s="37"/>
      <c r="K19" s="37"/>
      <c r="L19" s="37"/>
      <c r="M19" s="37"/>
      <c r="N19" s="37"/>
      <c r="O19" s="37">
        <v>2.7099999999999999E-2</v>
      </c>
      <c r="P19" s="37">
        <v>3.49E-2</v>
      </c>
      <c r="Q19" s="37">
        <v>3.4799999999999998E-2</v>
      </c>
      <c r="R19" s="37">
        <v>7.86</v>
      </c>
      <c r="S19" s="37">
        <v>7.83</v>
      </c>
      <c r="T19" s="37">
        <v>8.81</v>
      </c>
      <c r="U19" s="37"/>
      <c r="V19" s="37"/>
      <c r="W19" s="37"/>
      <c r="X19" s="37">
        <v>0.34478371501272265</v>
      </c>
      <c r="Y19" s="37">
        <v>0.4457215836526181</v>
      </c>
      <c r="Z19" s="37">
        <v>0.39500567536889891</v>
      </c>
      <c r="AA19" s="2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  <c r="DX19" s="108"/>
      <c r="DY19" s="108"/>
      <c r="DZ19" s="108"/>
      <c r="EA19" s="108"/>
      <c r="EB19" s="108"/>
      <c r="EC19" s="108"/>
      <c r="ED19" s="108"/>
      <c r="EE19" s="108"/>
      <c r="EF19" s="108"/>
      <c r="EG19" s="108"/>
      <c r="EH19" s="108"/>
      <c r="EI19" s="108"/>
      <c r="EJ19" s="108"/>
      <c r="EK19" s="108"/>
      <c r="EL19" s="108"/>
      <c r="EM19" s="108"/>
      <c r="EN19" s="108"/>
      <c r="EO19" s="108"/>
      <c r="EP19" s="108"/>
      <c r="EQ19" s="108"/>
      <c r="ER19" s="108"/>
      <c r="ES19" s="108"/>
      <c r="ET19" s="108"/>
      <c r="EU19" s="108"/>
      <c r="EV19" s="108"/>
      <c r="EW19" s="108"/>
      <c r="EX19" s="108"/>
      <c r="EY19" s="108"/>
      <c r="EZ19" s="108"/>
      <c r="FA19" s="108"/>
      <c r="FB19" s="108"/>
      <c r="FC19" s="108"/>
      <c r="FD19" s="108"/>
      <c r="FE19" s="108"/>
      <c r="FF19" s="108"/>
      <c r="FG19" s="108"/>
      <c r="FH19" s="108"/>
      <c r="FI19" s="108"/>
      <c r="FJ19" s="108"/>
      <c r="FK19" s="108"/>
      <c r="FL19" s="108"/>
      <c r="FM19" s="108"/>
      <c r="FN19" s="108"/>
      <c r="FO19" s="108"/>
      <c r="FP19" s="108"/>
      <c r="FQ19" s="108"/>
      <c r="FR19" s="108"/>
      <c r="FS19" s="108"/>
      <c r="FT19" s="108"/>
      <c r="FU19" s="108"/>
      <c r="FV19" s="108"/>
      <c r="FW19" s="108"/>
      <c r="FX19" s="108"/>
      <c r="FY19" s="108"/>
      <c r="FZ19" s="108"/>
      <c r="GA19" s="108"/>
      <c r="GB19" s="108"/>
      <c r="GC19" s="108"/>
      <c r="GD19" s="108"/>
      <c r="GE19" s="108"/>
      <c r="GF19" s="108"/>
      <c r="GG19" s="108"/>
      <c r="GH19" s="108"/>
      <c r="GI19" s="108"/>
      <c r="GJ19" s="108"/>
      <c r="GK19" s="108"/>
      <c r="GL19" s="108"/>
      <c r="GM19" s="108"/>
      <c r="GN19" s="108"/>
      <c r="GO19" s="108"/>
      <c r="GP19" s="108"/>
      <c r="GQ19" s="108"/>
      <c r="GR19" s="108"/>
      <c r="GS19" s="108"/>
      <c r="GT19" s="108"/>
      <c r="GU19" s="108"/>
      <c r="GV19" s="108"/>
      <c r="GW19" s="108"/>
      <c r="GX19" s="108"/>
      <c r="GY19" s="108"/>
      <c r="GZ19" s="108"/>
      <c r="HA19" s="108"/>
      <c r="HB19" s="108"/>
      <c r="HC19" s="108"/>
      <c r="HD19" s="108"/>
      <c r="HE19" s="108"/>
      <c r="HF19" s="108"/>
      <c r="HG19" s="108"/>
      <c r="HH19" s="108"/>
      <c r="HI19" s="108"/>
      <c r="HJ19" s="108"/>
      <c r="HK19" s="108"/>
      <c r="HL19" s="108"/>
      <c r="HM19" s="108"/>
      <c r="HN19" s="108"/>
      <c r="HO19" s="108"/>
      <c r="HP19" s="108"/>
      <c r="HQ19" s="108"/>
      <c r="HR19" s="108"/>
      <c r="HS19" s="108"/>
      <c r="HT19" s="108"/>
      <c r="HU19" s="108"/>
      <c r="HV19" s="108"/>
      <c r="HW19" s="108"/>
      <c r="HX19" s="108"/>
      <c r="HY19" s="108"/>
      <c r="HZ19" s="108"/>
      <c r="IA19" s="108"/>
      <c r="IB19" s="108"/>
      <c r="IC19" s="108"/>
      <c r="ID19" s="108"/>
      <c r="IE19" s="108"/>
      <c r="IF19" s="108"/>
      <c r="IG19" s="108"/>
      <c r="IH19" s="108"/>
      <c r="II19" s="108"/>
      <c r="IJ19" s="108"/>
      <c r="IK19" s="108"/>
      <c r="IL19" s="108"/>
      <c r="IM19" s="108"/>
      <c r="IN19" s="108"/>
    </row>
    <row r="20" spans="1:248" s="9" customFormat="1" x14ac:dyDescent="0.25">
      <c r="A20" s="148" t="s">
        <v>572</v>
      </c>
      <c r="B20" s="301" t="s">
        <v>32</v>
      </c>
      <c r="C20" s="37"/>
      <c r="D20" s="37"/>
      <c r="E20" s="37"/>
      <c r="F20" s="37">
        <v>0</v>
      </c>
      <c r="G20" s="37">
        <v>0</v>
      </c>
      <c r="H20" s="37"/>
      <c r="I20" s="37"/>
      <c r="J20" s="37"/>
      <c r="K20" s="37"/>
      <c r="L20" s="37"/>
      <c r="M20" s="37"/>
      <c r="N20" s="37"/>
      <c r="O20" s="37">
        <v>0</v>
      </c>
      <c r="P20" s="37">
        <v>0</v>
      </c>
      <c r="Q20" s="37">
        <v>0</v>
      </c>
      <c r="R20" s="37">
        <v>9.8316122990557542</v>
      </c>
      <c r="S20" s="37">
        <v>10.558564716779726</v>
      </c>
      <c r="T20" s="37">
        <v>9.893290855214703</v>
      </c>
      <c r="U20" s="37"/>
      <c r="V20" s="37"/>
      <c r="W20" s="37"/>
      <c r="X20" s="37">
        <v>0</v>
      </c>
      <c r="Y20" s="37">
        <v>0</v>
      </c>
      <c r="Z20" s="37">
        <v>0</v>
      </c>
      <c r="AA20" s="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8"/>
      <c r="DV20" s="108"/>
      <c r="DW20" s="108"/>
      <c r="DX20" s="108"/>
      <c r="DY20" s="108"/>
      <c r="DZ20" s="108"/>
      <c r="EA20" s="108"/>
      <c r="EB20" s="108"/>
      <c r="EC20" s="108"/>
      <c r="ED20" s="108"/>
      <c r="EE20" s="108"/>
      <c r="EF20" s="108"/>
      <c r="EG20" s="108"/>
      <c r="EH20" s="108"/>
      <c r="EI20" s="108"/>
      <c r="EJ20" s="108"/>
      <c r="EK20" s="108"/>
      <c r="EL20" s="108"/>
      <c r="EM20" s="108"/>
      <c r="EN20" s="108"/>
      <c r="EO20" s="108"/>
      <c r="EP20" s="108"/>
      <c r="EQ20" s="108"/>
      <c r="ER20" s="108"/>
      <c r="ES20" s="108"/>
      <c r="ET20" s="108"/>
      <c r="EU20" s="108"/>
      <c r="EV20" s="108"/>
      <c r="EW20" s="108"/>
      <c r="EX20" s="108"/>
      <c r="EY20" s="108"/>
      <c r="EZ20" s="108"/>
      <c r="FA20" s="108"/>
      <c r="FB20" s="108"/>
      <c r="FC20" s="108"/>
      <c r="FD20" s="108"/>
      <c r="FE20" s="108"/>
      <c r="FF20" s="108"/>
      <c r="FG20" s="108"/>
      <c r="FH20" s="108"/>
      <c r="FI20" s="108"/>
      <c r="FJ20" s="108"/>
      <c r="FK20" s="108"/>
      <c r="FL20" s="108"/>
      <c r="FM20" s="108"/>
      <c r="FN20" s="108"/>
      <c r="FO20" s="108"/>
      <c r="FP20" s="108"/>
      <c r="FQ20" s="108"/>
      <c r="FR20" s="108"/>
      <c r="FS20" s="108"/>
      <c r="FT20" s="108"/>
      <c r="FU20" s="108"/>
      <c r="FV20" s="108"/>
      <c r="FW20" s="108"/>
      <c r="FX20" s="108"/>
      <c r="FY20" s="108"/>
      <c r="FZ20" s="108"/>
      <c r="GA20" s="108"/>
      <c r="GB20" s="108"/>
      <c r="GC20" s="108"/>
      <c r="GD20" s="108"/>
      <c r="GE20" s="108"/>
      <c r="GF20" s="108"/>
      <c r="GG20" s="108"/>
      <c r="GH20" s="108"/>
      <c r="GI20" s="108"/>
      <c r="GJ20" s="108"/>
      <c r="GK20" s="108"/>
      <c r="GL20" s="108"/>
      <c r="GM20" s="108"/>
      <c r="GN20" s="108"/>
      <c r="GO20" s="108"/>
      <c r="GP20" s="108"/>
      <c r="GQ20" s="108"/>
      <c r="GR20" s="108"/>
      <c r="GS20" s="108"/>
      <c r="GT20" s="108"/>
      <c r="GU20" s="108"/>
      <c r="GV20" s="108"/>
      <c r="GW20" s="108"/>
      <c r="GX20" s="108"/>
      <c r="GY20" s="108"/>
      <c r="GZ20" s="108"/>
      <c r="HA20" s="108"/>
      <c r="HB20" s="108"/>
      <c r="HC20" s="108"/>
      <c r="HD20" s="108"/>
      <c r="HE20" s="108"/>
      <c r="HF20" s="108"/>
      <c r="HG20" s="108"/>
      <c r="HH20" s="108"/>
      <c r="HI20" s="108"/>
      <c r="HJ20" s="108"/>
      <c r="HK20" s="108"/>
      <c r="HL20" s="108"/>
      <c r="HM20" s="108"/>
      <c r="HN20" s="108"/>
      <c r="HO20" s="108"/>
      <c r="HP20" s="108"/>
      <c r="HQ20" s="108"/>
      <c r="HR20" s="108"/>
      <c r="HS20" s="108"/>
      <c r="HT20" s="108"/>
      <c r="HU20" s="108"/>
      <c r="HV20" s="108"/>
      <c r="HW20" s="108"/>
      <c r="HX20" s="108"/>
      <c r="HY20" s="108"/>
      <c r="HZ20" s="108"/>
      <c r="IA20" s="108"/>
      <c r="IB20" s="108"/>
      <c r="IC20" s="108"/>
      <c r="ID20" s="108"/>
      <c r="IE20" s="108"/>
      <c r="IF20" s="108"/>
      <c r="IG20" s="108"/>
      <c r="IH20" s="108"/>
      <c r="II20" s="108"/>
      <c r="IJ20" s="108"/>
      <c r="IK20" s="108"/>
      <c r="IL20" s="108"/>
      <c r="IM20" s="108"/>
      <c r="IN20" s="108"/>
    </row>
    <row r="21" spans="1:248" s="9" customFormat="1" x14ac:dyDescent="0.25">
      <c r="A21" s="148" t="s">
        <v>33</v>
      </c>
      <c r="B21" s="301" t="s">
        <v>34</v>
      </c>
      <c r="C21" s="37"/>
      <c r="D21" s="37"/>
      <c r="E21" s="37"/>
      <c r="F21" s="37">
        <v>0</v>
      </c>
      <c r="G21" s="37">
        <v>0</v>
      </c>
      <c r="H21" s="37"/>
      <c r="I21" s="37"/>
      <c r="J21" s="37"/>
      <c r="K21" s="37"/>
      <c r="L21" s="37"/>
      <c r="M21" s="37"/>
      <c r="N21" s="37"/>
      <c r="O21" s="37"/>
      <c r="P21" s="37">
        <v>0</v>
      </c>
      <c r="Q21" s="37">
        <v>0</v>
      </c>
      <c r="R21" s="37"/>
      <c r="S21" s="37">
        <v>0.84158565407012198</v>
      </c>
      <c r="T21" s="37">
        <v>0.7894491143434933</v>
      </c>
      <c r="U21" s="37"/>
      <c r="V21" s="37"/>
      <c r="W21" s="37"/>
      <c r="X21" s="37"/>
      <c r="Y21" s="37">
        <v>0</v>
      </c>
      <c r="Z21" s="37">
        <v>0</v>
      </c>
      <c r="AA21" s="106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  <c r="EF21" s="108"/>
      <c r="EG21" s="108"/>
      <c r="EH21" s="108"/>
      <c r="EI21" s="108"/>
      <c r="EJ21" s="108"/>
      <c r="EK21" s="108"/>
      <c r="EL21" s="108"/>
      <c r="EM21" s="108"/>
      <c r="EN21" s="108"/>
      <c r="EO21" s="108"/>
      <c r="EP21" s="108"/>
      <c r="EQ21" s="108"/>
      <c r="ER21" s="108"/>
      <c r="ES21" s="108"/>
      <c r="ET21" s="108"/>
      <c r="EU21" s="108"/>
      <c r="EV21" s="108"/>
      <c r="EW21" s="108"/>
      <c r="EX21" s="108"/>
      <c r="EY21" s="108"/>
      <c r="EZ21" s="108"/>
      <c r="FA21" s="108"/>
      <c r="FB21" s="108"/>
      <c r="FC21" s="108"/>
      <c r="FD21" s="108"/>
      <c r="FE21" s="108"/>
      <c r="FF21" s="108"/>
      <c r="FG21" s="108"/>
      <c r="FH21" s="108"/>
      <c r="FI21" s="108"/>
      <c r="FJ21" s="108"/>
      <c r="FK21" s="108"/>
      <c r="FL21" s="108"/>
      <c r="FM21" s="108"/>
      <c r="FN21" s="108"/>
      <c r="FO21" s="108"/>
      <c r="FP21" s="108"/>
      <c r="FQ21" s="108"/>
      <c r="FR21" s="108"/>
      <c r="FS21" s="108"/>
      <c r="FT21" s="108"/>
      <c r="FU21" s="108"/>
      <c r="FV21" s="108"/>
      <c r="FW21" s="108"/>
      <c r="FX21" s="108"/>
      <c r="FY21" s="108"/>
      <c r="FZ21" s="108"/>
      <c r="GA21" s="108"/>
      <c r="GB21" s="108"/>
      <c r="GC21" s="108"/>
      <c r="GD21" s="108"/>
      <c r="GE21" s="108"/>
      <c r="GF21" s="108"/>
      <c r="GG21" s="108"/>
      <c r="GH21" s="108"/>
      <c r="GI21" s="108"/>
      <c r="GJ21" s="108"/>
      <c r="GK21" s="108"/>
      <c r="GL21" s="108"/>
      <c r="GM21" s="108"/>
      <c r="GN21" s="108"/>
      <c r="GO21" s="108"/>
      <c r="GP21" s="108"/>
      <c r="GQ21" s="108"/>
      <c r="GR21" s="108"/>
      <c r="GS21" s="108"/>
      <c r="GT21" s="108"/>
      <c r="GU21" s="108"/>
      <c r="GV21" s="108"/>
      <c r="GW21" s="108"/>
      <c r="GX21" s="108"/>
      <c r="GY21" s="108"/>
      <c r="GZ21" s="108"/>
      <c r="HA21" s="108"/>
      <c r="HB21" s="108"/>
      <c r="HC21" s="108"/>
      <c r="HD21" s="108"/>
      <c r="HE21" s="108"/>
      <c r="HF21" s="108"/>
      <c r="HG21" s="108"/>
      <c r="HH21" s="108"/>
      <c r="HI21" s="108"/>
      <c r="HJ21" s="108"/>
      <c r="HK21" s="108"/>
      <c r="HL21" s="108"/>
      <c r="HM21" s="108"/>
      <c r="HN21" s="108"/>
      <c r="HO21" s="108"/>
      <c r="HP21" s="108"/>
      <c r="HQ21" s="108"/>
      <c r="HR21" s="108"/>
      <c r="HS21" s="108"/>
      <c r="HT21" s="108"/>
      <c r="HU21" s="108"/>
      <c r="HV21" s="108"/>
      <c r="HW21" s="108"/>
      <c r="HX21" s="108"/>
      <c r="HY21" s="108"/>
      <c r="HZ21" s="108"/>
      <c r="IA21" s="108"/>
      <c r="IB21" s="108"/>
      <c r="IC21" s="108"/>
      <c r="ID21" s="108"/>
      <c r="IE21" s="108"/>
      <c r="IF21" s="108"/>
      <c r="IG21" s="108"/>
      <c r="IH21" s="108"/>
      <c r="II21" s="108"/>
      <c r="IJ21" s="108"/>
      <c r="IK21" s="108"/>
      <c r="IL21" s="108"/>
      <c r="IM21" s="108"/>
      <c r="IN21" s="108"/>
    </row>
    <row r="22" spans="1:248" s="9" customFormat="1" x14ac:dyDescent="0.25">
      <c r="A22" s="108" t="s">
        <v>418</v>
      </c>
      <c r="B22" s="319" t="s">
        <v>577</v>
      </c>
      <c r="C22" s="37">
        <v>10.035396844551467</v>
      </c>
      <c r="D22" s="37">
        <v>1.2127575669836281</v>
      </c>
      <c r="E22" s="37"/>
      <c r="F22" s="37">
        <v>12.370430088395425</v>
      </c>
      <c r="G22" s="37">
        <v>1.5141916165341629</v>
      </c>
      <c r="H22" s="37">
        <v>0.12240412060972809</v>
      </c>
      <c r="I22" s="37">
        <v>7.2700000000000001E-2</v>
      </c>
      <c r="J22" s="37">
        <v>7.7499999999999999E-2</v>
      </c>
      <c r="K22" s="37">
        <v>8.9499999999999996E-2</v>
      </c>
      <c r="L22" s="37">
        <v>0.81</v>
      </c>
      <c r="M22" s="37">
        <v>0.79300000000000004</v>
      </c>
      <c r="N22" s="37">
        <v>0.78800000000000003</v>
      </c>
      <c r="O22" s="37">
        <v>1.1200000000000001</v>
      </c>
      <c r="P22" s="37">
        <v>1.19</v>
      </c>
      <c r="Q22" s="37">
        <v>1.44</v>
      </c>
      <c r="R22" s="37">
        <v>9.7899999999999991</v>
      </c>
      <c r="S22" s="37">
        <v>10.3</v>
      </c>
      <c r="T22" s="37">
        <v>10.199999999999999</v>
      </c>
      <c r="U22" s="37">
        <v>8.9753086419753075E-2</v>
      </c>
      <c r="V22" s="37">
        <v>9.7730138713745265E-2</v>
      </c>
      <c r="W22" s="37">
        <v>0.11357868020304568</v>
      </c>
      <c r="X22" s="37">
        <v>0.11440245148110319</v>
      </c>
      <c r="Y22" s="37">
        <v>0.11553398058252426</v>
      </c>
      <c r="Z22" s="37">
        <v>0.14117647058823529</v>
      </c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108"/>
      <c r="EH22" s="108"/>
      <c r="EI22" s="108"/>
      <c r="EJ22" s="108"/>
      <c r="EK22" s="108"/>
      <c r="EL22" s="108"/>
      <c r="EM22" s="108"/>
      <c r="EN22" s="108"/>
      <c r="EO22" s="108"/>
      <c r="EP22" s="108"/>
      <c r="EQ22" s="108"/>
      <c r="ER22" s="108"/>
      <c r="ES22" s="108"/>
      <c r="ET22" s="108"/>
      <c r="EU22" s="108"/>
      <c r="EV22" s="108"/>
      <c r="EW22" s="108"/>
      <c r="EX22" s="108"/>
      <c r="EY22" s="108"/>
      <c r="EZ22" s="108"/>
      <c r="FA22" s="108"/>
      <c r="FB22" s="108"/>
      <c r="FC22" s="108"/>
      <c r="FD22" s="108"/>
      <c r="FE22" s="108"/>
      <c r="FF22" s="108"/>
      <c r="FG22" s="108"/>
      <c r="FH22" s="108"/>
      <c r="FI22" s="108"/>
      <c r="FJ22" s="108"/>
      <c r="FK22" s="108"/>
      <c r="FL22" s="108"/>
      <c r="FM22" s="108"/>
      <c r="FN22" s="108"/>
      <c r="FO22" s="108"/>
      <c r="FP22" s="108"/>
      <c r="FQ22" s="108"/>
      <c r="FR22" s="108"/>
      <c r="FS22" s="108"/>
      <c r="FT22" s="108"/>
      <c r="FU22" s="108"/>
      <c r="FV22" s="108"/>
      <c r="FW22" s="108"/>
      <c r="FX22" s="108"/>
      <c r="FY22" s="108"/>
      <c r="FZ22" s="108"/>
      <c r="GA22" s="108"/>
      <c r="GB22" s="108"/>
      <c r="GC22" s="108"/>
      <c r="GD22" s="108"/>
      <c r="GE22" s="108"/>
      <c r="GF22" s="108"/>
      <c r="GG22" s="108"/>
      <c r="GH22" s="108"/>
      <c r="GI22" s="108"/>
      <c r="GJ22" s="108"/>
      <c r="GK22" s="108"/>
      <c r="GL22" s="108"/>
      <c r="GM22" s="108"/>
      <c r="GN22" s="108"/>
      <c r="GO22" s="108"/>
      <c r="GP22" s="108"/>
      <c r="GQ22" s="108"/>
      <c r="GR22" s="108"/>
      <c r="GS22" s="108"/>
      <c r="GT22" s="108"/>
      <c r="GU22" s="108"/>
      <c r="GV22" s="108"/>
      <c r="GW22" s="108"/>
      <c r="GX22" s="108"/>
      <c r="GY22" s="108"/>
      <c r="GZ22" s="108"/>
      <c r="HA22" s="108"/>
      <c r="HB22" s="108"/>
      <c r="HC22" s="108"/>
      <c r="HD22" s="108"/>
      <c r="HE22" s="108"/>
      <c r="HF22" s="108"/>
      <c r="HG22" s="108"/>
      <c r="HH22" s="108"/>
      <c r="HI22" s="108"/>
      <c r="HJ22" s="108"/>
      <c r="HK22" s="108"/>
      <c r="HL22" s="108"/>
      <c r="HM22" s="108"/>
      <c r="HN22" s="108"/>
      <c r="HO22" s="108"/>
      <c r="HP22" s="108"/>
      <c r="HQ22" s="108"/>
      <c r="HR22" s="108"/>
      <c r="HS22" s="108"/>
      <c r="HT22" s="108"/>
      <c r="HU22" s="108"/>
      <c r="HV22" s="108"/>
      <c r="HW22" s="108"/>
      <c r="HX22" s="108"/>
      <c r="HY22" s="108"/>
      <c r="HZ22" s="108"/>
      <c r="IA22" s="108"/>
      <c r="IB22" s="108"/>
      <c r="IC22" s="108"/>
      <c r="ID22" s="108"/>
      <c r="IE22" s="108"/>
      <c r="IF22" s="108"/>
      <c r="IG22" s="108"/>
      <c r="IH22" s="108"/>
      <c r="II22" s="108"/>
      <c r="IJ22" s="108"/>
      <c r="IK22" s="108"/>
      <c r="IL22" s="108"/>
      <c r="IM22" s="108"/>
      <c r="IN22" s="108"/>
    </row>
    <row r="23" spans="1:248" s="9" customFormat="1" x14ac:dyDescent="0.25">
      <c r="A23" s="148" t="s">
        <v>35</v>
      </c>
      <c r="B23" s="301" t="s">
        <v>36</v>
      </c>
      <c r="C23" s="37"/>
      <c r="D23" s="37"/>
      <c r="E23" s="37"/>
      <c r="F23" s="37">
        <v>21.367910810458188</v>
      </c>
      <c r="G23" s="37">
        <v>1.2965908769359793</v>
      </c>
      <c r="H23" s="37">
        <v>6.0679347103104873E-2</v>
      </c>
      <c r="I23" s="37"/>
      <c r="J23" s="37"/>
      <c r="K23" s="37"/>
      <c r="L23" s="37"/>
      <c r="M23" s="37"/>
      <c r="N23" s="37"/>
      <c r="O23" s="37">
        <v>1.0666666666666667</v>
      </c>
      <c r="P23" s="37">
        <v>1.0666666666666667</v>
      </c>
      <c r="Q23" s="37">
        <v>1.0666666666666667</v>
      </c>
      <c r="R23" s="37">
        <v>5.2366619224706552</v>
      </c>
      <c r="S23" s="37">
        <v>4.6715540139370653</v>
      </c>
      <c r="T23" s="37">
        <v>5.1033526578939306</v>
      </c>
      <c r="U23" s="37"/>
      <c r="V23" s="37"/>
      <c r="W23" s="37"/>
      <c r="X23" s="37">
        <v>20.369210051341518</v>
      </c>
      <c r="Y23" s="37">
        <v>22.833229873493586</v>
      </c>
      <c r="Z23" s="37">
        <v>20.901292506539463</v>
      </c>
      <c r="AA23" s="2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108"/>
      <c r="DK23" s="108"/>
      <c r="DL23" s="108"/>
      <c r="DM23" s="108"/>
      <c r="DN23" s="108"/>
      <c r="DO23" s="108"/>
      <c r="DP23" s="108"/>
      <c r="DQ23" s="108"/>
      <c r="DR23" s="108"/>
      <c r="DS23" s="108"/>
      <c r="DT23" s="108"/>
      <c r="DU23" s="108"/>
      <c r="DV23" s="108"/>
      <c r="DW23" s="108"/>
      <c r="DX23" s="108"/>
      <c r="DY23" s="108"/>
      <c r="DZ23" s="108"/>
      <c r="EA23" s="108"/>
      <c r="EB23" s="108"/>
      <c r="EC23" s="108"/>
      <c r="ED23" s="108"/>
      <c r="EE23" s="108"/>
      <c r="EF23" s="108"/>
      <c r="EG23" s="108"/>
      <c r="EH23" s="108"/>
      <c r="EI23" s="108"/>
      <c r="EJ23" s="108"/>
      <c r="EK23" s="108"/>
      <c r="EL23" s="108"/>
      <c r="EM23" s="108"/>
      <c r="EN23" s="108"/>
      <c r="EO23" s="108"/>
      <c r="EP23" s="108"/>
      <c r="EQ23" s="108"/>
      <c r="ER23" s="108"/>
      <c r="ES23" s="108"/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08"/>
      <c r="FG23" s="108"/>
      <c r="FH23" s="108"/>
      <c r="FI23" s="108"/>
      <c r="FJ23" s="108"/>
      <c r="FK23" s="108"/>
      <c r="FL23" s="108"/>
      <c r="FM23" s="108"/>
      <c r="FN23" s="108"/>
      <c r="FO23" s="108"/>
      <c r="FP23" s="108"/>
      <c r="FQ23" s="108"/>
      <c r="FR23" s="108"/>
      <c r="FS23" s="108"/>
      <c r="FT23" s="108"/>
      <c r="FU23" s="108"/>
      <c r="FV23" s="108"/>
      <c r="FW23" s="108"/>
      <c r="FX23" s="108"/>
      <c r="FY23" s="108"/>
      <c r="FZ23" s="108"/>
      <c r="GA23" s="108"/>
      <c r="GB23" s="108"/>
      <c r="GC23" s="108"/>
      <c r="GD23" s="108"/>
      <c r="GE23" s="108"/>
      <c r="GF23" s="108"/>
      <c r="GG23" s="108"/>
      <c r="GH23" s="108"/>
      <c r="GI23" s="108"/>
      <c r="GJ23" s="108"/>
      <c r="GK23" s="108"/>
      <c r="GL23" s="108"/>
      <c r="GM23" s="108"/>
      <c r="GN23" s="108"/>
      <c r="GO23" s="108"/>
      <c r="GP23" s="108"/>
      <c r="GQ23" s="108"/>
      <c r="GR23" s="108"/>
      <c r="GS23" s="108"/>
      <c r="GT23" s="108"/>
      <c r="GU23" s="108"/>
      <c r="GV23" s="108"/>
      <c r="GW23" s="108"/>
      <c r="GX23" s="108"/>
      <c r="GY23" s="108"/>
      <c r="GZ23" s="108"/>
      <c r="HA23" s="108"/>
      <c r="HB23" s="108"/>
      <c r="HC23" s="108"/>
      <c r="HD23" s="108"/>
      <c r="HE23" s="108"/>
      <c r="HF23" s="108"/>
      <c r="HG23" s="108"/>
      <c r="HH23" s="108"/>
      <c r="HI23" s="108"/>
      <c r="HJ23" s="108"/>
      <c r="HK23" s="108"/>
      <c r="HL23" s="108"/>
      <c r="HM23" s="108"/>
      <c r="HN23" s="108"/>
      <c r="HO23" s="108"/>
      <c r="HP23" s="108"/>
      <c r="HQ23" s="108"/>
      <c r="HR23" s="108"/>
      <c r="HS23" s="108"/>
      <c r="HT23" s="108"/>
      <c r="HU23" s="108"/>
      <c r="HV23" s="108"/>
      <c r="HW23" s="108"/>
      <c r="HX23" s="108"/>
      <c r="HY23" s="108"/>
      <c r="HZ23" s="108"/>
      <c r="IA23" s="108"/>
      <c r="IB23" s="108"/>
      <c r="IC23" s="108"/>
      <c r="ID23" s="108"/>
      <c r="IE23" s="108"/>
      <c r="IF23" s="108"/>
      <c r="IG23" s="108"/>
      <c r="IH23" s="108"/>
      <c r="II23" s="108"/>
      <c r="IJ23" s="108"/>
      <c r="IK23" s="108"/>
      <c r="IL23" s="108"/>
      <c r="IM23" s="108"/>
      <c r="IN23" s="108"/>
    </row>
    <row r="24" spans="1:248" s="9" customFormat="1" x14ac:dyDescent="0.25">
      <c r="A24" s="148" t="s">
        <v>37</v>
      </c>
      <c r="B24" s="301" t="s">
        <v>38</v>
      </c>
      <c r="C24" s="37"/>
      <c r="D24" s="37"/>
      <c r="E24" s="37"/>
      <c r="F24" s="37">
        <v>4.7634224418735256</v>
      </c>
      <c r="G24" s="37">
        <v>0.51883354465922882</v>
      </c>
      <c r="H24" s="37">
        <v>0.10892033007577716</v>
      </c>
      <c r="I24" s="37"/>
      <c r="J24" s="37"/>
      <c r="K24" s="37"/>
      <c r="L24" s="37"/>
      <c r="M24" s="37"/>
      <c r="N24" s="37"/>
      <c r="O24" s="37"/>
      <c r="P24" s="37">
        <v>0.30599999999999999</v>
      </c>
      <c r="Q24" s="37">
        <v>0.315</v>
      </c>
      <c r="R24" s="37"/>
      <c r="S24" s="37">
        <v>6.96</v>
      </c>
      <c r="T24" s="37">
        <v>6.14</v>
      </c>
      <c r="U24" s="37"/>
      <c r="V24" s="37"/>
      <c r="W24" s="37"/>
      <c r="X24" s="37"/>
      <c r="Y24" s="37">
        <v>4.3965517241379306</v>
      </c>
      <c r="Z24" s="37">
        <v>5.1302931596091206</v>
      </c>
      <c r="AA24" s="2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  <c r="DS24" s="108"/>
      <c r="DT24" s="108"/>
      <c r="DU24" s="108"/>
      <c r="DV24" s="108"/>
      <c r="DW24" s="108"/>
      <c r="DX24" s="108"/>
      <c r="DY24" s="108"/>
      <c r="DZ24" s="108"/>
      <c r="EA24" s="108"/>
      <c r="EB24" s="108"/>
      <c r="EC24" s="108"/>
      <c r="ED24" s="108"/>
      <c r="EE24" s="108"/>
      <c r="EF24" s="108"/>
      <c r="EG24" s="108"/>
      <c r="EH24" s="108"/>
      <c r="EI24" s="108"/>
      <c r="EJ24" s="108"/>
      <c r="EK24" s="108"/>
      <c r="EL24" s="108"/>
      <c r="EM24" s="108"/>
      <c r="EN24" s="108"/>
      <c r="EO24" s="108"/>
      <c r="EP24" s="108"/>
      <c r="EQ24" s="108"/>
      <c r="ER24" s="108"/>
      <c r="ES24" s="108"/>
      <c r="ET24" s="108"/>
      <c r="EU24" s="108"/>
      <c r="EV24" s="108"/>
      <c r="EW24" s="108"/>
      <c r="EX24" s="108"/>
      <c r="EY24" s="108"/>
      <c r="EZ24" s="108"/>
      <c r="FA24" s="108"/>
      <c r="FB24" s="108"/>
      <c r="FC24" s="108"/>
      <c r="FD24" s="108"/>
      <c r="FE24" s="108"/>
      <c r="FF24" s="108"/>
      <c r="FG24" s="108"/>
      <c r="FH24" s="108"/>
      <c r="FI24" s="108"/>
      <c r="FJ24" s="108"/>
      <c r="FK24" s="108"/>
      <c r="FL24" s="108"/>
      <c r="FM24" s="108"/>
      <c r="FN24" s="108"/>
      <c r="FO24" s="108"/>
      <c r="FP24" s="108"/>
      <c r="FQ24" s="108"/>
      <c r="FR24" s="108"/>
      <c r="FS24" s="108"/>
      <c r="FT24" s="108"/>
      <c r="FU24" s="108"/>
      <c r="FV24" s="108"/>
      <c r="FW24" s="108"/>
      <c r="FX24" s="108"/>
      <c r="FY24" s="108"/>
      <c r="FZ24" s="108"/>
      <c r="GA24" s="108"/>
      <c r="GB24" s="108"/>
      <c r="GC24" s="108"/>
      <c r="GD24" s="108"/>
      <c r="GE24" s="108"/>
      <c r="GF24" s="108"/>
      <c r="GG24" s="108"/>
      <c r="GH24" s="108"/>
      <c r="GI24" s="108"/>
      <c r="GJ24" s="108"/>
      <c r="GK24" s="108"/>
      <c r="GL24" s="108"/>
      <c r="GM24" s="108"/>
      <c r="GN24" s="108"/>
      <c r="GO24" s="108"/>
      <c r="GP24" s="108"/>
      <c r="GQ24" s="108"/>
      <c r="GR24" s="108"/>
      <c r="GS24" s="108"/>
      <c r="GT24" s="108"/>
      <c r="GU24" s="108"/>
      <c r="GV24" s="108"/>
      <c r="GW24" s="108"/>
      <c r="GX24" s="108"/>
      <c r="GY24" s="108"/>
      <c r="GZ24" s="108"/>
      <c r="HA24" s="108"/>
      <c r="HB24" s="108"/>
      <c r="HC24" s="108"/>
      <c r="HD24" s="108"/>
      <c r="HE24" s="108"/>
      <c r="HF24" s="108"/>
      <c r="HG24" s="108"/>
      <c r="HH24" s="108"/>
      <c r="HI24" s="108"/>
      <c r="HJ24" s="108"/>
      <c r="HK24" s="108"/>
      <c r="HL24" s="108"/>
      <c r="HM24" s="108"/>
      <c r="HN24" s="108"/>
      <c r="HO24" s="108"/>
      <c r="HP24" s="108"/>
      <c r="HQ24" s="108"/>
      <c r="HR24" s="108"/>
      <c r="HS24" s="108"/>
      <c r="HT24" s="108"/>
      <c r="HU24" s="108"/>
      <c r="HV24" s="108"/>
      <c r="HW24" s="108"/>
      <c r="HX24" s="108"/>
      <c r="HY24" s="108"/>
      <c r="HZ24" s="108"/>
      <c r="IA24" s="108"/>
      <c r="IB24" s="108"/>
      <c r="IC24" s="108"/>
      <c r="ID24" s="108"/>
      <c r="IE24" s="108"/>
      <c r="IF24" s="108"/>
      <c r="IG24" s="108"/>
      <c r="IH24" s="108"/>
      <c r="II24" s="108"/>
      <c r="IJ24" s="108"/>
      <c r="IK24" s="108"/>
      <c r="IL24" s="108"/>
      <c r="IM24" s="108"/>
      <c r="IN24" s="108"/>
    </row>
    <row r="25" spans="1:248" s="9" customFormat="1" x14ac:dyDescent="0.25">
      <c r="A25" s="148" t="s">
        <v>39</v>
      </c>
      <c r="B25" s="301" t="s">
        <v>40</v>
      </c>
      <c r="C25" s="37"/>
      <c r="D25" s="37"/>
      <c r="E25" s="37"/>
      <c r="F25" s="37">
        <v>19.710404825249892</v>
      </c>
      <c r="G25" s="37">
        <v>2.9086888646639357</v>
      </c>
      <c r="H25" s="37">
        <v>0.14757123917301679</v>
      </c>
      <c r="I25" s="37"/>
      <c r="J25" s="37"/>
      <c r="K25" s="37"/>
      <c r="L25" s="37"/>
      <c r="M25" s="37"/>
      <c r="N25" s="37"/>
      <c r="O25" s="37">
        <v>0.76600000000000001</v>
      </c>
      <c r="P25" s="37">
        <v>0.88800000000000001</v>
      </c>
      <c r="Q25" s="37">
        <v>0.79600000000000004</v>
      </c>
      <c r="R25" s="37">
        <v>3.45</v>
      </c>
      <c r="S25" s="37">
        <v>4.3499999999999996</v>
      </c>
      <c r="T25" s="37">
        <v>4.82</v>
      </c>
      <c r="U25" s="37"/>
      <c r="V25" s="37"/>
      <c r="W25" s="37"/>
      <c r="X25" s="37">
        <v>22.202898550724637</v>
      </c>
      <c r="Y25" s="37">
        <v>20.413793103448278</v>
      </c>
      <c r="Z25" s="37">
        <v>16.514522821576762</v>
      </c>
      <c r="AA25" s="2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E25" s="108"/>
      <c r="EF25" s="108"/>
      <c r="EG25" s="108"/>
      <c r="EH25" s="108"/>
      <c r="EI25" s="108"/>
      <c r="EJ25" s="108"/>
      <c r="EK25" s="108"/>
      <c r="EL25" s="108"/>
      <c r="EM25" s="108"/>
      <c r="EN25" s="108"/>
      <c r="EO25" s="108"/>
      <c r="EP25" s="108"/>
      <c r="EQ25" s="108"/>
      <c r="ER25" s="108"/>
      <c r="ES25" s="108"/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08"/>
      <c r="FG25" s="108"/>
      <c r="FH25" s="108"/>
      <c r="FI25" s="108"/>
      <c r="FJ25" s="108"/>
      <c r="FK25" s="108"/>
      <c r="FL25" s="108"/>
      <c r="FM25" s="108"/>
      <c r="FN25" s="108"/>
      <c r="FO25" s="108"/>
      <c r="FP25" s="108"/>
      <c r="FQ25" s="108"/>
      <c r="FR25" s="108"/>
      <c r="FS25" s="108"/>
      <c r="FT25" s="108"/>
      <c r="FU25" s="108"/>
      <c r="FV25" s="108"/>
      <c r="FW25" s="108"/>
      <c r="FX25" s="108"/>
      <c r="FY25" s="108"/>
      <c r="FZ25" s="108"/>
      <c r="GA25" s="108"/>
      <c r="GB25" s="108"/>
      <c r="GC25" s="108"/>
      <c r="GD25" s="108"/>
      <c r="GE25" s="108"/>
      <c r="GF25" s="108"/>
      <c r="GG25" s="108"/>
      <c r="GH25" s="108"/>
      <c r="GI25" s="108"/>
      <c r="GJ25" s="108"/>
      <c r="GK25" s="108"/>
      <c r="GL25" s="108"/>
      <c r="GM25" s="108"/>
      <c r="GN25" s="108"/>
      <c r="GO25" s="108"/>
      <c r="GP25" s="108"/>
      <c r="GQ25" s="108"/>
      <c r="GR25" s="108"/>
      <c r="GS25" s="108"/>
      <c r="GT25" s="108"/>
      <c r="GU25" s="108"/>
      <c r="GV25" s="108"/>
      <c r="GW25" s="108"/>
      <c r="GX25" s="108"/>
      <c r="GY25" s="108"/>
      <c r="GZ25" s="108"/>
      <c r="HA25" s="108"/>
      <c r="HB25" s="108"/>
      <c r="HC25" s="108"/>
      <c r="HD25" s="108"/>
      <c r="HE25" s="108"/>
      <c r="HF25" s="108"/>
      <c r="HG25" s="108"/>
      <c r="HH25" s="108"/>
      <c r="HI25" s="108"/>
      <c r="HJ25" s="108"/>
      <c r="HK25" s="108"/>
      <c r="HL25" s="108"/>
      <c r="HM25" s="108"/>
      <c r="HN25" s="108"/>
      <c r="HO25" s="108"/>
      <c r="HP25" s="108"/>
      <c r="HQ25" s="108"/>
      <c r="HR25" s="108"/>
      <c r="HS25" s="108"/>
      <c r="HT25" s="108"/>
      <c r="HU25" s="108"/>
      <c r="HV25" s="108"/>
      <c r="HW25" s="108"/>
      <c r="HX25" s="108"/>
      <c r="HY25" s="108"/>
      <c r="HZ25" s="108"/>
      <c r="IA25" s="108"/>
      <c r="IB25" s="108"/>
      <c r="IC25" s="108"/>
      <c r="ID25" s="108"/>
      <c r="IE25" s="108"/>
      <c r="IF25" s="108"/>
      <c r="IG25" s="108"/>
      <c r="IH25" s="108"/>
      <c r="II25" s="108"/>
      <c r="IJ25" s="108"/>
      <c r="IK25" s="108"/>
      <c r="IL25" s="108"/>
      <c r="IM25" s="108"/>
      <c r="IN25" s="108"/>
    </row>
    <row r="26" spans="1:248" s="9" customFormat="1" x14ac:dyDescent="0.25">
      <c r="A26" s="148" t="s">
        <v>41</v>
      </c>
      <c r="B26" s="301" t="s">
        <v>42</v>
      </c>
      <c r="C26" s="37"/>
      <c r="D26" s="37"/>
      <c r="E26" s="37"/>
      <c r="F26" s="37">
        <v>0</v>
      </c>
      <c r="G26" s="37">
        <v>0</v>
      </c>
      <c r="H26" s="37"/>
      <c r="I26" s="37"/>
      <c r="J26" s="37"/>
      <c r="K26" s="37"/>
      <c r="L26" s="37"/>
      <c r="M26" s="37"/>
      <c r="N26" s="37"/>
      <c r="O26" s="37">
        <v>0</v>
      </c>
      <c r="P26" s="37">
        <v>0</v>
      </c>
      <c r="Q26" s="37">
        <v>0</v>
      </c>
      <c r="R26" s="37">
        <v>3.669012275925831</v>
      </c>
      <c r="S26" s="37">
        <v>3.7526323899532592</v>
      </c>
      <c r="T26" s="37">
        <v>3.3998664543633468</v>
      </c>
      <c r="U26" s="37"/>
      <c r="V26" s="37"/>
      <c r="W26" s="37"/>
      <c r="X26" s="37">
        <v>0</v>
      </c>
      <c r="Y26" s="37">
        <v>0</v>
      </c>
      <c r="Z26" s="37">
        <v>0</v>
      </c>
      <c r="AA26" s="2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8"/>
      <c r="DV26" s="108"/>
      <c r="DW26" s="108"/>
      <c r="DX26" s="108"/>
      <c r="DY26" s="108"/>
      <c r="DZ26" s="108"/>
      <c r="EA26" s="108"/>
      <c r="EB26" s="108"/>
      <c r="EC26" s="108"/>
      <c r="ED26" s="108"/>
      <c r="EE26" s="108"/>
      <c r="EF26" s="108"/>
      <c r="EG26" s="108"/>
      <c r="EH26" s="108"/>
      <c r="EI26" s="108"/>
      <c r="EJ26" s="108"/>
      <c r="EK26" s="108"/>
      <c r="EL26" s="108"/>
      <c r="EM26" s="108"/>
      <c r="EN26" s="108"/>
      <c r="EO26" s="108"/>
      <c r="EP26" s="108"/>
      <c r="EQ26" s="108"/>
      <c r="ER26" s="108"/>
      <c r="ES26" s="108"/>
      <c r="ET26" s="108"/>
      <c r="EU26" s="108"/>
      <c r="EV26" s="108"/>
      <c r="EW26" s="108"/>
      <c r="EX26" s="108"/>
      <c r="EY26" s="108"/>
      <c r="EZ26" s="108"/>
      <c r="FA26" s="108"/>
      <c r="FB26" s="108"/>
      <c r="FC26" s="108"/>
      <c r="FD26" s="108"/>
      <c r="FE26" s="108"/>
      <c r="FF26" s="108"/>
      <c r="FG26" s="108"/>
      <c r="FH26" s="108"/>
      <c r="FI26" s="108"/>
      <c r="FJ26" s="108"/>
      <c r="FK26" s="108"/>
      <c r="FL26" s="108"/>
      <c r="FM26" s="108"/>
      <c r="FN26" s="108"/>
      <c r="FO26" s="108"/>
      <c r="FP26" s="108"/>
      <c r="FQ26" s="108"/>
      <c r="FR26" s="108"/>
      <c r="FS26" s="108"/>
      <c r="FT26" s="108"/>
      <c r="FU26" s="108"/>
      <c r="FV26" s="108"/>
      <c r="FW26" s="108"/>
      <c r="FX26" s="108"/>
      <c r="FY26" s="108"/>
      <c r="FZ26" s="108"/>
      <c r="GA26" s="108"/>
      <c r="GB26" s="108"/>
      <c r="GC26" s="108"/>
      <c r="GD26" s="108"/>
      <c r="GE26" s="108"/>
      <c r="GF26" s="108"/>
      <c r="GG26" s="108"/>
      <c r="GH26" s="108"/>
      <c r="GI26" s="108"/>
      <c r="GJ26" s="108"/>
      <c r="GK26" s="108"/>
      <c r="GL26" s="108"/>
      <c r="GM26" s="108"/>
      <c r="GN26" s="108"/>
      <c r="GO26" s="108"/>
      <c r="GP26" s="108"/>
      <c r="GQ26" s="108"/>
      <c r="GR26" s="108"/>
      <c r="GS26" s="108"/>
      <c r="GT26" s="108"/>
      <c r="GU26" s="108"/>
      <c r="GV26" s="108"/>
      <c r="GW26" s="108"/>
      <c r="GX26" s="108"/>
      <c r="GY26" s="108"/>
      <c r="GZ26" s="108"/>
      <c r="HA26" s="108"/>
      <c r="HB26" s="108"/>
      <c r="HC26" s="108"/>
      <c r="HD26" s="108"/>
      <c r="HE26" s="108"/>
      <c r="HF26" s="108"/>
      <c r="HG26" s="108"/>
      <c r="HH26" s="108"/>
      <c r="HI26" s="108"/>
      <c r="HJ26" s="108"/>
      <c r="HK26" s="108"/>
      <c r="HL26" s="108"/>
      <c r="HM26" s="108"/>
      <c r="HN26" s="108"/>
      <c r="HO26" s="108"/>
      <c r="HP26" s="108"/>
      <c r="HQ26" s="108"/>
      <c r="HR26" s="108"/>
      <c r="HS26" s="108"/>
      <c r="HT26" s="108"/>
      <c r="HU26" s="108"/>
      <c r="HV26" s="108"/>
      <c r="HW26" s="108"/>
      <c r="HX26" s="108"/>
      <c r="HY26" s="108"/>
      <c r="HZ26" s="108"/>
      <c r="IA26" s="108"/>
      <c r="IB26" s="108"/>
      <c r="IC26" s="108"/>
      <c r="ID26" s="108"/>
      <c r="IE26" s="108"/>
      <c r="IF26" s="108"/>
      <c r="IG26" s="108"/>
      <c r="IH26" s="108"/>
      <c r="II26" s="108"/>
      <c r="IJ26" s="108"/>
      <c r="IK26" s="108"/>
      <c r="IL26" s="108"/>
      <c r="IM26" s="108"/>
      <c r="IN26" s="108"/>
    </row>
    <row r="27" spans="1:248" s="9" customFormat="1" x14ac:dyDescent="0.25">
      <c r="A27" s="148" t="s">
        <v>43</v>
      </c>
      <c r="B27" s="301" t="s">
        <v>44</v>
      </c>
      <c r="C27" s="37"/>
      <c r="D27" s="37"/>
      <c r="E27" s="37"/>
      <c r="F27" s="37">
        <v>0</v>
      </c>
      <c r="G27" s="37">
        <v>0</v>
      </c>
      <c r="H27" s="37"/>
      <c r="I27" s="37"/>
      <c r="J27" s="37"/>
      <c r="K27" s="37"/>
      <c r="L27" s="37"/>
      <c r="M27" s="37"/>
      <c r="N27" s="37"/>
      <c r="O27" s="37">
        <v>0</v>
      </c>
      <c r="P27" s="37">
        <v>0</v>
      </c>
      <c r="Q27" s="37">
        <v>0</v>
      </c>
      <c r="R27" s="37">
        <v>0.34200000000000003</v>
      </c>
      <c r="S27" s="37">
        <v>0.311</v>
      </c>
      <c r="T27" s="37">
        <v>0.29099999999999998</v>
      </c>
      <c r="U27" s="37"/>
      <c r="V27" s="37"/>
      <c r="W27" s="37"/>
      <c r="X27" s="37">
        <v>0</v>
      </c>
      <c r="Y27" s="37">
        <v>0</v>
      </c>
      <c r="Z27" s="37">
        <v>0</v>
      </c>
      <c r="AA27" s="106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8"/>
      <c r="DE27" s="108"/>
      <c r="DF27" s="108"/>
      <c r="DG27" s="108"/>
      <c r="DH27" s="108"/>
      <c r="DI27" s="108"/>
      <c r="DJ27" s="108"/>
      <c r="DK27" s="108"/>
      <c r="DL27" s="108"/>
      <c r="DM27" s="108"/>
      <c r="DN27" s="108"/>
      <c r="DO27" s="108"/>
      <c r="DP27" s="108"/>
      <c r="DQ27" s="108"/>
      <c r="DR27" s="108"/>
      <c r="DS27" s="108"/>
      <c r="DT27" s="108"/>
      <c r="DU27" s="108"/>
      <c r="DV27" s="108"/>
      <c r="DW27" s="108"/>
      <c r="DX27" s="108"/>
      <c r="DY27" s="108"/>
      <c r="DZ27" s="108"/>
      <c r="EA27" s="108"/>
      <c r="EB27" s="108"/>
      <c r="EC27" s="108"/>
      <c r="ED27" s="108"/>
      <c r="EE27" s="108"/>
      <c r="EF27" s="108"/>
      <c r="EG27" s="108"/>
      <c r="EH27" s="108"/>
      <c r="EI27" s="108"/>
      <c r="EJ27" s="108"/>
      <c r="EK27" s="108"/>
      <c r="EL27" s="108"/>
      <c r="EM27" s="108"/>
      <c r="EN27" s="108"/>
      <c r="EO27" s="108"/>
      <c r="EP27" s="108"/>
      <c r="EQ27" s="108"/>
      <c r="ER27" s="108"/>
      <c r="ES27" s="108"/>
      <c r="ET27" s="108"/>
      <c r="EU27" s="108"/>
      <c r="EV27" s="108"/>
      <c r="EW27" s="108"/>
      <c r="EX27" s="108"/>
      <c r="EY27" s="108"/>
      <c r="EZ27" s="108"/>
      <c r="FA27" s="108"/>
      <c r="FB27" s="108"/>
      <c r="FC27" s="108"/>
      <c r="FD27" s="108"/>
      <c r="FE27" s="108"/>
      <c r="FF27" s="108"/>
      <c r="FG27" s="108"/>
      <c r="FH27" s="108"/>
      <c r="FI27" s="108"/>
      <c r="FJ27" s="108"/>
      <c r="FK27" s="108"/>
      <c r="FL27" s="108"/>
      <c r="FM27" s="108"/>
      <c r="FN27" s="108"/>
      <c r="FO27" s="108"/>
      <c r="FP27" s="108"/>
      <c r="FQ27" s="108"/>
      <c r="FR27" s="108"/>
      <c r="FS27" s="108"/>
      <c r="FT27" s="108"/>
      <c r="FU27" s="108"/>
      <c r="FV27" s="108"/>
      <c r="FW27" s="108"/>
      <c r="FX27" s="108"/>
      <c r="FY27" s="108"/>
      <c r="FZ27" s="108"/>
      <c r="GA27" s="108"/>
      <c r="GB27" s="108"/>
      <c r="GC27" s="108"/>
      <c r="GD27" s="108"/>
      <c r="GE27" s="108"/>
      <c r="GF27" s="108"/>
      <c r="GG27" s="108"/>
      <c r="GH27" s="108"/>
      <c r="GI27" s="108"/>
      <c r="GJ27" s="108"/>
      <c r="GK27" s="108"/>
      <c r="GL27" s="108"/>
      <c r="GM27" s="108"/>
      <c r="GN27" s="108"/>
      <c r="GO27" s="108"/>
      <c r="GP27" s="108"/>
      <c r="GQ27" s="108"/>
      <c r="GR27" s="108"/>
      <c r="GS27" s="108"/>
      <c r="GT27" s="108"/>
      <c r="GU27" s="108"/>
      <c r="GV27" s="108"/>
      <c r="GW27" s="108"/>
      <c r="GX27" s="108"/>
      <c r="GY27" s="108"/>
      <c r="GZ27" s="108"/>
      <c r="HA27" s="108"/>
      <c r="HB27" s="108"/>
      <c r="HC27" s="108"/>
      <c r="HD27" s="108"/>
      <c r="HE27" s="108"/>
      <c r="HF27" s="108"/>
      <c r="HG27" s="108"/>
      <c r="HH27" s="108"/>
      <c r="HI27" s="108"/>
      <c r="HJ27" s="108"/>
      <c r="HK27" s="108"/>
      <c r="HL27" s="108"/>
      <c r="HM27" s="108"/>
      <c r="HN27" s="108"/>
      <c r="HO27" s="108"/>
      <c r="HP27" s="108"/>
      <c r="HQ27" s="108"/>
      <c r="HR27" s="108"/>
      <c r="HS27" s="108"/>
      <c r="HT27" s="108"/>
      <c r="HU27" s="108"/>
      <c r="HV27" s="108"/>
      <c r="HW27" s="108"/>
      <c r="HX27" s="108"/>
      <c r="HY27" s="108"/>
      <c r="HZ27" s="108"/>
      <c r="IA27" s="108"/>
      <c r="IB27" s="108"/>
      <c r="IC27" s="108"/>
      <c r="ID27" s="108"/>
      <c r="IE27" s="108"/>
      <c r="IF27" s="108"/>
      <c r="IG27" s="108"/>
      <c r="IH27" s="108"/>
      <c r="II27" s="108"/>
      <c r="IJ27" s="108"/>
      <c r="IK27" s="108"/>
      <c r="IL27" s="108"/>
      <c r="IM27" s="108"/>
      <c r="IN27" s="108"/>
    </row>
    <row r="28" spans="1:248" s="9" customFormat="1" x14ac:dyDescent="0.25">
      <c r="A28" s="148" t="s">
        <v>45</v>
      </c>
      <c r="B28" s="301" t="s">
        <v>46</v>
      </c>
      <c r="C28" s="37"/>
      <c r="D28" s="37"/>
      <c r="E28" s="37"/>
      <c r="F28" s="37">
        <v>0</v>
      </c>
      <c r="G28" s="37">
        <v>0</v>
      </c>
      <c r="H28" s="37"/>
      <c r="I28" s="37"/>
      <c r="J28" s="37"/>
      <c r="K28" s="37"/>
      <c r="L28" s="37"/>
      <c r="M28" s="37"/>
      <c r="N28" s="37"/>
      <c r="O28" s="37">
        <v>0</v>
      </c>
      <c r="P28" s="37">
        <v>0</v>
      </c>
      <c r="Q28" s="37">
        <v>0</v>
      </c>
      <c r="R28" s="37">
        <v>5.66</v>
      </c>
      <c r="S28" s="37">
        <v>5.87</v>
      </c>
      <c r="T28" s="37">
        <v>5.26</v>
      </c>
      <c r="U28" s="37"/>
      <c r="V28" s="37"/>
      <c r="W28" s="37"/>
      <c r="X28" s="37">
        <v>0</v>
      </c>
      <c r="Y28" s="37">
        <v>0</v>
      </c>
      <c r="Z28" s="37">
        <v>0</v>
      </c>
      <c r="AA28" s="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8"/>
      <c r="DE28" s="108"/>
      <c r="DF28" s="108"/>
      <c r="DG28" s="108"/>
      <c r="DH28" s="108"/>
      <c r="DI28" s="108"/>
      <c r="DJ28" s="108"/>
      <c r="DK28" s="108"/>
      <c r="DL28" s="108"/>
      <c r="DM28" s="108"/>
      <c r="DN28" s="108"/>
      <c r="DO28" s="108"/>
      <c r="DP28" s="108"/>
      <c r="DQ28" s="108"/>
      <c r="DR28" s="108"/>
      <c r="DS28" s="108"/>
      <c r="DT28" s="108"/>
      <c r="DU28" s="108"/>
      <c r="DV28" s="108"/>
      <c r="DW28" s="108"/>
      <c r="DX28" s="108"/>
      <c r="DY28" s="108"/>
      <c r="DZ28" s="108"/>
      <c r="EA28" s="108"/>
      <c r="EB28" s="108"/>
      <c r="EC28" s="108"/>
      <c r="ED28" s="108"/>
      <c r="EE28" s="108"/>
      <c r="EF28" s="108"/>
      <c r="EG28" s="108"/>
      <c r="EH28" s="108"/>
      <c r="EI28" s="108"/>
      <c r="EJ28" s="108"/>
      <c r="EK28" s="108"/>
      <c r="EL28" s="108"/>
      <c r="EM28" s="108"/>
      <c r="EN28" s="108"/>
      <c r="EO28" s="108"/>
      <c r="EP28" s="108"/>
      <c r="EQ28" s="108"/>
      <c r="ER28" s="108"/>
      <c r="ES28" s="108"/>
      <c r="ET28" s="108"/>
      <c r="EU28" s="108"/>
      <c r="EV28" s="108"/>
      <c r="EW28" s="108"/>
      <c r="EX28" s="108"/>
      <c r="EY28" s="108"/>
      <c r="EZ28" s="108"/>
      <c r="FA28" s="108"/>
      <c r="FB28" s="108"/>
      <c r="FC28" s="108"/>
      <c r="FD28" s="108"/>
      <c r="FE28" s="108"/>
      <c r="FF28" s="108"/>
      <c r="FG28" s="108"/>
      <c r="FH28" s="108"/>
      <c r="FI28" s="108"/>
      <c r="FJ28" s="108"/>
      <c r="FK28" s="108"/>
      <c r="FL28" s="108"/>
      <c r="FM28" s="108"/>
      <c r="FN28" s="108"/>
      <c r="FO28" s="108"/>
      <c r="FP28" s="108"/>
      <c r="FQ28" s="108"/>
      <c r="FR28" s="108"/>
      <c r="FS28" s="108"/>
      <c r="FT28" s="108"/>
      <c r="FU28" s="108"/>
      <c r="FV28" s="108"/>
      <c r="FW28" s="108"/>
      <c r="FX28" s="108"/>
      <c r="FY28" s="108"/>
      <c r="FZ28" s="108"/>
      <c r="GA28" s="108"/>
      <c r="GB28" s="108"/>
      <c r="GC28" s="108"/>
      <c r="GD28" s="108"/>
      <c r="GE28" s="108"/>
      <c r="GF28" s="108"/>
      <c r="GG28" s="108"/>
      <c r="GH28" s="108"/>
      <c r="GI28" s="108"/>
      <c r="GJ28" s="108"/>
      <c r="GK28" s="108"/>
      <c r="GL28" s="108"/>
      <c r="GM28" s="108"/>
      <c r="GN28" s="108"/>
      <c r="GO28" s="108"/>
      <c r="GP28" s="108"/>
      <c r="GQ28" s="108"/>
      <c r="GR28" s="108"/>
      <c r="GS28" s="108"/>
      <c r="GT28" s="108"/>
      <c r="GU28" s="108"/>
      <c r="GV28" s="108"/>
      <c r="GW28" s="108"/>
      <c r="GX28" s="108"/>
      <c r="GY28" s="108"/>
      <c r="GZ28" s="108"/>
      <c r="HA28" s="108"/>
      <c r="HB28" s="108"/>
      <c r="HC28" s="108"/>
      <c r="HD28" s="108"/>
      <c r="HE28" s="108"/>
      <c r="HF28" s="108"/>
      <c r="HG28" s="108"/>
      <c r="HH28" s="108"/>
      <c r="HI28" s="108"/>
      <c r="HJ28" s="108"/>
      <c r="HK28" s="108"/>
      <c r="HL28" s="108"/>
      <c r="HM28" s="108"/>
      <c r="HN28" s="108"/>
      <c r="HO28" s="108"/>
      <c r="HP28" s="108"/>
      <c r="HQ28" s="108"/>
      <c r="HR28" s="108"/>
      <c r="HS28" s="108"/>
      <c r="HT28" s="108"/>
      <c r="HU28" s="108"/>
      <c r="HV28" s="108"/>
      <c r="HW28" s="108"/>
      <c r="HX28" s="108"/>
      <c r="HY28" s="108"/>
      <c r="HZ28" s="108"/>
      <c r="IA28" s="108"/>
      <c r="IB28" s="108"/>
      <c r="IC28" s="108"/>
      <c r="ID28" s="108"/>
      <c r="IE28" s="108"/>
      <c r="IF28" s="108"/>
      <c r="IG28" s="108"/>
      <c r="IH28" s="108"/>
      <c r="II28" s="108"/>
      <c r="IJ28" s="108"/>
      <c r="IK28" s="108"/>
      <c r="IL28" s="108"/>
      <c r="IM28" s="108"/>
      <c r="IN28" s="108"/>
    </row>
    <row r="29" spans="1:248" s="9" customFormat="1" x14ac:dyDescent="0.25">
      <c r="A29" s="108" t="s">
        <v>423</v>
      </c>
      <c r="B29" s="319" t="s">
        <v>578</v>
      </c>
      <c r="C29" s="37">
        <v>0</v>
      </c>
      <c r="D29" s="37">
        <v>0</v>
      </c>
      <c r="E29" s="37"/>
      <c r="F29" s="37">
        <v>0.60783733486297242</v>
      </c>
      <c r="G29" s="37">
        <v>0.24673586746304932</v>
      </c>
      <c r="H29" s="37">
        <v>0.40592417298399763</v>
      </c>
      <c r="I29" s="37">
        <v>0</v>
      </c>
      <c r="J29" s="37">
        <v>0</v>
      </c>
      <c r="K29" s="37">
        <v>0</v>
      </c>
      <c r="L29" s="37">
        <v>0.30499999999999999</v>
      </c>
      <c r="M29" s="37">
        <v>0.217</v>
      </c>
      <c r="N29" s="37">
        <v>0.107</v>
      </c>
      <c r="O29" s="37">
        <v>2.6200000000000001E-2</v>
      </c>
      <c r="P29" s="37">
        <v>3.2000000000000001E-2</v>
      </c>
      <c r="Q29" s="37">
        <v>1.4800000000000001E-2</v>
      </c>
      <c r="R29" s="37">
        <v>3.04</v>
      </c>
      <c r="S29" s="37">
        <v>5.4</v>
      </c>
      <c r="T29" s="37">
        <v>4.01</v>
      </c>
      <c r="U29" s="37">
        <v>0</v>
      </c>
      <c r="V29" s="37">
        <v>0</v>
      </c>
      <c r="W29" s="37">
        <v>0</v>
      </c>
      <c r="X29" s="37">
        <v>8.618421052631579E-3</v>
      </c>
      <c r="Y29" s="37">
        <v>5.9259259259259256E-3</v>
      </c>
      <c r="Z29" s="37">
        <v>3.6907730673316711E-3</v>
      </c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108"/>
      <c r="DK29" s="108"/>
      <c r="DL29" s="108"/>
      <c r="DM29" s="108"/>
      <c r="DN29" s="108"/>
      <c r="DO29" s="108"/>
      <c r="DP29" s="108"/>
      <c r="DQ29" s="108"/>
      <c r="DR29" s="108"/>
      <c r="DS29" s="108"/>
      <c r="DT29" s="108"/>
      <c r="DU29" s="108"/>
      <c r="DV29" s="108"/>
      <c r="DW29" s="108"/>
      <c r="DX29" s="108"/>
      <c r="DY29" s="108"/>
      <c r="DZ29" s="108"/>
      <c r="EA29" s="108"/>
      <c r="EB29" s="108"/>
      <c r="EC29" s="108"/>
      <c r="ED29" s="108"/>
      <c r="EE29" s="108"/>
      <c r="EF29" s="108"/>
      <c r="EG29" s="108"/>
      <c r="EH29" s="108"/>
      <c r="EI29" s="108"/>
      <c r="EJ29" s="108"/>
      <c r="EK29" s="108"/>
      <c r="EL29" s="108"/>
      <c r="EM29" s="108"/>
      <c r="EN29" s="108"/>
      <c r="EO29" s="108"/>
      <c r="EP29" s="108"/>
      <c r="EQ29" s="108"/>
      <c r="ER29" s="108"/>
      <c r="ES29" s="108"/>
      <c r="ET29" s="108"/>
      <c r="EU29" s="108"/>
      <c r="EV29" s="108"/>
      <c r="EW29" s="108"/>
      <c r="EX29" s="108"/>
      <c r="EY29" s="108"/>
      <c r="EZ29" s="108"/>
      <c r="FA29" s="108"/>
      <c r="FB29" s="108"/>
      <c r="FC29" s="108"/>
      <c r="FD29" s="108"/>
      <c r="FE29" s="108"/>
      <c r="FF29" s="108"/>
      <c r="FG29" s="108"/>
      <c r="FH29" s="108"/>
      <c r="FI29" s="108"/>
      <c r="FJ29" s="108"/>
      <c r="FK29" s="108"/>
      <c r="FL29" s="108"/>
      <c r="FM29" s="108"/>
      <c r="FN29" s="108"/>
      <c r="FO29" s="108"/>
      <c r="FP29" s="108"/>
      <c r="FQ29" s="108"/>
      <c r="FR29" s="108"/>
      <c r="FS29" s="108"/>
      <c r="FT29" s="108"/>
      <c r="FU29" s="108"/>
      <c r="FV29" s="108"/>
      <c r="FW29" s="108"/>
      <c r="FX29" s="108"/>
      <c r="FY29" s="108"/>
      <c r="FZ29" s="108"/>
      <c r="GA29" s="108"/>
      <c r="GB29" s="108"/>
      <c r="GC29" s="108"/>
      <c r="GD29" s="108"/>
      <c r="GE29" s="108"/>
      <c r="GF29" s="108"/>
      <c r="GG29" s="108"/>
      <c r="GH29" s="108"/>
      <c r="GI29" s="108"/>
      <c r="GJ29" s="108"/>
      <c r="GK29" s="108"/>
      <c r="GL29" s="108"/>
      <c r="GM29" s="108"/>
      <c r="GN29" s="108"/>
      <c r="GO29" s="108"/>
      <c r="GP29" s="108"/>
      <c r="GQ29" s="108"/>
      <c r="GR29" s="108"/>
      <c r="GS29" s="108"/>
      <c r="GT29" s="108"/>
      <c r="GU29" s="108"/>
      <c r="GV29" s="108"/>
      <c r="GW29" s="108"/>
      <c r="GX29" s="108"/>
      <c r="GY29" s="108"/>
      <c r="GZ29" s="108"/>
      <c r="HA29" s="108"/>
      <c r="HB29" s="108"/>
      <c r="HC29" s="108"/>
      <c r="HD29" s="108"/>
      <c r="HE29" s="108"/>
      <c r="HF29" s="108"/>
      <c r="HG29" s="108"/>
      <c r="HH29" s="108"/>
      <c r="HI29" s="108"/>
      <c r="HJ29" s="108"/>
      <c r="HK29" s="108"/>
      <c r="HL29" s="108"/>
      <c r="HM29" s="108"/>
      <c r="HN29" s="108"/>
      <c r="HO29" s="108"/>
      <c r="HP29" s="108"/>
      <c r="HQ29" s="108"/>
      <c r="HR29" s="108"/>
      <c r="HS29" s="108"/>
      <c r="HT29" s="108"/>
      <c r="HU29" s="108"/>
      <c r="HV29" s="108"/>
      <c r="HW29" s="108"/>
      <c r="HX29" s="108"/>
      <c r="HY29" s="108"/>
      <c r="HZ29" s="108"/>
      <c r="IA29" s="108"/>
      <c r="IB29" s="108"/>
      <c r="IC29" s="108"/>
      <c r="ID29" s="108"/>
      <c r="IE29" s="108"/>
      <c r="IF29" s="108"/>
      <c r="IG29" s="108"/>
      <c r="IH29" s="108"/>
      <c r="II29" s="108"/>
      <c r="IJ29" s="108"/>
      <c r="IK29" s="108"/>
      <c r="IL29" s="108"/>
      <c r="IM29" s="108"/>
      <c r="IN29" s="108"/>
    </row>
    <row r="30" spans="1:248" s="9" customFormat="1" x14ac:dyDescent="0.25">
      <c r="A30" s="108" t="s">
        <v>429</v>
      </c>
      <c r="B30" s="319" t="s">
        <v>579</v>
      </c>
      <c r="C30" s="37">
        <v>1.9952504844663221</v>
      </c>
      <c r="D30" s="37">
        <v>0.43597172811216478</v>
      </c>
      <c r="E30" s="37"/>
      <c r="F30" s="37">
        <v>2.1471952535059331</v>
      </c>
      <c r="G30" s="37">
        <v>0.13292565921088792</v>
      </c>
      <c r="H30" s="37">
        <v>6.1906647285032583E-2</v>
      </c>
      <c r="I30" s="37">
        <v>2.1399999999999999E-2</v>
      </c>
      <c r="J30" s="37">
        <v>1.7299999999999999E-2</v>
      </c>
      <c r="K30" s="37">
        <v>1.54E-2</v>
      </c>
      <c r="L30" s="37">
        <v>0.86499999999999999</v>
      </c>
      <c r="M30" s="37">
        <v>0.91500000000000004</v>
      </c>
      <c r="N30" s="37">
        <v>0.95</v>
      </c>
      <c r="O30" s="37">
        <v>0.253</v>
      </c>
      <c r="P30" s="37">
        <v>0.21199999999999999</v>
      </c>
      <c r="Q30" s="37">
        <v>0.25</v>
      </c>
      <c r="R30" s="37">
        <v>11</v>
      </c>
      <c r="S30" s="37">
        <v>10.3</v>
      </c>
      <c r="T30" s="37">
        <v>12</v>
      </c>
      <c r="U30" s="37">
        <v>2.4739884393063582E-2</v>
      </c>
      <c r="V30" s="37">
        <v>1.890710382513661E-2</v>
      </c>
      <c r="W30" s="37">
        <v>1.6210526315789474E-2</v>
      </c>
      <c r="X30" s="37">
        <v>2.3E-2</v>
      </c>
      <c r="Y30" s="37">
        <v>2.0582524271844659E-2</v>
      </c>
      <c r="Z30" s="37">
        <v>2.0833333333333332E-2</v>
      </c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8"/>
      <c r="DH30" s="108"/>
      <c r="DI30" s="108"/>
      <c r="DJ30" s="108"/>
      <c r="DK30" s="108"/>
      <c r="DL30" s="108"/>
      <c r="DM30" s="108"/>
      <c r="DN30" s="108"/>
      <c r="DO30" s="108"/>
      <c r="DP30" s="108"/>
      <c r="DQ30" s="108"/>
      <c r="DR30" s="108"/>
      <c r="DS30" s="108"/>
      <c r="DT30" s="108"/>
      <c r="DU30" s="108"/>
      <c r="DV30" s="108"/>
      <c r="DW30" s="108"/>
      <c r="DX30" s="108"/>
      <c r="DY30" s="108"/>
      <c r="DZ30" s="108"/>
      <c r="EA30" s="108"/>
      <c r="EB30" s="108"/>
      <c r="EC30" s="108"/>
      <c r="ED30" s="108"/>
      <c r="EE30" s="108"/>
      <c r="EF30" s="108"/>
      <c r="EG30" s="108"/>
      <c r="EH30" s="108"/>
      <c r="EI30" s="108"/>
      <c r="EJ30" s="108"/>
      <c r="EK30" s="108"/>
      <c r="EL30" s="108"/>
      <c r="EM30" s="108"/>
      <c r="EN30" s="108"/>
      <c r="EO30" s="108"/>
      <c r="EP30" s="108"/>
      <c r="EQ30" s="108"/>
      <c r="ER30" s="108"/>
      <c r="ES30" s="108"/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08"/>
      <c r="FG30" s="108"/>
      <c r="FH30" s="108"/>
      <c r="FI30" s="108"/>
      <c r="FJ30" s="108"/>
      <c r="FK30" s="108"/>
      <c r="FL30" s="108"/>
      <c r="FM30" s="108"/>
      <c r="FN30" s="108"/>
      <c r="FO30" s="108"/>
      <c r="FP30" s="108"/>
      <c r="FQ30" s="108"/>
      <c r="FR30" s="108"/>
      <c r="FS30" s="108"/>
      <c r="FT30" s="108"/>
      <c r="FU30" s="108"/>
      <c r="FV30" s="108"/>
      <c r="FW30" s="108"/>
      <c r="FX30" s="108"/>
      <c r="FY30" s="108"/>
      <c r="FZ30" s="108"/>
      <c r="GA30" s="108"/>
      <c r="GB30" s="108"/>
      <c r="GC30" s="108"/>
      <c r="GD30" s="108"/>
      <c r="GE30" s="108"/>
      <c r="GF30" s="108"/>
      <c r="GG30" s="108"/>
      <c r="GH30" s="108"/>
      <c r="GI30" s="108"/>
      <c r="GJ30" s="108"/>
      <c r="GK30" s="108"/>
      <c r="GL30" s="108"/>
      <c r="GM30" s="108"/>
      <c r="GN30" s="108"/>
      <c r="GO30" s="108"/>
      <c r="GP30" s="108"/>
      <c r="GQ30" s="108"/>
      <c r="GR30" s="108"/>
      <c r="GS30" s="108"/>
      <c r="GT30" s="108"/>
      <c r="GU30" s="108"/>
      <c r="GV30" s="108"/>
      <c r="GW30" s="108"/>
      <c r="GX30" s="108"/>
      <c r="GY30" s="108"/>
      <c r="GZ30" s="108"/>
      <c r="HA30" s="108"/>
      <c r="HB30" s="108"/>
      <c r="HC30" s="108"/>
      <c r="HD30" s="108"/>
      <c r="HE30" s="108"/>
      <c r="HF30" s="108"/>
      <c r="HG30" s="108"/>
      <c r="HH30" s="108"/>
      <c r="HI30" s="108"/>
      <c r="HJ30" s="108"/>
      <c r="HK30" s="108"/>
      <c r="HL30" s="108"/>
      <c r="HM30" s="108"/>
      <c r="HN30" s="108"/>
      <c r="HO30" s="108"/>
      <c r="HP30" s="108"/>
      <c r="HQ30" s="108"/>
      <c r="HR30" s="108"/>
      <c r="HS30" s="108"/>
      <c r="HT30" s="108"/>
      <c r="HU30" s="108"/>
      <c r="HV30" s="108"/>
      <c r="HW30" s="108"/>
      <c r="HX30" s="108"/>
      <c r="HY30" s="108"/>
      <c r="HZ30" s="108"/>
      <c r="IA30" s="108"/>
      <c r="IB30" s="108"/>
      <c r="IC30" s="108"/>
      <c r="ID30" s="108"/>
      <c r="IE30" s="108"/>
      <c r="IF30" s="108"/>
      <c r="IG30" s="108"/>
      <c r="IH30" s="108"/>
      <c r="II30" s="108"/>
      <c r="IJ30" s="108"/>
      <c r="IK30" s="108"/>
      <c r="IL30" s="108"/>
      <c r="IM30" s="108"/>
      <c r="IN30" s="108"/>
    </row>
    <row r="31" spans="1:248" s="9" customFormat="1" x14ac:dyDescent="0.25">
      <c r="A31" s="148" t="s">
        <v>47</v>
      </c>
      <c r="B31" s="301" t="s">
        <v>48</v>
      </c>
      <c r="C31" s="37"/>
      <c r="D31" s="37"/>
      <c r="E31" s="37"/>
      <c r="F31" s="37">
        <v>83.602517453633908</v>
      </c>
      <c r="G31" s="37">
        <v>11.341589549677574</v>
      </c>
      <c r="H31" s="37">
        <v>0.13566086159986315</v>
      </c>
      <c r="I31" s="37"/>
      <c r="J31" s="37"/>
      <c r="K31" s="37"/>
      <c r="L31" s="37"/>
      <c r="M31" s="37"/>
      <c r="N31" s="37"/>
      <c r="O31" s="37">
        <v>7.8627782907561297E-2</v>
      </c>
      <c r="P31" s="37">
        <v>8.2057043192777263E-2</v>
      </c>
      <c r="Q31" s="37">
        <v>8.4485482712629525E-2</v>
      </c>
      <c r="R31" s="37">
        <v>9.9780445265209808E-2</v>
      </c>
      <c r="S31" s="37">
        <v>0.10875448856058274</v>
      </c>
      <c r="T31" s="37">
        <v>8.7499743510823833E-2</v>
      </c>
      <c r="U31" s="37"/>
      <c r="V31" s="37"/>
      <c r="W31" s="37"/>
      <c r="X31" s="37">
        <v>78.800793781360539</v>
      </c>
      <c r="Y31" s="37">
        <v>75.451638161184121</v>
      </c>
      <c r="Z31" s="37">
        <v>96.555120418357063</v>
      </c>
      <c r="AA31" s="2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8"/>
      <c r="DG31" s="108"/>
      <c r="DH31" s="108"/>
      <c r="DI31" s="108"/>
      <c r="DJ31" s="108"/>
      <c r="DK31" s="108"/>
      <c r="DL31" s="108"/>
      <c r="DM31" s="108"/>
      <c r="DN31" s="108"/>
      <c r="DO31" s="108"/>
      <c r="DP31" s="108"/>
      <c r="DQ31" s="108"/>
      <c r="DR31" s="108"/>
      <c r="DS31" s="108"/>
      <c r="DT31" s="108"/>
      <c r="DU31" s="108"/>
      <c r="DV31" s="108"/>
      <c r="DW31" s="108"/>
      <c r="DX31" s="108"/>
      <c r="DY31" s="108"/>
      <c r="DZ31" s="108"/>
      <c r="EA31" s="108"/>
      <c r="EB31" s="108"/>
      <c r="EC31" s="108"/>
      <c r="ED31" s="108"/>
      <c r="EE31" s="108"/>
      <c r="EF31" s="108"/>
      <c r="EG31" s="108"/>
      <c r="EH31" s="108"/>
      <c r="EI31" s="108"/>
      <c r="EJ31" s="108"/>
      <c r="EK31" s="108"/>
      <c r="EL31" s="108"/>
      <c r="EM31" s="108"/>
      <c r="EN31" s="108"/>
      <c r="EO31" s="108"/>
      <c r="EP31" s="108"/>
      <c r="EQ31" s="108"/>
      <c r="ER31" s="108"/>
      <c r="ES31" s="108"/>
      <c r="ET31" s="108"/>
      <c r="EU31" s="108"/>
      <c r="EV31" s="108"/>
      <c r="EW31" s="108"/>
      <c r="EX31" s="108"/>
      <c r="EY31" s="108"/>
      <c r="EZ31" s="108"/>
      <c r="FA31" s="108"/>
      <c r="FB31" s="108"/>
      <c r="FC31" s="108"/>
      <c r="FD31" s="108"/>
      <c r="FE31" s="108"/>
      <c r="FF31" s="108"/>
      <c r="FG31" s="108"/>
      <c r="FH31" s="108"/>
      <c r="FI31" s="108"/>
      <c r="FJ31" s="108"/>
      <c r="FK31" s="108"/>
      <c r="FL31" s="108"/>
      <c r="FM31" s="108"/>
      <c r="FN31" s="108"/>
      <c r="FO31" s="108"/>
      <c r="FP31" s="108"/>
      <c r="FQ31" s="108"/>
      <c r="FR31" s="108"/>
      <c r="FS31" s="108"/>
      <c r="FT31" s="108"/>
      <c r="FU31" s="108"/>
      <c r="FV31" s="108"/>
      <c r="FW31" s="108"/>
      <c r="FX31" s="108"/>
      <c r="FY31" s="108"/>
      <c r="FZ31" s="108"/>
      <c r="GA31" s="108"/>
      <c r="GB31" s="108"/>
      <c r="GC31" s="108"/>
      <c r="GD31" s="108"/>
      <c r="GE31" s="108"/>
      <c r="GF31" s="108"/>
      <c r="GG31" s="108"/>
      <c r="GH31" s="108"/>
      <c r="GI31" s="108"/>
      <c r="GJ31" s="108"/>
      <c r="GK31" s="108"/>
      <c r="GL31" s="108"/>
      <c r="GM31" s="108"/>
      <c r="GN31" s="108"/>
      <c r="GO31" s="108"/>
      <c r="GP31" s="108"/>
      <c r="GQ31" s="108"/>
      <c r="GR31" s="108"/>
      <c r="GS31" s="108"/>
      <c r="GT31" s="108"/>
      <c r="GU31" s="108"/>
      <c r="GV31" s="108"/>
      <c r="GW31" s="108"/>
      <c r="GX31" s="108"/>
      <c r="GY31" s="108"/>
      <c r="GZ31" s="108"/>
      <c r="HA31" s="108"/>
      <c r="HB31" s="108"/>
      <c r="HC31" s="108"/>
      <c r="HD31" s="108"/>
      <c r="HE31" s="108"/>
      <c r="HF31" s="108"/>
      <c r="HG31" s="108"/>
      <c r="HH31" s="108"/>
      <c r="HI31" s="108"/>
      <c r="HJ31" s="108"/>
      <c r="HK31" s="108"/>
      <c r="HL31" s="108"/>
      <c r="HM31" s="108"/>
      <c r="HN31" s="108"/>
      <c r="HO31" s="108"/>
      <c r="HP31" s="108"/>
      <c r="HQ31" s="108"/>
      <c r="HR31" s="108"/>
      <c r="HS31" s="108"/>
      <c r="HT31" s="108"/>
      <c r="HU31" s="108"/>
      <c r="HV31" s="108"/>
      <c r="HW31" s="108"/>
      <c r="HX31" s="108"/>
      <c r="HY31" s="108"/>
      <c r="HZ31" s="108"/>
      <c r="IA31" s="108"/>
      <c r="IB31" s="108"/>
      <c r="IC31" s="108"/>
      <c r="ID31" s="108"/>
      <c r="IE31" s="108"/>
      <c r="IF31" s="108"/>
      <c r="IG31" s="108"/>
      <c r="IH31" s="108"/>
      <c r="II31" s="108"/>
      <c r="IJ31" s="108"/>
      <c r="IK31" s="108"/>
      <c r="IL31" s="108"/>
      <c r="IM31" s="108"/>
      <c r="IN31" s="108"/>
    </row>
    <row r="32" spans="1:248" s="9" customFormat="1" x14ac:dyDescent="0.25">
      <c r="A32" s="148" t="s">
        <v>621</v>
      </c>
      <c r="B32" s="316" t="s">
        <v>49</v>
      </c>
      <c r="C32" s="37"/>
      <c r="D32" s="37"/>
      <c r="E32" s="37"/>
      <c r="F32" s="37">
        <v>0</v>
      </c>
      <c r="G32" s="37">
        <v>0</v>
      </c>
      <c r="H32" s="37"/>
      <c r="I32" s="37"/>
      <c r="J32" s="37"/>
      <c r="K32" s="37"/>
      <c r="L32" s="37"/>
      <c r="M32" s="37"/>
      <c r="N32" s="37"/>
      <c r="O32" s="37">
        <v>0</v>
      </c>
      <c r="P32" s="37">
        <v>0</v>
      </c>
      <c r="Q32" s="37">
        <v>0</v>
      </c>
      <c r="R32" s="37">
        <v>6.0882056082968861</v>
      </c>
      <c r="S32" s="37">
        <v>6.9124526425113002</v>
      </c>
      <c r="T32" s="37">
        <v>5.4288430876351246</v>
      </c>
      <c r="U32" s="37"/>
      <c r="V32" s="37"/>
      <c r="W32" s="37"/>
      <c r="X32" s="37">
        <v>0</v>
      </c>
      <c r="Y32" s="37">
        <v>0</v>
      </c>
      <c r="Z32" s="37">
        <v>0</v>
      </c>
      <c r="AA32" s="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8"/>
      <c r="FB32" s="108"/>
      <c r="FC32" s="108"/>
      <c r="FD32" s="108"/>
      <c r="FE32" s="108"/>
      <c r="FF32" s="108"/>
      <c r="FG32" s="108"/>
      <c r="FH32" s="108"/>
      <c r="FI32" s="108"/>
      <c r="FJ32" s="108"/>
      <c r="FK32" s="108"/>
      <c r="FL32" s="108"/>
      <c r="FM32" s="108"/>
      <c r="FN32" s="108"/>
      <c r="FO32" s="108"/>
      <c r="FP32" s="108"/>
      <c r="FQ32" s="108"/>
      <c r="FR32" s="108"/>
      <c r="FS32" s="108"/>
      <c r="FT32" s="108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  <c r="GT32" s="108"/>
      <c r="GU32" s="108"/>
      <c r="GV32" s="108"/>
      <c r="GW32" s="108"/>
      <c r="GX32" s="108"/>
      <c r="GY32" s="108"/>
      <c r="GZ32" s="108"/>
      <c r="HA32" s="108"/>
      <c r="HB32" s="108"/>
      <c r="HC32" s="108"/>
      <c r="HD32" s="108"/>
      <c r="HE32" s="108"/>
      <c r="HF32" s="108"/>
      <c r="HG32" s="108"/>
      <c r="HH32" s="108"/>
      <c r="HI32" s="108"/>
      <c r="HJ32" s="108"/>
      <c r="HK32" s="108"/>
      <c r="HL32" s="108"/>
      <c r="HM32" s="108"/>
      <c r="HN32" s="108"/>
      <c r="HO32" s="108"/>
      <c r="HP32" s="108"/>
      <c r="HQ32" s="108"/>
      <c r="HR32" s="108"/>
      <c r="HS32" s="108"/>
      <c r="HT32" s="108"/>
      <c r="HU32" s="108"/>
      <c r="HV32" s="108"/>
      <c r="HW32" s="108"/>
      <c r="HX32" s="108"/>
      <c r="HY32" s="108"/>
      <c r="HZ32" s="108"/>
      <c r="IA32" s="108"/>
      <c r="IB32" s="108"/>
      <c r="IC32" s="108"/>
      <c r="ID32" s="108"/>
      <c r="IE32" s="108"/>
      <c r="IF32" s="108"/>
      <c r="IG32" s="108"/>
      <c r="IH32" s="108"/>
      <c r="II32" s="108"/>
      <c r="IJ32" s="108"/>
      <c r="IK32" s="108"/>
      <c r="IL32" s="108"/>
      <c r="IM32" s="108"/>
      <c r="IN32" s="108"/>
    </row>
    <row r="33" spans="1:248" s="9" customFormat="1" x14ac:dyDescent="0.25">
      <c r="A33" s="108" t="s">
        <v>434</v>
      </c>
      <c r="B33" s="319" t="s">
        <v>580</v>
      </c>
      <c r="C33" s="37">
        <v>25.708032614375615</v>
      </c>
      <c r="D33" s="37">
        <v>22.483858305079675</v>
      </c>
      <c r="E33" s="37"/>
      <c r="F33" s="37">
        <v>6.8217040043765493</v>
      </c>
      <c r="G33" s="37">
        <v>3.2242801837468416</v>
      </c>
      <c r="H33" s="37">
        <v>0.47265026182289122</v>
      </c>
      <c r="I33" s="37">
        <v>0</v>
      </c>
      <c r="J33" s="37">
        <v>0.46793634229063397</v>
      </c>
      <c r="K33" s="37">
        <v>0.1656144012522828</v>
      </c>
      <c r="L33" s="37">
        <v>0.68332898512914164</v>
      </c>
      <c r="M33" s="37">
        <v>1.1221497521523611</v>
      </c>
      <c r="N33" s="37">
        <v>0.46751891468823376</v>
      </c>
      <c r="O33" s="37">
        <v>0.51959300808765985</v>
      </c>
      <c r="P33" s="37">
        <v>1.5236107487607617</v>
      </c>
      <c r="Q33" s="37">
        <v>1.5804852595877903</v>
      </c>
      <c r="R33" s="37">
        <v>16.767336290112183</v>
      </c>
      <c r="S33" s="37">
        <v>17.617010174797809</v>
      </c>
      <c r="T33" s="37">
        <v>18.129506913644665</v>
      </c>
      <c r="U33" s="37">
        <v>0</v>
      </c>
      <c r="V33" s="37">
        <v>0.4169999070026969</v>
      </c>
      <c r="W33" s="37">
        <v>0.35424107142857142</v>
      </c>
      <c r="X33" s="37">
        <v>3.0988405021378829E-2</v>
      </c>
      <c r="Y33" s="37">
        <v>8.6485205698545745E-2</v>
      </c>
      <c r="Z33" s="37">
        <v>8.7177509411371937E-2</v>
      </c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8"/>
      <c r="FB33" s="108"/>
      <c r="FC33" s="108"/>
      <c r="FD33" s="108"/>
      <c r="FE33" s="108"/>
      <c r="FF33" s="108"/>
      <c r="FG33" s="108"/>
      <c r="FH33" s="108"/>
      <c r="FI33" s="108"/>
      <c r="FJ33" s="108"/>
      <c r="FK33" s="108"/>
      <c r="FL33" s="108"/>
      <c r="FM33" s="108"/>
      <c r="FN33" s="108"/>
      <c r="FO33" s="108"/>
      <c r="FP33" s="108"/>
      <c r="FQ33" s="108"/>
      <c r="FR33" s="108"/>
      <c r="FS33" s="108"/>
      <c r="FT33" s="108"/>
      <c r="FU33" s="108"/>
      <c r="FV33" s="108"/>
      <c r="FW33" s="108"/>
      <c r="FX33" s="108"/>
      <c r="FY33" s="108"/>
      <c r="FZ33" s="108"/>
      <c r="GA33" s="108"/>
      <c r="GB33" s="108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  <c r="GT33" s="108"/>
      <c r="GU33" s="108"/>
      <c r="GV33" s="108"/>
      <c r="GW33" s="108"/>
      <c r="GX33" s="108"/>
      <c r="GY33" s="108"/>
      <c r="GZ33" s="108"/>
      <c r="HA33" s="108"/>
      <c r="HB33" s="108"/>
      <c r="HC33" s="108"/>
      <c r="HD33" s="108"/>
      <c r="HE33" s="108"/>
      <c r="HF33" s="108"/>
      <c r="HG33" s="108"/>
      <c r="HH33" s="108"/>
      <c r="HI33" s="108"/>
      <c r="HJ33" s="108"/>
      <c r="HK33" s="108"/>
      <c r="HL33" s="108"/>
      <c r="HM33" s="108"/>
      <c r="HN33" s="108"/>
      <c r="HO33" s="108"/>
      <c r="HP33" s="108"/>
      <c r="HQ33" s="108"/>
      <c r="HR33" s="108"/>
      <c r="HS33" s="108"/>
      <c r="HT33" s="108"/>
      <c r="HU33" s="108"/>
      <c r="HV33" s="108"/>
      <c r="HW33" s="108"/>
      <c r="HX33" s="108"/>
      <c r="HY33" s="108"/>
      <c r="HZ33" s="108"/>
      <c r="IA33" s="108"/>
      <c r="IB33" s="108"/>
      <c r="IC33" s="108"/>
      <c r="ID33" s="108"/>
      <c r="IE33" s="108"/>
      <c r="IF33" s="108"/>
      <c r="IG33" s="108"/>
      <c r="IH33" s="108"/>
      <c r="II33" s="108"/>
      <c r="IJ33" s="108"/>
      <c r="IK33" s="108"/>
      <c r="IL33" s="108"/>
      <c r="IM33" s="108"/>
      <c r="IN33" s="108"/>
    </row>
    <row r="34" spans="1:248" s="9" customFormat="1" x14ac:dyDescent="0.25">
      <c r="A34" s="148" t="s">
        <v>50</v>
      </c>
      <c r="B34" s="301" t="s">
        <v>51</v>
      </c>
      <c r="C34" s="37"/>
      <c r="D34" s="37"/>
      <c r="E34" s="37"/>
      <c r="F34" s="37">
        <v>3.2014410910103965</v>
      </c>
      <c r="G34" s="37">
        <v>2.4341653153992584E-2</v>
      </c>
      <c r="H34" s="37">
        <v>7.6033425142020003E-3</v>
      </c>
      <c r="I34" s="37"/>
      <c r="J34" s="37"/>
      <c r="K34" s="37"/>
      <c r="L34" s="37"/>
      <c r="M34" s="37"/>
      <c r="N34" s="37"/>
      <c r="O34" s="37">
        <v>0.14699999999999999</v>
      </c>
      <c r="P34" s="37">
        <v>0.111</v>
      </c>
      <c r="Q34" s="37">
        <v>0.13300000000000001</v>
      </c>
      <c r="R34" s="37">
        <v>4.5999999999999996</v>
      </c>
      <c r="S34" s="37">
        <v>3.49</v>
      </c>
      <c r="T34" s="37">
        <v>4.12</v>
      </c>
      <c r="U34" s="37"/>
      <c r="V34" s="37"/>
      <c r="W34" s="37"/>
      <c r="X34" s="37">
        <v>3.195652173913043</v>
      </c>
      <c r="Y34" s="37">
        <v>3.1805157593123212</v>
      </c>
      <c r="Z34" s="37">
        <v>3.2281553398058249</v>
      </c>
      <c r="AA34" s="2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8"/>
      <c r="FB34" s="108"/>
      <c r="FC34" s="108"/>
      <c r="FD34" s="108"/>
      <c r="FE34" s="108"/>
      <c r="FF34" s="108"/>
      <c r="FG34" s="108"/>
      <c r="FH34" s="108"/>
      <c r="FI34" s="108"/>
      <c r="FJ34" s="108"/>
      <c r="FK34" s="108"/>
      <c r="FL34" s="108"/>
      <c r="FM34" s="108"/>
      <c r="FN34" s="108"/>
      <c r="FO34" s="108"/>
      <c r="FP34" s="108"/>
      <c r="FQ34" s="108"/>
      <c r="FR34" s="108"/>
      <c r="FS34" s="108"/>
      <c r="FT34" s="108"/>
      <c r="FU34" s="108"/>
      <c r="FV34" s="108"/>
      <c r="FW34" s="108"/>
      <c r="FX34" s="108"/>
      <c r="FY34" s="108"/>
      <c r="FZ34" s="108"/>
      <c r="GA34" s="108"/>
      <c r="GB34" s="108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  <c r="GT34" s="108"/>
      <c r="GU34" s="108"/>
      <c r="GV34" s="108"/>
      <c r="GW34" s="108"/>
      <c r="GX34" s="108"/>
      <c r="GY34" s="108"/>
      <c r="GZ34" s="108"/>
      <c r="HA34" s="108"/>
      <c r="HB34" s="108"/>
      <c r="HC34" s="108"/>
      <c r="HD34" s="108"/>
      <c r="HE34" s="108"/>
      <c r="HF34" s="108"/>
      <c r="HG34" s="108"/>
      <c r="HH34" s="108"/>
      <c r="HI34" s="108"/>
      <c r="HJ34" s="108"/>
      <c r="HK34" s="108"/>
      <c r="HL34" s="108"/>
      <c r="HM34" s="108"/>
      <c r="HN34" s="108"/>
      <c r="HO34" s="108"/>
      <c r="HP34" s="108"/>
      <c r="HQ34" s="108"/>
      <c r="HR34" s="108"/>
      <c r="HS34" s="108"/>
      <c r="HT34" s="108"/>
      <c r="HU34" s="108"/>
      <c r="HV34" s="108"/>
      <c r="HW34" s="108"/>
      <c r="HX34" s="108"/>
      <c r="HY34" s="108"/>
      <c r="HZ34" s="108"/>
      <c r="IA34" s="108"/>
      <c r="IB34" s="108"/>
      <c r="IC34" s="108"/>
      <c r="ID34" s="108"/>
      <c r="IE34" s="108"/>
      <c r="IF34" s="108"/>
      <c r="IG34" s="108"/>
      <c r="IH34" s="108"/>
      <c r="II34" s="108"/>
      <c r="IJ34" s="108"/>
      <c r="IK34" s="108"/>
      <c r="IL34" s="108"/>
      <c r="IM34" s="108"/>
      <c r="IN34" s="108"/>
    </row>
    <row r="35" spans="1:248" s="9" customFormat="1" x14ac:dyDescent="0.25">
      <c r="A35" s="108" t="s">
        <v>439</v>
      </c>
      <c r="B35" s="319" t="s">
        <v>581</v>
      </c>
      <c r="C35" s="37">
        <v>11.306780678593235</v>
      </c>
      <c r="D35" s="37">
        <v>1.1859495162272227</v>
      </c>
      <c r="E35" s="37"/>
      <c r="F35" s="37">
        <v>8.5195109231597002</v>
      </c>
      <c r="G35" s="37">
        <v>0.69647248596929734</v>
      </c>
      <c r="H35" s="37">
        <v>8.1750289688106992E-2</v>
      </c>
      <c r="I35" s="37">
        <v>6.6199999999999995E-2</v>
      </c>
      <c r="J35" s="37">
        <v>5.6399999999999999E-2</v>
      </c>
      <c r="K35" s="37">
        <v>5.4899999999999997E-2</v>
      </c>
      <c r="L35" s="37">
        <v>0.52300000000000002</v>
      </c>
      <c r="M35" s="37">
        <v>0.52100000000000002</v>
      </c>
      <c r="N35" s="37">
        <v>0.52600000000000002</v>
      </c>
      <c r="O35" s="37">
        <v>0.68600000000000005</v>
      </c>
      <c r="P35" s="37">
        <v>0.51200000000000001</v>
      </c>
      <c r="Q35" s="37">
        <v>0.623</v>
      </c>
      <c r="R35" s="37">
        <v>7.57</v>
      </c>
      <c r="S35" s="37">
        <v>6.62</v>
      </c>
      <c r="T35" s="37">
        <v>7.11</v>
      </c>
      <c r="U35" s="37">
        <v>0.12657743785850858</v>
      </c>
      <c r="V35" s="37">
        <v>0.10825335892514394</v>
      </c>
      <c r="W35" s="37">
        <v>0.10437262357414448</v>
      </c>
      <c r="X35" s="37">
        <v>9.0620871862615596E-2</v>
      </c>
      <c r="Y35" s="37">
        <v>7.7341389728096677E-2</v>
      </c>
      <c r="Z35" s="37">
        <v>8.7623066104078759E-2</v>
      </c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8"/>
      <c r="FB35" s="108"/>
      <c r="FC35" s="108"/>
      <c r="FD35" s="108"/>
      <c r="FE35" s="108"/>
      <c r="FF35" s="108"/>
      <c r="FG35" s="108"/>
      <c r="FH35" s="108"/>
      <c r="FI35" s="108"/>
      <c r="FJ35" s="108"/>
      <c r="FK35" s="108"/>
      <c r="FL35" s="108"/>
      <c r="FM35" s="108"/>
      <c r="FN35" s="108"/>
      <c r="FO35" s="108"/>
      <c r="FP35" s="108"/>
      <c r="FQ35" s="108"/>
      <c r="FR35" s="108"/>
      <c r="FS35" s="108"/>
      <c r="FT35" s="108"/>
      <c r="FU35" s="108"/>
      <c r="FV35" s="108"/>
      <c r="FW35" s="108"/>
      <c r="FX35" s="108"/>
      <c r="FY35" s="108"/>
      <c r="FZ35" s="108"/>
      <c r="GA35" s="108"/>
      <c r="GB35" s="108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  <c r="GT35" s="108"/>
      <c r="GU35" s="108"/>
      <c r="GV35" s="108"/>
      <c r="GW35" s="108"/>
      <c r="GX35" s="108"/>
      <c r="GY35" s="108"/>
      <c r="GZ35" s="108"/>
      <c r="HA35" s="108"/>
      <c r="HB35" s="108"/>
      <c r="HC35" s="108"/>
      <c r="HD35" s="108"/>
      <c r="HE35" s="108"/>
      <c r="HF35" s="108"/>
      <c r="HG35" s="108"/>
      <c r="HH35" s="108"/>
      <c r="HI35" s="108"/>
      <c r="HJ35" s="108"/>
      <c r="HK35" s="108"/>
      <c r="HL35" s="108"/>
      <c r="HM35" s="108"/>
      <c r="HN35" s="108"/>
      <c r="HO35" s="108"/>
      <c r="HP35" s="108"/>
      <c r="HQ35" s="108"/>
      <c r="HR35" s="108"/>
      <c r="HS35" s="108"/>
      <c r="HT35" s="108"/>
      <c r="HU35" s="108"/>
      <c r="HV35" s="108"/>
      <c r="HW35" s="108"/>
      <c r="HX35" s="108"/>
      <c r="HY35" s="108"/>
      <c r="HZ35" s="108"/>
      <c r="IA35" s="108"/>
      <c r="IB35" s="108"/>
      <c r="IC35" s="108"/>
      <c r="ID35" s="108"/>
      <c r="IE35" s="108"/>
      <c r="IF35" s="108"/>
      <c r="IG35" s="108"/>
      <c r="IH35" s="108"/>
      <c r="II35" s="108"/>
      <c r="IJ35" s="108"/>
      <c r="IK35" s="108"/>
      <c r="IL35" s="108"/>
      <c r="IM35" s="108"/>
      <c r="IN35" s="108"/>
    </row>
    <row r="36" spans="1:248" s="9" customFormat="1" x14ac:dyDescent="0.25">
      <c r="A36" s="148" t="s">
        <v>52</v>
      </c>
      <c r="B36" s="301" t="s">
        <v>53</v>
      </c>
      <c r="C36" s="37"/>
      <c r="D36" s="37"/>
      <c r="E36" s="37"/>
      <c r="F36" s="37">
        <v>50.008480202214344</v>
      </c>
      <c r="G36" s="37">
        <v>2.0484558601430298</v>
      </c>
      <c r="H36" s="37">
        <v>4.0962169853190733E-2</v>
      </c>
      <c r="I36" s="37"/>
      <c r="J36" s="37"/>
      <c r="K36" s="37"/>
      <c r="L36" s="37"/>
      <c r="M36" s="37"/>
      <c r="N36" s="37"/>
      <c r="O36" s="37">
        <v>3.8830563002680965E-2</v>
      </c>
      <c r="P36" s="37">
        <v>3.716282394995532E-2</v>
      </c>
      <c r="Q36" s="37">
        <v>4.3084182305630027E-2</v>
      </c>
      <c r="R36" s="37">
        <v>7.5746559428060772E-2</v>
      </c>
      <c r="S36" s="37">
        <v>7.8000000000000014E-2</v>
      </c>
      <c r="T36" s="37">
        <v>8.4285433422698841E-2</v>
      </c>
      <c r="U36" s="37"/>
      <c r="V36" s="37"/>
      <c r="W36" s="37"/>
      <c r="X36" s="37">
        <v>51.263797716858342</v>
      </c>
      <c r="Y36" s="37">
        <v>47.644646089686297</v>
      </c>
      <c r="Z36" s="37">
        <v>51.116996800098391</v>
      </c>
      <c r="AA36" s="2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  <c r="EF36" s="108"/>
      <c r="EG36" s="108"/>
      <c r="EH36" s="108"/>
      <c r="EI36" s="108"/>
      <c r="EJ36" s="108"/>
      <c r="EK36" s="108"/>
      <c r="EL36" s="108"/>
      <c r="EM36" s="108"/>
      <c r="EN36" s="108"/>
      <c r="EO36" s="108"/>
      <c r="EP36" s="108"/>
      <c r="EQ36" s="108"/>
      <c r="ER36" s="108"/>
      <c r="ES36" s="108"/>
      <c r="ET36" s="108"/>
      <c r="EU36" s="108"/>
      <c r="EV36" s="108"/>
      <c r="EW36" s="108"/>
      <c r="EX36" s="108"/>
      <c r="EY36" s="108"/>
      <c r="EZ36" s="108"/>
      <c r="FA36" s="108"/>
      <c r="FB36" s="108"/>
      <c r="FC36" s="108"/>
      <c r="FD36" s="108"/>
      <c r="FE36" s="108"/>
      <c r="FF36" s="108"/>
      <c r="FG36" s="108"/>
      <c r="FH36" s="108"/>
      <c r="FI36" s="108"/>
      <c r="FJ36" s="108"/>
      <c r="FK36" s="108"/>
      <c r="FL36" s="108"/>
      <c r="FM36" s="108"/>
      <c r="FN36" s="108"/>
      <c r="FO36" s="108"/>
      <c r="FP36" s="108"/>
      <c r="FQ36" s="108"/>
      <c r="FR36" s="108"/>
      <c r="FS36" s="108"/>
      <c r="FT36" s="108"/>
      <c r="FU36" s="108"/>
      <c r="FV36" s="108"/>
      <c r="FW36" s="108"/>
      <c r="FX36" s="108"/>
      <c r="FY36" s="108"/>
      <c r="FZ36" s="108"/>
      <c r="GA36" s="108"/>
      <c r="GB36" s="108"/>
      <c r="GC36" s="108"/>
      <c r="GD36" s="108"/>
      <c r="GE36" s="108"/>
      <c r="GF36" s="108"/>
      <c r="GG36" s="108"/>
      <c r="GH36" s="108"/>
      <c r="GI36" s="108"/>
      <c r="GJ36" s="108"/>
      <c r="GK36" s="108"/>
      <c r="GL36" s="108"/>
      <c r="GM36" s="108"/>
      <c r="GN36" s="108"/>
      <c r="GO36" s="108"/>
      <c r="GP36" s="108"/>
      <c r="GQ36" s="108"/>
      <c r="GR36" s="108"/>
      <c r="GS36" s="108"/>
      <c r="GT36" s="108"/>
      <c r="GU36" s="108"/>
      <c r="GV36" s="108"/>
      <c r="GW36" s="108"/>
      <c r="GX36" s="108"/>
      <c r="GY36" s="108"/>
      <c r="GZ36" s="108"/>
      <c r="HA36" s="108"/>
      <c r="HB36" s="108"/>
      <c r="HC36" s="108"/>
      <c r="HD36" s="108"/>
      <c r="HE36" s="108"/>
      <c r="HF36" s="108"/>
      <c r="HG36" s="108"/>
      <c r="HH36" s="108"/>
      <c r="HI36" s="108"/>
      <c r="HJ36" s="108"/>
      <c r="HK36" s="108"/>
      <c r="HL36" s="108"/>
      <c r="HM36" s="108"/>
      <c r="HN36" s="108"/>
      <c r="HO36" s="108"/>
      <c r="HP36" s="108"/>
      <c r="HQ36" s="108"/>
      <c r="HR36" s="108"/>
      <c r="HS36" s="108"/>
      <c r="HT36" s="108"/>
      <c r="HU36" s="108"/>
      <c r="HV36" s="108"/>
      <c r="HW36" s="108"/>
      <c r="HX36" s="108"/>
      <c r="HY36" s="108"/>
      <c r="HZ36" s="108"/>
      <c r="IA36" s="108"/>
      <c r="IB36" s="108"/>
      <c r="IC36" s="108"/>
      <c r="ID36" s="108"/>
      <c r="IE36" s="108"/>
      <c r="IF36" s="108"/>
      <c r="IG36" s="108"/>
      <c r="IH36" s="108"/>
      <c r="II36" s="108"/>
      <c r="IJ36" s="108"/>
      <c r="IK36" s="108"/>
      <c r="IL36" s="108"/>
      <c r="IM36" s="108"/>
      <c r="IN36" s="108"/>
    </row>
    <row r="37" spans="1:248" s="9" customFormat="1" x14ac:dyDescent="0.25">
      <c r="A37" s="108" t="s">
        <v>444</v>
      </c>
      <c r="B37" s="319" t="s">
        <v>582</v>
      </c>
      <c r="C37" s="37">
        <v>0</v>
      </c>
      <c r="D37" s="37"/>
      <c r="E37" s="37"/>
      <c r="F37" s="37">
        <v>3.6048121862558423E-2</v>
      </c>
      <c r="G37" s="37">
        <v>4.8297322689883331E-3</v>
      </c>
      <c r="H37" s="37">
        <v>0.1339801359805311</v>
      </c>
      <c r="I37" s="37">
        <v>0</v>
      </c>
      <c r="J37" s="37">
        <v>0</v>
      </c>
      <c r="K37" s="37">
        <v>8.3800000000000003E-3</v>
      </c>
      <c r="L37" s="37">
        <v>0.74199999999999999</v>
      </c>
      <c r="M37" s="37">
        <v>0.69299999999999995</v>
      </c>
      <c r="N37" s="37">
        <v>0.64800000000000002</v>
      </c>
      <c r="O37" s="37">
        <v>3.2299999999999998E-3</v>
      </c>
      <c r="P37" s="37">
        <v>4.2399999999999998E-3</v>
      </c>
      <c r="Q37" s="37">
        <v>4.1099999999999999E-3</v>
      </c>
      <c r="R37" s="37">
        <v>10.6</v>
      </c>
      <c r="S37" s="37">
        <v>10.9</v>
      </c>
      <c r="T37" s="37">
        <v>10.6</v>
      </c>
      <c r="U37" s="37">
        <v>0</v>
      </c>
      <c r="V37" s="37">
        <v>0</v>
      </c>
      <c r="W37" s="37">
        <v>0</v>
      </c>
      <c r="X37" s="37">
        <v>3.0471698113207545E-4</v>
      </c>
      <c r="Y37" s="37">
        <v>3.8899082568807339E-4</v>
      </c>
      <c r="Z37" s="37">
        <v>3.8773584905660378E-4</v>
      </c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  <c r="EF37" s="108"/>
      <c r="EG37" s="108"/>
      <c r="EH37" s="108"/>
      <c r="EI37" s="108"/>
      <c r="EJ37" s="108"/>
      <c r="EK37" s="108"/>
      <c r="EL37" s="108"/>
      <c r="EM37" s="108"/>
      <c r="EN37" s="108"/>
      <c r="EO37" s="108"/>
      <c r="EP37" s="108"/>
      <c r="EQ37" s="108"/>
      <c r="ER37" s="108"/>
      <c r="ES37" s="108"/>
      <c r="ET37" s="108"/>
      <c r="EU37" s="108"/>
      <c r="EV37" s="108"/>
      <c r="EW37" s="108"/>
      <c r="EX37" s="108"/>
      <c r="EY37" s="108"/>
      <c r="EZ37" s="108"/>
      <c r="FA37" s="108"/>
      <c r="FB37" s="108"/>
      <c r="FC37" s="108"/>
      <c r="FD37" s="108"/>
      <c r="FE37" s="108"/>
      <c r="FF37" s="108"/>
      <c r="FG37" s="108"/>
      <c r="FH37" s="108"/>
      <c r="FI37" s="108"/>
      <c r="FJ37" s="108"/>
      <c r="FK37" s="108"/>
      <c r="FL37" s="108"/>
      <c r="FM37" s="108"/>
      <c r="FN37" s="108"/>
      <c r="FO37" s="108"/>
      <c r="FP37" s="108"/>
      <c r="FQ37" s="108"/>
      <c r="FR37" s="108"/>
      <c r="FS37" s="108"/>
      <c r="FT37" s="108"/>
      <c r="FU37" s="108"/>
      <c r="FV37" s="108"/>
      <c r="FW37" s="108"/>
      <c r="FX37" s="108"/>
      <c r="FY37" s="108"/>
      <c r="FZ37" s="108"/>
      <c r="GA37" s="108"/>
      <c r="GB37" s="108"/>
      <c r="GC37" s="108"/>
      <c r="GD37" s="108"/>
      <c r="GE37" s="108"/>
      <c r="GF37" s="108"/>
      <c r="GG37" s="108"/>
      <c r="GH37" s="108"/>
      <c r="GI37" s="108"/>
      <c r="GJ37" s="108"/>
      <c r="GK37" s="108"/>
      <c r="GL37" s="108"/>
      <c r="GM37" s="108"/>
      <c r="GN37" s="108"/>
      <c r="GO37" s="108"/>
      <c r="GP37" s="108"/>
      <c r="GQ37" s="108"/>
      <c r="GR37" s="108"/>
      <c r="GS37" s="108"/>
      <c r="GT37" s="108"/>
      <c r="GU37" s="108"/>
      <c r="GV37" s="108"/>
      <c r="GW37" s="108"/>
      <c r="GX37" s="108"/>
      <c r="GY37" s="108"/>
      <c r="GZ37" s="108"/>
      <c r="HA37" s="108"/>
      <c r="HB37" s="108"/>
      <c r="HC37" s="108"/>
      <c r="HD37" s="108"/>
      <c r="HE37" s="108"/>
      <c r="HF37" s="108"/>
      <c r="HG37" s="108"/>
      <c r="HH37" s="108"/>
      <c r="HI37" s="108"/>
      <c r="HJ37" s="108"/>
      <c r="HK37" s="108"/>
      <c r="HL37" s="108"/>
      <c r="HM37" s="108"/>
      <c r="HN37" s="108"/>
      <c r="HO37" s="108"/>
      <c r="HP37" s="108"/>
      <c r="HQ37" s="108"/>
      <c r="HR37" s="108"/>
      <c r="HS37" s="108"/>
      <c r="HT37" s="108"/>
      <c r="HU37" s="108"/>
      <c r="HV37" s="108"/>
      <c r="HW37" s="108"/>
      <c r="HX37" s="108"/>
      <c r="HY37" s="108"/>
      <c r="HZ37" s="108"/>
      <c r="IA37" s="108"/>
      <c r="IB37" s="108"/>
      <c r="IC37" s="108"/>
      <c r="ID37" s="108"/>
      <c r="IE37" s="108"/>
      <c r="IF37" s="108"/>
      <c r="IG37" s="108"/>
      <c r="IH37" s="108"/>
      <c r="II37" s="108"/>
      <c r="IJ37" s="108"/>
      <c r="IK37" s="108"/>
      <c r="IL37" s="108"/>
      <c r="IM37" s="108"/>
      <c r="IN37" s="108"/>
    </row>
    <row r="38" spans="1:248" s="9" customFormat="1" x14ac:dyDescent="0.25">
      <c r="A38" s="148" t="s">
        <v>54</v>
      </c>
      <c r="B38" s="301" t="s">
        <v>55</v>
      </c>
      <c r="C38" s="37"/>
      <c r="D38" s="37"/>
      <c r="E38" s="37"/>
      <c r="F38" s="37">
        <v>0</v>
      </c>
      <c r="G38" s="37">
        <v>0</v>
      </c>
      <c r="H38" s="37"/>
      <c r="I38" s="37"/>
      <c r="J38" s="37"/>
      <c r="K38" s="37"/>
      <c r="L38" s="37"/>
      <c r="M38" s="37"/>
      <c r="N38" s="37"/>
      <c r="O38" s="37">
        <v>0</v>
      </c>
      <c r="P38" s="37">
        <v>0</v>
      </c>
      <c r="Q38" s="37">
        <v>0</v>
      </c>
      <c r="R38" s="37">
        <v>6.5336128113363108</v>
      </c>
      <c r="S38" s="37">
        <v>8.2994863502617058</v>
      </c>
      <c r="T38" s="37">
        <v>7.2241529645132134</v>
      </c>
      <c r="U38" s="37"/>
      <c r="V38" s="37"/>
      <c r="W38" s="37"/>
      <c r="X38" s="37">
        <v>0</v>
      </c>
      <c r="Y38" s="37">
        <v>0</v>
      </c>
      <c r="Z38" s="37">
        <v>0</v>
      </c>
      <c r="AA38" s="2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  <c r="DT38" s="108"/>
      <c r="DU38" s="108"/>
      <c r="DV38" s="108"/>
      <c r="DW38" s="108"/>
      <c r="DX38" s="108"/>
      <c r="DY38" s="108"/>
      <c r="DZ38" s="108"/>
      <c r="EA38" s="108"/>
      <c r="EB38" s="108"/>
      <c r="EC38" s="108"/>
      <c r="ED38" s="108"/>
      <c r="EE38" s="108"/>
      <c r="EF38" s="108"/>
      <c r="EG38" s="108"/>
      <c r="EH38" s="108"/>
      <c r="EI38" s="108"/>
      <c r="EJ38" s="108"/>
      <c r="EK38" s="108"/>
      <c r="EL38" s="108"/>
      <c r="EM38" s="108"/>
      <c r="EN38" s="108"/>
      <c r="EO38" s="108"/>
      <c r="EP38" s="108"/>
      <c r="EQ38" s="108"/>
      <c r="ER38" s="108"/>
      <c r="ES38" s="108"/>
      <c r="ET38" s="108"/>
      <c r="EU38" s="108"/>
      <c r="EV38" s="108"/>
      <c r="EW38" s="108"/>
      <c r="EX38" s="108"/>
      <c r="EY38" s="108"/>
      <c r="EZ38" s="108"/>
      <c r="FA38" s="108"/>
      <c r="FB38" s="108"/>
      <c r="FC38" s="108"/>
      <c r="FD38" s="108"/>
      <c r="FE38" s="108"/>
      <c r="FF38" s="108"/>
      <c r="FG38" s="108"/>
      <c r="FH38" s="108"/>
      <c r="FI38" s="108"/>
      <c r="FJ38" s="108"/>
      <c r="FK38" s="108"/>
      <c r="FL38" s="108"/>
      <c r="FM38" s="108"/>
      <c r="FN38" s="108"/>
      <c r="FO38" s="108"/>
      <c r="FP38" s="108"/>
      <c r="FQ38" s="108"/>
      <c r="FR38" s="108"/>
      <c r="FS38" s="108"/>
      <c r="FT38" s="108"/>
      <c r="FU38" s="108"/>
      <c r="FV38" s="108"/>
      <c r="FW38" s="108"/>
      <c r="FX38" s="108"/>
      <c r="FY38" s="108"/>
      <c r="FZ38" s="108"/>
      <c r="GA38" s="108"/>
      <c r="GB38" s="108"/>
      <c r="GC38" s="108"/>
      <c r="GD38" s="108"/>
      <c r="GE38" s="108"/>
      <c r="GF38" s="108"/>
      <c r="GG38" s="108"/>
      <c r="GH38" s="108"/>
      <c r="GI38" s="108"/>
      <c r="GJ38" s="108"/>
      <c r="GK38" s="108"/>
      <c r="GL38" s="108"/>
      <c r="GM38" s="108"/>
      <c r="GN38" s="108"/>
      <c r="GO38" s="108"/>
      <c r="GP38" s="108"/>
      <c r="GQ38" s="108"/>
      <c r="GR38" s="108"/>
      <c r="GS38" s="108"/>
      <c r="GT38" s="108"/>
      <c r="GU38" s="108"/>
      <c r="GV38" s="108"/>
      <c r="GW38" s="108"/>
      <c r="GX38" s="108"/>
      <c r="GY38" s="108"/>
      <c r="GZ38" s="108"/>
      <c r="HA38" s="108"/>
      <c r="HB38" s="108"/>
      <c r="HC38" s="108"/>
      <c r="HD38" s="108"/>
      <c r="HE38" s="108"/>
      <c r="HF38" s="108"/>
      <c r="HG38" s="108"/>
      <c r="HH38" s="108"/>
      <c r="HI38" s="108"/>
      <c r="HJ38" s="108"/>
      <c r="HK38" s="108"/>
      <c r="HL38" s="108"/>
      <c r="HM38" s="108"/>
      <c r="HN38" s="108"/>
      <c r="HO38" s="108"/>
      <c r="HP38" s="108"/>
      <c r="HQ38" s="108"/>
      <c r="HR38" s="108"/>
      <c r="HS38" s="108"/>
      <c r="HT38" s="108"/>
      <c r="HU38" s="108"/>
      <c r="HV38" s="108"/>
      <c r="HW38" s="108"/>
      <c r="HX38" s="108"/>
      <c r="HY38" s="108"/>
      <c r="HZ38" s="108"/>
      <c r="IA38" s="108"/>
      <c r="IB38" s="108"/>
      <c r="IC38" s="108"/>
      <c r="ID38" s="108"/>
      <c r="IE38" s="108"/>
      <c r="IF38" s="108"/>
      <c r="IG38" s="108"/>
      <c r="IH38" s="108"/>
      <c r="II38" s="108"/>
      <c r="IJ38" s="108"/>
      <c r="IK38" s="108"/>
      <c r="IL38" s="108"/>
      <c r="IM38" s="108"/>
      <c r="IN38" s="108"/>
    </row>
    <row r="39" spans="1:248" s="9" customFormat="1" x14ac:dyDescent="0.25">
      <c r="A39" s="148" t="s">
        <v>56</v>
      </c>
      <c r="B39" s="301" t="s">
        <v>57</v>
      </c>
      <c r="C39" s="37"/>
      <c r="D39" s="37"/>
      <c r="E39" s="37"/>
      <c r="F39" s="37">
        <v>0</v>
      </c>
      <c r="G39" s="37">
        <v>0</v>
      </c>
      <c r="H39" s="37"/>
      <c r="I39" s="37"/>
      <c r="J39" s="37"/>
      <c r="K39" s="37"/>
      <c r="L39" s="37"/>
      <c r="M39" s="37"/>
      <c r="N39" s="37"/>
      <c r="O39" s="37">
        <v>0</v>
      </c>
      <c r="P39" s="37">
        <v>0</v>
      </c>
      <c r="Q39" s="37">
        <v>0</v>
      </c>
      <c r="R39" s="37">
        <v>3.5338983050847457</v>
      </c>
      <c r="S39" s="37">
        <v>3.0921149594694177</v>
      </c>
      <c r="T39" s="37">
        <v>3.6433308769344142</v>
      </c>
      <c r="U39" s="37"/>
      <c r="V39" s="37"/>
      <c r="W39" s="37"/>
      <c r="X39" s="37">
        <v>0</v>
      </c>
      <c r="Y39" s="37">
        <v>0</v>
      </c>
      <c r="Z39" s="37">
        <v>0</v>
      </c>
      <c r="AA39" s="2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  <c r="DS39" s="108"/>
      <c r="DT39" s="108"/>
      <c r="DU39" s="108"/>
      <c r="DV39" s="108"/>
      <c r="DW39" s="108"/>
      <c r="DX39" s="108"/>
      <c r="DY39" s="108"/>
      <c r="DZ39" s="108"/>
      <c r="EA39" s="108"/>
      <c r="EB39" s="108"/>
      <c r="EC39" s="108"/>
      <c r="ED39" s="108"/>
      <c r="EE39" s="108"/>
      <c r="EF39" s="108"/>
      <c r="EG39" s="108"/>
      <c r="EH39" s="108"/>
      <c r="EI39" s="108"/>
      <c r="EJ39" s="108"/>
      <c r="EK39" s="108"/>
      <c r="EL39" s="108"/>
      <c r="EM39" s="108"/>
      <c r="EN39" s="108"/>
      <c r="EO39" s="108"/>
      <c r="EP39" s="108"/>
      <c r="EQ39" s="108"/>
      <c r="ER39" s="108"/>
      <c r="ES39" s="108"/>
      <c r="ET39" s="108"/>
      <c r="EU39" s="108"/>
      <c r="EV39" s="108"/>
      <c r="EW39" s="108"/>
      <c r="EX39" s="108"/>
      <c r="EY39" s="108"/>
      <c r="EZ39" s="108"/>
      <c r="FA39" s="108"/>
      <c r="FB39" s="108"/>
      <c r="FC39" s="108"/>
      <c r="FD39" s="108"/>
      <c r="FE39" s="108"/>
      <c r="FF39" s="108"/>
      <c r="FG39" s="108"/>
      <c r="FH39" s="108"/>
      <c r="FI39" s="108"/>
      <c r="FJ39" s="108"/>
      <c r="FK39" s="108"/>
      <c r="FL39" s="108"/>
      <c r="FM39" s="108"/>
      <c r="FN39" s="108"/>
      <c r="FO39" s="108"/>
      <c r="FP39" s="108"/>
      <c r="FQ39" s="108"/>
      <c r="FR39" s="108"/>
      <c r="FS39" s="108"/>
      <c r="FT39" s="108"/>
      <c r="FU39" s="108"/>
      <c r="FV39" s="108"/>
      <c r="FW39" s="108"/>
      <c r="FX39" s="108"/>
      <c r="FY39" s="108"/>
      <c r="FZ39" s="108"/>
      <c r="GA39" s="108"/>
      <c r="GB39" s="108"/>
      <c r="GC39" s="108"/>
      <c r="GD39" s="108"/>
      <c r="GE39" s="108"/>
      <c r="GF39" s="108"/>
      <c r="GG39" s="108"/>
      <c r="GH39" s="108"/>
      <c r="GI39" s="108"/>
      <c r="GJ39" s="108"/>
      <c r="GK39" s="108"/>
      <c r="GL39" s="108"/>
      <c r="GM39" s="108"/>
      <c r="GN39" s="108"/>
      <c r="GO39" s="108"/>
      <c r="GP39" s="108"/>
      <c r="GQ39" s="108"/>
      <c r="GR39" s="108"/>
      <c r="GS39" s="108"/>
      <c r="GT39" s="108"/>
      <c r="GU39" s="108"/>
      <c r="GV39" s="108"/>
      <c r="GW39" s="108"/>
      <c r="GX39" s="108"/>
      <c r="GY39" s="108"/>
      <c r="GZ39" s="108"/>
      <c r="HA39" s="108"/>
      <c r="HB39" s="108"/>
      <c r="HC39" s="108"/>
      <c r="HD39" s="108"/>
      <c r="HE39" s="108"/>
      <c r="HF39" s="108"/>
      <c r="HG39" s="108"/>
      <c r="HH39" s="108"/>
      <c r="HI39" s="108"/>
      <c r="HJ39" s="108"/>
      <c r="HK39" s="108"/>
      <c r="HL39" s="108"/>
      <c r="HM39" s="108"/>
      <c r="HN39" s="108"/>
      <c r="HO39" s="108"/>
      <c r="HP39" s="108"/>
      <c r="HQ39" s="108"/>
      <c r="HR39" s="108"/>
      <c r="HS39" s="108"/>
      <c r="HT39" s="108"/>
      <c r="HU39" s="108"/>
      <c r="HV39" s="108"/>
      <c r="HW39" s="108"/>
      <c r="HX39" s="108"/>
      <c r="HY39" s="108"/>
      <c r="HZ39" s="108"/>
      <c r="IA39" s="108"/>
      <c r="IB39" s="108"/>
      <c r="IC39" s="108"/>
      <c r="ID39" s="108"/>
      <c r="IE39" s="108"/>
      <c r="IF39" s="108"/>
      <c r="IG39" s="108"/>
      <c r="IH39" s="108"/>
      <c r="II39" s="108"/>
      <c r="IJ39" s="108"/>
      <c r="IK39" s="108"/>
      <c r="IL39" s="108"/>
      <c r="IM39" s="108"/>
      <c r="IN39" s="108"/>
    </row>
    <row r="40" spans="1:248" x14ac:dyDescent="0.25">
      <c r="A40" s="148" t="s">
        <v>58</v>
      </c>
      <c r="B40" s="301" t="s">
        <v>59</v>
      </c>
      <c r="C40" s="37"/>
      <c r="D40" s="37"/>
      <c r="E40" s="37"/>
      <c r="F40" s="37">
        <v>0</v>
      </c>
      <c r="G40" s="37">
        <v>0</v>
      </c>
      <c r="H40" s="37"/>
      <c r="I40" s="37"/>
      <c r="J40" s="37"/>
      <c r="K40" s="37"/>
      <c r="L40" s="37"/>
      <c r="M40" s="37"/>
      <c r="N40" s="37"/>
      <c r="O40" s="37">
        <v>0</v>
      </c>
      <c r="P40" s="37">
        <v>0</v>
      </c>
      <c r="Q40" s="37">
        <v>0</v>
      </c>
      <c r="R40" s="37">
        <v>10.402958428972202</v>
      </c>
      <c r="S40" s="37">
        <v>11.394202159313101</v>
      </c>
      <c r="T40" s="37">
        <v>10.286491541273485</v>
      </c>
      <c r="U40" s="37"/>
      <c r="V40" s="37"/>
      <c r="W40" s="37"/>
      <c r="X40" s="37">
        <v>0</v>
      </c>
      <c r="Y40" s="37">
        <v>0</v>
      </c>
      <c r="Z40" s="37">
        <v>0</v>
      </c>
      <c r="AA40" s="8"/>
      <c r="AC40" s="114"/>
      <c r="AE40" s="114"/>
    </row>
    <row r="41" spans="1:248" s="9" customFormat="1" x14ac:dyDescent="0.25">
      <c r="A41" s="148" t="s">
        <v>60</v>
      </c>
      <c r="B41" s="301" t="s">
        <v>61</v>
      </c>
      <c r="C41" s="37"/>
      <c r="D41" s="37"/>
      <c r="E41" s="37"/>
      <c r="F41" s="37">
        <v>90.583276524283789</v>
      </c>
      <c r="G41" s="37">
        <v>5.2636500662953871</v>
      </c>
      <c r="H41" s="37">
        <v>5.8108408839509074E-2</v>
      </c>
      <c r="I41" s="37"/>
      <c r="J41" s="37"/>
      <c r="K41" s="37"/>
      <c r="L41" s="37"/>
      <c r="M41" s="37"/>
      <c r="N41" s="37"/>
      <c r="O41" s="37">
        <v>1.62</v>
      </c>
      <c r="P41" s="37">
        <v>3.57</v>
      </c>
      <c r="Q41" s="37">
        <v>4.1399999999999997</v>
      </c>
      <c r="R41" s="37">
        <v>3.92</v>
      </c>
      <c r="S41" s="37">
        <v>4.1100000000000003</v>
      </c>
      <c r="T41" s="37">
        <v>4.3899999999999997</v>
      </c>
      <c r="U41" s="37"/>
      <c r="V41" s="37"/>
      <c r="W41" s="37"/>
      <c r="X41" s="37">
        <v>41.326530612244902</v>
      </c>
      <c r="Y41" s="37">
        <v>86.861313868613138</v>
      </c>
      <c r="Z41" s="37">
        <v>94.305239179954441</v>
      </c>
      <c r="AA41" s="2"/>
      <c r="AB41" s="116"/>
      <c r="AC41" s="114"/>
    </row>
    <row r="42" spans="1:248" s="9" customFormat="1" x14ac:dyDescent="0.25">
      <c r="A42" s="148" t="s">
        <v>622</v>
      </c>
      <c r="B42" s="301" t="s">
        <v>62</v>
      </c>
      <c r="C42" s="37"/>
      <c r="D42" s="37"/>
      <c r="E42" s="37"/>
      <c r="F42" s="37">
        <v>69.22458811889706</v>
      </c>
      <c r="G42" s="37">
        <v>8.466322301555536</v>
      </c>
      <c r="H42" s="37">
        <v>0.12230224161123442</v>
      </c>
      <c r="I42" s="37"/>
      <c r="J42" s="37"/>
      <c r="K42" s="37"/>
      <c r="L42" s="37"/>
      <c r="M42" s="37"/>
      <c r="N42" s="37"/>
      <c r="O42" s="37">
        <v>1.38</v>
      </c>
      <c r="P42" s="37">
        <v>1.35</v>
      </c>
      <c r="Q42" s="37">
        <v>1.19</v>
      </c>
      <c r="R42" s="37">
        <v>1.75</v>
      </c>
      <c r="S42" s="37">
        <v>2.0499999999999998</v>
      </c>
      <c r="T42" s="37">
        <v>1.89</v>
      </c>
      <c r="U42" s="37"/>
      <c r="V42" s="37"/>
      <c r="W42" s="37"/>
      <c r="X42" s="37">
        <v>78.857142857142847</v>
      </c>
      <c r="Y42" s="37">
        <v>65.853658536585385</v>
      </c>
      <c r="Z42" s="37">
        <v>62.962962962962962</v>
      </c>
      <c r="AA42" s="8"/>
      <c r="AB42" s="8"/>
      <c r="AC42" s="117"/>
      <c r="AE42" s="115"/>
      <c r="AF42" s="115"/>
    </row>
    <row r="43" spans="1:248" x14ac:dyDescent="0.25">
      <c r="A43" s="148" t="s">
        <v>63</v>
      </c>
      <c r="B43" s="301" t="s">
        <v>64</v>
      </c>
      <c r="C43" s="37"/>
      <c r="D43" s="37"/>
      <c r="E43" s="37"/>
      <c r="F43" s="37">
        <v>17.503706937964754</v>
      </c>
      <c r="G43" s="37">
        <v>2.4722127591524372</v>
      </c>
      <c r="H43" s="37">
        <v>0.14123938248705015</v>
      </c>
      <c r="I43" s="37"/>
      <c r="J43" s="37"/>
      <c r="K43" s="37"/>
      <c r="L43" s="37"/>
      <c r="M43" s="37"/>
      <c r="N43" s="37"/>
      <c r="O43" s="37">
        <v>0.66280492779636124</v>
      </c>
      <c r="P43" s="37">
        <v>0.57044953903891649</v>
      </c>
      <c r="Q43" s="37">
        <v>0.71763074161703522</v>
      </c>
      <c r="R43" s="37">
        <v>3.8175736313943052</v>
      </c>
      <c r="S43" s="37">
        <v>3.7764542710288</v>
      </c>
      <c r="T43" s="37">
        <v>3.5803214489679367</v>
      </c>
      <c r="U43" s="37"/>
      <c r="V43" s="37"/>
      <c r="W43" s="37"/>
      <c r="X43" s="37">
        <v>17.36194221234399</v>
      </c>
      <c r="Y43" s="37">
        <v>15.105426892499132</v>
      </c>
      <c r="Z43" s="37">
        <v>20.043751709051136</v>
      </c>
      <c r="AC43" s="117"/>
      <c r="AE43" s="117"/>
      <c r="AF43" s="117"/>
    </row>
    <row r="44" spans="1:248" x14ac:dyDescent="0.25">
      <c r="A44" s="148" t="s">
        <v>65</v>
      </c>
      <c r="B44" s="301" t="s">
        <v>66</v>
      </c>
      <c r="C44" s="37"/>
      <c r="D44" s="37"/>
      <c r="E44" s="37"/>
      <c r="F44" s="37">
        <v>0</v>
      </c>
      <c r="G44" s="37">
        <v>0</v>
      </c>
      <c r="H44" s="37"/>
      <c r="I44" s="37"/>
      <c r="J44" s="37"/>
      <c r="K44" s="37"/>
      <c r="L44" s="37"/>
      <c r="M44" s="37"/>
      <c r="N44" s="37"/>
      <c r="O44" s="37">
        <v>0</v>
      </c>
      <c r="P44" s="37">
        <v>0</v>
      </c>
      <c r="Q44" s="37">
        <v>0</v>
      </c>
      <c r="R44" s="37">
        <v>28.424017185465228</v>
      </c>
      <c r="S44" s="37">
        <v>29.382601910607381</v>
      </c>
      <c r="T44" s="37">
        <v>28.578334390021535</v>
      </c>
      <c r="U44" s="37"/>
      <c r="V44" s="37"/>
      <c r="W44" s="37"/>
      <c r="X44" s="37">
        <v>0</v>
      </c>
      <c r="Y44" s="37">
        <v>0</v>
      </c>
      <c r="Z44" s="37">
        <v>0</v>
      </c>
      <c r="AA44" s="8"/>
    </row>
    <row r="45" spans="1:248" x14ac:dyDescent="0.25">
      <c r="A45" s="148" t="s">
        <v>67</v>
      </c>
      <c r="B45" s="301" t="s">
        <v>68</v>
      </c>
      <c r="C45" s="37"/>
      <c r="D45" s="37"/>
      <c r="E45" s="37"/>
      <c r="F45" s="37">
        <v>42.732559600240258</v>
      </c>
      <c r="G45" s="37">
        <v>5.8914571761601877</v>
      </c>
      <c r="H45" s="37">
        <v>0.1378681087974675</v>
      </c>
      <c r="I45" s="37"/>
      <c r="J45" s="37"/>
      <c r="K45" s="37"/>
      <c r="L45" s="37"/>
      <c r="M45" s="37"/>
      <c r="N45" s="37"/>
      <c r="O45" s="37">
        <v>2.42</v>
      </c>
      <c r="P45" s="37">
        <v>3.06</v>
      </c>
      <c r="Q45" s="37">
        <v>2.57</v>
      </c>
      <c r="R45" s="37">
        <v>6.08</v>
      </c>
      <c r="S45" s="37">
        <v>6.18</v>
      </c>
      <c r="T45" s="37">
        <v>6.61</v>
      </c>
      <c r="U45" s="37"/>
      <c r="V45" s="37"/>
      <c r="W45" s="37"/>
      <c r="X45" s="37">
        <v>39.80263157894737</v>
      </c>
      <c r="Y45" s="37">
        <v>49.514563106796125</v>
      </c>
      <c r="Z45" s="37">
        <v>38.880484114977307</v>
      </c>
    </row>
    <row r="46" spans="1:248" s="9" customFormat="1" x14ac:dyDescent="0.25">
      <c r="A46" s="148" t="s">
        <v>69</v>
      </c>
      <c r="B46" s="301" t="s">
        <v>70</v>
      </c>
      <c r="C46" s="37"/>
      <c r="D46" s="37"/>
      <c r="E46" s="37"/>
      <c r="F46" s="37">
        <v>57.738861035288295</v>
      </c>
      <c r="G46" s="37">
        <v>12.807112935188194</v>
      </c>
      <c r="H46" s="37">
        <v>0.2218109728101644</v>
      </c>
      <c r="I46" s="37"/>
      <c r="J46" s="37"/>
      <c r="K46" s="37"/>
      <c r="L46" s="37"/>
      <c r="M46" s="37"/>
      <c r="N46" s="37"/>
      <c r="O46" s="37">
        <v>8.3029513478823951</v>
      </c>
      <c r="P46" s="37">
        <v>7.7636093184077213</v>
      </c>
      <c r="Q46" s="37">
        <v>6.1550521510020104</v>
      </c>
      <c r="R46" s="37">
        <v>5.6579742044897099</v>
      </c>
      <c r="S46" s="37">
        <v>11.623064433480764</v>
      </c>
      <c r="T46" s="37">
        <v>12.643159348993443</v>
      </c>
      <c r="U46" s="37"/>
      <c r="V46" s="37"/>
      <c r="W46" s="37"/>
      <c r="X46" s="37">
        <v>146.74777663874548</v>
      </c>
      <c r="Y46" s="37">
        <v>66.794857439181811</v>
      </c>
      <c r="Z46" s="37">
        <v>48.682864631394771</v>
      </c>
      <c r="AA46" s="2"/>
      <c r="AB46" s="8"/>
    </row>
    <row r="47" spans="1:248" ht="15.75" customHeight="1" x14ac:dyDescent="0.25">
      <c r="A47" s="148" t="s">
        <v>71</v>
      </c>
      <c r="B47" s="301" t="s">
        <v>72</v>
      </c>
      <c r="C47" s="37"/>
      <c r="D47" s="37"/>
      <c r="E47" s="37"/>
      <c r="F47" s="37">
        <v>0</v>
      </c>
      <c r="G47" s="37">
        <v>0</v>
      </c>
      <c r="H47" s="37"/>
      <c r="I47" s="37"/>
      <c r="J47" s="37"/>
      <c r="K47" s="37"/>
      <c r="L47" s="37"/>
      <c r="M47" s="37"/>
      <c r="N47" s="37"/>
      <c r="O47" s="37">
        <v>0</v>
      </c>
      <c r="P47" s="37">
        <v>0</v>
      </c>
      <c r="Q47" s="37">
        <v>0</v>
      </c>
      <c r="R47" s="37">
        <v>4.375618724987393</v>
      </c>
      <c r="S47" s="37">
        <v>4.077841277228325</v>
      </c>
      <c r="T47" s="37">
        <v>3.9552768109563767</v>
      </c>
      <c r="U47" s="37"/>
      <c r="V47" s="37"/>
      <c r="W47" s="37"/>
      <c r="X47" s="37">
        <v>0</v>
      </c>
      <c r="Y47" s="37">
        <v>0</v>
      </c>
      <c r="Z47" s="37">
        <v>0</v>
      </c>
      <c r="AD47" s="119"/>
      <c r="AE47" s="119"/>
      <c r="AF47" s="119"/>
    </row>
    <row r="48" spans="1:248" s="9" customFormat="1" x14ac:dyDescent="0.25">
      <c r="A48" s="148" t="s">
        <v>623</v>
      </c>
      <c r="B48" s="301" t="s">
        <v>73</v>
      </c>
      <c r="C48" s="37"/>
      <c r="D48" s="37"/>
      <c r="E48" s="37"/>
      <c r="F48" s="37">
        <v>0</v>
      </c>
      <c r="G48" s="37">
        <v>0</v>
      </c>
      <c r="H48" s="37"/>
      <c r="I48" s="37"/>
      <c r="J48" s="37"/>
      <c r="K48" s="37"/>
      <c r="L48" s="37"/>
      <c r="M48" s="37"/>
      <c r="N48" s="37"/>
      <c r="O48" s="37">
        <v>0</v>
      </c>
      <c r="P48" s="37">
        <v>0</v>
      </c>
      <c r="Q48" s="37">
        <v>0</v>
      </c>
      <c r="R48" s="37">
        <v>4.7791360690885352</v>
      </c>
      <c r="S48" s="37">
        <v>5.3651876311974833</v>
      </c>
      <c r="T48" s="37">
        <v>5.6634230143691049</v>
      </c>
      <c r="U48" s="37"/>
      <c r="V48" s="37"/>
      <c r="W48" s="37"/>
      <c r="X48" s="37">
        <v>0</v>
      </c>
      <c r="Y48" s="37">
        <v>0</v>
      </c>
      <c r="Z48" s="37">
        <v>0</v>
      </c>
      <c r="AA48" s="2"/>
      <c r="AB48" s="8"/>
      <c r="AC48" s="27"/>
    </row>
    <row r="49" spans="1:33" x14ac:dyDescent="0.25">
      <c r="A49" s="148" t="s">
        <v>74</v>
      </c>
      <c r="B49" s="301" t="s">
        <v>75</v>
      </c>
      <c r="C49" s="37"/>
      <c r="D49" s="37"/>
      <c r="E49" s="37"/>
      <c r="F49" s="37">
        <v>0</v>
      </c>
      <c r="G49" s="37">
        <v>0</v>
      </c>
      <c r="H49" s="37"/>
      <c r="I49" s="37"/>
      <c r="J49" s="37"/>
      <c r="K49" s="37"/>
      <c r="L49" s="37"/>
      <c r="M49" s="37"/>
      <c r="N49" s="37"/>
      <c r="O49" s="37">
        <v>0</v>
      </c>
      <c r="P49" s="37">
        <v>0</v>
      </c>
      <c r="Q49" s="37">
        <v>0</v>
      </c>
      <c r="R49" s="37">
        <v>12.356731476575812</v>
      </c>
      <c r="S49" s="37">
        <v>12.105256164539847</v>
      </c>
      <c r="T49" s="37">
        <v>12.228134955419277</v>
      </c>
      <c r="U49" s="37"/>
      <c r="V49" s="37"/>
      <c r="W49" s="37"/>
      <c r="X49" s="37">
        <v>0</v>
      </c>
      <c r="Y49" s="37">
        <v>0</v>
      </c>
      <c r="Z49" s="37">
        <v>0</v>
      </c>
      <c r="AC49" s="14"/>
    </row>
    <row r="50" spans="1:33" x14ac:dyDescent="0.25">
      <c r="A50" s="148" t="s">
        <v>76</v>
      </c>
      <c r="B50" s="301" t="s">
        <v>77</v>
      </c>
      <c r="C50" s="37"/>
      <c r="D50" s="37"/>
      <c r="E50" s="37"/>
      <c r="F50" s="37">
        <v>0</v>
      </c>
      <c r="G50" s="37">
        <v>0</v>
      </c>
      <c r="H50" s="37"/>
      <c r="I50" s="37"/>
      <c r="J50" s="37"/>
      <c r="K50" s="37"/>
      <c r="L50" s="37"/>
      <c r="M50" s="37"/>
      <c r="N50" s="37"/>
      <c r="O50" s="37">
        <v>0</v>
      </c>
      <c r="P50" s="37">
        <v>0</v>
      </c>
      <c r="Q50" s="37">
        <v>0</v>
      </c>
      <c r="R50" s="37">
        <v>8.9544451816691897</v>
      </c>
      <c r="S50" s="37">
        <v>8.7571635219868327</v>
      </c>
      <c r="T50" s="37">
        <v>7.7275542600478397</v>
      </c>
      <c r="U50" s="37"/>
      <c r="V50" s="37"/>
      <c r="W50" s="37"/>
      <c r="X50" s="37">
        <v>0</v>
      </c>
      <c r="Y50" s="37">
        <v>0</v>
      </c>
      <c r="Z50" s="37">
        <v>0</v>
      </c>
      <c r="AC50" s="15"/>
    </row>
    <row r="51" spans="1:33" x14ac:dyDescent="0.25">
      <c r="A51" s="148" t="s">
        <v>78</v>
      </c>
      <c r="B51" s="301" t="s">
        <v>79</v>
      </c>
      <c r="C51" s="37"/>
      <c r="D51" s="37"/>
      <c r="E51" s="37"/>
      <c r="F51" s="37">
        <v>17.335905776612947</v>
      </c>
      <c r="G51" s="37">
        <v>0.62755716859169719</v>
      </c>
      <c r="H51" s="37">
        <v>3.6199848838490166E-2</v>
      </c>
      <c r="I51" s="37"/>
      <c r="J51" s="37"/>
      <c r="K51" s="37"/>
      <c r="L51" s="37"/>
      <c r="M51" s="37"/>
      <c r="N51" s="37"/>
      <c r="O51" s="37">
        <v>2.1675773683807544</v>
      </c>
      <c r="P51" s="37">
        <v>3.6949898193433102</v>
      </c>
      <c r="Q51" s="37">
        <v>3.5321484246864587</v>
      </c>
      <c r="R51" s="37">
        <v>2.2028821040861795</v>
      </c>
      <c r="S51" s="37">
        <v>20.78212244612974</v>
      </c>
      <c r="T51" s="37">
        <v>20.909991931484324</v>
      </c>
      <c r="U51" s="37"/>
      <c r="V51" s="37"/>
      <c r="W51" s="37"/>
      <c r="X51" s="37"/>
      <c r="Y51" s="37">
        <v>17.779655706106325</v>
      </c>
      <c r="Z51" s="37">
        <v>16.892155847119568</v>
      </c>
      <c r="AB51" s="8"/>
    </row>
    <row r="52" spans="1:33" x14ac:dyDescent="0.25">
      <c r="A52" s="148" t="s">
        <v>80</v>
      </c>
      <c r="B52" s="301" t="s">
        <v>81</v>
      </c>
      <c r="C52" s="37"/>
      <c r="D52" s="37"/>
      <c r="E52" s="37"/>
      <c r="F52" s="37">
        <v>2.2385302124550939</v>
      </c>
      <c r="G52" s="37">
        <v>0.44476977784099186</v>
      </c>
      <c r="H52" s="37">
        <v>0.19868830689275951</v>
      </c>
      <c r="I52" s="37"/>
      <c r="J52" s="37"/>
      <c r="K52" s="37"/>
      <c r="L52" s="37"/>
      <c r="M52" s="37"/>
      <c r="N52" s="37"/>
      <c r="O52" s="37">
        <v>0.107</v>
      </c>
      <c r="P52" s="37">
        <v>0.16800000000000001</v>
      </c>
      <c r="Q52" s="37">
        <v>0.17199999999999999</v>
      </c>
      <c r="R52" s="37">
        <v>5.86</v>
      </c>
      <c r="S52" s="37">
        <v>6.2</v>
      </c>
      <c r="T52" s="37">
        <v>7.89</v>
      </c>
      <c r="U52" s="37"/>
      <c r="V52" s="37"/>
      <c r="W52" s="37"/>
      <c r="X52" s="37">
        <v>1.8259385665529009</v>
      </c>
      <c r="Y52" s="37">
        <v>2.709677419354839</v>
      </c>
      <c r="Z52" s="37">
        <v>2.1799746514575413</v>
      </c>
    </row>
    <row r="53" spans="1:33" x14ac:dyDescent="0.25">
      <c r="A53" s="148" t="s">
        <v>82</v>
      </c>
      <c r="B53" s="301" t="s">
        <v>83</v>
      </c>
      <c r="C53" s="37"/>
      <c r="D53" s="37"/>
      <c r="E53" s="37"/>
      <c r="F53" s="37">
        <v>0</v>
      </c>
      <c r="G53" s="37">
        <v>0</v>
      </c>
      <c r="H53" s="37"/>
      <c r="I53" s="37"/>
      <c r="J53" s="37"/>
      <c r="K53" s="37"/>
      <c r="L53" s="37"/>
      <c r="M53" s="37"/>
      <c r="N53" s="37"/>
      <c r="O53" s="37">
        <v>0</v>
      </c>
      <c r="P53" s="37">
        <v>0</v>
      </c>
      <c r="Q53" s="37">
        <v>0</v>
      </c>
      <c r="R53" s="37">
        <v>21.833715752566683</v>
      </c>
      <c r="S53" s="37">
        <v>11.059547168618364</v>
      </c>
      <c r="T53" s="37">
        <v>21.988597006077548</v>
      </c>
      <c r="U53" s="37"/>
      <c r="V53" s="37"/>
      <c r="W53" s="37"/>
      <c r="X53" s="37">
        <v>0</v>
      </c>
      <c r="Y53" s="37">
        <v>0</v>
      </c>
      <c r="Z53" s="37">
        <v>0</v>
      </c>
    </row>
    <row r="54" spans="1:33" x14ac:dyDescent="0.25">
      <c r="A54" s="108" t="s">
        <v>449</v>
      </c>
      <c r="B54" s="319" t="s">
        <v>583</v>
      </c>
      <c r="C54" s="37">
        <v>52.851388252849105</v>
      </c>
      <c r="D54" s="37">
        <v>9.9629401137498164</v>
      </c>
      <c r="E54" s="37"/>
      <c r="F54" s="37">
        <v>50.58540525615188</v>
      </c>
      <c r="G54" s="37">
        <v>2.2109520672264749</v>
      </c>
      <c r="H54" s="37">
        <v>4.3707311546300059E-2</v>
      </c>
      <c r="I54" s="37">
        <v>0.35899999999999999</v>
      </c>
      <c r="J54" s="37">
        <v>0.39200000000000002</v>
      </c>
      <c r="K54" s="37">
        <v>0.30099999999999999</v>
      </c>
      <c r="L54" s="37">
        <v>0.69399999999999995</v>
      </c>
      <c r="M54" s="37">
        <v>0.61899999999999999</v>
      </c>
      <c r="N54" s="37">
        <v>0.69199999999999995</v>
      </c>
      <c r="O54" s="37">
        <v>4.7699999999999996</v>
      </c>
      <c r="P54" s="37">
        <v>4.8099999999999996</v>
      </c>
      <c r="Q54" s="37">
        <v>5.01</v>
      </c>
      <c r="R54" s="37">
        <v>9.5</v>
      </c>
      <c r="S54" s="37">
        <v>9.9</v>
      </c>
      <c r="T54" s="37">
        <v>9.4600000000000009</v>
      </c>
      <c r="U54" s="37">
        <v>0.51729106628242072</v>
      </c>
      <c r="V54" s="37">
        <v>0.63327948303715675</v>
      </c>
      <c r="W54" s="37">
        <v>0.43497109826589597</v>
      </c>
      <c r="X54" s="37">
        <v>0.50210526315789472</v>
      </c>
      <c r="Y54" s="37">
        <v>0.48585858585858582</v>
      </c>
      <c r="Z54" s="37">
        <v>0.529598308668076</v>
      </c>
      <c r="AA54" s="108"/>
    </row>
    <row r="55" spans="1:33" x14ac:dyDescent="0.25">
      <c r="A55" s="148" t="s">
        <v>84</v>
      </c>
      <c r="B55" s="301" t="s">
        <v>85</v>
      </c>
      <c r="C55" s="37"/>
      <c r="D55" s="37"/>
      <c r="E55" s="37"/>
      <c r="F55" s="37">
        <v>0</v>
      </c>
      <c r="G55" s="37">
        <v>0</v>
      </c>
      <c r="H55" s="37"/>
      <c r="I55" s="37"/>
      <c r="J55" s="37"/>
      <c r="K55" s="37"/>
      <c r="L55" s="37"/>
      <c r="M55" s="37"/>
      <c r="N55" s="37"/>
      <c r="O55" s="37">
        <v>0</v>
      </c>
      <c r="P55" s="37">
        <v>0</v>
      </c>
      <c r="Q55" s="37">
        <v>0</v>
      </c>
      <c r="R55" s="37">
        <v>27.604595017774209</v>
      </c>
      <c r="S55" s="37">
        <v>18.443237043902929</v>
      </c>
      <c r="T55" s="37">
        <v>26.601925015034862</v>
      </c>
      <c r="U55" s="37"/>
      <c r="V55" s="37"/>
      <c r="W55" s="37"/>
      <c r="X55" s="37">
        <v>0</v>
      </c>
      <c r="Y55" s="37">
        <v>0</v>
      </c>
      <c r="Z55" s="37">
        <v>0</v>
      </c>
    </row>
    <row r="56" spans="1:33" x14ac:dyDescent="0.25">
      <c r="A56" s="148" t="s">
        <v>86</v>
      </c>
      <c r="B56" s="301" t="s">
        <v>87</v>
      </c>
      <c r="C56" s="37"/>
      <c r="D56" s="37"/>
      <c r="E56" s="37"/>
      <c r="F56" s="37">
        <v>31.552185261305354</v>
      </c>
      <c r="G56" s="37">
        <v>2.5868952841701138</v>
      </c>
      <c r="H56" s="37">
        <v>8.1987832625418949E-2</v>
      </c>
      <c r="I56" s="37"/>
      <c r="J56" s="37"/>
      <c r="K56" s="37"/>
      <c r="L56" s="37"/>
      <c r="M56" s="37"/>
      <c r="N56" s="37"/>
      <c r="O56" s="37">
        <v>0.88</v>
      </c>
      <c r="P56" s="37">
        <v>1.07</v>
      </c>
      <c r="Q56" s="37">
        <v>1.1399999999999999</v>
      </c>
      <c r="R56" s="37">
        <v>2.82</v>
      </c>
      <c r="S56" s="37">
        <v>3.12</v>
      </c>
      <c r="T56" s="37">
        <v>3.91</v>
      </c>
      <c r="U56" s="37"/>
      <c r="V56" s="37"/>
      <c r="W56" s="37"/>
      <c r="X56" s="37">
        <v>31.205673758865249</v>
      </c>
      <c r="Y56" s="37">
        <v>34.294871794871796</v>
      </c>
      <c r="Z56" s="37">
        <v>29.156010230179024</v>
      </c>
      <c r="AB56" s="8"/>
    </row>
    <row r="57" spans="1:33" s="9" customFormat="1" x14ac:dyDescent="0.25">
      <c r="A57" s="148" t="s">
        <v>88</v>
      </c>
      <c r="B57" s="301" t="s">
        <v>89</v>
      </c>
      <c r="C57" s="37"/>
      <c r="D57" s="37"/>
      <c r="E57" s="37"/>
      <c r="F57" s="37">
        <v>98.401454544239485</v>
      </c>
      <c r="G57" s="37">
        <v>2.9454996771456279</v>
      </c>
      <c r="H57" s="37">
        <v>2.9933497332820271E-2</v>
      </c>
      <c r="I57" s="37"/>
      <c r="J57" s="37"/>
      <c r="K57" s="37"/>
      <c r="L57" s="37"/>
      <c r="M57" s="37"/>
      <c r="N57" s="37"/>
      <c r="O57" s="37">
        <v>7.1024459837435003</v>
      </c>
      <c r="P57" s="37">
        <v>7.421349702464755</v>
      </c>
      <c r="Q57" s="37">
        <v>6.9256728801787091</v>
      </c>
      <c r="R57" s="37">
        <v>7.3407009442285664</v>
      </c>
      <c r="S57" s="37">
        <v>7.2899791631469277</v>
      </c>
      <c r="T57" s="37">
        <v>7.1658756171275177</v>
      </c>
      <c r="U57" s="37"/>
      <c r="V57" s="37"/>
      <c r="W57" s="37"/>
      <c r="X57" s="37">
        <v>96.754329562051041</v>
      </c>
      <c r="Y57" s="37">
        <v>101.80207016203757</v>
      </c>
      <c r="Z57" s="37">
        <v>96.647963908629848</v>
      </c>
      <c r="AA57" s="2"/>
      <c r="AB57" s="8"/>
    </row>
    <row r="58" spans="1:33" x14ac:dyDescent="0.25">
      <c r="A58" s="148" t="s">
        <v>90</v>
      </c>
      <c r="B58" s="301" t="s">
        <v>91</v>
      </c>
      <c r="C58" s="37"/>
      <c r="D58" s="37"/>
      <c r="E58" s="37"/>
      <c r="F58" s="37">
        <v>0</v>
      </c>
      <c r="G58" s="37">
        <v>0</v>
      </c>
      <c r="H58" s="37"/>
      <c r="I58" s="37"/>
      <c r="J58" s="37"/>
      <c r="K58" s="37"/>
      <c r="L58" s="37"/>
      <c r="M58" s="37"/>
      <c r="N58" s="37"/>
      <c r="O58" s="37">
        <v>0</v>
      </c>
      <c r="P58" s="37">
        <v>0</v>
      </c>
      <c r="Q58" s="37">
        <v>0</v>
      </c>
      <c r="R58" s="37">
        <v>10.31677799087362</v>
      </c>
      <c r="S58" s="37">
        <v>10.024462794235449</v>
      </c>
      <c r="T58" s="37">
        <v>10.151165085002514</v>
      </c>
      <c r="U58" s="37"/>
      <c r="V58" s="37"/>
      <c r="W58" s="37"/>
      <c r="X58" s="37">
        <v>0</v>
      </c>
      <c r="Y58" s="37">
        <v>0</v>
      </c>
      <c r="Z58" s="37">
        <v>0</v>
      </c>
      <c r="AB58" s="8"/>
    </row>
    <row r="59" spans="1:33" s="9" customFormat="1" x14ac:dyDescent="0.25">
      <c r="A59" s="148" t="s">
        <v>92</v>
      </c>
      <c r="B59" s="301" t="s">
        <v>93</v>
      </c>
      <c r="C59" s="37"/>
      <c r="D59" s="37"/>
      <c r="E59" s="37"/>
      <c r="F59" s="37">
        <v>10.855608884174629</v>
      </c>
      <c r="G59" s="37">
        <v>0.76482826059485354</v>
      </c>
      <c r="H59" s="37">
        <v>7.0454662539456883E-2</v>
      </c>
      <c r="I59" s="37"/>
      <c r="J59" s="37"/>
      <c r="K59" s="37"/>
      <c r="L59" s="37"/>
      <c r="M59" s="37"/>
      <c r="N59" s="37"/>
      <c r="O59" s="37">
        <v>1.6979776392146428</v>
      </c>
      <c r="P59" s="37">
        <v>1.8412523380068748</v>
      </c>
      <c r="Q59" s="37">
        <v>1.9331675094131056</v>
      </c>
      <c r="R59" s="37">
        <v>16.947236615863019</v>
      </c>
      <c r="S59" s="37">
        <v>15.984023942463205</v>
      </c>
      <c r="T59" s="37">
        <v>17.529157427797454</v>
      </c>
      <c r="U59" s="37"/>
      <c r="V59" s="37"/>
      <c r="W59" s="37"/>
      <c r="X59" s="37">
        <v>10.019200638440932</v>
      </c>
      <c r="Y59" s="37">
        <v>11.519329204177419</v>
      </c>
      <c r="Z59" s="37">
        <v>11.028296809905534</v>
      </c>
      <c r="AA59" s="2"/>
      <c r="AB59" s="8"/>
    </row>
    <row r="60" spans="1:33" x14ac:dyDescent="0.25">
      <c r="A60" s="108" t="s">
        <v>454</v>
      </c>
      <c r="B60" s="319" t="s">
        <v>584</v>
      </c>
      <c r="C60" s="37">
        <v>0</v>
      </c>
      <c r="D60" s="37"/>
      <c r="E60" s="37"/>
      <c r="F60" s="37">
        <v>0.21409380341641226</v>
      </c>
      <c r="G60" s="37">
        <v>7.0760738838750198E-2</v>
      </c>
      <c r="H60" s="37">
        <v>0.33051278322670846</v>
      </c>
      <c r="I60" s="37">
        <v>0</v>
      </c>
      <c r="J60" s="37">
        <v>0</v>
      </c>
      <c r="K60" s="37">
        <v>0</v>
      </c>
      <c r="L60" s="37">
        <v>0.442</v>
      </c>
      <c r="M60" s="37">
        <v>0.43</v>
      </c>
      <c r="N60" s="37">
        <v>0.41899999999999998</v>
      </c>
      <c r="O60" s="37">
        <v>1.5299999999999999E-2</v>
      </c>
      <c r="P60" s="37">
        <v>1.49E-2</v>
      </c>
      <c r="Q60" s="37">
        <v>1.7600000000000001E-2</v>
      </c>
      <c r="R60" s="37">
        <v>9.5299999999999994</v>
      </c>
      <c r="S60" s="37">
        <v>7.95</v>
      </c>
      <c r="T60" s="37">
        <v>5.98</v>
      </c>
      <c r="U60" s="37">
        <v>0</v>
      </c>
      <c r="V60" s="37">
        <v>0</v>
      </c>
      <c r="W60" s="37">
        <v>0</v>
      </c>
      <c r="X60" s="37">
        <v>1.6054564533053515E-3</v>
      </c>
      <c r="Y60" s="37">
        <v>1.8742138364779874E-3</v>
      </c>
      <c r="Z60" s="37">
        <v>2.9431438127090299E-3</v>
      </c>
      <c r="AA60" s="108"/>
      <c r="AD60" s="120"/>
      <c r="AE60" s="120"/>
      <c r="AF60" s="120"/>
      <c r="AG60" s="120"/>
    </row>
    <row r="61" spans="1:33" x14ac:dyDescent="0.25">
      <c r="A61" s="148" t="s">
        <v>94</v>
      </c>
      <c r="B61" s="301" t="s">
        <v>95</v>
      </c>
      <c r="C61" s="37"/>
      <c r="D61" s="37"/>
      <c r="E61" s="37"/>
      <c r="F61" s="37">
        <v>93.523448420645607</v>
      </c>
      <c r="G61" s="37">
        <v>28.611821782473548</v>
      </c>
      <c r="H61" s="37">
        <v>0.30593206586849286</v>
      </c>
      <c r="I61" s="37"/>
      <c r="J61" s="37"/>
      <c r="K61" s="37"/>
      <c r="L61" s="37"/>
      <c r="M61" s="37"/>
      <c r="N61" s="37"/>
      <c r="O61" s="37">
        <v>2.4900000000000002</v>
      </c>
      <c r="P61" s="37">
        <v>3.74</v>
      </c>
      <c r="Q61" s="37">
        <v>3.39</v>
      </c>
      <c r="R61" s="37">
        <v>3.37</v>
      </c>
      <c r="S61" s="37">
        <v>2.96</v>
      </c>
      <c r="T61" s="37">
        <v>4.22</v>
      </c>
      <c r="U61" s="37"/>
      <c r="V61" s="37"/>
      <c r="W61" s="37"/>
      <c r="X61" s="37">
        <v>73.887240356083097</v>
      </c>
      <c r="Y61" s="37">
        <v>126.35135135135135</v>
      </c>
      <c r="Z61" s="37">
        <v>80.33175355450237</v>
      </c>
      <c r="AA61" s="8"/>
      <c r="AD61" s="120"/>
      <c r="AE61" s="120"/>
      <c r="AF61" s="120"/>
      <c r="AG61" s="120"/>
    </row>
    <row r="62" spans="1:33" x14ac:dyDescent="0.25">
      <c r="A62" s="148" t="s">
        <v>97</v>
      </c>
      <c r="B62" s="316" t="s">
        <v>98</v>
      </c>
      <c r="C62" s="37"/>
      <c r="D62" s="37"/>
      <c r="E62" s="37"/>
      <c r="F62" s="37">
        <v>29.018092183697256</v>
      </c>
      <c r="G62" s="37">
        <v>5.1467922506795496</v>
      </c>
      <c r="H62" s="37">
        <v>0.1773649424675508</v>
      </c>
      <c r="I62" s="37"/>
      <c r="J62" s="37"/>
      <c r="K62" s="37"/>
      <c r="L62" s="37"/>
      <c r="M62" s="37"/>
      <c r="N62" s="37"/>
      <c r="O62" s="37">
        <v>1.8703235479651805</v>
      </c>
      <c r="P62" s="37">
        <v>3.0627665851516213</v>
      </c>
      <c r="Q62" s="37">
        <v>3.9381446775505728</v>
      </c>
      <c r="R62" s="37">
        <v>3.8567611733571088</v>
      </c>
      <c r="S62" s="37">
        <v>12.068227632070434</v>
      </c>
      <c r="T62" s="37">
        <v>12.058956920045915</v>
      </c>
      <c r="U62" s="37"/>
      <c r="V62" s="37"/>
      <c r="W62" s="37"/>
      <c r="X62" s="37"/>
      <c r="Y62" s="37">
        <v>25.378760481883379</v>
      </c>
      <c r="Z62" s="37">
        <v>32.657423885511136</v>
      </c>
    </row>
    <row r="63" spans="1:33" x14ac:dyDescent="0.25">
      <c r="A63" s="148" t="s">
        <v>624</v>
      </c>
      <c r="B63" s="301" t="s">
        <v>96</v>
      </c>
      <c r="C63" s="37"/>
      <c r="D63" s="37"/>
      <c r="E63" s="37"/>
      <c r="F63" s="37">
        <v>89.142727309671116</v>
      </c>
      <c r="G63" s="37">
        <v>5.9929135747438211</v>
      </c>
      <c r="H63" s="37">
        <v>6.7228295068033531E-2</v>
      </c>
      <c r="I63" s="37"/>
      <c r="J63" s="37"/>
      <c r="K63" s="37"/>
      <c r="L63" s="37"/>
      <c r="M63" s="37"/>
      <c r="N63" s="37"/>
      <c r="O63" s="37">
        <v>4.4331626983917349</v>
      </c>
      <c r="P63" s="37">
        <v>3.1795420619393275</v>
      </c>
      <c r="Q63" s="37">
        <v>2.8602748681878256</v>
      </c>
      <c r="R63" s="37">
        <v>4.2582168782132559</v>
      </c>
      <c r="S63" s="37">
        <v>2.7147220088942867</v>
      </c>
      <c r="T63" s="37">
        <v>2.4596524186272726</v>
      </c>
      <c r="U63" s="37"/>
      <c r="V63" s="37"/>
      <c r="W63" s="37"/>
      <c r="X63" s="37">
        <v>96.053701790779172</v>
      </c>
      <c r="Y63" s="37">
        <v>85.380911968136417</v>
      </c>
      <c r="Z63" s="37">
        <v>85.993568170097788</v>
      </c>
      <c r="AA63" s="8"/>
      <c r="AD63" s="120"/>
      <c r="AE63" s="120"/>
      <c r="AF63" s="120"/>
      <c r="AG63" s="120"/>
    </row>
    <row r="64" spans="1:33" s="9" customFormat="1" x14ac:dyDescent="0.25">
      <c r="A64" s="148" t="s">
        <v>99</v>
      </c>
      <c r="B64" s="301" t="s">
        <v>100</v>
      </c>
      <c r="C64" s="37"/>
      <c r="D64" s="37"/>
      <c r="E64" s="37"/>
      <c r="F64" s="37">
        <v>0</v>
      </c>
      <c r="G64" s="37">
        <v>0</v>
      </c>
      <c r="H64" s="37"/>
      <c r="I64" s="37"/>
      <c r="J64" s="37"/>
      <c r="K64" s="37"/>
      <c r="L64" s="37"/>
      <c r="M64" s="37"/>
      <c r="N64" s="37"/>
      <c r="O64" s="37">
        <v>0</v>
      </c>
      <c r="P64" s="37">
        <v>0</v>
      </c>
      <c r="Q64" s="37">
        <v>0</v>
      </c>
      <c r="R64" s="37">
        <v>4.7861487412368682</v>
      </c>
      <c r="S64" s="37">
        <v>5.373060246943921</v>
      </c>
      <c r="T64" s="37">
        <v>5.6717332462317156</v>
      </c>
      <c r="U64" s="37"/>
      <c r="V64" s="37"/>
      <c r="W64" s="37"/>
      <c r="X64" s="37">
        <v>0</v>
      </c>
      <c r="Y64" s="37">
        <v>0</v>
      </c>
      <c r="Z64" s="37">
        <v>0</v>
      </c>
      <c r="AA64" s="2"/>
      <c r="AB64" s="8"/>
    </row>
    <row r="65" spans="1:33" x14ac:dyDescent="0.25">
      <c r="A65" s="108" t="s">
        <v>459</v>
      </c>
      <c r="B65" s="319" t="s">
        <v>585</v>
      </c>
      <c r="C65" s="37">
        <v>29.430272780711292</v>
      </c>
      <c r="D65" s="37">
        <v>1.628060014780748</v>
      </c>
      <c r="E65" s="37"/>
      <c r="F65" s="37">
        <v>32.693913012264339</v>
      </c>
      <c r="G65" s="37">
        <v>0.60259959426251819</v>
      </c>
      <c r="H65" s="37">
        <v>1.8431553116216692E-2</v>
      </c>
      <c r="I65" s="37">
        <v>0.218</v>
      </c>
      <c r="J65" s="37">
        <v>0.20100000000000001</v>
      </c>
      <c r="K65" s="37">
        <v>0.20699999999999999</v>
      </c>
      <c r="L65" s="37">
        <v>0.69899999999999995</v>
      </c>
      <c r="M65" s="37">
        <v>0.69</v>
      </c>
      <c r="N65" s="37">
        <v>0.74</v>
      </c>
      <c r="O65" s="37">
        <v>2.42</v>
      </c>
      <c r="P65" s="37">
        <v>2.34</v>
      </c>
      <c r="Q65" s="37">
        <v>2.39</v>
      </c>
      <c r="R65" s="37">
        <v>7.3</v>
      </c>
      <c r="S65" s="37">
        <v>7.31</v>
      </c>
      <c r="T65" s="37">
        <v>7.26</v>
      </c>
      <c r="U65" s="37">
        <v>0.31187410586552217</v>
      </c>
      <c r="V65" s="37">
        <v>0.291304347826087</v>
      </c>
      <c r="W65" s="37">
        <v>0.2797297297297297</v>
      </c>
      <c r="X65" s="37">
        <v>0.33150684931506852</v>
      </c>
      <c r="Y65" s="37">
        <v>0.32010943912448703</v>
      </c>
      <c r="Z65" s="37">
        <v>0.32920110192837471</v>
      </c>
      <c r="AA65" s="108"/>
    </row>
    <row r="66" spans="1:33" x14ac:dyDescent="0.25">
      <c r="A66" s="148" t="s">
        <v>101</v>
      </c>
      <c r="B66" s="301" t="s">
        <v>102</v>
      </c>
      <c r="C66" s="37"/>
      <c r="D66" s="37"/>
      <c r="E66" s="37"/>
      <c r="F66" s="37">
        <v>18.018361190630095</v>
      </c>
      <c r="G66" s="37">
        <v>2.6581529735711942</v>
      </c>
      <c r="H66" s="37">
        <v>0.14752468026634333</v>
      </c>
      <c r="I66" s="37"/>
      <c r="J66" s="37"/>
      <c r="K66" s="37"/>
      <c r="L66" s="37"/>
      <c r="M66" s="37"/>
      <c r="N66" s="37"/>
      <c r="O66" s="37">
        <v>1.07</v>
      </c>
      <c r="P66" s="37"/>
      <c r="Q66" s="37">
        <v>1.56</v>
      </c>
      <c r="R66" s="37">
        <v>6.63</v>
      </c>
      <c r="S66" s="37"/>
      <c r="T66" s="37">
        <v>7.84</v>
      </c>
      <c r="U66" s="37"/>
      <c r="V66" s="37"/>
      <c r="W66" s="37"/>
      <c r="X66" s="37">
        <v>16.138763197586727</v>
      </c>
      <c r="Y66" s="37"/>
      <c r="Z66" s="37">
        <v>19.897959183673468</v>
      </c>
      <c r="AA66" s="8"/>
    </row>
    <row r="67" spans="1:33" x14ac:dyDescent="0.25">
      <c r="A67" s="148" t="s">
        <v>103</v>
      </c>
      <c r="B67" s="301" t="s">
        <v>104</v>
      </c>
      <c r="C67" s="37"/>
      <c r="D67" s="37"/>
      <c r="E67" s="37"/>
      <c r="F67" s="37">
        <v>6.2219835492206075</v>
      </c>
      <c r="G67" s="37">
        <v>0.65933784640938831</v>
      </c>
      <c r="H67" s="37">
        <v>0.10596907580894839</v>
      </c>
      <c r="I67" s="37"/>
      <c r="J67" s="37"/>
      <c r="K67" s="37"/>
      <c r="L67" s="37"/>
      <c r="M67" s="37"/>
      <c r="N67" s="37"/>
      <c r="O67" s="37">
        <v>0.3620819518223512</v>
      </c>
      <c r="P67" s="37">
        <v>0.38891732372807614</v>
      </c>
      <c r="Q67" s="37">
        <v>0.47302645345541988</v>
      </c>
      <c r="R67" s="37">
        <v>6.0641168816959246</v>
      </c>
      <c r="S67" s="37">
        <v>6.7932201634886908</v>
      </c>
      <c r="T67" s="37">
        <v>6.7866288257921488</v>
      </c>
      <c r="U67" s="37"/>
      <c r="V67" s="37"/>
      <c r="W67" s="37"/>
      <c r="X67" s="37">
        <v>5.9708933532476598</v>
      </c>
      <c r="Y67" s="37">
        <v>5.7250805121609041</v>
      </c>
      <c r="Z67" s="37">
        <v>6.9699767822532603</v>
      </c>
      <c r="AC67" s="122"/>
      <c r="AD67" s="122"/>
      <c r="AE67" s="121"/>
      <c r="AF67" s="121"/>
    </row>
    <row r="68" spans="1:33" x14ac:dyDescent="0.25">
      <c r="A68" s="148" t="s">
        <v>625</v>
      </c>
      <c r="B68" s="301" t="s">
        <v>105</v>
      </c>
      <c r="C68" s="37"/>
      <c r="D68" s="37"/>
      <c r="E68" s="37"/>
      <c r="F68" s="37">
        <v>0</v>
      </c>
      <c r="G68" s="37">
        <v>0</v>
      </c>
      <c r="H68" s="37"/>
      <c r="I68" s="37"/>
      <c r="J68" s="37"/>
      <c r="K68" s="37"/>
      <c r="L68" s="37"/>
      <c r="M68" s="37"/>
      <c r="N68" s="37"/>
      <c r="O68" s="37">
        <v>0</v>
      </c>
      <c r="P68" s="37">
        <v>0</v>
      </c>
      <c r="Q68" s="37">
        <v>0</v>
      </c>
      <c r="R68" s="37">
        <v>22.429633696521282</v>
      </c>
      <c r="S68" s="37">
        <v>0</v>
      </c>
      <c r="T68" s="37">
        <v>19.511550869068827</v>
      </c>
      <c r="U68" s="37"/>
      <c r="V68" s="37"/>
      <c r="W68" s="37"/>
      <c r="X68" s="37">
        <v>0</v>
      </c>
      <c r="Y68" s="37"/>
      <c r="Z68" s="37">
        <v>0</v>
      </c>
      <c r="AC68" s="122"/>
      <c r="AD68" s="122"/>
      <c r="AE68" s="122"/>
      <c r="AF68" s="122"/>
    </row>
    <row r="69" spans="1:33" x14ac:dyDescent="0.25">
      <c r="A69" s="148" t="s">
        <v>106</v>
      </c>
      <c r="B69" s="301" t="s">
        <v>107</v>
      </c>
      <c r="C69" s="37"/>
      <c r="D69" s="37"/>
      <c r="E69" s="37"/>
      <c r="F69" s="37">
        <v>0.85294276164316207</v>
      </c>
      <c r="G69" s="37">
        <v>0.54098739820190023</v>
      </c>
      <c r="H69" s="37">
        <v>0.63425990878884819</v>
      </c>
      <c r="I69" s="37"/>
      <c r="J69" s="37"/>
      <c r="K69" s="37"/>
      <c r="L69" s="37"/>
      <c r="M69" s="37"/>
      <c r="N69" s="37"/>
      <c r="O69" s="37">
        <v>1.5599999999999999E-2</v>
      </c>
      <c r="P69" s="37">
        <v>2.07E-2</v>
      </c>
      <c r="Q69" s="37">
        <v>4.9500000000000002E-2</v>
      </c>
      <c r="R69" s="37">
        <v>2.87</v>
      </c>
      <c r="S69" s="37">
        <v>3.85</v>
      </c>
      <c r="T69" s="37">
        <v>3.35</v>
      </c>
      <c r="U69" s="37"/>
      <c r="V69" s="37"/>
      <c r="W69" s="37"/>
      <c r="X69" s="37">
        <v>0.54355400696864098</v>
      </c>
      <c r="Y69" s="37">
        <v>0.53766233766233762</v>
      </c>
      <c r="Z69" s="37">
        <v>1.4776119402985075</v>
      </c>
      <c r="AA69" s="8"/>
      <c r="AC69" s="122"/>
      <c r="AD69" s="122"/>
      <c r="AE69" s="122"/>
      <c r="AF69" s="122"/>
    </row>
    <row r="70" spans="1:33" x14ac:dyDescent="0.25">
      <c r="A70" s="148" t="s">
        <v>108</v>
      </c>
      <c r="B70" s="301" t="s">
        <v>109</v>
      </c>
      <c r="C70" s="37"/>
      <c r="D70" s="37"/>
      <c r="E70" s="37"/>
      <c r="F70" s="37">
        <v>0</v>
      </c>
      <c r="G70" s="37">
        <v>0</v>
      </c>
      <c r="H70" s="37"/>
      <c r="I70" s="37"/>
      <c r="J70" s="37"/>
      <c r="K70" s="37"/>
      <c r="L70" s="37"/>
      <c r="M70" s="37"/>
      <c r="N70" s="37"/>
      <c r="O70" s="37">
        <v>0</v>
      </c>
      <c r="P70" s="37">
        <v>0</v>
      </c>
      <c r="Q70" s="37">
        <v>0</v>
      </c>
      <c r="R70" s="37">
        <v>4.7686338919551332</v>
      </c>
      <c r="S70" s="37">
        <v>4.794769642982228</v>
      </c>
      <c r="T70" s="37">
        <v>4.963154142443825</v>
      </c>
      <c r="U70" s="37"/>
      <c r="V70" s="37"/>
      <c r="W70" s="37"/>
      <c r="X70" s="37">
        <v>0</v>
      </c>
      <c r="Y70" s="37">
        <v>0</v>
      </c>
      <c r="Z70" s="37">
        <v>0</v>
      </c>
    </row>
    <row r="71" spans="1:33" x14ac:dyDescent="0.25">
      <c r="A71" s="148" t="s">
        <v>110</v>
      </c>
      <c r="B71" s="301" t="s">
        <v>111</v>
      </c>
      <c r="C71" s="37"/>
      <c r="D71" s="37"/>
      <c r="E71" s="37"/>
      <c r="F71" s="37">
        <v>0.64796980180951369</v>
      </c>
      <c r="G71" s="37">
        <v>0.1909996063260328</v>
      </c>
      <c r="H71" s="37">
        <v>0.29476621563636035</v>
      </c>
      <c r="I71" s="37"/>
      <c r="J71" s="37"/>
      <c r="K71" s="37"/>
      <c r="L71" s="37"/>
      <c r="M71" s="37"/>
      <c r="N71" s="37"/>
      <c r="O71" s="37">
        <v>2.92E-2</v>
      </c>
      <c r="P71" s="37">
        <v>2.6200000000000001E-2</v>
      </c>
      <c r="Q71" s="37">
        <v>4.1399999999999999E-2</v>
      </c>
      <c r="R71" s="37">
        <v>5.29</v>
      </c>
      <c r="S71" s="37">
        <v>5</v>
      </c>
      <c r="T71" s="37">
        <v>4.7699999999999996</v>
      </c>
      <c r="U71" s="37"/>
      <c r="V71" s="37"/>
      <c r="W71" s="37"/>
      <c r="X71" s="37">
        <v>0.55198487712665412</v>
      </c>
      <c r="Y71" s="37">
        <v>0.52400000000000002</v>
      </c>
      <c r="Z71" s="37">
        <v>0.86792452830188693</v>
      </c>
    </row>
    <row r="72" spans="1:33" x14ac:dyDescent="0.25">
      <c r="A72" s="148" t="s">
        <v>112</v>
      </c>
      <c r="B72" s="301" t="s">
        <v>113</v>
      </c>
      <c r="C72" s="37"/>
      <c r="D72" s="37"/>
      <c r="E72" s="37"/>
      <c r="F72" s="37">
        <v>0</v>
      </c>
      <c r="G72" s="37">
        <v>0</v>
      </c>
      <c r="H72" s="37"/>
      <c r="I72" s="37"/>
      <c r="J72" s="37"/>
      <c r="K72" s="37"/>
      <c r="L72" s="37"/>
      <c r="M72" s="37"/>
      <c r="N72" s="37"/>
      <c r="O72" s="37">
        <v>0</v>
      </c>
      <c r="P72" s="37">
        <v>0</v>
      </c>
      <c r="Q72" s="37">
        <v>0</v>
      </c>
      <c r="R72" s="37">
        <v>5.5848747388325242</v>
      </c>
      <c r="S72" s="37">
        <v>4.7856917177881826</v>
      </c>
      <c r="T72" s="37">
        <v>5.2057328204640756</v>
      </c>
      <c r="U72" s="37"/>
      <c r="V72" s="37"/>
      <c r="W72" s="37"/>
      <c r="X72" s="37">
        <v>0</v>
      </c>
      <c r="Y72" s="37">
        <v>0</v>
      </c>
      <c r="Z72" s="37">
        <v>0</v>
      </c>
    </row>
    <row r="73" spans="1:33" x14ac:dyDescent="0.25">
      <c r="A73" s="108" t="s">
        <v>464</v>
      </c>
      <c r="B73" s="319" t="s">
        <v>586</v>
      </c>
      <c r="C73" s="37">
        <v>80.10413534102382</v>
      </c>
      <c r="D73" s="37">
        <v>0.74513385383615249</v>
      </c>
      <c r="E73" s="37"/>
      <c r="F73" s="37">
        <v>84.573063172728297</v>
      </c>
      <c r="G73" s="37">
        <v>5.8407291088389544</v>
      </c>
      <c r="H73" s="37">
        <v>6.9061340451984185E-2</v>
      </c>
      <c r="I73" s="37">
        <v>0.46800000000000003</v>
      </c>
      <c r="J73" s="37">
        <v>0.45700000000000002</v>
      </c>
      <c r="K73" s="37">
        <v>0.44800000000000001</v>
      </c>
      <c r="L73" s="37">
        <v>0.57899999999999996</v>
      </c>
      <c r="M73" s="37">
        <v>0.57599999999999996</v>
      </c>
      <c r="N73" s="37">
        <v>0.55900000000000005</v>
      </c>
      <c r="O73" s="37">
        <v>4.4400000000000004</v>
      </c>
      <c r="P73" s="37">
        <v>4.71</v>
      </c>
      <c r="Q73" s="37">
        <v>4.74</v>
      </c>
      <c r="R73" s="37">
        <v>5.69</v>
      </c>
      <c r="S73" s="37">
        <v>5.45</v>
      </c>
      <c r="T73" s="37">
        <v>5.31</v>
      </c>
      <c r="U73" s="37">
        <v>0.8082901554404146</v>
      </c>
      <c r="V73" s="37">
        <v>0.7934027777777779</v>
      </c>
      <c r="W73" s="37">
        <v>0.80143112701252228</v>
      </c>
      <c r="X73" s="37">
        <v>0.78031634446397191</v>
      </c>
      <c r="Y73" s="37">
        <v>0.86422018348623852</v>
      </c>
      <c r="Z73" s="37">
        <v>0.89265536723163852</v>
      </c>
      <c r="AA73" s="108"/>
    </row>
    <row r="74" spans="1:33" x14ac:dyDescent="0.25">
      <c r="A74" s="148" t="s">
        <v>114</v>
      </c>
      <c r="B74" s="301" t="s">
        <v>115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>
        <v>90.669701337356898</v>
      </c>
      <c r="P74" s="37">
        <v>87.009536006741342</v>
      </c>
      <c r="Q74" s="37">
        <v>126.57097633021242</v>
      </c>
      <c r="R74" s="37">
        <v>163.70574986027179</v>
      </c>
      <c r="S74" s="37">
        <v>123.75191765945083</v>
      </c>
      <c r="T74" s="37">
        <v>120.64990364314804</v>
      </c>
      <c r="U74" s="37"/>
      <c r="V74" s="37"/>
      <c r="W74" s="37"/>
      <c r="X74" s="37">
        <v>55.385776867792636</v>
      </c>
      <c r="Y74" s="37">
        <v>70.30964663204675</v>
      </c>
      <c r="Z74" s="37">
        <v>104.90764808613309</v>
      </c>
      <c r="AA74" s="107"/>
    </row>
    <row r="75" spans="1:33" x14ac:dyDescent="0.25">
      <c r="A75" s="148" t="s">
        <v>116</v>
      </c>
      <c r="B75" s="301" t="s">
        <v>117</v>
      </c>
      <c r="C75" s="37"/>
      <c r="D75" s="37"/>
      <c r="E75" s="37"/>
      <c r="F75" s="37">
        <v>35.588575426626228</v>
      </c>
      <c r="G75" s="37">
        <v>3.2629735247918195</v>
      </c>
      <c r="H75" s="37">
        <v>9.1685983090814244E-2</v>
      </c>
      <c r="I75" s="37"/>
      <c r="J75" s="37"/>
      <c r="K75" s="37"/>
      <c r="L75" s="37"/>
      <c r="M75" s="37"/>
      <c r="N75" s="37"/>
      <c r="O75" s="37">
        <v>0.8748074956495121</v>
      </c>
      <c r="P75" s="37">
        <v>0.77219194903027399</v>
      </c>
      <c r="Q75" s="37">
        <v>0.88245258207693777</v>
      </c>
      <c r="R75" s="37">
        <v>2.370611535352646</v>
      </c>
      <c r="S75" s="37">
        <v>2.4226745155334237</v>
      </c>
      <c r="T75" s="37">
        <v>2.3228544840723666</v>
      </c>
      <c r="U75" s="37"/>
      <c r="V75" s="37"/>
      <c r="W75" s="37"/>
      <c r="X75" s="37">
        <v>36.902186739734141</v>
      </c>
      <c r="Y75" s="37">
        <v>31.873532498039797</v>
      </c>
      <c r="Z75" s="37">
        <v>37.990007042104743</v>
      </c>
      <c r="AA75" s="8"/>
    </row>
    <row r="76" spans="1:33" x14ac:dyDescent="0.25">
      <c r="A76" s="148" t="s">
        <v>118</v>
      </c>
      <c r="B76" s="301" t="s">
        <v>119</v>
      </c>
      <c r="C76" s="37"/>
      <c r="D76" s="37"/>
      <c r="E76" s="37"/>
      <c r="F76" s="37">
        <v>0.42551085319624027</v>
      </c>
      <c r="G76" s="37">
        <v>3.6797496136293087E-2</v>
      </c>
      <c r="H76" s="37">
        <v>8.6478396167541563E-2</v>
      </c>
      <c r="I76" s="37"/>
      <c r="J76" s="37"/>
      <c r="K76" s="37"/>
      <c r="L76" s="37"/>
      <c r="M76" s="37"/>
      <c r="N76" s="37"/>
      <c r="O76" s="37">
        <v>0</v>
      </c>
      <c r="P76" s="37">
        <v>1.5699999999999999E-2</v>
      </c>
      <c r="Q76" s="37">
        <v>1.77E-2</v>
      </c>
      <c r="R76" s="37">
        <v>4.2599999999999999E-2</v>
      </c>
      <c r="S76" s="37">
        <v>3.93</v>
      </c>
      <c r="T76" s="37">
        <v>3.92</v>
      </c>
      <c r="U76" s="37"/>
      <c r="V76" s="37"/>
      <c r="W76" s="37"/>
      <c r="X76" s="37"/>
      <c r="Y76" s="37">
        <v>0.3994910941475826</v>
      </c>
      <c r="Z76" s="37">
        <v>0.45153061224489799</v>
      </c>
    </row>
    <row r="77" spans="1:33" x14ac:dyDescent="0.25">
      <c r="A77" s="148" t="s">
        <v>120</v>
      </c>
      <c r="B77" s="320" t="s">
        <v>121</v>
      </c>
      <c r="C77" s="37"/>
      <c r="D77" s="37"/>
      <c r="E77" s="37"/>
      <c r="F77" s="37">
        <v>85.127883395330173</v>
      </c>
      <c r="G77" s="37">
        <v>6.3185157190447043</v>
      </c>
      <c r="H77" s="37">
        <v>7.4223808545806236E-2</v>
      </c>
      <c r="I77" s="37"/>
      <c r="J77" s="37"/>
      <c r="K77" s="37"/>
      <c r="L77" s="37"/>
      <c r="M77" s="37"/>
      <c r="N77" s="37"/>
      <c r="O77" s="37">
        <v>2.7</v>
      </c>
      <c r="P77" s="37">
        <v>2.93</v>
      </c>
      <c r="Q77" s="37">
        <v>2.86</v>
      </c>
      <c r="R77" s="37">
        <v>3.46</v>
      </c>
      <c r="S77" s="37">
        <v>3.25</v>
      </c>
      <c r="T77" s="37">
        <v>3.28</v>
      </c>
      <c r="U77" s="37"/>
      <c r="V77" s="37"/>
      <c r="W77" s="37"/>
      <c r="X77" s="37">
        <v>78.034682080924867</v>
      </c>
      <c r="Y77" s="37">
        <v>90.15384615384616</v>
      </c>
      <c r="Z77" s="37">
        <v>87.195121951219505</v>
      </c>
      <c r="AA77" s="19"/>
    </row>
    <row r="78" spans="1:33" x14ac:dyDescent="0.25">
      <c r="A78" s="148" t="s">
        <v>626</v>
      </c>
      <c r="B78" s="301" t="s">
        <v>123</v>
      </c>
      <c r="C78" s="37"/>
      <c r="D78" s="37"/>
      <c r="E78" s="37"/>
      <c r="F78" s="37">
        <v>23.177312907346181</v>
      </c>
      <c r="G78" s="37">
        <v>0.88695376229120571</v>
      </c>
      <c r="H78" s="37">
        <v>3.8268187767792561E-2</v>
      </c>
      <c r="I78" s="37"/>
      <c r="J78" s="37"/>
      <c r="K78" s="37"/>
      <c r="L78" s="37"/>
      <c r="M78" s="37"/>
      <c r="N78" s="37"/>
      <c r="O78" s="37">
        <v>1.4617519086731556</v>
      </c>
      <c r="P78" s="37">
        <v>1.3891357379239913</v>
      </c>
      <c r="Q78" s="37">
        <v>1.3694482164120465</v>
      </c>
      <c r="R78" s="37">
        <v>6.0557735464394975</v>
      </c>
      <c r="S78" s="37">
        <v>6.2043105788809019</v>
      </c>
      <c r="T78" s="37">
        <v>5.9531037072701354</v>
      </c>
      <c r="U78" s="37"/>
      <c r="V78" s="37"/>
      <c r="W78" s="37"/>
      <c r="X78" s="37">
        <v>24.138153407876274</v>
      </c>
      <c r="Y78" s="37">
        <v>22.389848481353035</v>
      </c>
      <c r="Z78" s="37">
        <v>23.003936832809231</v>
      </c>
    </row>
    <row r="79" spans="1:33" x14ac:dyDescent="0.25">
      <c r="A79" s="148" t="s">
        <v>124</v>
      </c>
      <c r="B79" s="301" t="s">
        <v>125</v>
      </c>
      <c r="C79" s="37"/>
      <c r="D79" s="37"/>
      <c r="E79" s="37"/>
      <c r="F79" s="37">
        <v>96.491771139658482</v>
      </c>
      <c r="G79" s="37">
        <v>6.9532349220531167</v>
      </c>
      <c r="H79" s="37">
        <v>7.2060392714620933E-2</v>
      </c>
      <c r="I79" s="37"/>
      <c r="J79" s="37"/>
      <c r="K79" s="37"/>
      <c r="L79" s="37"/>
      <c r="M79" s="37"/>
      <c r="N79" s="37"/>
      <c r="O79" s="37">
        <v>2.5</v>
      </c>
      <c r="P79" s="37">
        <v>2.16</v>
      </c>
      <c r="Q79" s="37">
        <v>1.1299999999999999</v>
      </c>
      <c r="R79" s="37">
        <v>2.73</v>
      </c>
      <c r="S79" s="37">
        <v>2.13</v>
      </c>
      <c r="T79" s="37">
        <v>1.67</v>
      </c>
      <c r="U79" s="37"/>
      <c r="V79" s="37"/>
      <c r="W79" s="37"/>
      <c r="X79" s="37">
        <v>91.575091575091577</v>
      </c>
      <c r="Y79" s="37">
        <v>101.40845070422537</v>
      </c>
      <c r="Z79" s="37"/>
      <c r="AB79" s="123"/>
      <c r="AC79" s="15"/>
    </row>
    <row r="80" spans="1:33" x14ac:dyDescent="0.25">
      <c r="A80" s="148" t="s">
        <v>126</v>
      </c>
      <c r="B80" s="301" t="s">
        <v>127</v>
      </c>
      <c r="C80" s="37"/>
      <c r="D80" s="37"/>
      <c r="E80" s="37"/>
      <c r="F80" s="37">
        <v>9.4276153666611915</v>
      </c>
      <c r="G80" s="37">
        <v>1.5966702554227621</v>
      </c>
      <c r="H80" s="37">
        <v>0.16936098825892448</v>
      </c>
      <c r="I80" s="37"/>
      <c r="J80" s="37"/>
      <c r="K80" s="37"/>
      <c r="L80" s="37"/>
      <c r="M80" s="37"/>
      <c r="N80" s="37"/>
      <c r="O80" s="37">
        <v>0.76200000000000001</v>
      </c>
      <c r="P80" s="37">
        <v>0.98799999999999999</v>
      </c>
      <c r="Q80" s="37">
        <v>0.98099999999999998</v>
      </c>
      <c r="R80" s="37">
        <v>9.98</v>
      </c>
      <c r="S80" s="37">
        <v>9.93</v>
      </c>
      <c r="T80" s="37">
        <v>9.17</v>
      </c>
      <c r="U80" s="37"/>
      <c r="V80" s="37"/>
      <c r="W80" s="37"/>
      <c r="X80" s="37">
        <v>7.6352705410821651</v>
      </c>
      <c r="Y80" s="37">
        <v>9.9496475327291041</v>
      </c>
      <c r="Z80" s="37">
        <v>10.697928026172301</v>
      </c>
      <c r="AB80" s="15"/>
      <c r="AC80" s="126"/>
      <c r="AD80" s="126"/>
      <c r="AE80" s="124"/>
      <c r="AF80" s="124"/>
      <c r="AG80" s="125"/>
    </row>
    <row r="81" spans="1:33" ht="14.25" customHeight="1" x14ac:dyDescent="0.25">
      <c r="A81" s="148" t="s">
        <v>627</v>
      </c>
      <c r="B81" s="301" t="s">
        <v>128</v>
      </c>
      <c r="C81" s="37"/>
      <c r="D81" s="37"/>
      <c r="E81" s="37"/>
      <c r="F81" s="37">
        <v>65.60314321221621</v>
      </c>
      <c r="G81" s="37">
        <v>7.617270733816115</v>
      </c>
      <c r="H81" s="37">
        <v>0.11611136846256589</v>
      </c>
      <c r="I81" s="37"/>
      <c r="J81" s="37"/>
      <c r="K81" s="37"/>
      <c r="L81" s="37"/>
      <c r="M81" s="37"/>
      <c r="N81" s="37"/>
      <c r="O81" s="37">
        <v>3.3162718369681965</v>
      </c>
      <c r="P81" s="37">
        <v>3.4750894577484175</v>
      </c>
      <c r="Q81" s="37">
        <v>3.0388402573124504</v>
      </c>
      <c r="R81" s="37">
        <v>1.8860364577921302</v>
      </c>
      <c r="S81" s="37">
        <v>2.4635234840861706</v>
      </c>
      <c r="T81" s="37">
        <v>2.098206800952259</v>
      </c>
      <c r="U81" s="37"/>
      <c r="V81" s="37"/>
      <c r="W81" s="37"/>
      <c r="X81" s="37">
        <v>56.872191138479863</v>
      </c>
      <c r="Y81" s="37">
        <v>70.890937169782632</v>
      </c>
      <c r="Z81" s="37">
        <v>69.046301328386122</v>
      </c>
      <c r="AA81" s="8"/>
      <c r="AB81" s="15"/>
      <c r="AC81" s="126"/>
      <c r="AD81" s="126"/>
      <c r="AE81" s="126"/>
      <c r="AF81" s="126"/>
      <c r="AG81" s="127"/>
    </row>
    <row r="82" spans="1:33" x14ac:dyDescent="0.25">
      <c r="A82" s="148" t="s">
        <v>129</v>
      </c>
      <c r="B82" s="301" t="s">
        <v>130</v>
      </c>
      <c r="C82" s="37"/>
      <c r="D82" s="37"/>
      <c r="E82" s="37"/>
      <c r="F82" s="37">
        <v>1.946792284927878</v>
      </c>
      <c r="G82" s="37">
        <v>9.5856834276339703E-2</v>
      </c>
      <c r="H82" s="37">
        <v>4.9238347109995285E-2</v>
      </c>
      <c r="I82" s="37"/>
      <c r="J82" s="37"/>
      <c r="K82" s="37"/>
      <c r="L82" s="37"/>
      <c r="M82" s="37"/>
      <c r="N82" s="37"/>
      <c r="O82" s="37">
        <v>0.193</v>
      </c>
      <c r="P82" s="37">
        <v>0.189</v>
      </c>
      <c r="Q82" s="37">
        <v>0.23400000000000001</v>
      </c>
      <c r="R82" s="37">
        <v>10.5</v>
      </c>
      <c r="S82" s="37">
        <v>9.36</v>
      </c>
      <c r="T82" s="37">
        <v>11.8</v>
      </c>
      <c r="U82" s="37"/>
      <c r="V82" s="37"/>
      <c r="W82" s="37"/>
      <c r="X82" s="37">
        <v>1.838095238095238</v>
      </c>
      <c r="Y82" s="37">
        <v>2.0192307692307692</v>
      </c>
      <c r="Z82" s="37">
        <v>1.9830508474576272</v>
      </c>
      <c r="AA82" s="8"/>
    </row>
    <row r="83" spans="1:33" x14ac:dyDescent="0.25">
      <c r="A83" s="148" t="s">
        <v>628</v>
      </c>
      <c r="B83" s="301" t="s">
        <v>131</v>
      </c>
      <c r="C83" s="37"/>
      <c r="D83" s="37"/>
      <c r="E83" s="37"/>
      <c r="F83" s="37">
        <v>0.3875037496758385</v>
      </c>
      <c r="G83" s="37">
        <v>0.67117618256200418</v>
      </c>
      <c r="H83" s="37">
        <v>1.7320508075688774</v>
      </c>
      <c r="I83" s="37"/>
      <c r="J83" s="37"/>
      <c r="K83" s="37"/>
      <c r="L83" s="37"/>
      <c r="M83" s="37"/>
      <c r="N83" s="37"/>
      <c r="O83" s="37">
        <v>0</v>
      </c>
      <c r="P83" s="37">
        <v>0.16234553692745424</v>
      </c>
      <c r="Q83" s="37">
        <v>0</v>
      </c>
      <c r="R83" s="37">
        <v>14.999906391349942</v>
      </c>
      <c r="S83" s="37">
        <v>13.965072343451506</v>
      </c>
      <c r="T83" s="37">
        <v>13.487192928544316</v>
      </c>
      <c r="U83" s="37"/>
      <c r="V83" s="37"/>
      <c r="W83" s="37"/>
      <c r="X83" s="37">
        <v>0</v>
      </c>
      <c r="Y83" s="37">
        <v>1.1625112490275156</v>
      </c>
      <c r="Z83" s="37">
        <v>0</v>
      </c>
    </row>
    <row r="84" spans="1:33" s="9" customFormat="1" x14ac:dyDescent="0.25">
      <c r="A84" s="148" t="s">
        <v>132</v>
      </c>
      <c r="B84" s="301" t="s">
        <v>133</v>
      </c>
      <c r="C84" s="37"/>
      <c r="D84" s="37"/>
      <c r="E84" s="37"/>
      <c r="F84" s="37">
        <v>0</v>
      </c>
      <c r="G84" s="37">
        <v>0</v>
      </c>
      <c r="H84" s="37"/>
      <c r="I84" s="37"/>
      <c r="J84" s="37"/>
      <c r="K84" s="37"/>
      <c r="L84" s="37"/>
      <c r="M84" s="37"/>
      <c r="N84" s="37"/>
      <c r="O84" s="37">
        <v>0</v>
      </c>
      <c r="P84" s="37">
        <v>0</v>
      </c>
      <c r="Q84" s="37">
        <v>0</v>
      </c>
      <c r="R84" s="37">
        <v>12.614992378810705</v>
      </c>
      <c r="S84" s="37">
        <v>12.418697395068545</v>
      </c>
      <c r="T84" s="37">
        <v>10.066595711410894</v>
      </c>
      <c r="U84" s="37"/>
      <c r="V84" s="37"/>
      <c r="W84" s="37"/>
      <c r="X84" s="37">
        <v>0</v>
      </c>
      <c r="Y84" s="37">
        <v>0</v>
      </c>
      <c r="Z84" s="37">
        <v>0</v>
      </c>
      <c r="AA84" s="2"/>
      <c r="AB84" s="8"/>
    </row>
    <row r="85" spans="1:33" x14ac:dyDescent="0.25">
      <c r="A85" s="148" t="s">
        <v>134</v>
      </c>
      <c r="B85" s="301" t="s">
        <v>135</v>
      </c>
      <c r="C85" s="37"/>
      <c r="D85" s="37"/>
      <c r="E85" s="37"/>
      <c r="F85" s="37">
        <v>0</v>
      </c>
      <c r="G85" s="37">
        <v>0</v>
      </c>
      <c r="H85" s="37"/>
      <c r="I85" s="37"/>
      <c r="J85" s="37"/>
      <c r="K85" s="37"/>
      <c r="L85" s="37"/>
      <c r="M85" s="37"/>
      <c r="N85" s="37"/>
      <c r="O85" s="37">
        <v>0</v>
      </c>
      <c r="P85" s="37">
        <v>0</v>
      </c>
      <c r="Q85" s="37">
        <v>0</v>
      </c>
      <c r="R85" s="37">
        <v>7.6119008159531809</v>
      </c>
      <c r="S85" s="37">
        <v>6.7182715323867432</v>
      </c>
      <c r="T85" s="37">
        <v>7.6095625442279688</v>
      </c>
      <c r="U85" s="37"/>
      <c r="V85" s="37"/>
      <c r="W85" s="37"/>
      <c r="X85" s="37">
        <v>0</v>
      </c>
      <c r="Y85" s="37">
        <v>0</v>
      </c>
      <c r="Z85" s="37">
        <v>0</v>
      </c>
    </row>
    <row r="86" spans="1:33" x14ac:dyDescent="0.25">
      <c r="A86" s="108" t="s">
        <v>469</v>
      </c>
      <c r="B86" s="319" t="s">
        <v>587</v>
      </c>
      <c r="C86" s="37">
        <v>20.982838556088211</v>
      </c>
      <c r="D86" s="37">
        <v>4.2058353248496401</v>
      </c>
      <c r="E86" s="37"/>
      <c r="F86" s="37">
        <v>16.145965353970073</v>
      </c>
      <c r="G86" s="37">
        <v>8.739131939789246</v>
      </c>
      <c r="H86" s="37">
        <v>0.541257939565714</v>
      </c>
      <c r="I86" s="37">
        <v>7.2300000000000003E-2</v>
      </c>
      <c r="J86" s="37">
        <v>0.11799999999999999</v>
      </c>
      <c r="K86" s="37">
        <v>9.2399999999999996E-2</v>
      </c>
      <c r="L86" s="37">
        <v>0.34</v>
      </c>
      <c r="M86" s="37">
        <v>0.70899999999999996</v>
      </c>
      <c r="N86" s="37">
        <v>0.36899999999999999</v>
      </c>
      <c r="O86" s="37">
        <v>0.45900000000000002</v>
      </c>
      <c r="P86" s="37">
        <v>0.96299999999999997</v>
      </c>
      <c r="Q86" s="37">
        <v>1.04</v>
      </c>
      <c r="R86" s="37">
        <v>4.4400000000000004</v>
      </c>
      <c r="S86" s="37">
        <v>8.09</v>
      </c>
      <c r="T86" s="37">
        <v>3.97</v>
      </c>
      <c r="U86" s="37">
        <v>0.21264705882352941</v>
      </c>
      <c r="V86" s="37">
        <v>0.16643159379407615</v>
      </c>
      <c r="W86" s="37">
        <v>0.25040650406504067</v>
      </c>
      <c r="X86" s="37">
        <v>0.10337837837837838</v>
      </c>
      <c r="Y86" s="37">
        <v>0.11903584672435105</v>
      </c>
      <c r="Z86" s="37">
        <v>0.26196473551637278</v>
      </c>
      <c r="AA86" s="108"/>
    </row>
    <row r="87" spans="1:33" x14ac:dyDescent="0.25">
      <c r="A87" s="108" t="s">
        <v>474</v>
      </c>
      <c r="B87" s="319" t="s">
        <v>588</v>
      </c>
      <c r="C87" s="37">
        <v>0</v>
      </c>
      <c r="D87" s="37"/>
      <c r="E87" s="37"/>
      <c r="F87" s="37">
        <v>0.13786114175674757</v>
      </c>
      <c r="G87" s="37">
        <v>8.0008441915361689E-2</v>
      </c>
      <c r="H87" s="37">
        <v>0.58035528282896798</v>
      </c>
      <c r="I87" s="37">
        <v>0</v>
      </c>
      <c r="J87" s="37">
        <v>0</v>
      </c>
      <c r="K87" s="37">
        <v>0</v>
      </c>
      <c r="L87" s="37">
        <v>1.68</v>
      </c>
      <c r="M87" s="37">
        <v>1.92</v>
      </c>
      <c r="N87" s="37">
        <v>2</v>
      </c>
      <c r="O87" s="37">
        <v>3.73E-2</v>
      </c>
      <c r="P87" s="37">
        <v>1.5299999999999999E-2</v>
      </c>
      <c r="Q87" s="37">
        <v>1.44E-2</v>
      </c>
      <c r="R87" s="37">
        <v>16.2</v>
      </c>
      <c r="S87" s="37">
        <v>16.7</v>
      </c>
      <c r="T87" s="37">
        <v>15.7</v>
      </c>
      <c r="U87" s="37">
        <v>0</v>
      </c>
      <c r="V87" s="37">
        <v>0</v>
      </c>
      <c r="W87" s="37">
        <v>0</v>
      </c>
      <c r="X87" s="37">
        <v>2.3024691358024692E-3</v>
      </c>
      <c r="Y87" s="37">
        <v>9.1616766467065864E-4</v>
      </c>
      <c r="Z87" s="37">
        <v>9.1719745222929938E-4</v>
      </c>
      <c r="AA87" s="108"/>
    </row>
    <row r="88" spans="1:33" s="9" customFormat="1" x14ac:dyDescent="0.25">
      <c r="A88" s="148" t="s">
        <v>136</v>
      </c>
      <c r="B88" s="301" t="s">
        <v>137</v>
      </c>
      <c r="C88" s="37"/>
      <c r="D88" s="37"/>
      <c r="E88" s="37"/>
      <c r="F88" s="37">
        <v>0</v>
      </c>
      <c r="G88" s="37">
        <v>0</v>
      </c>
      <c r="H88" s="37"/>
      <c r="I88" s="37"/>
      <c r="J88" s="37"/>
      <c r="K88" s="37"/>
      <c r="L88" s="37"/>
      <c r="M88" s="37"/>
      <c r="N88" s="37"/>
      <c r="O88" s="37">
        <v>0</v>
      </c>
      <c r="P88" s="37">
        <v>0</v>
      </c>
      <c r="Q88" s="37">
        <v>0</v>
      </c>
      <c r="R88" s="37">
        <v>9.2460305019479847</v>
      </c>
      <c r="S88" s="37">
        <v>12.882561405145475</v>
      </c>
      <c r="T88" s="37">
        <v>12.368307613030808</v>
      </c>
      <c r="U88" s="37"/>
      <c r="V88" s="37"/>
      <c r="W88" s="37"/>
      <c r="X88" s="37">
        <v>0</v>
      </c>
      <c r="Y88" s="37">
        <v>0</v>
      </c>
      <c r="Z88" s="37">
        <v>0</v>
      </c>
      <c r="AA88" s="2"/>
      <c r="AB88" s="8"/>
    </row>
    <row r="89" spans="1:33" x14ac:dyDescent="0.25">
      <c r="A89" s="148" t="s">
        <v>629</v>
      </c>
      <c r="B89" s="301" t="s">
        <v>138</v>
      </c>
      <c r="C89" s="37"/>
      <c r="D89" s="37"/>
      <c r="E89" s="37"/>
      <c r="F89" s="37">
        <v>0</v>
      </c>
      <c r="G89" s="37">
        <v>0</v>
      </c>
      <c r="H89" s="37"/>
      <c r="I89" s="37"/>
      <c r="J89" s="37"/>
      <c r="K89" s="37"/>
      <c r="L89" s="37"/>
      <c r="M89" s="37"/>
      <c r="N89" s="37"/>
      <c r="O89" s="37">
        <v>0</v>
      </c>
      <c r="P89" s="37">
        <v>0</v>
      </c>
      <c r="Q89" s="37">
        <v>0</v>
      </c>
      <c r="R89" s="37">
        <v>3.4716668390960548</v>
      </c>
      <c r="S89" s="37">
        <v>1.8831156678881649</v>
      </c>
      <c r="T89" s="37">
        <v>10.625982638075167</v>
      </c>
      <c r="U89" s="37"/>
      <c r="V89" s="37"/>
      <c r="W89" s="37"/>
      <c r="X89" s="37">
        <v>0</v>
      </c>
      <c r="Y89" s="37">
        <v>0</v>
      </c>
      <c r="Z89" s="37">
        <v>0</v>
      </c>
    </row>
    <row r="90" spans="1:33" x14ac:dyDescent="0.25">
      <c r="A90" s="148" t="s">
        <v>139</v>
      </c>
      <c r="B90" s="301" t="s">
        <v>140</v>
      </c>
      <c r="C90" s="37"/>
      <c r="D90" s="37"/>
      <c r="E90" s="37"/>
      <c r="F90" s="37">
        <v>0</v>
      </c>
      <c r="G90" s="37">
        <v>0</v>
      </c>
      <c r="H90" s="37"/>
      <c r="I90" s="37"/>
      <c r="J90" s="37"/>
      <c r="K90" s="37"/>
      <c r="L90" s="37"/>
      <c r="M90" s="37"/>
      <c r="N90" s="37"/>
      <c r="O90" s="37">
        <v>0</v>
      </c>
      <c r="P90" s="37">
        <v>0</v>
      </c>
      <c r="Q90" s="37">
        <v>0</v>
      </c>
      <c r="R90" s="37">
        <v>4.1007228576109256</v>
      </c>
      <c r="S90" s="37">
        <v>4.030018773749533</v>
      </c>
      <c r="T90" s="37">
        <v>3.0147535753654835</v>
      </c>
      <c r="U90" s="37"/>
      <c r="V90" s="37"/>
      <c r="W90" s="37"/>
      <c r="X90" s="37">
        <v>0</v>
      </c>
      <c r="Y90" s="37">
        <v>0</v>
      </c>
      <c r="Z90" s="37">
        <v>0</v>
      </c>
      <c r="AE90" s="114"/>
    </row>
    <row r="91" spans="1:33" x14ac:dyDescent="0.25">
      <c r="A91" s="148" t="s">
        <v>141</v>
      </c>
      <c r="B91" s="301" t="s">
        <v>142</v>
      </c>
      <c r="C91" s="37"/>
      <c r="D91" s="37"/>
      <c r="E91" s="37"/>
      <c r="F91" s="37">
        <v>0</v>
      </c>
      <c r="G91" s="37">
        <v>0</v>
      </c>
      <c r="H91" s="37"/>
      <c r="I91" s="37"/>
      <c r="J91" s="37"/>
      <c r="K91" s="37"/>
      <c r="L91" s="37"/>
      <c r="M91" s="37"/>
      <c r="N91" s="37"/>
      <c r="O91" s="37">
        <v>0</v>
      </c>
      <c r="P91" s="37">
        <v>0</v>
      </c>
      <c r="Q91" s="37">
        <v>0</v>
      </c>
      <c r="R91" s="37">
        <v>22.621542671228088</v>
      </c>
      <c r="S91" s="37">
        <v>24.725020522627087</v>
      </c>
      <c r="T91" s="37">
        <v>22.48039567720339</v>
      </c>
      <c r="U91" s="37"/>
      <c r="V91" s="37"/>
      <c r="W91" s="37"/>
      <c r="X91" s="37">
        <v>0</v>
      </c>
      <c r="Y91" s="37">
        <v>0</v>
      </c>
      <c r="Z91" s="37">
        <v>0</v>
      </c>
      <c r="AE91" s="114"/>
    </row>
    <row r="92" spans="1:33" x14ac:dyDescent="0.25">
      <c r="A92" s="148" t="s">
        <v>630</v>
      </c>
      <c r="B92" s="301" t="s">
        <v>143</v>
      </c>
      <c r="C92" s="37"/>
      <c r="D92" s="37"/>
      <c r="E92" s="37"/>
      <c r="F92" s="37">
        <v>1.5662280871655379</v>
      </c>
      <c r="G92" s="37">
        <v>9.4196892512124986E-2</v>
      </c>
      <c r="H92" s="37">
        <v>6.0142512628921542E-2</v>
      </c>
      <c r="I92" s="37"/>
      <c r="J92" s="37"/>
      <c r="K92" s="37"/>
      <c r="L92" s="37"/>
      <c r="M92" s="37"/>
      <c r="N92" s="37"/>
      <c r="O92" s="37">
        <v>0.06</v>
      </c>
      <c r="P92" s="37">
        <v>6.4699999999999994E-2</v>
      </c>
      <c r="Q92" s="37">
        <v>6.1499999999999999E-2</v>
      </c>
      <c r="R92" s="37">
        <v>3.76</v>
      </c>
      <c r="S92" s="37">
        <v>3.94</v>
      </c>
      <c r="T92" s="37">
        <v>4.21</v>
      </c>
      <c r="U92" s="37"/>
      <c r="V92" s="37"/>
      <c r="W92" s="37"/>
      <c r="X92" s="37">
        <v>1.5957446808510638</v>
      </c>
      <c r="Y92" s="37">
        <v>1.6421319796954312</v>
      </c>
      <c r="Z92" s="37">
        <v>1.4608076009501187</v>
      </c>
    </row>
    <row r="93" spans="1:33" x14ac:dyDescent="0.25">
      <c r="A93" s="148" t="s">
        <v>631</v>
      </c>
      <c r="B93" s="301" t="s">
        <v>144</v>
      </c>
      <c r="C93" s="37"/>
      <c r="D93" s="37"/>
      <c r="E93" s="37"/>
      <c r="F93" s="37">
        <v>13.12703147712843</v>
      </c>
      <c r="G93" s="37">
        <v>4.05102126523082</v>
      </c>
      <c r="H93" s="37">
        <v>0.30860147416337197</v>
      </c>
      <c r="I93" s="37"/>
      <c r="J93" s="37"/>
      <c r="K93" s="37"/>
      <c r="L93" s="37"/>
      <c r="M93" s="37"/>
      <c r="N93" s="37"/>
      <c r="O93" s="37">
        <v>0.34797188638703935</v>
      </c>
      <c r="P93" s="37">
        <v>0</v>
      </c>
      <c r="Q93" s="37">
        <v>0.51579692087528917</v>
      </c>
      <c r="R93" s="37">
        <v>3.3907037789360825</v>
      </c>
      <c r="S93" s="37">
        <v>0</v>
      </c>
      <c r="T93" s="37">
        <v>3.2254369946055479</v>
      </c>
      <c r="U93" s="37"/>
      <c r="V93" s="37"/>
      <c r="W93" s="37"/>
      <c r="X93" s="37">
        <v>10.262526869752808</v>
      </c>
      <c r="Y93" s="37"/>
      <c r="Z93" s="37">
        <v>15.991536084504052</v>
      </c>
      <c r="AE93" s="115"/>
    </row>
    <row r="94" spans="1:33" x14ac:dyDescent="0.25">
      <c r="A94" s="148" t="s">
        <v>145</v>
      </c>
      <c r="B94" s="301" t="s">
        <v>146</v>
      </c>
      <c r="C94" s="37"/>
      <c r="D94" s="37"/>
      <c r="E94" s="37"/>
      <c r="F94" s="37">
        <v>9.3458646616541348</v>
      </c>
      <c r="G94" s="37">
        <v>1.2520872831223708</v>
      </c>
      <c r="H94" s="37">
        <v>0.13397233198332689</v>
      </c>
      <c r="I94" s="37"/>
      <c r="J94" s="37"/>
      <c r="K94" s="37"/>
      <c r="L94" s="37"/>
      <c r="M94" s="37"/>
      <c r="N94" s="37"/>
      <c r="O94" s="37">
        <v>0.99199999999999999</v>
      </c>
      <c r="P94" s="37">
        <v>1.0900000000000001</v>
      </c>
      <c r="Q94" s="37">
        <v>1.32</v>
      </c>
      <c r="R94" s="37">
        <v>12.4</v>
      </c>
      <c r="S94" s="37">
        <v>11.4</v>
      </c>
      <c r="T94" s="37">
        <v>12.6</v>
      </c>
      <c r="U94" s="37"/>
      <c r="V94" s="37"/>
      <c r="W94" s="37"/>
      <c r="X94" s="37">
        <v>8</v>
      </c>
      <c r="Y94" s="37">
        <v>9.5614035087719298</v>
      </c>
      <c r="Z94" s="37">
        <v>10.476190476190476</v>
      </c>
      <c r="AE94" s="117"/>
    </row>
    <row r="95" spans="1:33" x14ac:dyDescent="0.25">
      <c r="A95" s="108" t="s">
        <v>479</v>
      </c>
      <c r="B95" s="319" t="s">
        <v>589</v>
      </c>
      <c r="C95" s="37">
        <v>0</v>
      </c>
      <c r="D95" s="37"/>
      <c r="E95" s="37"/>
      <c r="F95" s="37">
        <v>0</v>
      </c>
      <c r="G95" s="37"/>
      <c r="H95" s="37"/>
      <c r="I95" s="37">
        <v>0</v>
      </c>
      <c r="J95" s="37">
        <v>0</v>
      </c>
      <c r="K95" s="37">
        <v>0</v>
      </c>
      <c r="L95" s="37">
        <v>0.95852534562211977</v>
      </c>
      <c r="M95" s="37">
        <v>0.81618023553507424</v>
      </c>
      <c r="N95" s="37">
        <v>0.86635944700460832</v>
      </c>
      <c r="O95" s="37">
        <v>0</v>
      </c>
      <c r="P95" s="37">
        <v>0</v>
      </c>
      <c r="Q95" s="37">
        <v>0</v>
      </c>
      <c r="R95" s="37">
        <v>8.5099846390168974</v>
      </c>
      <c r="S95" s="37">
        <v>7.2022529441884284</v>
      </c>
      <c r="T95" s="37">
        <v>5.849462365591398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108"/>
      <c r="AE95" s="117"/>
    </row>
    <row r="96" spans="1:33" x14ac:dyDescent="0.25">
      <c r="A96" s="148" t="s">
        <v>147</v>
      </c>
      <c r="B96" s="301" t="s">
        <v>148</v>
      </c>
      <c r="C96" s="37"/>
      <c r="D96" s="37"/>
      <c r="E96" s="37"/>
      <c r="F96" s="37">
        <v>0</v>
      </c>
      <c r="G96" s="37">
        <v>0</v>
      </c>
      <c r="H96" s="37"/>
      <c r="I96" s="37"/>
      <c r="J96" s="37"/>
      <c r="K96" s="37"/>
      <c r="L96" s="37"/>
      <c r="M96" s="37"/>
      <c r="N96" s="37"/>
      <c r="O96" s="37">
        <v>0</v>
      </c>
      <c r="P96" s="37">
        <v>0</v>
      </c>
      <c r="Q96" s="37">
        <v>0</v>
      </c>
      <c r="R96" s="37">
        <v>6.3580679861026992</v>
      </c>
      <c r="S96" s="37">
        <v>6.0724017585816847</v>
      </c>
      <c r="T96" s="37">
        <v>5.3555269280503452</v>
      </c>
      <c r="U96" s="37"/>
      <c r="V96" s="37"/>
      <c r="W96" s="37"/>
      <c r="X96" s="37">
        <v>0</v>
      </c>
      <c r="Y96" s="37">
        <v>0</v>
      </c>
      <c r="Z96" s="37">
        <v>0</v>
      </c>
      <c r="AE96" s="117"/>
    </row>
    <row r="97" spans="1:28" x14ac:dyDescent="0.25">
      <c r="A97" s="148" t="s">
        <v>149</v>
      </c>
      <c r="B97" s="301" t="s">
        <v>150</v>
      </c>
      <c r="C97" s="37"/>
      <c r="D97" s="37"/>
      <c r="E97" s="37"/>
      <c r="F97" s="37">
        <v>2.4362046888916158</v>
      </c>
      <c r="G97" s="37">
        <v>0.40285920849694057</v>
      </c>
      <c r="H97" s="37">
        <v>0.16536344845482864</v>
      </c>
      <c r="I97" s="37"/>
      <c r="J97" s="37"/>
      <c r="K97" s="37"/>
      <c r="L97" s="37"/>
      <c r="M97" s="37"/>
      <c r="N97" s="37"/>
      <c r="O97" s="37">
        <v>9.98E-2</v>
      </c>
      <c r="P97" s="37">
        <v>9.0200000000000002E-2</v>
      </c>
      <c r="Q97" s="37">
        <v>0.11</v>
      </c>
      <c r="R97" s="37">
        <v>3.44</v>
      </c>
      <c r="S97" s="37">
        <v>4.07</v>
      </c>
      <c r="T97" s="37">
        <v>5.0199999999999996</v>
      </c>
      <c r="U97" s="37"/>
      <c r="V97" s="37"/>
      <c r="W97" s="37"/>
      <c r="X97" s="37">
        <v>2.9011627906976747</v>
      </c>
      <c r="Y97" s="37">
        <v>2.2162162162162162</v>
      </c>
      <c r="Z97" s="37">
        <v>2.1912350597609564</v>
      </c>
    </row>
    <row r="98" spans="1:28" s="18" customFormat="1" x14ac:dyDescent="0.25">
      <c r="A98" s="108" t="s">
        <v>484</v>
      </c>
      <c r="B98" s="319" t="s">
        <v>590</v>
      </c>
      <c r="C98" s="37">
        <v>3.0020790200138023</v>
      </c>
      <c r="D98" s="37">
        <v>7.109412662202319E-2</v>
      </c>
      <c r="E98" s="37"/>
      <c r="F98" s="37">
        <v>4.1382514529303522</v>
      </c>
      <c r="G98" s="37">
        <v>3.9443761508926437E-2</v>
      </c>
      <c r="H98" s="37">
        <v>9.5315042977863924E-3</v>
      </c>
      <c r="I98" s="37">
        <v>3.1399999999999997E-2</v>
      </c>
      <c r="J98" s="37">
        <v>3.2899999999999999E-2</v>
      </c>
      <c r="K98" s="37">
        <v>3.5400000000000001E-2</v>
      </c>
      <c r="L98" s="37">
        <v>1.05</v>
      </c>
      <c r="M98" s="37">
        <v>1.1200000000000001</v>
      </c>
      <c r="N98" s="37">
        <v>1.1499999999999999</v>
      </c>
      <c r="O98" s="37">
        <v>0.43</v>
      </c>
      <c r="P98" s="37">
        <v>0.45200000000000001</v>
      </c>
      <c r="Q98" s="37">
        <v>0.45900000000000002</v>
      </c>
      <c r="R98" s="37">
        <v>10.5</v>
      </c>
      <c r="S98" s="37">
        <v>10.9</v>
      </c>
      <c r="T98" s="37">
        <v>11</v>
      </c>
      <c r="U98" s="37">
        <v>2.9904761904761899E-2</v>
      </c>
      <c r="V98" s="37">
        <v>2.9374999999999995E-2</v>
      </c>
      <c r="W98" s="37">
        <v>3.0782608695652178E-2</v>
      </c>
      <c r="X98" s="37">
        <v>4.0952380952380948E-2</v>
      </c>
      <c r="Y98" s="37">
        <v>4.146788990825688E-2</v>
      </c>
      <c r="Z98" s="37">
        <v>4.1727272727272731E-2</v>
      </c>
      <c r="AA98" s="108"/>
      <c r="AB98" s="19"/>
    </row>
    <row r="99" spans="1:28" x14ac:dyDescent="0.25">
      <c r="A99" s="148" t="s">
        <v>151</v>
      </c>
      <c r="B99" s="301" t="s">
        <v>152</v>
      </c>
      <c r="C99" s="37"/>
      <c r="D99" s="37"/>
      <c r="E99" s="37"/>
      <c r="F99" s="37">
        <v>3.6710468248188337</v>
      </c>
      <c r="G99" s="37">
        <v>0.70485854112160373</v>
      </c>
      <c r="H99" s="37">
        <v>0.1920047808587646</v>
      </c>
      <c r="I99" s="37"/>
      <c r="J99" s="37"/>
      <c r="K99" s="37"/>
      <c r="L99" s="37"/>
      <c r="M99" s="37"/>
      <c r="N99" s="37"/>
      <c r="O99" s="37">
        <v>8.0199999999999994E-2</v>
      </c>
      <c r="P99" s="37">
        <v>0.11799999999999999</v>
      </c>
      <c r="Q99" s="37">
        <v>9.8500000000000004E-2</v>
      </c>
      <c r="R99" s="37">
        <v>2.79</v>
      </c>
      <c r="S99" s="37">
        <v>2.8</v>
      </c>
      <c r="T99" s="37">
        <v>2.5099999999999998</v>
      </c>
      <c r="U99" s="37"/>
      <c r="V99" s="37"/>
      <c r="W99" s="37"/>
      <c r="X99" s="37">
        <v>2.8745519713261647</v>
      </c>
      <c r="Y99" s="37">
        <v>4.2142857142857144</v>
      </c>
      <c r="Z99" s="37">
        <v>3.924302788844622</v>
      </c>
      <c r="AA99" s="8"/>
    </row>
    <row r="100" spans="1:28" x14ac:dyDescent="0.25">
      <c r="A100" s="148" t="s">
        <v>153</v>
      </c>
      <c r="B100" s="301" t="s">
        <v>154</v>
      </c>
      <c r="C100" s="37"/>
      <c r="D100" s="37"/>
      <c r="E100" s="37"/>
      <c r="F100" s="37">
        <v>0</v>
      </c>
      <c r="G100" s="37">
        <v>0</v>
      </c>
      <c r="H100" s="37"/>
      <c r="I100" s="37"/>
      <c r="J100" s="37"/>
      <c r="K100" s="37"/>
      <c r="L100" s="37"/>
      <c r="M100" s="37"/>
      <c r="N100" s="37"/>
      <c r="O100" s="37">
        <v>0</v>
      </c>
      <c r="P100" s="37">
        <v>0</v>
      </c>
      <c r="Q100" s="37">
        <v>0</v>
      </c>
      <c r="R100" s="37">
        <v>4.3576071598854442</v>
      </c>
      <c r="S100" s="37">
        <v>5.2581428283725913</v>
      </c>
      <c r="T100" s="37">
        <v>5.323436235039062</v>
      </c>
      <c r="U100" s="37"/>
      <c r="V100" s="37"/>
      <c r="W100" s="37"/>
      <c r="X100" s="37">
        <v>0</v>
      </c>
      <c r="Y100" s="37">
        <v>0</v>
      </c>
      <c r="Z100" s="37">
        <v>0</v>
      </c>
    </row>
    <row r="101" spans="1:28" x14ac:dyDescent="0.25">
      <c r="A101" s="148" t="s">
        <v>155</v>
      </c>
      <c r="B101" s="301" t="s">
        <v>156</v>
      </c>
      <c r="C101" s="37"/>
      <c r="D101" s="37"/>
      <c r="E101" s="37"/>
      <c r="F101" s="37">
        <v>5.7193835743021308</v>
      </c>
      <c r="G101" s="37">
        <v>0.48339198858464927</v>
      </c>
      <c r="H101" s="37">
        <v>8.4518197163167524E-2</v>
      </c>
      <c r="I101" s="37"/>
      <c r="J101" s="37"/>
      <c r="K101" s="37"/>
      <c r="L101" s="37"/>
      <c r="M101" s="37"/>
      <c r="N101" s="37"/>
      <c r="O101" s="37">
        <v>0.36899999999999999</v>
      </c>
      <c r="P101" s="37">
        <v>0.36399999999999999</v>
      </c>
      <c r="Q101" s="37">
        <v>0.35199999999999998</v>
      </c>
      <c r="R101" s="37">
        <v>6.16</v>
      </c>
      <c r="S101" s="37">
        <v>6.06</v>
      </c>
      <c r="T101" s="37">
        <v>6.82</v>
      </c>
      <c r="U101" s="37"/>
      <c r="V101" s="37"/>
      <c r="W101" s="37"/>
      <c r="X101" s="37">
        <v>5.9902597402597397</v>
      </c>
      <c r="Y101" s="37">
        <v>6.0066006600660069</v>
      </c>
      <c r="Z101" s="37">
        <v>5.1612903225806441</v>
      </c>
    </row>
    <row r="102" spans="1:28" s="9" customFormat="1" x14ac:dyDescent="0.25">
      <c r="A102" s="148" t="s">
        <v>157</v>
      </c>
      <c r="B102" s="301" t="s">
        <v>158</v>
      </c>
      <c r="C102" s="37"/>
      <c r="D102" s="37"/>
      <c r="E102" s="37"/>
      <c r="F102" s="37">
        <v>0</v>
      </c>
      <c r="G102" s="37">
        <v>0</v>
      </c>
      <c r="H102" s="37"/>
      <c r="I102" s="37"/>
      <c r="J102" s="37"/>
      <c r="K102" s="37"/>
      <c r="L102" s="37"/>
      <c r="M102" s="37"/>
      <c r="N102" s="37"/>
      <c r="O102" s="37">
        <v>0</v>
      </c>
      <c r="P102" s="37">
        <v>0</v>
      </c>
      <c r="Q102" s="37">
        <v>0</v>
      </c>
      <c r="R102" s="37">
        <v>5.9081094326018473</v>
      </c>
      <c r="S102" s="37">
        <v>4.9925751933703273</v>
      </c>
      <c r="T102" s="37">
        <v>5.5683352449961694</v>
      </c>
      <c r="U102" s="37"/>
      <c r="V102" s="37"/>
      <c r="W102" s="37"/>
      <c r="X102" s="37">
        <v>0</v>
      </c>
      <c r="Y102" s="37">
        <v>0</v>
      </c>
      <c r="Z102" s="37">
        <v>0</v>
      </c>
      <c r="AA102" s="2"/>
      <c r="AB102" s="8"/>
    </row>
    <row r="103" spans="1:28" s="9" customFormat="1" x14ac:dyDescent="0.25">
      <c r="A103" s="148" t="s">
        <v>159</v>
      </c>
      <c r="B103" s="301" t="s">
        <v>160</v>
      </c>
      <c r="C103" s="37"/>
      <c r="D103" s="37"/>
      <c r="E103" s="37"/>
      <c r="F103" s="37">
        <v>0</v>
      </c>
      <c r="G103" s="37">
        <v>0</v>
      </c>
      <c r="H103" s="37"/>
      <c r="I103" s="37"/>
      <c r="J103" s="37"/>
      <c r="K103" s="37"/>
      <c r="L103" s="37"/>
      <c r="M103" s="37"/>
      <c r="N103" s="37"/>
      <c r="O103" s="37">
        <v>0</v>
      </c>
      <c r="P103" s="37">
        <v>0</v>
      </c>
      <c r="Q103" s="37">
        <v>0</v>
      </c>
      <c r="R103" s="37">
        <v>15.943591238025874</v>
      </c>
      <c r="S103" s="37">
        <v>19.054382057575189</v>
      </c>
      <c r="T103" s="37">
        <v>20.800024952797248</v>
      </c>
      <c r="U103" s="37"/>
      <c r="V103" s="37"/>
      <c r="W103" s="37"/>
      <c r="X103" s="37">
        <v>0</v>
      </c>
      <c r="Y103" s="37">
        <v>0</v>
      </c>
      <c r="Z103" s="37">
        <v>0</v>
      </c>
      <c r="AA103" s="2"/>
      <c r="AB103" s="8"/>
    </row>
    <row r="104" spans="1:28" x14ac:dyDescent="0.25">
      <c r="A104" s="108" t="s">
        <v>489</v>
      </c>
      <c r="B104" s="319" t="s">
        <v>591</v>
      </c>
      <c r="C104" s="37">
        <v>0.51322728281135599</v>
      </c>
      <c r="D104" s="37">
        <v>2.2521164519374824E-2</v>
      </c>
      <c r="E104" s="37"/>
      <c r="F104" s="37">
        <v>0.32699649536941722</v>
      </c>
      <c r="G104" s="37">
        <v>1.5272749346568986E-2</v>
      </c>
      <c r="H104" s="37">
        <v>4.6706156068476903E-2</v>
      </c>
      <c r="I104" s="37">
        <v>3.62E-3</v>
      </c>
      <c r="J104" s="37">
        <v>3.7599999999999999E-3</v>
      </c>
      <c r="K104" s="37">
        <v>3.46E-3</v>
      </c>
      <c r="L104" s="37">
        <v>0.73</v>
      </c>
      <c r="M104" s="37">
        <v>0.69799999999999995</v>
      </c>
      <c r="N104" s="37">
        <v>0.68500000000000005</v>
      </c>
      <c r="O104" s="37">
        <v>3.1800000000000002E-2</v>
      </c>
      <c r="P104" s="37">
        <v>3.1199999999999999E-2</v>
      </c>
      <c r="Q104" s="37">
        <v>3.1899999999999998E-2</v>
      </c>
      <c r="R104" s="37">
        <v>9.39</v>
      </c>
      <c r="S104" s="37">
        <v>9.3800000000000008</v>
      </c>
      <c r="T104" s="37">
        <v>10.3</v>
      </c>
      <c r="U104" s="37">
        <v>4.9589041095890411E-3</v>
      </c>
      <c r="V104" s="37">
        <v>5.3868194842406876E-3</v>
      </c>
      <c r="W104" s="37">
        <v>5.0510948905109487E-3</v>
      </c>
      <c r="X104" s="37">
        <v>3.3865814696485623E-3</v>
      </c>
      <c r="Y104" s="37">
        <v>3.3262260127931765E-3</v>
      </c>
      <c r="Z104" s="37">
        <v>3.0970873786407764E-3</v>
      </c>
      <c r="AA104" s="108"/>
    </row>
    <row r="105" spans="1:28" x14ac:dyDescent="0.25">
      <c r="A105" s="148" t="s">
        <v>161</v>
      </c>
      <c r="B105" s="301" t="s">
        <v>162</v>
      </c>
      <c r="C105" s="37"/>
      <c r="D105" s="37"/>
      <c r="E105" s="37"/>
      <c r="F105" s="37">
        <v>0</v>
      </c>
      <c r="G105" s="37">
        <v>0</v>
      </c>
      <c r="H105" s="37"/>
      <c r="I105" s="37"/>
      <c r="J105" s="37"/>
      <c r="K105" s="37"/>
      <c r="L105" s="37"/>
      <c r="M105" s="37"/>
      <c r="N105" s="37"/>
      <c r="O105" s="37">
        <v>0</v>
      </c>
      <c r="P105" s="37">
        <v>0</v>
      </c>
      <c r="Q105" s="37">
        <v>0</v>
      </c>
      <c r="R105" s="37">
        <v>7.5716416618441951</v>
      </c>
      <c r="S105" s="37">
        <v>6.9036614801438603</v>
      </c>
      <c r="T105" s="37">
        <v>7.1222465246502029</v>
      </c>
      <c r="U105" s="37"/>
      <c r="V105" s="37"/>
      <c r="W105" s="37"/>
      <c r="X105" s="37">
        <v>0</v>
      </c>
      <c r="Y105" s="37">
        <v>0</v>
      </c>
      <c r="Z105" s="37">
        <v>0</v>
      </c>
    </row>
    <row r="106" spans="1:28" x14ac:dyDescent="0.25">
      <c r="A106" s="9" t="s">
        <v>1461</v>
      </c>
      <c r="B106" s="301" t="s">
        <v>164</v>
      </c>
      <c r="C106" s="37"/>
      <c r="D106" s="37"/>
      <c r="E106" s="37"/>
      <c r="F106" s="37">
        <v>0</v>
      </c>
      <c r="G106" s="37">
        <v>0</v>
      </c>
      <c r="H106" s="37"/>
      <c r="I106" s="37"/>
      <c r="J106" s="37"/>
      <c r="K106" s="37"/>
      <c r="L106" s="37"/>
      <c r="M106" s="37"/>
      <c r="N106" s="37"/>
      <c r="O106" s="37">
        <v>0</v>
      </c>
      <c r="P106" s="37">
        <v>0</v>
      </c>
      <c r="Q106" s="37">
        <v>0</v>
      </c>
      <c r="R106" s="37">
        <v>2.96</v>
      </c>
      <c r="S106" s="37">
        <v>3.5</v>
      </c>
      <c r="T106" s="37">
        <v>3.47</v>
      </c>
      <c r="U106" s="37"/>
      <c r="V106" s="37"/>
      <c r="W106" s="37"/>
      <c r="X106" s="37">
        <v>0</v>
      </c>
      <c r="Y106" s="37">
        <v>0</v>
      </c>
      <c r="Z106" s="37">
        <v>0</v>
      </c>
    </row>
    <row r="107" spans="1:28" x14ac:dyDescent="0.25">
      <c r="A107" s="148" t="s">
        <v>632</v>
      </c>
      <c r="B107" s="301" t="s">
        <v>165</v>
      </c>
      <c r="C107" s="37"/>
      <c r="D107" s="37"/>
      <c r="E107" s="37"/>
      <c r="F107" s="37">
        <v>0</v>
      </c>
      <c r="G107" s="37">
        <v>0</v>
      </c>
      <c r="H107" s="37"/>
      <c r="I107" s="37"/>
      <c r="J107" s="37"/>
      <c r="K107" s="37"/>
      <c r="L107" s="37"/>
      <c r="M107" s="37"/>
      <c r="N107" s="37"/>
      <c r="O107" s="37">
        <v>0</v>
      </c>
      <c r="P107" s="37">
        <v>0</v>
      </c>
      <c r="Q107" s="37">
        <v>0</v>
      </c>
      <c r="R107" s="37">
        <v>14.908422416825662</v>
      </c>
      <c r="S107" s="37">
        <v>19.751267883701349</v>
      </c>
      <c r="T107" s="37">
        <v>19.134735634771811</v>
      </c>
      <c r="U107" s="37"/>
      <c r="V107" s="37"/>
      <c r="W107" s="37"/>
      <c r="X107" s="37">
        <v>0</v>
      </c>
      <c r="Y107" s="37">
        <v>0</v>
      </c>
      <c r="Z107" s="37">
        <v>0</v>
      </c>
    </row>
    <row r="108" spans="1:28" s="9" customFormat="1" x14ac:dyDescent="0.25">
      <c r="A108" s="148" t="s">
        <v>633</v>
      </c>
      <c r="B108" s="301" t="s">
        <v>166</v>
      </c>
      <c r="C108" s="37"/>
      <c r="D108" s="37"/>
      <c r="E108" s="37"/>
      <c r="F108" s="37">
        <v>0</v>
      </c>
      <c r="G108" s="37">
        <v>0</v>
      </c>
      <c r="H108" s="37"/>
      <c r="I108" s="37"/>
      <c r="J108" s="37"/>
      <c r="K108" s="37"/>
      <c r="L108" s="37"/>
      <c r="M108" s="37"/>
      <c r="N108" s="37"/>
      <c r="O108" s="37">
        <v>0</v>
      </c>
      <c r="P108" s="37">
        <v>0</v>
      </c>
      <c r="Q108" s="37">
        <v>0</v>
      </c>
      <c r="R108" s="37">
        <v>5.0495947613686054</v>
      </c>
      <c r="S108" s="37">
        <v>4.6034855817489762</v>
      </c>
      <c r="T108" s="37"/>
      <c r="U108" s="37"/>
      <c r="V108" s="37"/>
      <c r="W108" s="37"/>
      <c r="X108" s="37">
        <v>0</v>
      </c>
      <c r="Y108" s="37">
        <v>0</v>
      </c>
      <c r="Z108" s="37"/>
      <c r="AA108" s="8"/>
      <c r="AB108" s="8"/>
    </row>
    <row r="109" spans="1:28" x14ac:dyDescent="0.25">
      <c r="A109" s="148" t="s">
        <v>167</v>
      </c>
      <c r="B109" s="301" t="s">
        <v>168</v>
      </c>
      <c r="C109" s="37"/>
      <c r="D109" s="37"/>
      <c r="E109" s="37"/>
      <c r="F109" s="37">
        <v>0.43566348526119975</v>
      </c>
      <c r="G109" s="37">
        <v>0.38635013841688581</v>
      </c>
      <c r="H109" s="37">
        <v>0.88680862979657715</v>
      </c>
      <c r="I109" s="37"/>
      <c r="J109" s="37"/>
      <c r="K109" s="37"/>
      <c r="L109" s="37"/>
      <c r="M109" s="37"/>
      <c r="N109" s="37"/>
      <c r="O109" s="37">
        <v>2.2596955060305627E-2</v>
      </c>
      <c r="P109" s="37">
        <v>0.22032031183797984</v>
      </c>
      <c r="Q109" s="37">
        <v>1.6947716295229218E-2</v>
      </c>
      <c r="R109" s="37">
        <v>3.0675366494364882</v>
      </c>
      <c r="S109" s="37">
        <v>2.8133209050080503</v>
      </c>
      <c r="T109" s="37">
        <v>2.9714995904301897</v>
      </c>
      <c r="U109" s="37"/>
      <c r="V109" s="37"/>
      <c r="W109" s="37"/>
      <c r="X109" s="37">
        <v>0.73664825046040538</v>
      </c>
      <c r="Y109" s="37">
        <v>0</v>
      </c>
      <c r="Z109" s="37">
        <v>0.5703422053231938</v>
      </c>
    </row>
    <row r="110" spans="1:28" x14ac:dyDescent="0.25">
      <c r="A110" s="148" t="s">
        <v>169</v>
      </c>
      <c r="B110" s="301" t="s">
        <v>170</v>
      </c>
      <c r="C110" s="37"/>
      <c r="D110" s="37"/>
      <c r="E110" s="37"/>
      <c r="F110" s="37">
        <v>0.3582882377144479</v>
      </c>
      <c r="G110" s="37">
        <v>3.3090261308320615E-2</v>
      </c>
      <c r="H110" s="37">
        <v>9.2356538186702128E-2</v>
      </c>
      <c r="I110" s="37"/>
      <c r="J110" s="37"/>
      <c r="K110" s="37"/>
      <c r="L110" s="37"/>
      <c r="M110" s="37"/>
      <c r="N110" s="37"/>
      <c r="O110" s="37">
        <v>1.9400000000000001E-2</v>
      </c>
      <c r="P110" s="37">
        <v>2.1600000000000001E-2</v>
      </c>
      <c r="Q110" s="37">
        <v>2.3699999999999999E-2</v>
      </c>
      <c r="R110" s="37">
        <v>5.93</v>
      </c>
      <c r="S110" s="37">
        <v>6.09</v>
      </c>
      <c r="T110" s="37">
        <v>6.03</v>
      </c>
      <c r="U110" s="37"/>
      <c r="V110" s="37"/>
      <c r="W110" s="37"/>
      <c r="X110" s="37">
        <v>0.32715008431703207</v>
      </c>
      <c r="Y110" s="37">
        <v>0.35467980295566504</v>
      </c>
      <c r="Z110" s="37">
        <v>0.3930348258706467</v>
      </c>
    </row>
    <row r="111" spans="1:28" x14ac:dyDescent="0.25">
      <c r="A111" s="148" t="s">
        <v>634</v>
      </c>
      <c r="B111" s="301" t="s">
        <v>171</v>
      </c>
      <c r="C111" s="37"/>
      <c r="D111" s="37"/>
      <c r="E111" s="37"/>
      <c r="F111" s="37">
        <v>13.747262124875551</v>
      </c>
      <c r="G111" s="37">
        <v>2.3277902940326944</v>
      </c>
      <c r="H111" s="37">
        <v>0.16932755576258185</v>
      </c>
      <c r="I111" s="37"/>
      <c r="J111" s="37"/>
      <c r="K111" s="37"/>
      <c r="L111" s="37"/>
      <c r="M111" s="37"/>
      <c r="N111" s="37"/>
      <c r="O111" s="37">
        <v>0.47799999999999998</v>
      </c>
      <c r="P111" s="37">
        <v>0.46500000000000002</v>
      </c>
      <c r="Q111" s="37">
        <v>0.54800000000000004</v>
      </c>
      <c r="R111" s="37">
        <v>3.95</v>
      </c>
      <c r="S111" s="37">
        <v>1.45</v>
      </c>
      <c r="T111" s="37">
        <v>3.56</v>
      </c>
      <c r="U111" s="37"/>
      <c r="V111" s="37"/>
      <c r="W111" s="37"/>
      <c r="X111" s="37">
        <v>12.101265822784809</v>
      </c>
      <c r="Y111" s="37"/>
      <c r="Z111" s="37">
        <v>15.393258426966295</v>
      </c>
    </row>
    <row r="112" spans="1:28" x14ac:dyDescent="0.25">
      <c r="A112" s="148" t="s">
        <v>172</v>
      </c>
      <c r="B112" s="301" t="s">
        <v>173</v>
      </c>
      <c r="C112" s="37"/>
      <c r="D112" s="37"/>
      <c r="E112" s="37"/>
      <c r="F112" s="37">
        <v>0</v>
      </c>
      <c r="G112" s="37">
        <v>0</v>
      </c>
      <c r="H112" s="37"/>
      <c r="I112" s="37"/>
      <c r="J112" s="37"/>
      <c r="K112" s="37"/>
      <c r="L112" s="37"/>
      <c r="M112" s="37"/>
      <c r="N112" s="37"/>
      <c r="O112" s="37">
        <v>0</v>
      </c>
      <c r="P112" s="37">
        <v>0</v>
      </c>
      <c r="Q112" s="37">
        <v>0</v>
      </c>
      <c r="R112" s="37">
        <v>15.923336627139296</v>
      </c>
      <c r="S112" s="37">
        <v>18.349843790716626</v>
      </c>
      <c r="T112" s="37">
        <v>16.820476418225493</v>
      </c>
      <c r="U112" s="37"/>
      <c r="V112" s="37"/>
      <c r="W112" s="37"/>
      <c r="X112" s="37">
        <v>0</v>
      </c>
      <c r="Y112" s="37">
        <v>0</v>
      </c>
      <c r="Z112" s="37">
        <v>0</v>
      </c>
    </row>
    <row r="113" spans="1:33" x14ac:dyDescent="0.25">
      <c r="A113" s="148" t="s">
        <v>174</v>
      </c>
      <c r="B113" s="301" t="s">
        <v>175</v>
      </c>
      <c r="C113" s="37"/>
      <c r="D113" s="37"/>
      <c r="E113" s="37"/>
      <c r="F113" s="37">
        <v>1.7266782258755029</v>
      </c>
      <c r="G113" s="37">
        <v>0.69903051432733665</v>
      </c>
      <c r="H113" s="37">
        <v>0.40484121699797132</v>
      </c>
      <c r="I113" s="37"/>
      <c r="J113" s="37"/>
      <c r="K113" s="37"/>
      <c r="L113" s="37"/>
      <c r="M113" s="37"/>
      <c r="N113" s="37"/>
      <c r="O113" s="37">
        <v>0.159</v>
      </c>
      <c r="P113" s="37">
        <v>0.23</v>
      </c>
      <c r="Q113" s="37">
        <v>0.19500000000000001</v>
      </c>
      <c r="R113" s="37">
        <v>13.6</v>
      </c>
      <c r="S113" s="37">
        <v>9.16</v>
      </c>
      <c r="T113" s="37">
        <v>13</v>
      </c>
      <c r="U113" s="37"/>
      <c r="V113" s="37"/>
      <c r="W113" s="37"/>
      <c r="X113" s="37">
        <v>1.1691176470588236</v>
      </c>
      <c r="Y113" s="37">
        <v>2.5109170305676853</v>
      </c>
      <c r="Z113" s="37">
        <v>1.5000000000000002</v>
      </c>
      <c r="AA113" s="8"/>
    </row>
    <row r="114" spans="1:33" x14ac:dyDescent="0.25">
      <c r="A114" s="148" t="s">
        <v>176</v>
      </c>
      <c r="B114" s="301" t="s">
        <v>177</v>
      </c>
      <c r="C114" s="37"/>
      <c r="D114" s="37"/>
      <c r="E114" s="37"/>
      <c r="F114" s="37">
        <v>2.8071681892388685</v>
      </c>
      <c r="G114" s="37">
        <v>1.1301570351183388</v>
      </c>
      <c r="H114" s="37">
        <v>0.40259683742881397</v>
      </c>
      <c r="I114" s="37"/>
      <c r="J114" s="37"/>
      <c r="K114" s="37"/>
      <c r="L114" s="37"/>
      <c r="M114" s="37"/>
      <c r="N114" s="37"/>
      <c r="O114" s="37">
        <v>0.11564967418352763</v>
      </c>
      <c r="P114" s="37">
        <v>0.12979361486291932</v>
      </c>
      <c r="Q114" s="37">
        <v>8.0287683446792504E-2</v>
      </c>
      <c r="R114" s="37">
        <v>4.1473908066293834</v>
      </c>
      <c r="S114" s="37">
        <v>3.2887889348487125</v>
      </c>
      <c r="T114" s="37">
        <v>4.7607090408469181</v>
      </c>
      <c r="U114" s="37"/>
      <c r="V114" s="37"/>
      <c r="W114" s="37"/>
      <c r="X114" s="37">
        <v>2.7884923214534738</v>
      </c>
      <c r="Y114" s="37">
        <v>3.9465474201642543</v>
      </c>
      <c r="Z114" s="37">
        <v>1.6864648260988773</v>
      </c>
    </row>
    <row r="115" spans="1:33" x14ac:dyDescent="0.25">
      <c r="A115" s="148" t="s">
        <v>178</v>
      </c>
      <c r="B115" s="301" t="s">
        <v>179</v>
      </c>
      <c r="C115" s="37"/>
      <c r="D115" s="37"/>
      <c r="E115" s="37"/>
      <c r="F115" s="37">
        <v>25.8915593637104</v>
      </c>
      <c r="G115" s="37">
        <v>5.8389061969165903</v>
      </c>
      <c r="H115" s="37">
        <v>0.22551388716665707</v>
      </c>
      <c r="I115" s="37"/>
      <c r="J115" s="37"/>
      <c r="K115" s="37"/>
      <c r="L115" s="37"/>
      <c r="M115" s="37"/>
      <c r="N115" s="37"/>
      <c r="O115" s="37">
        <v>0.90900000000000003</v>
      </c>
      <c r="P115" s="37">
        <v>0.75800000000000001</v>
      </c>
      <c r="Q115" s="37">
        <v>0.998</v>
      </c>
      <c r="R115" s="37">
        <v>2.83</v>
      </c>
      <c r="S115" s="37">
        <v>3.69</v>
      </c>
      <c r="T115" s="37">
        <v>3.99</v>
      </c>
      <c r="U115" s="37"/>
      <c r="V115" s="37"/>
      <c r="W115" s="37"/>
      <c r="X115" s="37">
        <v>32.120141342756185</v>
      </c>
      <c r="Y115" s="37">
        <v>20.542005420054203</v>
      </c>
      <c r="Z115" s="37">
        <v>25.012531328320804</v>
      </c>
    </row>
    <row r="116" spans="1:33" x14ac:dyDescent="0.25">
      <c r="A116" s="148" t="s">
        <v>180</v>
      </c>
      <c r="B116" s="301" t="s">
        <v>181</v>
      </c>
      <c r="C116" s="37"/>
      <c r="D116" s="37"/>
      <c r="E116" s="37"/>
      <c r="F116" s="37">
        <v>3.6201291815560079</v>
      </c>
      <c r="G116" s="37">
        <v>0.21251691282828111</v>
      </c>
      <c r="H116" s="37">
        <v>5.8704234619864272E-2</v>
      </c>
      <c r="I116" s="37"/>
      <c r="J116" s="37"/>
      <c r="K116" s="37"/>
      <c r="L116" s="37"/>
      <c r="M116" s="37"/>
      <c r="N116" s="37"/>
      <c r="O116" s="37">
        <v>0.17899999999999999</v>
      </c>
      <c r="P116" s="37">
        <v>0.154</v>
      </c>
      <c r="Q116" s="37">
        <v>0.159</v>
      </c>
      <c r="R116" s="37">
        <v>4.6500000000000004</v>
      </c>
      <c r="S116" s="37">
        <v>4.49</v>
      </c>
      <c r="T116" s="37">
        <v>4.4400000000000004</v>
      </c>
      <c r="U116" s="37"/>
      <c r="V116" s="37"/>
      <c r="W116" s="37"/>
      <c r="X116" s="37">
        <v>3.8494623655913975</v>
      </c>
      <c r="Y116" s="37">
        <v>3.4298440979955456</v>
      </c>
      <c r="Z116" s="37">
        <v>3.5810810810810807</v>
      </c>
    </row>
    <row r="117" spans="1:33" x14ac:dyDescent="0.25">
      <c r="A117" s="148" t="s">
        <v>182</v>
      </c>
      <c r="B117" s="301" t="s">
        <v>183</v>
      </c>
      <c r="C117" s="37"/>
      <c r="D117" s="37"/>
      <c r="E117" s="37"/>
      <c r="F117" s="37">
        <v>9.1940973889345994</v>
      </c>
      <c r="G117" s="37">
        <v>2.1261589739678373</v>
      </c>
      <c r="H117" s="37">
        <v>0.2312526052341734</v>
      </c>
      <c r="I117" s="37"/>
      <c r="J117" s="37"/>
      <c r="K117" s="37"/>
      <c r="L117" s="37"/>
      <c r="M117" s="37"/>
      <c r="N117" s="37"/>
      <c r="O117" s="37">
        <v>0.29399999999999998</v>
      </c>
      <c r="P117" s="37">
        <v>0.47</v>
      </c>
      <c r="Q117" s="37">
        <v>0.36299999999999999</v>
      </c>
      <c r="R117" s="37">
        <v>4.08</v>
      </c>
      <c r="S117" s="37">
        <v>4.1100000000000003</v>
      </c>
      <c r="T117" s="37">
        <v>4.0599999999999996</v>
      </c>
      <c r="U117" s="37"/>
      <c r="V117" s="37"/>
      <c r="W117" s="37"/>
      <c r="X117" s="37">
        <v>7.2058823529411757</v>
      </c>
      <c r="Y117" s="37">
        <v>11.435523114355229</v>
      </c>
      <c r="Z117" s="37">
        <v>8.9408866995073897</v>
      </c>
    </row>
    <row r="118" spans="1:33" x14ac:dyDescent="0.25">
      <c r="A118" s="148" t="s">
        <v>184</v>
      </c>
      <c r="B118" s="301" t="s">
        <v>185</v>
      </c>
      <c r="C118" s="37"/>
      <c r="D118" s="37"/>
      <c r="E118" s="37"/>
      <c r="F118" s="37">
        <v>0</v>
      </c>
      <c r="G118" s="37">
        <v>0</v>
      </c>
      <c r="H118" s="37"/>
      <c r="I118" s="37"/>
      <c r="J118" s="37"/>
      <c r="K118" s="37"/>
      <c r="L118" s="37"/>
      <c r="M118" s="37"/>
      <c r="N118" s="37"/>
      <c r="O118" s="37">
        <v>0</v>
      </c>
      <c r="P118" s="37">
        <v>0</v>
      </c>
      <c r="Q118" s="37">
        <v>0</v>
      </c>
      <c r="R118" s="37">
        <v>0</v>
      </c>
      <c r="S118" s="37">
        <v>5.4140981651334323</v>
      </c>
      <c r="T118" s="37">
        <v>5.6103272817037961</v>
      </c>
      <c r="U118" s="37"/>
      <c r="V118" s="37"/>
      <c r="W118" s="37"/>
      <c r="X118" s="37"/>
      <c r="Y118" s="37">
        <v>0</v>
      </c>
      <c r="Z118" s="37">
        <v>0</v>
      </c>
    </row>
    <row r="119" spans="1:33" x14ac:dyDescent="0.25">
      <c r="A119" s="148" t="s">
        <v>186</v>
      </c>
      <c r="B119" s="316" t="s">
        <v>635</v>
      </c>
      <c r="C119" s="37"/>
      <c r="D119" s="37"/>
      <c r="E119" s="37"/>
      <c r="F119" s="37">
        <v>2.8930733713309031</v>
      </c>
      <c r="G119" s="37">
        <v>0.10851940047581649</v>
      </c>
      <c r="H119" s="37">
        <v>3.7510075462031646E-2</v>
      </c>
      <c r="I119" s="37"/>
      <c r="J119" s="37"/>
      <c r="K119" s="37"/>
      <c r="L119" s="37"/>
      <c r="M119" s="37"/>
      <c r="N119" s="37"/>
      <c r="O119" s="37">
        <v>0.22851863106222869</v>
      </c>
      <c r="P119" s="37">
        <v>0.18883306157257712</v>
      </c>
      <c r="Q119" s="37">
        <v>0</v>
      </c>
      <c r="R119" s="37">
        <v>7.694726984827045</v>
      </c>
      <c r="S119" s="37">
        <v>6.7049133850873917</v>
      </c>
      <c r="T119" s="37">
        <v>0</v>
      </c>
      <c r="U119" s="37"/>
      <c r="V119" s="37"/>
      <c r="W119" s="37"/>
      <c r="X119" s="37">
        <v>2.9698081752976599</v>
      </c>
      <c r="Y119" s="37">
        <v>2.8163385673641459</v>
      </c>
      <c r="Z119" s="37"/>
    </row>
    <row r="120" spans="1:33" x14ac:dyDescent="0.25">
      <c r="A120" s="148" t="s">
        <v>636</v>
      </c>
      <c r="B120" s="301" t="s">
        <v>187</v>
      </c>
      <c r="C120" s="37"/>
      <c r="D120" s="37"/>
      <c r="E120" s="37"/>
      <c r="F120" s="37">
        <v>1.8819416194851566</v>
      </c>
      <c r="G120" s="37">
        <v>0.66859164281462768</v>
      </c>
      <c r="H120" s="37">
        <v>0.35526694127607134</v>
      </c>
      <c r="I120" s="37"/>
      <c r="J120" s="37"/>
      <c r="K120" s="37"/>
      <c r="L120" s="37"/>
      <c r="M120" s="37"/>
      <c r="N120" s="37"/>
      <c r="O120" s="37">
        <v>0.23733159573929163</v>
      </c>
      <c r="P120" s="37">
        <v>0.50412721032467667</v>
      </c>
      <c r="Q120" s="37">
        <v>0.34341812529765797</v>
      </c>
      <c r="R120" s="37">
        <v>19.091163470638648</v>
      </c>
      <c r="S120" s="37">
        <v>19.564070036438508</v>
      </c>
      <c r="T120" s="37">
        <v>18.808417652317079</v>
      </c>
      <c r="U120" s="37"/>
      <c r="V120" s="37"/>
      <c r="W120" s="37"/>
      <c r="X120" s="37">
        <v>1.2431489369639361</v>
      </c>
      <c r="Y120" s="37">
        <v>2.5768012963853062</v>
      </c>
      <c r="Z120" s="37">
        <v>1.8258746251062274</v>
      </c>
    </row>
    <row r="121" spans="1:33" x14ac:dyDescent="0.25">
      <c r="A121" s="148" t="s">
        <v>188</v>
      </c>
      <c r="B121" s="301" t="s">
        <v>189</v>
      </c>
      <c r="C121" s="37"/>
      <c r="D121" s="37"/>
      <c r="E121" s="37"/>
      <c r="F121" s="37">
        <v>6.4899318274318283</v>
      </c>
      <c r="G121" s="37">
        <v>0.15017728728780133</v>
      </c>
      <c r="H121" s="37">
        <v>2.3140040801819781E-2</v>
      </c>
      <c r="I121" s="37"/>
      <c r="J121" s="37"/>
      <c r="K121" s="37"/>
      <c r="L121" s="37"/>
      <c r="M121" s="37"/>
      <c r="N121" s="37"/>
      <c r="O121" s="37">
        <v>0.74099999999999999</v>
      </c>
      <c r="P121" s="37">
        <v>0.66400000000000003</v>
      </c>
      <c r="Q121" s="37">
        <v>0.76400000000000001</v>
      </c>
      <c r="R121" s="37">
        <v>11.2</v>
      </c>
      <c r="S121" s="37">
        <v>10.5</v>
      </c>
      <c r="T121" s="37">
        <v>11.7</v>
      </c>
      <c r="U121" s="37"/>
      <c r="V121" s="37"/>
      <c r="W121" s="37"/>
      <c r="X121" s="37">
        <v>6.6160714285714297</v>
      </c>
      <c r="Y121" s="37">
        <v>6.3238095238095244</v>
      </c>
      <c r="Z121" s="37">
        <v>6.5299145299145307</v>
      </c>
      <c r="AA121" s="8"/>
    </row>
    <row r="122" spans="1:33" x14ac:dyDescent="0.25">
      <c r="A122" s="108" t="s">
        <v>494</v>
      </c>
      <c r="B122" s="319" t="s">
        <v>592</v>
      </c>
      <c r="C122" s="37">
        <v>4.5782542788287772</v>
      </c>
      <c r="D122" s="37">
        <v>0.19677555629653287</v>
      </c>
      <c r="E122" s="37"/>
      <c r="F122" s="37">
        <v>2.7549768172964924</v>
      </c>
      <c r="G122" s="37">
        <v>0.13774307234726269</v>
      </c>
      <c r="H122" s="37">
        <v>4.9997906146605042E-2</v>
      </c>
      <c r="I122" s="37">
        <v>2.23E-2</v>
      </c>
      <c r="J122" s="37">
        <v>2.2100000000000002E-2</v>
      </c>
      <c r="K122" s="37">
        <v>0.02</v>
      </c>
      <c r="L122" s="37">
        <v>0.47099999999999997</v>
      </c>
      <c r="M122" s="37">
        <v>0.47599999999999998</v>
      </c>
      <c r="N122" s="37">
        <v>0.45900000000000002</v>
      </c>
      <c r="O122" s="37">
        <v>0.20599999999999999</v>
      </c>
      <c r="P122" s="37">
        <v>0.21</v>
      </c>
      <c r="Q122" s="37">
        <v>0.20100000000000001</v>
      </c>
      <c r="R122" s="37">
        <v>7.23</v>
      </c>
      <c r="S122" s="37">
        <v>7.45</v>
      </c>
      <c r="T122" s="37">
        <v>7.74</v>
      </c>
      <c r="U122" s="37">
        <v>4.7346072186836521E-2</v>
      </c>
      <c r="V122" s="37">
        <v>4.6428571428571437E-2</v>
      </c>
      <c r="W122" s="37">
        <v>4.357298474945534E-2</v>
      </c>
      <c r="X122" s="37">
        <v>2.8492392807745501E-2</v>
      </c>
      <c r="Y122" s="37">
        <v>2.8187919463087248E-2</v>
      </c>
      <c r="Z122" s="37">
        <v>2.5968992248062015E-2</v>
      </c>
      <c r="AA122" s="108"/>
      <c r="AD122" s="128"/>
      <c r="AE122" s="128"/>
      <c r="AF122" s="128"/>
      <c r="AG122" s="128"/>
    </row>
    <row r="123" spans="1:33" s="9" customFormat="1" x14ac:dyDescent="0.25">
      <c r="A123" s="148" t="s">
        <v>190</v>
      </c>
      <c r="B123" s="301" t="s">
        <v>191</v>
      </c>
      <c r="C123" s="37"/>
      <c r="D123" s="37"/>
      <c r="E123" s="37"/>
      <c r="F123" s="37">
        <v>88.5313766872397</v>
      </c>
      <c r="G123" s="37">
        <v>7.3078571972617654</v>
      </c>
      <c r="H123" s="37">
        <v>8.2545392048727392E-2</v>
      </c>
      <c r="I123" s="37"/>
      <c r="J123" s="37"/>
      <c r="K123" s="37"/>
      <c r="L123" s="37"/>
      <c r="M123" s="37"/>
      <c r="N123" s="37"/>
      <c r="O123" s="37">
        <v>6.73</v>
      </c>
      <c r="P123" s="37">
        <v>7.19</v>
      </c>
      <c r="Q123" s="37">
        <v>5.62</v>
      </c>
      <c r="R123" s="37">
        <v>7.71</v>
      </c>
      <c r="S123" s="37">
        <v>7.46</v>
      </c>
      <c r="T123" s="37">
        <v>6.86</v>
      </c>
      <c r="U123" s="37"/>
      <c r="V123" s="37"/>
      <c r="W123" s="37"/>
      <c r="X123" s="37">
        <v>87.289234760051883</v>
      </c>
      <c r="Y123" s="37">
        <v>96.380697050938352</v>
      </c>
      <c r="Z123" s="37">
        <v>81.924198250728864</v>
      </c>
      <c r="AA123" s="2"/>
      <c r="AB123" s="8"/>
      <c r="AD123" s="128"/>
      <c r="AE123" s="128"/>
      <c r="AF123" s="128"/>
      <c r="AG123" s="128"/>
    </row>
    <row r="124" spans="1:33" x14ac:dyDescent="0.25">
      <c r="A124" s="148" t="s">
        <v>192</v>
      </c>
      <c r="B124" s="301" t="s">
        <v>193</v>
      </c>
      <c r="C124" s="37"/>
      <c r="D124" s="37"/>
      <c r="E124" s="37"/>
      <c r="F124" s="37">
        <v>45.990420224472437</v>
      </c>
      <c r="G124" s="37">
        <v>8.6192528806435806</v>
      </c>
      <c r="H124" s="37">
        <v>0.18741409273005732</v>
      </c>
      <c r="I124" s="37"/>
      <c r="J124" s="37"/>
      <c r="K124" s="37"/>
      <c r="L124" s="37"/>
      <c r="M124" s="37"/>
      <c r="N124" s="37"/>
      <c r="O124" s="37">
        <v>1.27</v>
      </c>
      <c r="P124" s="37">
        <v>1.77</v>
      </c>
      <c r="Q124" s="37">
        <v>1.51</v>
      </c>
      <c r="R124" s="37">
        <v>3.34</v>
      </c>
      <c r="S124" s="37">
        <v>3.21</v>
      </c>
      <c r="T124" s="37">
        <v>3.37</v>
      </c>
      <c r="U124" s="37"/>
      <c r="V124" s="37"/>
      <c r="W124" s="37"/>
      <c r="X124" s="37">
        <v>38.023952095808383</v>
      </c>
      <c r="Y124" s="37">
        <v>55.14018691588786</v>
      </c>
      <c r="Z124" s="37">
        <v>44.807121661721069</v>
      </c>
      <c r="AD124" s="128"/>
      <c r="AE124" s="128"/>
      <c r="AF124" s="128"/>
      <c r="AG124" s="128"/>
    </row>
    <row r="125" spans="1:33" x14ac:dyDescent="0.25">
      <c r="A125" s="148" t="s">
        <v>194</v>
      </c>
      <c r="B125" s="301" t="s">
        <v>195</v>
      </c>
      <c r="C125" s="37"/>
      <c r="D125" s="37"/>
      <c r="E125" s="37"/>
      <c r="F125" s="37">
        <v>0.94615922515472894</v>
      </c>
      <c r="G125" s="37">
        <v>9.4567354003696605E-2</v>
      </c>
      <c r="H125" s="37">
        <v>9.9948667718408241E-2</v>
      </c>
      <c r="I125" s="37"/>
      <c r="J125" s="37"/>
      <c r="K125" s="37"/>
      <c r="L125" s="37"/>
      <c r="M125" s="37"/>
      <c r="N125" s="37"/>
      <c r="O125" s="37">
        <v>3.9300000000000002E-2</v>
      </c>
      <c r="P125" s="37">
        <v>3.8399999999999997E-2</v>
      </c>
      <c r="Q125" s="37">
        <v>3.9699999999999999E-2</v>
      </c>
      <c r="R125" s="37">
        <v>3.74</v>
      </c>
      <c r="S125" s="37">
        <v>4.17</v>
      </c>
      <c r="T125" s="37">
        <v>4.58</v>
      </c>
      <c r="U125" s="37"/>
      <c r="V125" s="37"/>
      <c r="W125" s="37"/>
      <c r="X125" s="37">
        <v>1.0508021390374331</v>
      </c>
      <c r="Y125" s="37">
        <v>0.92086330935251792</v>
      </c>
      <c r="Z125" s="37">
        <v>0.86681222707423577</v>
      </c>
      <c r="AD125" s="128"/>
      <c r="AE125" s="128"/>
      <c r="AF125" s="128"/>
      <c r="AG125" s="128"/>
    </row>
    <row r="126" spans="1:33" x14ac:dyDescent="0.25">
      <c r="A126" s="148" t="s">
        <v>196</v>
      </c>
      <c r="B126" s="301" t="s">
        <v>197</v>
      </c>
      <c r="C126" s="37"/>
      <c r="D126" s="37"/>
      <c r="E126" s="37"/>
      <c r="F126" s="37">
        <v>4.0999740055310454</v>
      </c>
      <c r="G126" s="37">
        <v>0.47453642165877674</v>
      </c>
      <c r="H126" s="37">
        <v>0.11574132446171762</v>
      </c>
      <c r="I126" s="37"/>
      <c r="J126" s="37"/>
      <c r="K126" s="37"/>
      <c r="L126" s="37"/>
      <c r="M126" s="37"/>
      <c r="N126" s="37"/>
      <c r="O126" s="37">
        <v>0.40500000000000003</v>
      </c>
      <c r="P126" s="37">
        <v>0.48299999999999998</v>
      </c>
      <c r="Q126" s="37">
        <v>0.433</v>
      </c>
      <c r="R126" s="37">
        <v>11.4</v>
      </c>
      <c r="S126" s="37">
        <v>11.1</v>
      </c>
      <c r="T126" s="37">
        <v>9.85</v>
      </c>
      <c r="U126" s="37"/>
      <c r="V126" s="37"/>
      <c r="W126" s="37"/>
      <c r="X126" s="37">
        <v>3.5526315789473681</v>
      </c>
      <c r="Y126" s="37">
        <v>4.3513513513513509</v>
      </c>
      <c r="Z126" s="37">
        <v>4.3959390862944163</v>
      </c>
      <c r="AA126" s="8"/>
      <c r="AD126" s="128"/>
      <c r="AE126" s="128"/>
      <c r="AF126" s="128"/>
      <c r="AG126" s="128"/>
    </row>
    <row r="127" spans="1:33" x14ac:dyDescent="0.25">
      <c r="A127" s="148" t="s">
        <v>198</v>
      </c>
      <c r="B127" s="301" t="s">
        <v>199</v>
      </c>
      <c r="C127" s="37"/>
      <c r="D127" s="37"/>
      <c r="E127" s="37"/>
      <c r="F127" s="37">
        <v>61.298155019863721</v>
      </c>
      <c r="G127" s="37">
        <v>5.0441120960046621</v>
      </c>
      <c r="H127" s="37">
        <v>8.228815523681117E-2</v>
      </c>
      <c r="I127" s="37"/>
      <c r="J127" s="37"/>
      <c r="K127" s="37"/>
      <c r="L127" s="37"/>
      <c r="M127" s="37"/>
      <c r="N127" s="37"/>
      <c r="O127" s="37">
        <v>1.6357511248685144</v>
      </c>
      <c r="P127" s="37">
        <v>1.8092917035854483</v>
      </c>
      <c r="Q127" s="37">
        <v>1.5559844098838309</v>
      </c>
      <c r="R127" s="37">
        <v>2.7505292747930055</v>
      </c>
      <c r="S127" s="37">
        <v>2.7003811291012858</v>
      </c>
      <c r="T127" s="37">
        <v>2.7097023494654668</v>
      </c>
      <c r="U127" s="37"/>
      <c r="V127" s="37"/>
      <c r="W127" s="37"/>
      <c r="X127" s="37">
        <v>59.470413198623916</v>
      </c>
      <c r="Y127" s="37">
        <v>67.001345998429457</v>
      </c>
      <c r="Z127" s="37">
        <v>57.422705862537796</v>
      </c>
    </row>
    <row r="128" spans="1:33" x14ac:dyDescent="0.25">
      <c r="A128" s="148" t="s">
        <v>200</v>
      </c>
      <c r="B128" s="301" t="s">
        <v>201</v>
      </c>
      <c r="C128" s="37"/>
      <c r="D128" s="37"/>
      <c r="E128" s="37"/>
      <c r="F128" s="37">
        <v>0</v>
      </c>
      <c r="G128" s="37">
        <v>0</v>
      </c>
      <c r="H128" s="37"/>
      <c r="I128" s="37"/>
      <c r="J128" s="37"/>
      <c r="K128" s="37"/>
      <c r="L128" s="37"/>
      <c r="M128" s="37"/>
      <c r="N128" s="37"/>
      <c r="O128" s="37">
        <v>0</v>
      </c>
      <c r="P128" s="37">
        <v>0</v>
      </c>
      <c r="Q128" s="37">
        <v>0</v>
      </c>
      <c r="R128" s="37">
        <v>6.8235693826645489</v>
      </c>
      <c r="S128" s="37">
        <v>6.4476255970736203</v>
      </c>
      <c r="T128" s="37">
        <v>5.6800282569472946</v>
      </c>
      <c r="U128" s="37"/>
      <c r="V128" s="37"/>
      <c r="W128" s="37"/>
      <c r="X128" s="37">
        <v>0</v>
      </c>
      <c r="Y128" s="37">
        <v>0</v>
      </c>
      <c r="Z128" s="37">
        <v>0</v>
      </c>
    </row>
    <row r="129" spans="1:30" s="9" customFormat="1" x14ac:dyDescent="0.25">
      <c r="A129" s="148" t="s">
        <v>202</v>
      </c>
      <c r="B129" s="301" t="s">
        <v>203</v>
      </c>
      <c r="C129" s="37"/>
      <c r="D129" s="37"/>
      <c r="E129" s="37"/>
      <c r="F129" s="37">
        <v>28.417977780426654</v>
      </c>
      <c r="G129" s="37">
        <v>1.4600281514713194</v>
      </c>
      <c r="H129" s="37">
        <v>5.1376919313271388E-2</v>
      </c>
      <c r="I129" s="37"/>
      <c r="J129" s="37"/>
      <c r="K129" s="37"/>
      <c r="L129" s="37"/>
      <c r="M129" s="37"/>
      <c r="N129" s="37"/>
      <c r="O129" s="37">
        <v>1.0578065254523856</v>
      </c>
      <c r="P129" s="37">
        <v>1.9415680843341625</v>
      </c>
      <c r="Q129" s="37">
        <v>1.8502154584628812</v>
      </c>
      <c r="R129" s="37">
        <v>3.9317519931312614</v>
      </c>
      <c r="S129" s="37">
        <v>6.8048363774805001</v>
      </c>
      <c r="T129" s="37">
        <v>6.205121968087262</v>
      </c>
      <c r="U129" s="37"/>
      <c r="V129" s="37"/>
      <c r="W129" s="37"/>
      <c r="X129" s="37">
        <v>26.90420268878518</v>
      </c>
      <c r="Y129" s="37">
        <v>28.532178830331123</v>
      </c>
      <c r="Z129" s="37">
        <v>29.817551822163662</v>
      </c>
      <c r="AA129" s="2"/>
      <c r="AB129" s="8"/>
    </row>
    <row r="130" spans="1:30" x14ac:dyDescent="0.25">
      <c r="A130" s="148" t="s">
        <v>204</v>
      </c>
      <c r="B130" s="301" t="s">
        <v>205</v>
      </c>
      <c r="C130" s="37"/>
      <c r="D130" s="37"/>
      <c r="E130" s="37"/>
      <c r="F130" s="37">
        <v>2.9557543056956086</v>
      </c>
      <c r="G130" s="37">
        <v>0.32476079715729467</v>
      </c>
      <c r="H130" s="37">
        <v>0.10987408409809127</v>
      </c>
      <c r="I130" s="37"/>
      <c r="J130" s="37"/>
      <c r="K130" s="37"/>
      <c r="L130" s="37"/>
      <c r="M130" s="37"/>
      <c r="N130" s="37"/>
      <c r="O130" s="37">
        <v>6.4199999999999993E-2</v>
      </c>
      <c r="P130" s="37">
        <v>8.1600000000000006E-2</v>
      </c>
      <c r="Q130" s="37">
        <v>8.4099999999999994E-2</v>
      </c>
      <c r="R130" s="37">
        <v>2.4700000000000002</v>
      </c>
      <c r="S130" s="37">
        <v>2.69</v>
      </c>
      <c r="T130" s="37">
        <v>2.6</v>
      </c>
      <c r="U130" s="37"/>
      <c r="V130" s="37"/>
      <c r="W130" s="37"/>
      <c r="X130" s="37">
        <v>2.5991902834008092</v>
      </c>
      <c r="Y130" s="37">
        <v>3.0334572490706324</v>
      </c>
      <c r="Z130" s="37">
        <v>3.2346153846153842</v>
      </c>
    </row>
    <row r="131" spans="1:30" x14ac:dyDescent="0.25">
      <c r="A131" s="148" t="s">
        <v>637</v>
      </c>
      <c r="B131" s="301" t="s">
        <v>206</v>
      </c>
      <c r="C131" s="37"/>
      <c r="D131" s="37"/>
      <c r="E131" s="37"/>
      <c r="F131" s="37">
        <v>45.482427055702914</v>
      </c>
      <c r="G131" s="37">
        <v>8.428544026411279</v>
      </c>
      <c r="H131" s="37">
        <v>0.18531429767564367</v>
      </c>
      <c r="I131" s="37"/>
      <c r="J131" s="37"/>
      <c r="K131" s="37"/>
      <c r="L131" s="37"/>
      <c r="M131" s="37"/>
      <c r="N131" s="37"/>
      <c r="O131" s="37">
        <v>0</v>
      </c>
      <c r="P131" s="37">
        <v>3.21</v>
      </c>
      <c r="Q131" s="37">
        <v>2.98</v>
      </c>
      <c r="R131" s="37">
        <v>0</v>
      </c>
      <c r="S131" s="37">
        <v>6.24</v>
      </c>
      <c r="T131" s="37">
        <v>7.54</v>
      </c>
      <c r="U131" s="37"/>
      <c r="V131" s="37"/>
      <c r="W131" s="37"/>
      <c r="X131" s="37"/>
      <c r="Y131" s="37">
        <v>51.442307692307686</v>
      </c>
      <c r="Z131" s="37">
        <v>39.522546419098141</v>
      </c>
    </row>
    <row r="132" spans="1:30" x14ac:dyDescent="0.25">
      <c r="A132" s="148" t="s">
        <v>638</v>
      </c>
      <c r="B132" s="301" t="s">
        <v>207</v>
      </c>
      <c r="C132" s="37"/>
      <c r="D132" s="37"/>
      <c r="E132" s="37"/>
      <c r="F132" s="37">
        <v>54.677459559982935</v>
      </c>
      <c r="G132" s="37">
        <v>7.9234490153139747</v>
      </c>
      <c r="H132" s="37">
        <v>0.14491253030184578</v>
      </c>
      <c r="I132" s="37"/>
      <c r="J132" s="37"/>
      <c r="K132" s="37"/>
      <c r="L132" s="37"/>
      <c r="M132" s="37"/>
      <c r="N132" s="37"/>
      <c r="O132" s="37">
        <v>2.89</v>
      </c>
      <c r="P132" s="37">
        <v>2.85</v>
      </c>
      <c r="Q132" s="37">
        <v>3.02</v>
      </c>
      <c r="R132" s="37">
        <v>4.53</v>
      </c>
      <c r="S132" s="37">
        <v>5.76</v>
      </c>
      <c r="T132" s="37">
        <v>5.95</v>
      </c>
      <c r="U132" s="37"/>
      <c r="V132" s="37"/>
      <c r="W132" s="37"/>
      <c r="X132" s="37">
        <v>63.796909492273734</v>
      </c>
      <c r="Y132" s="37">
        <v>49.479166666666671</v>
      </c>
      <c r="Z132" s="37">
        <v>50.756302521008401</v>
      </c>
    </row>
    <row r="133" spans="1:30" x14ac:dyDescent="0.25">
      <c r="A133" s="148" t="s">
        <v>208</v>
      </c>
      <c r="B133" s="301" t="s">
        <v>209</v>
      </c>
      <c r="C133" s="37"/>
      <c r="D133" s="37"/>
      <c r="E133" s="37"/>
      <c r="F133" s="37">
        <v>92.312283119631815</v>
      </c>
      <c r="G133" s="37">
        <v>9.6869783119018091</v>
      </c>
      <c r="H133" s="37">
        <v>0.10493704612795678</v>
      </c>
      <c r="I133" s="37"/>
      <c r="J133" s="37"/>
      <c r="K133" s="37"/>
      <c r="L133" s="37"/>
      <c r="M133" s="37"/>
      <c r="N133" s="37"/>
      <c r="O133" s="37">
        <v>3.88</v>
      </c>
      <c r="P133" s="37">
        <v>4.7300000000000004</v>
      </c>
      <c r="Q133" s="37">
        <v>7.1</v>
      </c>
      <c r="R133" s="37">
        <v>4.54</v>
      </c>
      <c r="S133" s="37">
        <v>3.98</v>
      </c>
      <c r="T133" s="37">
        <v>7.16</v>
      </c>
      <c r="U133" s="37"/>
      <c r="V133" s="37"/>
      <c r="W133" s="37"/>
      <c r="X133" s="37">
        <v>85.46255506607929</v>
      </c>
      <c r="Y133" s="37"/>
      <c r="Z133" s="37">
        <v>99.162011173184354</v>
      </c>
      <c r="AA133" s="8"/>
    </row>
    <row r="134" spans="1:30" x14ac:dyDescent="0.25">
      <c r="A134" s="148" t="s">
        <v>210</v>
      </c>
      <c r="B134" s="301" t="s">
        <v>211</v>
      </c>
      <c r="C134" s="37"/>
      <c r="D134" s="37"/>
      <c r="E134" s="37"/>
      <c r="F134" s="37">
        <v>15.127341416788715</v>
      </c>
      <c r="G134" s="37">
        <v>0.59513237834472499</v>
      </c>
      <c r="H134" s="37">
        <v>3.9341505023759937E-2</v>
      </c>
      <c r="I134" s="37"/>
      <c r="J134" s="37"/>
      <c r="K134" s="37"/>
      <c r="L134" s="37"/>
      <c r="M134" s="37"/>
      <c r="N134" s="37"/>
      <c r="O134" s="37">
        <v>0.94799999999999995</v>
      </c>
      <c r="P134" s="37">
        <v>0.88900000000000001</v>
      </c>
      <c r="Q134" s="37">
        <v>0.81699999999999995</v>
      </c>
      <c r="R134" s="37">
        <v>6.53</v>
      </c>
      <c r="S134" s="37">
        <v>5.66</v>
      </c>
      <c r="T134" s="37">
        <v>5.39</v>
      </c>
      <c r="U134" s="37"/>
      <c r="V134" s="37"/>
      <c r="W134" s="37"/>
      <c r="X134" s="37">
        <v>14.517611026033689</v>
      </c>
      <c r="Y134" s="37">
        <v>15.706713780918728</v>
      </c>
      <c r="Z134" s="37">
        <v>15.15769944341373</v>
      </c>
      <c r="AC134" s="21"/>
    </row>
    <row r="135" spans="1:30" x14ac:dyDescent="0.25">
      <c r="A135" s="148" t="s">
        <v>212</v>
      </c>
      <c r="B135" s="301" t="s">
        <v>213</v>
      </c>
      <c r="C135" s="37"/>
      <c r="D135" s="37"/>
      <c r="E135" s="37"/>
      <c r="F135" s="37">
        <v>28.950905489530275</v>
      </c>
      <c r="G135" s="37">
        <v>5.6921851253275877</v>
      </c>
      <c r="H135" s="37">
        <v>0.19661509818358164</v>
      </c>
      <c r="I135" s="37"/>
      <c r="J135" s="37"/>
      <c r="K135" s="37"/>
      <c r="L135" s="37"/>
      <c r="M135" s="37"/>
      <c r="N135" s="37"/>
      <c r="O135" s="37">
        <v>1.44</v>
      </c>
      <c r="P135" s="37">
        <v>1.1100000000000001</v>
      </c>
      <c r="Q135" s="37">
        <v>1.29</v>
      </c>
      <c r="R135" s="37">
        <v>4.4800000000000004</v>
      </c>
      <c r="S135" s="37">
        <v>4.96</v>
      </c>
      <c r="T135" s="37">
        <v>3.99</v>
      </c>
      <c r="U135" s="37"/>
      <c r="V135" s="37"/>
      <c r="W135" s="37"/>
      <c r="X135" s="37">
        <v>32.142857142857139</v>
      </c>
      <c r="Y135" s="37">
        <v>22.37903225806452</v>
      </c>
      <c r="Z135" s="37">
        <v>32.330827067669169</v>
      </c>
      <c r="AA135" s="8"/>
      <c r="AC135" s="14"/>
    </row>
    <row r="136" spans="1:30" x14ac:dyDescent="0.25">
      <c r="A136" s="148" t="s">
        <v>214</v>
      </c>
      <c r="B136" s="301" t="s">
        <v>215</v>
      </c>
      <c r="C136" s="37"/>
      <c r="D136" s="37"/>
      <c r="E136" s="37"/>
      <c r="F136" s="37">
        <v>65.585141048319514</v>
      </c>
      <c r="G136" s="37">
        <v>0.52007667548533398</v>
      </c>
      <c r="H136" s="37">
        <v>7.9297942669997491E-3</v>
      </c>
      <c r="I136" s="37"/>
      <c r="J136" s="37"/>
      <c r="K136" s="37"/>
      <c r="L136" s="37"/>
      <c r="M136" s="37"/>
      <c r="N136" s="37"/>
      <c r="O136" s="37">
        <v>3</v>
      </c>
      <c r="P136" s="37"/>
      <c r="Q136" s="37">
        <v>3.08</v>
      </c>
      <c r="R136" s="37">
        <v>4.5999999999999996</v>
      </c>
      <c r="S136" s="37"/>
      <c r="T136" s="37">
        <v>4.67</v>
      </c>
      <c r="U136" s="37"/>
      <c r="V136" s="37"/>
      <c r="W136" s="37"/>
      <c r="X136" s="37">
        <v>65.217391304347828</v>
      </c>
      <c r="Y136" s="37"/>
      <c r="Z136" s="37">
        <v>65.952890792291214</v>
      </c>
      <c r="AC136" s="15"/>
    </row>
    <row r="137" spans="1:30" s="9" customFormat="1" x14ac:dyDescent="0.25">
      <c r="A137" s="148" t="s">
        <v>216</v>
      </c>
      <c r="B137" s="301" t="s">
        <v>217</v>
      </c>
      <c r="C137" s="37"/>
      <c r="D137" s="37"/>
      <c r="E137" s="37"/>
      <c r="F137" s="37">
        <v>0</v>
      </c>
      <c r="G137" s="37">
        <v>0</v>
      </c>
      <c r="H137" s="37"/>
      <c r="I137" s="37"/>
      <c r="J137" s="37"/>
      <c r="K137" s="37"/>
      <c r="L137" s="37"/>
      <c r="M137" s="37"/>
      <c r="N137" s="37"/>
      <c r="O137" s="37">
        <v>0</v>
      </c>
      <c r="P137" s="37">
        <v>0</v>
      </c>
      <c r="Q137" s="37">
        <v>0</v>
      </c>
      <c r="R137" s="37">
        <v>3.5831314500360532</v>
      </c>
      <c r="S137" s="37">
        <v>0</v>
      </c>
      <c r="T137" s="37">
        <v>2.5558805274654675</v>
      </c>
      <c r="U137" s="37"/>
      <c r="V137" s="37"/>
      <c r="W137" s="37"/>
      <c r="X137" s="37">
        <v>0</v>
      </c>
      <c r="Y137" s="37"/>
      <c r="Z137" s="37">
        <v>0</v>
      </c>
      <c r="AA137" s="2"/>
      <c r="AB137" s="8"/>
    </row>
    <row r="138" spans="1:30" x14ac:dyDescent="0.25">
      <c r="A138" s="148" t="s">
        <v>218</v>
      </c>
      <c r="B138" s="301" t="s">
        <v>219</v>
      </c>
      <c r="C138" s="37"/>
      <c r="D138" s="37"/>
      <c r="E138" s="37"/>
      <c r="F138" s="37">
        <v>0.66807400194958433</v>
      </c>
      <c r="G138" s="37">
        <v>0.11475080507864646</v>
      </c>
      <c r="H138" s="37">
        <v>0.17176361412624772</v>
      </c>
      <c r="I138" s="37"/>
      <c r="J138" s="37"/>
      <c r="K138" s="37"/>
      <c r="L138" s="37"/>
      <c r="M138" s="37"/>
      <c r="N138" s="37"/>
      <c r="O138" s="37">
        <v>1.5599999999999999E-2</v>
      </c>
      <c r="P138" s="37">
        <v>1.41E-2</v>
      </c>
      <c r="Q138" s="37">
        <v>1.5800000000000002E-2</v>
      </c>
      <c r="R138" s="37">
        <v>2.74</v>
      </c>
      <c r="S138" s="37">
        <v>2.2000000000000002</v>
      </c>
      <c r="T138" s="37">
        <v>1.99</v>
      </c>
      <c r="U138" s="37"/>
      <c r="V138" s="37"/>
      <c r="W138" s="37"/>
      <c r="X138" s="37">
        <v>0.56934306569343063</v>
      </c>
      <c r="Y138" s="37">
        <v>0.64090909090909087</v>
      </c>
      <c r="Z138" s="37">
        <v>0.79396984924623126</v>
      </c>
      <c r="AA138" s="8"/>
    </row>
    <row r="139" spans="1:30" x14ac:dyDescent="0.25">
      <c r="A139" s="148" t="s">
        <v>220</v>
      </c>
      <c r="B139" s="301" t="s">
        <v>221</v>
      </c>
      <c r="C139" s="37"/>
      <c r="D139" s="37"/>
      <c r="E139" s="37"/>
      <c r="F139" s="37">
        <v>0</v>
      </c>
      <c r="G139" s="37">
        <v>0</v>
      </c>
      <c r="H139" s="37"/>
      <c r="I139" s="37"/>
      <c r="J139" s="37"/>
      <c r="K139" s="37"/>
      <c r="L139" s="37"/>
      <c r="M139" s="37"/>
      <c r="N139" s="37"/>
      <c r="O139" s="37">
        <v>0</v>
      </c>
      <c r="P139" s="37">
        <v>0</v>
      </c>
      <c r="Q139" s="37">
        <v>0</v>
      </c>
      <c r="R139" s="37">
        <v>8.4223258315947387</v>
      </c>
      <c r="S139" s="37">
        <v>11.520104698682017</v>
      </c>
      <c r="T139" s="37">
        <v>12.124948110823405</v>
      </c>
      <c r="U139" s="37"/>
      <c r="V139" s="37"/>
      <c r="W139" s="37"/>
      <c r="X139" s="37">
        <v>0</v>
      </c>
      <c r="Y139" s="37">
        <v>0</v>
      </c>
      <c r="Z139" s="37">
        <v>0</v>
      </c>
      <c r="AA139" s="8"/>
    </row>
    <row r="140" spans="1:30" x14ac:dyDescent="0.25">
      <c r="A140" s="148" t="s">
        <v>222</v>
      </c>
      <c r="B140" s="301" t="s">
        <v>223</v>
      </c>
      <c r="C140" s="37"/>
      <c r="D140" s="37"/>
      <c r="E140" s="37"/>
      <c r="F140" s="37">
        <v>6.5390016270471145</v>
      </c>
      <c r="G140" s="37">
        <v>2.0533484676530076</v>
      </c>
      <c r="H140" s="37">
        <v>0.31401559209892105</v>
      </c>
      <c r="I140" s="37"/>
      <c r="J140" s="37"/>
      <c r="K140" s="37"/>
      <c r="L140" s="37"/>
      <c r="M140" s="37"/>
      <c r="N140" s="37"/>
      <c r="O140" s="37">
        <v>0.54061880397610695</v>
      </c>
      <c r="P140" s="37">
        <v>0</v>
      </c>
      <c r="Q140" s="37">
        <v>0.81213644301962806</v>
      </c>
      <c r="R140" s="37">
        <v>10.627322509621273</v>
      </c>
      <c r="S140" s="37">
        <v>0.30086453769407767</v>
      </c>
      <c r="T140" s="37">
        <v>10.163217601499102</v>
      </c>
      <c r="U140" s="37"/>
      <c r="V140" s="37"/>
      <c r="W140" s="37"/>
      <c r="X140" s="37">
        <v>5.0870650014306662</v>
      </c>
      <c r="Y140" s="37"/>
      <c r="Z140" s="37">
        <v>7.9909382526635628</v>
      </c>
      <c r="AA140" s="8"/>
    </row>
    <row r="141" spans="1:30" x14ac:dyDescent="0.25">
      <c r="A141" s="108" t="s">
        <v>499</v>
      </c>
      <c r="B141" s="319" t="s">
        <v>593</v>
      </c>
      <c r="C141" s="37">
        <v>3.8920533001933171</v>
      </c>
      <c r="D141" s="37">
        <v>0.54884161485315075</v>
      </c>
      <c r="E141" s="37"/>
      <c r="F141" s="37">
        <v>4.7126297115753397</v>
      </c>
      <c r="G141" s="37">
        <v>0.31795934170936951</v>
      </c>
      <c r="H141" s="37">
        <v>6.7469621245307212E-2</v>
      </c>
      <c r="I141" s="37">
        <v>2.23E-2</v>
      </c>
      <c r="J141" s="37">
        <v>2.2599999999999999E-2</v>
      </c>
      <c r="K141" s="37">
        <v>2.5600000000000001E-2</v>
      </c>
      <c r="L141" s="37">
        <v>0.64600000000000002</v>
      </c>
      <c r="M141" s="37">
        <v>0.60799999999999998</v>
      </c>
      <c r="N141" s="37">
        <v>0.56799999999999995</v>
      </c>
      <c r="O141" s="37">
        <v>0.47899999999999998</v>
      </c>
      <c r="P141" s="37">
        <v>0.47699999999999998</v>
      </c>
      <c r="Q141" s="37">
        <v>0.47099999999999997</v>
      </c>
      <c r="R141" s="37">
        <v>9.4600000000000009</v>
      </c>
      <c r="S141" s="37">
        <v>10.3</v>
      </c>
      <c r="T141" s="37">
        <v>10.6</v>
      </c>
      <c r="U141" s="37">
        <v>3.4520123839009285E-2</v>
      </c>
      <c r="V141" s="37">
        <v>3.7171052631578945E-2</v>
      </c>
      <c r="W141" s="37">
        <v>4.5070422535211277E-2</v>
      </c>
      <c r="X141" s="37">
        <v>5.0634249471458767E-2</v>
      </c>
      <c r="Y141" s="37">
        <v>4.6310679611650481E-2</v>
      </c>
      <c r="Z141" s="37">
        <v>4.4433962264150945E-2</v>
      </c>
      <c r="AA141" s="108"/>
    </row>
    <row r="142" spans="1:30" x14ac:dyDescent="0.25">
      <c r="A142" s="108" t="s">
        <v>504</v>
      </c>
      <c r="B142" s="319" t="s">
        <v>594</v>
      </c>
      <c r="C142" s="37">
        <v>0</v>
      </c>
      <c r="D142" s="37"/>
      <c r="E142" s="37"/>
      <c r="F142" s="37">
        <v>1.6551483420593367</v>
      </c>
      <c r="G142" s="37">
        <v>0.17529658071707824</v>
      </c>
      <c r="H142" s="37">
        <v>0.1059098911333676</v>
      </c>
      <c r="I142" s="37">
        <v>0</v>
      </c>
      <c r="J142" s="37">
        <v>0</v>
      </c>
      <c r="K142" s="37">
        <v>0</v>
      </c>
      <c r="L142" s="37">
        <v>0.109</v>
      </c>
      <c r="M142" s="37">
        <v>0.11899999999999999</v>
      </c>
      <c r="N142" s="37">
        <v>9.9599999999999994E-2</v>
      </c>
      <c r="O142" s="37">
        <v>2.9899999999999999E-2</v>
      </c>
      <c r="P142" s="37">
        <v>3.2399999999999998E-2</v>
      </c>
      <c r="Q142" s="37">
        <v>2.9899999999999999E-2</v>
      </c>
      <c r="R142" s="37">
        <v>1.91</v>
      </c>
      <c r="S142" s="37">
        <v>2.1</v>
      </c>
      <c r="T142" s="37">
        <v>1.61</v>
      </c>
      <c r="U142" s="37">
        <v>0</v>
      </c>
      <c r="V142" s="37">
        <v>0</v>
      </c>
      <c r="W142" s="37">
        <v>0</v>
      </c>
      <c r="X142" s="37">
        <v>1.5654450261780105E-2</v>
      </c>
      <c r="Y142" s="37">
        <v>1.5428571428571427E-2</v>
      </c>
      <c r="Z142" s="37">
        <v>1.8571428571428569E-2</v>
      </c>
      <c r="AA142" s="108"/>
      <c r="AD142" s="129"/>
    </row>
    <row r="143" spans="1:30" x14ac:dyDescent="0.25">
      <c r="A143" s="148" t="s">
        <v>639</v>
      </c>
      <c r="B143" s="301" t="s">
        <v>224</v>
      </c>
      <c r="C143" s="37"/>
      <c r="D143" s="37"/>
      <c r="E143" s="37"/>
      <c r="F143" s="37">
        <v>0</v>
      </c>
      <c r="G143" s="37">
        <v>0</v>
      </c>
      <c r="H143" s="37"/>
      <c r="I143" s="37"/>
      <c r="J143" s="37"/>
      <c r="K143" s="37"/>
      <c r="L143" s="37"/>
      <c r="M143" s="37"/>
      <c r="N143" s="37"/>
      <c r="O143" s="37">
        <v>0</v>
      </c>
      <c r="P143" s="37">
        <v>0</v>
      </c>
      <c r="Q143" s="37">
        <v>0</v>
      </c>
      <c r="R143" s="37">
        <v>4.7133439763681189</v>
      </c>
      <c r="S143" s="37">
        <v>2.916989750974528</v>
      </c>
      <c r="T143" s="37">
        <v>2.7298573904375703</v>
      </c>
      <c r="U143" s="37"/>
      <c r="V143" s="37"/>
      <c r="W143" s="37"/>
      <c r="X143" s="37">
        <v>0</v>
      </c>
      <c r="Y143" s="37">
        <v>0</v>
      </c>
      <c r="Z143" s="37">
        <v>0</v>
      </c>
      <c r="AA143" s="8"/>
      <c r="AD143" s="129"/>
    </row>
    <row r="144" spans="1:30" x14ac:dyDescent="0.25">
      <c r="A144" s="148" t="s">
        <v>225</v>
      </c>
      <c r="B144" s="301" t="s">
        <v>226</v>
      </c>
      <c r="C144" s="37"/>
      <c r="D144" s="37"/>
      <c r="E144" s="37"/>
      <c r="F144" s="37">
        <v>0</v>
      </c>
      <c r="G144" s="37">
        <v>0</v>
      </c>
      <c r="H144" s="37"/>
      <c r="I144" s="37"/>
      <c r="J144" s="37"/>
      <c r="K144" s="37"/>
      <c r="L144" s="37"/>
      <c r="M144" s="37"/>
      <c r="N144" s="37"/>
      <c r="O144" s="37">
        <v>0</v>
      </c>
      <c r="P144" s="37">
        <v>0</v>
      </c>
      <c r="Q144" s="37">
        <v>0</v>
      </c>
      <c r="R144" s="37">
        <v>24.365449683201827</v>
      </c>
      <c r="S144" s="37">
        <v>24.797361664080292</v>
      </c>
      <c r="T144" s="37">
        <v>24.499383645302849</v>
      </c>
      <c r="U144" s="37"/>
      <c r="V144" s="37"/>
      <c r="W144" s="37"/>
      <c r="X144" s="37">
        <v>0</v>
      </c>
      <c r="Y144" s="37">
        <v>0</v>
      </c>
      <c r="Z144" s="37">
        <v>0</v>
      </c>
      <c r="AA144" s="8"/>
    </row>
    <row r="145" spans="1:29" x14ac:dyDescent="0.25">
      <c r="A145" s="148" t="s">
        <v>227</v>
      </c>
      <c r="B145" s="301" t="s">
        <v>228</v>
      </c>
      <c r="C145" s="37"/>
      <c r="D145" s="37"/>
      <c r="E145" s="37"/>
      <c r="F145" s="37">
        <v>10.512297593608544</v>
      </c>
      <c r="G145" s="37">
        <v>4.3326180178081648</v>
      </c>
      <c r="H145" s="37">
        <v>0.41214758041499777</v>
      </c>
      <c r="I145" s="37"/>
      <c r="J145" s="37"/>
      <c r="K145" s="37"/>
      <c r="L145" s="37"/>
      <c r="M145" s="37"/>
      <c r="N145" s="37"/>
      <c r="O145" s="37">
        <v>0</v>
      </c>
      <c r="P145" s="37">
        <v>0.90785678238377487</v>
      </c>
      <c r="Q145" s="37">
        <v>1.0816437736761968</v>
      </c>
      <c r="R145" s="37">
        <v>7.4850848841553814</v>
      </c>
      <c r="S145" s="37">
        <v>12.188166387848474</v>
      </c>
      <c r="T145" s="37">
        <v>7.9673692841151063</v>
      </c>
      <c r="U145" s="37"/>
      <c r="V145" s="37"/>
      <c r="W145" s="37"/>
      <c r="X145" s="37"/>
      <c r="Y145" s="37">
        <v>7.4486740129253768</v>
      </c>
      <c r="Z145" s="37">
        <v>13.575921174291713</v>
      </c>
      <c r="AA145" s="8"/>
      <c r="AC145" s="15"/>
    </row>
    <row r="146" spans="1:29" x14ac:dyDescent="0.25">
      <c r="A146" s="148" t="s">
        <v>640</v>
      </c>
      <c r="B146" s="301" t="s">
        <v>229</v>
      </c>
      <c r="C146" s="37"/>
      <c r="D146" s="37"/>
      <c r="E146" s="37"/>
      <c r="F146" s="37">
        <v>0</v>
      </c>
      <c r="G146" s="37">
        <v>0</v>
      </c>
      <c r="H146" s="37"/>
      <c r="I146" s="37"/>
      <c r="J146" s="37"/>
      <c r="K146" s="37"/>
      <c r="L146" s="37"/>
      <c r="M146" s="37"/>
      <c r="N146" s="37"/>
      <c r="O146" s="37">
        <v>0</v>
      </c>
      <c r="P146" s="37">
        <v>0</v>
      </c>
      <c r="Q146" s="37">
        <v>0</v>
      </c>
      <c r="R146" s="37">
        <v>3.1264428944337448</v>
      </c>
      <c r="S146" s="37">
        <v>3.6279715324313195</v>
      </c>
      <c r="T146" s="37">
        <v>2.2515057818948168</v>
      </c>
      <c r="U146" s="37"/>
      <c r="V146" s="37"/>
      <c r="W146" s="37"/>
      <c r="X146" s="37">
        <v>0</v>
      </c>
      <c r="Y146" s="37">
        <v>0</v>
      </c>
      <c r="Z146" s="37">
        <v>0</v>
      </c>
      <c r="AA146" s="8"/>
      <c r="AC146" s="15"/>
    </row>
    <row r="147" spans="1:29" s="9" customFormat="1" x14ac:dyDescent="0.25">
      <c r="A147" s="148" t="s">
        <v>231</v>
      </c>
      <c r="B147" s="301" t="s">
        <v>232</v>
      </c>
      <c r="C147" s="37"/>
      <c r="D147" s="37"/>
      <c r="E147" s="37"/>
      <c r="F147" s="37">
        <v>1.7971238750212262</v>
      </c>
      <c r="G147" s="37">
        <v>0.75744978110804806</v>
      </c>
      <c r="H147" s="37">
        <v>0.42147889282206641</v>
      </c>
      <c r="I147" s="37"/>
      <c r="J147" s="37"/>
      <c r="K147" s="37"/>
      <c r="L147" s="37"/>
      <c r="M147" s="37"/>
      <c r="N147" s="37"/>
      <c r="O147" s="37">
        <v>9.6699999999999994E-2</v>
      </c>
      <c r="P147" s="37">
        <v>9.01E-2</v>
      </c>
      <c r="Q147" s="37">
        <v>0.124</v>
      </c>
      <c r="R147" s="37">
        <v>7.55</v>
      </c>
      <c r="S147" s="37">
        <v>6.24</v>
      </c>
      <c r="T147" s="37">
        <v>4.6500000000000004</v>
      </c>
      <c r="U147" s="37"/>
      <c r="V147" s="37"/>
      <c r="W147" s="37"/>
      <c r="X147" s="37">
        <v>1.2807947019867549</v>
      </c>
      <c r="Y147" s="37">
        <v>1.4439102564102564</v>
      </c>
      <c r="Z147" s="37">
        <v>2.6666666666666665</v>
      </c>
      <c r="AA147" s="8"/>
      <c r="AB147" s="8"/>
      <c r="AC147" s="109"/>
    </row>
    <row r="148" spans="1:29" x14ac:dyDescent="0.25">
      <c r="A148" s="148" t="s">
        <v>233</v>
      </c>
      <c r="B148" s="301" t="s">
        <v>234</v>
      </c>
      <c r="C148" s="37"/>
      <c r="D148" s="37"/>
      <c r="E148" s="37"/>
      <c r="F148" s="37">
        <v>0</v>
      </c>
      <c r="G148" s="37">
        <v>0</v>
      </c>
      <c r="H148" s="37"/>
      <c r="I148" s="37"/>
      <c r="J148" s="37"/>
      <c r="K148" s="37"/>
      <c r="L148" s="37"/>
      <c r="M148" s="37"/>
      <c r="N148" s="37"/>
      <c r="O148" s="37">
        <v>0</v>
      </c>
      <c r="P148" s="37">
        <v>0</v>
      </c>
      <c r="Q148" s="37">
        <v>0</v>
      </c>
      <c r="R148" s="37">
        <v>8.94</v>
      </c>
      <c r="S148" s="37">
        <v>12.8</v>
      </c>
      <c r="T148" s="37">
        <v>11.8</v>
      </c>
      <c r="U148" s="37"/>
      <c r="V148" s="37"/>
      <c r="W148" s="37"/>
      <c r="X148" s="37">
        <v>0</v>
      </c>
      <c r="Y148" s="37">
        <v>0</v>
      </c>
      <c r="Z148" s="37">
        <v>0</v>
      </c>
      <c r="AA148" s="8"/>
      <c r="AC148" s="15"/>
    </row>
    <row r="149" spans="1:29" x14ac:dyDescent="0.25">
      <c r="A149" s="148" t="s">
        <v>235</v>
      </c>
      <c r="B149" s="301" t="s">
        <v>236</v>
      </c>
      <c r="C149" s="37"/>
      <c r="D149" s="37"/>
      <c r="E149" s="37"/>
      <c r="F149" s="37">
        <v>35.475392715721675</v>
      </c>
      <c r="G149" s="37">
        <v>5.4403663151442192</v>
      </c>
      <c r="H149" s="37">
        <v>0.15335605609048564</v>
      </c>
      <c r="I149" s="37"/>
      <c r="J149" s="37"/>
      <c r="K149" s="37"/>
      <c r="L149" s="37"/>
      <c r="M149" s="37"/>
      <c r="N149" s="37"/>
      <c r="O149" s="37">
        <v>1.06</v>
      </c>
      <c r="P149" s="37">
        <v>1.1399999999999999</v>
      </c>
      <c r="Q149" s="37">
        <v>1.39</v>
      </c>
      <c r="R149" s="37">
        <v>3.43</v>
      </c>
      <c r="S149" s="37">
        <v>3.35</v>
      </c>
      <c r="T149" s="37">
        <v>3.35</v>
      </c>
      <c r="U149" s="37"/>
      <c r="V149" s="37"/>
      <c r="W149" s="37"/>
      <c r="X149" s="37">
        <v>30.903790087463555</v>
      </c>
      <c r="Y149" s="37">
        <v>34.02985074626865</v>
      </c>
      <c r="Z149" s="37">
        <v>41.492537313432834</v>
      </c>
      <c r="AA149" s="8"/>
    </row>
    <row r="150" spans="1:29" x14ac:dyDescent="0.25">
      <c r="A150" s="148" t="s">
        <v>237</v>
      </c>
      <c r="B150" s="301" t="s">
        <v>238</v>
      </c>
      <c r="C150" s="37"/>
      <c r="D150" s="37"/>
      <c r="E150" s="37"/>
      <c r="F150" s="37">
        <v>73.056043942109525</v>
      </c>
      <c r="G150" s="37">
        <v>4.2404094588601327</v>
      </c>
      <c r="H150" s="37">
        <v>5.8043239546618254E-2</v>
      </c>
      <c r="I150" s="37"/>
      <c r="J150" s="37"/>
      <c r="K150" s="37"/>
      <c r="L150" s="37"/>
      <c r="M150" s="37"/>
      <c r="N150" s="37"/>
      <c r="O150" s="37">
        <v>2.8765459738532826</v>
      </c>
      <c r="P150" s="37">
        <v>2.778874702002252</v>
      </c>
      <c r="Q150" s="37">
        <v>3.0316686468106027</v>
      </c>
      <c r="R150" s="37">
        <v>3.7310525326696276</v>
      </c>
      <c r="S150" s="37">
        <v>3.7844178794058414</v>
      </c>
      <c r="T150" s="37">
        <v>4.4166824405325258</v>
      </c>
      <c r="U150" s="37"/>
      <c r="V150" s="37"/>
      <c r="W150" s="37"/>
      <c r="X150" s="37">
        <v>77.097439627714607</v>
      </c>
      <c r="Y150" s="37">
        <v>73.429383079612208</v>
      </c>
      <c r="Z150" s="37">
        <v>68.641309119001775</v>
      </c>
      <c r="AA150" s="8"/>
    </row>
    <row r="151" spans="1:29" x14ac:dyDescent="0.25">
      <c r="A151" s="148" t="s">
        <v>239</v>
      </c>
      <c r="B151" s="301" t="s">
        <v>240</v>
      </c>
      <c r="C151" s="37"/>
      <c r="D151" s="37"/>
      <c r="E151" s="37"/>
      <c r="F151" s="37">
        <v>26.848405207311078</v>
      </c>
      <c r="G151" s="37">
        <v>4.0529100971352516</v>
      </c>
      <c r="H151" s="37">
        <v>0.15095533853279319</v>
      </c>
      <c r="I151" s="37"/>
      <c r="J151" s="37"/>
      <c r="K151" s="37"/>
      <c r="L151" s="37"/>
      <c r="M151" s="37"/>
      <c r="N151" s="37"/>
      <c r="O151" s="37">
        <v>1.9800101553828631</v>
      </c>
      <c r="P151" s="37">
        <v>2.0032631499082285</v>
      </c>
      <c r="Q151" s="37">
        <v>0.88737122563541371</v>
      </c>
      <c r="R151" s="37">
        <v>8.2560399851768018</v>
      </c>
      <c r="S151" s="37">
        <v>6.7417601273624079</v>
      </c>
      <c r="T151" s="37">
        <v>6.8619736314493052</v>
      </c>
      <c r="U151" s="37"/>
      <c r="V151" s="37"/>
      <c r="W151" s="37"/>
      <c r="X151" s="37">
        <v>23.982564994087312</v>
      </c>
      <c r="Y151" s="37">
        <v>29.714245420534844</v>
      </c>
      <c r="Z151" s="37"/>
      <c r="AA151" s="8"/>
    </row>
    <row r="152" spans="1:29" x14ac:dyDescent="0.25">
      <c r="A152" s="148" t="s">
        <v>241</v>
      </c>
      <c r="B152" s="301" t="s">
        <v>242</v>
      </c>
      <c r="C152" s="37"/>
      <c r="D152" s="37"/>
      <c r="E152" s="37"/>
      <c r="F152" s="37">
        <v>0</v>
      </c>
      <c r="G152" s="37">
        <v>0</v>
      </c>
      <c r="H152" s="37"/>
      <c r="I152" s="37"/>
      <c r="J152" s="37"/>
      <c r="K152" s="37"/>
      <c r="L152" s="37"/>
      <c r="M152" s="37"/>
      <c r="N152" s="37"/>
      <c r="O152" s="37">
        <v>0</v>
      </c>
      <c r="P152" s="37">
        <v>0</v>
      </c>
      <c r="Q152" s="37">
        <v>0</v>
      </c>
      <c r="R152" s="37">
        <v>18.022128998363456</v>
      </c>
      <c r="S152" s="37">
        <v>17.320289674617069</v>
      </c>
      <c r="T152" s="37">
        <v>15.574189367285747</v>
      </c>
      <c r="U152" s="37"/>
      <c r="V152" s="37"/>
      <c r="W152" s="37"/>
      <c r="X152" s="37">
        <v>0</v>
      </c>
      <c r="Y152" s="37">
        <v>0</v>
      </c>
      <c r="Z152" s="37">
        <v>0</v>
      </c>
      <c r="AA152" s="8"/>
      <c r="AB152" s="8"/>
    </row>
    <row r="153" spans="1:29" x14ac:dyDescent="0.25">
      <c r="A153" s="148" t="s">
        <v>641</v>
      </c>
      <c r="B153" s="301" t="s">
        <v>243</v>
      </c>
      <c r="C153" s="37"/>
      <c r="D153" s="37"/>
      <c r="E153" s="37"/>
      <c r="F153" s="37">
        <v>6.1193780599120409</v>
      </c>
      <c r="G153" s="37">
        <v>0.11906342423603183</v>
      </c>
      <c r="H153" s="37">
        <v>1.9456785161880197E-2</v>
      </c>
      <c r="I153" s="37"/>
      <c r="J153" s="37"/>
      <c r="K153" s="37"/>
      <c r="L153" s="37"/>
      <c r="M153" s="37"/>
      <c r="N153" s="37"/>
      <c r="O153" s="37">
        <v>0.375</v>
      </c>
      <c r="P153" s="37">
        <v>0.38600000000000001</v>
      </c>
      <c r="Q153" s="37">
        <v>0.35699999999999998</v>
      </c>
      <c r="R153" s="37">
        <v>6.24</v>
      </c>
      <c r="S153" s="37">
        <v>6.18</v>
      </c>
      <c r="T153" s="37">
        <v>5.85</v>
      </c>
      <c r="U153" s="37"/>
      <c r="V153" s="37"/>
      <c r="W153" s="37"/>
      <c r="X153" s="37">
        <v>6.0096153846153841</v>
      </c>
      <c r="Y153" s="37">
        <v>6.2459546925566354</v>
      </c>
      <c r="Z153" s="37">
        <v>6.1025641025641031</v>
      </c>
      <c r="AA153" s="8"/>
      <c r="AB153" s="8"/>
    </row>
    <row r="154" spans="1:29" s="9" customFormat="1" x14ac:dyDescent="0.25">
      <c r="A154" s="108" t="s">
        <v>509</v>
      </c>
      <c r="B154" s="319" t="s">
        <v>595</v>
      </c>
      <c r="C154" s="37">
        <v>0</v>
      </c>
      <c r="D154" s="37"/>
      <c r="E154" s="37"/>
      <c r="F154" s="37">
        <v>2.8319338133437011</v>
      </c>
      <c r="G154" s="37">
        <v>0.40622449470121669</v>
      </c>
      <c r="H154" s="37">
        <v>0.14344420508245642</v>
      </c>
      <c r="I154" s="37">
        <v>0</v>
      </c>
      <c r="J154" s="37">
        <v>0</v>
      </c>
      <c r="K154" s="37">
        <v>0</v>
      </c>
      <c r="L154" s="37">
        <v>3.0145208986185286</v>
      </c>
      <c r="M154" s="37">
        <v>2.7982521957893809</v>
      </c>
      <c r="N154" s="37">
        <v>3.4117491283047183</v>
      </c>
      <c r="O154" s="37">
        <v>0.98424328022244789</v>
      </c>
      <c r="P154" s="37">
        <v>0.98865692721896103</v>
      </c>
      <c r="Q154" s="37">
        <v>0.83417928234099836</v>
      </c>
      <c r="R154" s="37">
        <v>39.559518029747984</v>
      </c>
      <c r="S154" s="37">
        <v>30.140795339188774</v>
      </c>
      <c r="T154" s="37">
        <v>30.582160038840094</v>
      </c>
      <c r="U154" s="37">
        <v>0</v>
      </c>
      <c r="V154" s="37">
        <v>0</v>
      </c>
      <c r="W154" s="37">
        <v>0</v>
      </c>
      <c r="X154" s="37">
        <v>2.4880062479080665E-2</v>
      </c>
      <c r="Y154" s="37">
        <v>3.2801288622053004E-2</v>
      </c>
      <c r="Z154" s="37">
        <v>2.727666329917737E-2</v>
      </c>
      <c r="AA154" s="108"/>
      <c r="AB154" s="8"/>
    </row>
    <row r="155" spans="1:29" x14ac:dyDescent="0.25">
      <c r="A155" s="148" t="s">
        <v>244</v>
      </c>
      <c r="B155" s="301" t="s">
        <v>245</v>
      </c>
      <c r="C155" s="37"/>
      <c r="D155" s="37"/>
      <c r="E155" s="37"/>
      <c r="F155" s="37">
        <v>17.734046163194705</v>
      </c>
      <c r="G155" s="37">
        <v>1.1715803084381025</v>
      </c>
      <c r="H155" s="37">
        <v>6.6063903164389176E-2</v>
      </c>
      <c r="I155" s="37"/>
      <c r="J155" s="37"/>
      <c r="K155" s="37"/>
      <c r="L155" s="37"/>
      <c r="M155" s="37"/>
      <c r="N155" s="37"/>
      <c r="O155" s="37">
        <v>2.71</v>
      </c>
      <c r="P155" s="37">
        <v>3.4</v>
      </c>
      <c r="Q155" s="37">
        <v>2.8</v>
      </c>
      <c r="R155" s="37">
        <v>15.1</v>
      </c>
      <c r="S155" s="37">
        <v>18.100000000000001</v>
      </c>
      <c r="T155" s="37">
        <v>17</v>
      </c>
      <c r="U155" s="37"/>
      <c r="V155" s="37"/>
      <c r="W155" s="37"/>
      <c r="X155" s="37">
        <v>17.947019867549667</v>
      </c>
      <c r="Y155" s="37">
        <v>18.784530386740332</v>
      </c>
      <c r="Z155" s="37">
        <v>16.470588235294116</v>
      </c>
      <c r="AA155" s="8"/>
      <c r="AB155" s="8"/>
    </row>
    <row r="156" spans="1:29" x14ac:dyDescent="0.25">
      <c r="A156" s="108" t="s">
        <v>514</v>
      </c>
      <c r="B156" s="319" t="s">
        <v>596</v>
      </c>
      <c r="C156" s="37">
        <v>59.539924354637641</v>
      </c>
      <c r="D156" s="37">
        <v>3.7919609234909215</v>
      </c>
      <c r="E156" s="37"/>
      <c r="F156" s="37">
        <v>47.867206463266314</v>
      </c>
      <c r="G156" s="37">
        <v>1.0894381937647106</v>
      </c>
      <c r="H156" s="37">
        <v>2.2759594182726214E-2</v>
      </c>
      <c r="I156" s="37">
        <v>0.29199999999999998</v>
      </c>
      <c r="J156" s="37">
        <v>0.28499999999999998</v>
      </c>
      <c r="K156" s="37">
        <v>0.27700000000000002</v>
      </c>
      <c r="L156" s="37">
        <v>0.48899999999999999</v>
      </c>
      <c r="M156" s="37">
        <v>0.51200000000000001</v>
      </c>
      <c r="N156" s="37">
        <v>0.438</v>
      </c>
      <c r="O156" s="37">
        <v>3.07</v>
      </c>
      <c r="P156" s="37">
        <v>3.01</v>
      </c>
      <c r="Q156" s="37">
        <v>2.91</v>
      </c>
      <c r="R156" s="37">
        <v>6.27</v>
      </c>
      <c r="S156" s="37">
        <v>6.29</v>
      </c>
      <c r="T156" s="37">
        <v>6.22</v>
      </c>
      <c r="U156" s="37">
        <v>0.59713701431492838</v>
      </c>
      <c r="V156" s="37">
        <v>0.55664062499999989</v>
      </c>
      <c r="W156" s="37">
        <v>0.63242009132420096</v>
      </c>
      <c r="X156" s="37">
        <v>0.48963317384370014</v>
      </c>
      <c r="Y156" s="37">
        <v>0.47853736089030202</v>
      </c>
      <c r="Z156" s="37">
        <v>0.46784565916398718</v>
      </c>
      <c r="AA156" s="108"/>
      <c r="AB156" s="8"/>
    </row>
    <row r="157" spans="1:29" x14ac:dyDescent="0.25">
      <c r="A157" s="148" t="s">
        <v>246</v>
      </c>
      <c r="B157" s="301" t="s">
        <v>247</v>
      </c>
      <c r="C157" s="37"/>
      <c r="D157" s="37"/>
      <c r="E157" s="37"/>
      <c r="F157" s="37">
        <v>8.5994505212860322</v>
      </c>
      <c r="G157" s="37">
        <v>1.7390962341646441</v>
      </c>
      <c r="H157" s="37">
        <v>0.2022334136186838</v>
      </c>
      <c r="I157" s="37"/>
      <c r="J157" s="37"/>
      <c r="K157" s="37"/>
      <c r="L157" s="37"/>
      <c r="M157" s="37"/>
      <c r="N157" s="37"/>
      <c r="O157" s="37">
        <v>0.34599999999999997</v>
      </c>
      <c r="P157" s="37">
        <v>0.22900000000000001</v>
      </c>
      <c r="Q157" s="37">
        <v>0.29499999999999998</v>
      </c>
      <c r="R157" s="37">
        <v>3.32</v>
      </c>
      <c r="S157" s="37">
        <v>2.72</v>
      </c>
      <c r="T157" s="37">
        <v>4.24</v>
      </c>
      <c r="U157" s="37"/>
      <c r="V157" s="37"/>
      <c r="W157" s="37"/>
      <c r="X157" s="37">
        <v>10.421686746987952</v>
      </c>
      <c r="Y157" s="37">
        <v>8.4191176470588225</v>
      </c>
      <c r="Z157" s="37">
        <v>6.9575471698113205</v>
      </c>
      <c r="AA157" s="8"/>
      <c r="AB157" s="8"/>
    </row>
    <row r="158" spans="1:29" x14ac:dyDescent="0.25">
      <c r="A158" s="108" t="s">
        <v>519</v>
      </c>
      <c r="B158" s="319" t="s">
        <v>597</v>
      </c>
      <c r="C158" s="37">
        <v>0</v>
      </c>
      <c r="D158" s="37"/>
      <c r="E158" s="37"/>
      <c r="F158" s="37">
        <v>0</v>
      </c>
      <c r="G158" s="37">
        <v>0</v>
      </c>
      <c r="H158" s="37"/>
      <c r="I158" s="37">
        <v>0</v>
      </c>
      <c r="J158" s="37">
        <v>0</v>
      </c>
      <c r="K158" s="37">
        <v>0</v>
      </c>
      <c r="L158" s="37">
        <v>1.707447584764314</v>
      </c>
      <c r="M158" s="37">
        <v>1.8339251836357446</v>
      </c>
      <c r="N158" s="37">
        <v>1.7950089993676122</v>
      </c>
      <c r="O158" s="37">
        <v>0</v>
      </c>
      <c r="P158" s="37">
        <v>0</v>
      </c>
      <c r="Q158" s="37">
        <v>0</v>
      </c>
      <c r="R158" s="37">
        <v>17.466069951841224</v>
      </c>
      <c r="S158" s="37">
        <v>17.799289779637107</v>
      </c>
      <c r="T158" s="37">
        <v>18.161696745634092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108"/>
      <c r="AB158" s="8"/>
    </row>
    <row r="159" spans="1:29" s="9" customFormat="1" x14ac:dyDescent="0.25">
      <c r="A159" s="148" t="s">
        <v>250</v>
      </c>
      <c r="B159" s="301" t="s">
        <v>251</v>
      </c>
      <c r="C159" s="37"/>
      <c r="D159" s="37"/>
      <c r="E159" s="37"/>
      <c r="F159" s="37">
        <v>0</v>
      </c>
      <c r="G159" s="37">
        <v>0</v>
      </c>
      <c r="H159" s="37"/>
      <c r="I159" s="37"/>
      <c r="J159" s="37"/>
      <c r="K159" s="37"/>
      <c r="L159" s="37"/>
      <c r="M159" s="37"/>
      <c r="N159" s="37"/>
      <c r="O159" s="37">
        <v>0</v>
      </c>
      <c r="P159" s="37">
        <v>0</v>
      </c>
      <c r="Q159" s="37">
        <v>0</v>
      </c>
      <c r="R159" s="37">
        <v>2.106295804720411</v>
      </c>
      <c r="S159" s="37">
        <v>2.0543597437820993</v>
      </c>
      <c r="T159" s="37">
        <v>2.1005251312828204</v>
      </c>
      <c r="U159" s="37"/>
      <c r="V159" s="37"/>
      <c r="W159" s="37"/>
      <c r="X159" s="37">
        <v>0</v>
      </c>
      <c r="Y159" s="37">
        <v>0</v>
      </c>
      <c r="Z159" s="37">
        <v>0</v>
      </c>
      <c r="AA159" s="8"/>
      <c r="AB159" s="8"/>
    </row>
    <row r="160" spans="1:29" x14ac:dyDescent="0.25">
      <c r="A160" s="148" t="s">
        <v>252</v>
      </c>
      <c r="B160" s="301" t="s">
        <v>253</v>
      </c>
      <c r="C160" s="37"/>
      <c r="D160" s="37"/>
      <c r="E160" s="37"/>
      <c r="F160" s="37">
        <v>9.7144552839940914</v>
      </c>
      <c r="G160" s="37">
        <v>1.2466895279574339</v>
      </c>
      <c r="H160" s="37">
        <v>0.12833344655068074</v>
      </c>
      <c r="I160" s="37"/>
      <c r="J160" s="37"/>
      <c r="K160" s="37"/>
      <c r="L160" s="37"/>
      <c r="M160" s="37"/>
      <c r="N160" s="37"/>
      <c r="O160" s="37">
        <v>0.58499999999999996</v>
      </c>
      <c r="P160" s="37">
        <v>0.66400000000000003</v>
      </c>
      <c r="Q160" s="37">
        <v>0.72399999999999998</v>
      </c>
      <c r="R160" s="37">
        <v>6.95</v>
      </c>
      <c r="S160" s="37">
        <v>6.76</v>
      </c>
      <c r="T160" s="37">
        <v>6.64</v>
      </c>
      <c r="U160" s="37"/>
      <c r="V160" s="37"/>
      <c r="W160" s="37"/>
      <c r="X160" s="37">
        <v>8.4172661870503589</v>
      </c>
      <c r="Y160" s="37">
        <v>9.822485207100593</v>
      </c>
      <c r="Z160" s="37">
        <v>10.903614457831326</v>
      </c>
      <c r="AA160" s="8"/>
      <c r="AB160" s="8"/>
    </row>
    <row r="161" spans="1:31" x14ac:dyDescent="0.25">
      <c r="A161" s="148" t="s">
        <v>254</v>
      </c>
      <c r="B161" s="301" t="s">
        <v>230</v>
      </c>
      <c r="C161" s="37"/>
      <c r="D161" s="37"/>
      <c r="E161" s="37"/>
      <c r="F161" s="37">
        <v>20.771051357155361</v>
      </c>
      <c r="G161" s="37">
        <v>2.4527401525288473</v>
      </c>
      <c r="H161" s="37">
        <v>0.11808454518523491</v>
      </c>
      <c r="I161" s="37"/>
      <c r="J161" s="37"/>
      <c r="K161" s="37"/>
      <c r="L161" s="37"/>
      <c r="M161" s="37"/>
      <c r="N161" s="37"/>
      <c r="O161" s="37">
        <v>0.36699999999999999</v>
      </c>
      <c r="P161" s="37">
        <v>0.434</v>
      </c>
      <c r="Q161" s="37">
        <v>0.36099999999999999</v>
      </c>
      <c r="R161" s="37">
        <v>1.87</v>
      </c>
      <c r="S161" s="37">
        <v>1.84</v>
      </c>
      <c r="T161" s="37">
        <v>1.89</v>
      </c>
      <c r="U161" s="37"/>
      <c r="V161" s="37"/>
      <c r="W161" s="37"/>
      <c r="X161" s="37">
        <v>19.625668449197857</v>
      </c>
      <c r="Y161" s="37">
        <v>23.586956521739129</v>
      </c>
      <c r="Z161" s="37">
        <v>19.100529100529101</v>
      </c>
      <c r="AA161" s="8"/>
      <c r="AB161" s="8"/>
    </row>
    <row r="162" spans="1:31" x14ac:dyDescent="0.25">
      <c r="A162" s="148" t="s">
        <v>255</v>
      </c>
      <c r="B162" s="301" t="s">
        <v>256</v>
      </c>
      <c r="C162" s="37"/>
      <c r="D162" s="37"/>
      <c r="E162" s="37"/>
      <c r="F162" s="37">
        <v>8.4287185393200321</v>
      </c>
      <c r="G162" s="37">
        <v>1.2154966745362077</v>
      </c>
      <c r="H162" s="37">
        <v>0.144208952863464</v>
      </c>
      <c r="I162" s="37"/>
      <c r="J162" s="37"/>
      <c r="K162" s="37"/>
      <c r="L162" s="37"/>
      <c r="M162" s="37"/>
      <c r="N162" s="37"/>
      <c r="O162" s="37">
        <v>0.70191921584667816</v>
      </c>
      <c r="P162" s="37">
        <v>0.51886420146609524</v>
      </c>
      <c r="Q162" s="37">
        <v>0.75657789062478531</v>
      </c>
      <c r="R162" s="37">
        <v>8.7477088027445777</v>
      </c>
      <c r="S162" s="37">
        <v>6.9485916988509615</v>
      </c>
      <c r="T162" s="37">
        <v>7.7241742557937583</v>
      </c>
      <c r="U162" s="37"/>
      <c r="V162" s="37"/>
      <c r="W162" s="37"/>
      <c r="X162" s="37">
        <v>8.0240349979008467</v>
      </c>
      <c r="Y162" s="37">
        <v>7.4671850635848429</v>
      </c>
      <c r="Z162" s="37">
        <v>9.7949355564744067</v>
      </c>
      <c r="AB162" s="8"/>
    </row>
    <row r="163" spans="1:31" x14ac:dyDescent="0.25">
      <c r="A163" s="148" t="s">
        <v>642</v>
      </c>
      <c r="B163" s="301" t="s">
        <v>257</v>
      </c>
      <c r="C163" s="37"/>
      <c r="D163" s="37"/>
      <c r="E163" s="37"/>
      <c r="F163" s="37">
        <v>0</v>
      </c>
      <c r="G163" s="37">
        <v>0</v>
      </c>
      <c r="H163" s="37"/>
      <c r="I163" s="37"/>
      <c r="J163" s="37"/>
      <c r="K163" s="37"/>
      <c r="L163" s="37"/>
      <c r="M163" s="37"/>
      <c r="N163" s="37"/>
      <c r="O163" s="37">
        <v>0</v>
      </c>
      <c r="P163" s="37">
        <v>0</v>
      </c>
      <c r="Q163" s="37">
        <v>0</v>
      </c>
      <c r="R163" s="37">
        <v>11.271295513567443</v>
      </c>
      <c r="S163" s="37">
        <v>14.785566049517463</v>
      </c>
      <c r="T163" s="37">
        <v>15.468869429907194</v>
      </c>
      <c r="U163" s="37"/>
      <c r="V163" s="37"/>
      <c r="W163" s="37"/>
      <c r="X163" s="37">
        <v>0</v>
      </c>
      <c r="Y163" s="37">
        <v>0</v>
      </c>
      <c r="Z163" s="37">
        <v>0</v>
      </c>
      <c r="AB163" s="8"/>
    </row>
    <row r="164" spans="1:31" x14ac:dyDescent="0.25">
      <c r="A164" s="148" t="s">
        <v>643</v>
      </c>
      <c r="B164" s="301" t="s">
        <v>644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>
        <v>0</v>
      </c>
      <c r="P164" s="37">
        <v>0</v>
      </c>
      <c r="Q164" s="37">
        <v>0</v>
      </c>
      <c r="R164" s="37">
        <v>0.72160855199999996</v>
      </c>
      <c r="S164" s="37">
        <v>0.80253759300000005</v>
      </c>
      <c r="T164" s="37">
        <v>0.74094035700000005</v>
      </c>
      <c r="U164" s="37"/>
      <c r="V164" s="37"/>
      <c r="W164" s="37"/>
      <c r="X164" s="37">
        <v>0</v>
      </c>
      <c r="Y164" s="37">
        <v>0</v>
      </c>
      <c r="Z164" s="37">
        <v>0</v>
      </c>
      <c r="AA164" s="8"/>
      <c r="AB164" s="8"/>
    </row>
    <row r="165" spans="1:31" x14ac:dyDescent="0.25">
      <c r="A165" s="148" t="s">
        <v>645</v>
      </c>
      <c r="B165" s="301" t="s">
        <v>258</v>
      </c>
      <c r="C165" s="37"/>
      <c r="D165" s="37"/>
      <c r="E165" s="37"/>
      <c r="F165" s="37">
        <v>0</v>
      </c>
      <c r="G165" s="37">
        <v>0</v>
      </c>
      <c r="H165" s="37"/>
      <c r="I165" s="37"/>
      <c r="J165" s="37"/>
      <c r="K165" s="37"/>
      <c r="L165" s="37"/>
      <c r="M165" s="37"/>
      <c r="N165" s="37"/>
      <c r="O165" s="37">
        <v>0</v>
      </c>
      <c r="P165" s="37">
        <v>0</v>
      </c>
      <c r="Q165" s="37">
        <v>0</v>
      </c>
      <c r="R165" s="37">
        <v>17.40127242505875</v>
      </c>
      <c r="S165" s="37">
        <v>10.572446073069575</v>
      </c>
      <c r="T165" s="37">
        <v>22.037709085913889</v>
      </c>
      <c r="U165" s="37"/>
      <c r="V165" s="37"/>
      <c r="W165" s="37"/>
      <c r="X165" s="37">
        <v>0</v>
      </c>
      <c r="Y165" s="37">
        <v>0</v>
      </c>
      <c r="Z165" s="37">
        <v>0</v>
      </c>
      <c r="AB165" s="8"/>
    </row>
    <row r="166" spans="1:31" ht="14.25" customHeight="1" x14ac:dyDescent="0.25">
      <c r="A166" s="148" t="s">
        <v>259</v>
      </c>
      <c r="B166" s="301" t="s">
        <v>260</v>
      </c>
      <c r="C166" s="37"/>
      <c r="D166" s="37"/>
      <c r="E166" s="37"/>
      <c r="F166" s="37">
        <v>18.40567029350915</v>
      </c>
      <c r="G166" s="37">
        <v>3.3103509654913528</v>
      </c>
      <c r="H166" s="37">
        <v>0.1798549529955866</v>
      </c>
      <c r="I166" s="37"/>
      <c r="J166" s="37"/>
      <c r="K166" s="37"/>
      <c r="L166" s="37"/>
      <c r="M166" s="37"/>
      <c r="N166" s="37"/>
      <c r="O166" s="37">
        <v>1.3</v>
      </c>
      <c r="P166" s="37">
        <v>1.54</v>
      </c>
      <c r="Q166" s="37">
        <v>1.05</v>
      </c>
      <c r="R166" s="37">
        <v>7.26</v>
      </c>
      <c r="S166" s="37">
        <v>7.02</v>
      </c>
      <c r="T166" s="37">
        <v>6.83</v>
      </c>
      <c r="U166" s="37"/>
      <c r="V166" s="37"/>
      <c r="W166" s="37"/>
      <c r="X166" s="37">
        <v>17.906336088154269</v>
      </c>
      <c r="Y166" s="37">
        <v>21.937321937321936</v>
      </c>
      <c r="Z166" s="37">
        <v>15.373352855051245</v>
      </c>
      <c r="AA166" s="8"/>
      <c r="AB166" s="8"/>
    </row>
    <row r="167" spans="1:31" s="9" customFormat="1" x14ac:dyDescent="0.25">
      <c r="A167" s="148" t="s">
        <v>261</v>
      </c>
      <c r="B167" s="301" t="s">
        <v>262</v>
      </c>
      <c r="C167" s="37"/>
      <c r="D167" s="37"/>
      <c r="E167" s="37"/>
      <c r="F167" s="37">
        <v>0</v>
      </c>
      <c r="G167" s="37">
        <v>0</v>
      </c>
      <c r="H167" s="37"/>
      <c r="I167" s="37"/>
      <c r="J167" s="37"/>
      <c r="K167" s="37"/>
      <c r="L167" s="37"/>
      <c r="M167" s="37"/>
      <c r="N167" s="37"/>
      <c r="O167" s="37">
        <v>0</v>
      </c>
      <c r="P167" s="37">
        <v>0</v>
      </c>
      <c r="Q167" s="37">
        <v>0</v>
      </c>
      <c r="R167" s="37">
        <v>0</v>
      </c>
      <c r="S167" s="37">
        <v>4.999499279733155</v>
      </c>
      <c r="T167" s="37">
        <v>9.0159782658746597</v>
      </c>
      <c r="U167" s="37"/>
      <c r="V167" s="37"/>
      <c r="W167" s="37"/>
      <c r="X167" s="37"/>
      <c r="Y167" s="37">
        <v>0</v>
      </c>
      <c r="Z167" s="37">
        <v>0</v>
      </c>
      <c r="AA167" s="2"/>
      <c r="AB167" s="8"/>
      <c r="AC167" s="130"/>
      <c r="AD167" s="130"/>
      <c r="AE167" s="130"/>
    </row>
    <row r="168" spans="1:31" x14ac:dyDescent="0.25">
      <c r="A168" s="148" t="s">
        <v>263</v>
      </c>
      <c r="B168" s="301" t="s">
        <v>264</v>
      </c>
      <c r="C168" s="37"/>
      <c r="D168" s="37"/>
      <c r="E168" s="37"/>
      <c r="F168" s="37">
        <v>0.48023157848540993</v>
      </c>
      <c r="G168" s="37">
        <v>7.0861464448108841E-2</v>
      </c>
      <c r="H168" s="37">
        <v>0.14755686136175591</v>
      </c>
      <c r="I168" s="37"/>
      <c r="J168" s="37"/>
      <c r="K168" s="37"/>
      <c r="L168" s="37"/>
      <c r="M168" s="37"/>
      <c r="N168" s="37"/>
      <c r="O168" s="37">
        <v>3.4799999999999998E-2</v>
      </c>
      <c r="P168" s="37">
        <v>3.2099999999999997E-2</v>
      </c>
      <c r="Q168" s="37">
        <v>3.5799999999999998E-2</v>
      </c>
      <c r="R168" s="37">
        <v>6.34</v>
      </c>
      <c r="S168" s="37">
        <v>7.88</v>
      </c>
      <c r="T168" s="37">
        <v>7.39</v>
      </c>
      <c r="U168" s="37"/>
      <c r="V168" s="37"/>
      <c r="W168" s="37"/>
      <c r="X168" s="37">
        <v>0.54889589905362779</v>
      </c>
      <c r="Y168" s="37">
        <v>0.40736040609137053</v>
      </c>
      <c r="Z168" s="37">
        <v>0.4844384303112314</v>
      </c>
      <c r="AB168" s="8"/>
    </row>
    <row r="169" spans="1:31" x14ac:dyDescent="0.25">
      <c r="A169" s="148" t="s">
        <v>265</v>
      </c>
      <c r="B169" s="301" t="s">
        <v>266</v>
      </c>
      <c r="C169" s="37"/>
      <c r="D169" s="37"/>
      <c r="E169" s="37"/>
      <c r="F169" s="37">
        <v>0</v>
      </c>
      <c r="G169" s="37">
        <v>0</v>
      </c>
      <c r="H169" s="37"/>
      <c r="I169" s="37"/>
      <c r="J169" s="37"/>
      <c r="K169" s="37"/>
      <c r="L169" s="37"/>
      <c r="M169" s="37"/>
      <c r="N169" s="37"/>
      <c r="O169" s="37">
        <v>0</v>
      </c>
      <c r="P169" s="37">
        <v>0</v>
      </c>
      <c r="Q169" s="37">
        <v>0</v>
      </c>
      <c r="R169" s="37">
        <v>9.6964689591138225</v>
      </c>
      <c r="S169" s="37">
        <v>6.2967367848664217</v>
      </c>
      <c r="T169" s="37">
        <v>10.483491234940232</v>
      </c>
      <c r="U169" s="37"/>
      <c r="V169" s="37"/>
      <c r="W169" s="37"/>
      <c r="X169" s="37">
        <v>0</v>
      </c>
      <c r="Y169" s="37">
        <v>0</v>
      </c>
      <c r="Z169" s="37">
        <v>0</v>
      </c>
      <c r="AB169" s="8"/>
    </row>
    <row r="170" spans="1:31" x14ac:dyDescent="0.25">
      <c r="A170" s="148" t="s">
        <v>267</v>
      </c>
      <c r="B170" s="301" t="s">
        <v>268</v>
      </c>
      <c r="C170" s="37"/>
      <c r="D170" s="37"/>
      <c r="E170" s="37"/>
      <c r="F170" s="37">
        <v>79.257655428394685</v>
      </c>
      <c r="G170" s="37">
        <v>13.324140151526175</v>
      </c>
      <c r="H170" s="37">
        <v>0.16811171210538603</v>
      </c>
      <c r="I170" s="37"/>
      <c r="J170" s="37"/>
      <c r="K170" s="37"/>
      <c r="L170" s="37"/>
      <c r="M170" s="37"/>
      <c r="N170" s="37"/>
      <c r="O170" s="37">
        <v>2.13</v>
      </c>
      <c r="P170" s="37">
        <v>2.35</v>
      </c>
      <c r="Q170" s="37"/>
      <c r="R170" s="37">
        <v>3.05</v>
      </c>
      <c r="S170" s="37">
        <v>2.65</v>
      </c>
      <c r="T170" s="37">
        <v>0.33300000000000002</v>
      </c>
      <c r="U170" s="37"/>
      <c r="V170" s="37"/>
      <c r="W170" s="37"/>
      <c r="X170" s="37">
        <v>69.836065573770483</v>
      </c>
      <c r="Y170" s="37">
        <v>88.679245283018872</v>
      </c>
      <c r="Z170" s="37"/>
      <c r="AB170" s="9"/>
    </row>
    <row r="171" spans="1:31" x14ac:dyDescent="0.25">
      <c r="A171" s="148" t="s">
        <v>646</v>
      </c>
      <c r="B171" s="301" t="s">
        <v>269</v>
      </c>
      <c r="C171" s="37"/>
      <c r="D171" s="37"/>
      <c r="E171" s="37"/>
      <c r="F171" s="37">
        <v>6.0838553829148232</v>
      </c>
      <c r="G171" s="37">
        <v>0.69024045317636118</v>
      </c>
      <c r="H171" s="37">
        <v>0.11345444783496177</v>
      </c>
      <c r="I171" s="37"/>
      <c r="J171" s="37"/>
      <c r="K171" s="37"/>
      <c r="L171" s="37"/>
      <c r="M171" s="37"/>
      <c r="N171" s="37"/>
      <c r="O171" s="37">
        <v>8.43E-2</v>
      </c>
      <c r="P171" s="37">
        <v>0.112</v>
      </c>
      <c r="Q171" s="37">
        <v>9.74E-2</v>
      </c>
      <c r="R171" s="37">
        <v>1.51</v>
      </c>
      <c r="S171" s="37">
        <v>1.63</v>
      </c>
      <c r="T171" s="37">
        <v>1.68</v>
      </c>
      <c r="U171" s="37"/>
      <c r="V171" s="37"/>
      <c r="W171" s="37"/>
      <c r="X171" s="37">
        <v>5.5827814569536418</v>
      </c>
      <c r="Y171" s="37">
        <v>6.8711656441717794</v>
      </c>
      <c r="Z171" s="37">
        <v>5.7976190476190483</v>
      </c>
      <c r="AA171" s="8"/>
      <c r="AB171" s="9"/>
    </row>
    <row r="172" spans="1:31" x14ac:dyDescent="0.25">
      <c r="A172" s="148" t="s">
        <v>270</v>
      </c>
      <c r="B172" s="301" t="s">
        <v>271</v>
      </c>
      <c r="C172" s="37"/>
      <c r="D172" s="37"/>
      <c r="E172" s="37"/>
      <c r="F172" s="37">
        <v>12.175791119634338</v>
      </c>
      <c r="G172" s="37">
        <v>1.2459025830755004</v>
      </c>
      <c r="H172" s="37">
        <v>0.1023262119753675</v>
      </c>
      <c r="I172" s="37"/>
      <c r="J172" s="37"/>
      <c r="K172" s="37"/>
      <c r="L172" s="37"/>
      <c r="M172" s="37"/>
      <c r="N172" s="37"/>
      <c r="O172" s="37">
        <v>1.1303606323307549</v>
      </c>
      <c r="P172" s="37">
        <v>1.3715139298319838</v>
      </c>
      <c r="Q172" s="37">
        <v>1.0816248210294144</v>
      </c>
      <c r="R172" s="37">
        <v>9.8417472034257099</v>
      </c>
      <c r="S172" s="37">
        <v>10.074250986696043</v>
      </c>
      <c r="T172" s="37">
        <v>9.4647282604706007</v>
      </c>
      <c r="U172" s="37"/>
      <c r="V172" s="37"/>
      <c r="W172" s="37"/>
      <c r="X172" s="37">
        <v>11.4853654434174</v>
      </c>
      <c r="Y172" s="37">
        <v>13.61405360699462</v>
      </c>
      <c r="Z172" s="37">
        <v>11.427954308490991</v>
      </c>
      <c r="AB172"/>
    </row>
    <row r="173" spans="1:31" x14ac:dyDescent="0.25">
      <c r="A173" s="108" t="s">
        <v>524</v>
      </c>
      <c r="B173" s="319" t="s">
        <v>598</v>
      </c>
      <c r="C173" s="37">
        <v>37.14697814510086</v>
      </c>
      <c r="D173" s="37">
        <v>3.5636707184782521</v>
      </c>
      <c r="E173" s="37"/>
      <c r="F173" s="37">
        <v>39.816860817131271</v>
      </c>
      <c r="G173" s="37">
        <v>4.814780669907635</v>
      </c>
      <c r="H173" s="37">
        <v>0.12092316096993934</v>
      </c>
      <c r="I173" s="37">
        <v>0.252</v>
      </c>
      <c r="J173" s="37">
        <v>0.27800000000000002</v>
      </c>
      <c r="K173" s="37">
        <v>0.24</v>
      </c>
      <c r="L173" s="37">
        <v>0.67600000000000005</v>
      </c>
      <c r="M173" s="37">
        <v>0.68400000000000005</v>
      </c>
      <c r="N173" s="37">
        <v>0.71599999999999997</v>
      </c>
      <c r="O173" s="37">
        <v>2.2200000000000002</v>
      </c>
      <c r="P173" s="37">
        <v>2.4700000000000002</v>
      </c>
      <c r="Q173" s="37">
        <v>2.2599999999999998</v>
      </c>
      <c r="R173" s="37">
        <v>5.45</v>
      </c>
      <c r="S173" s="37">
        <v>5.6</v>
      </c>
      <c r="T173" s="37">
        <v>6.53</v>
      </c>
      <c r="U173" s="37">
        <v>0.37278106508875736</v>
      </c>
      <c r="V173" s="37">
        <v>0.4064327485380117</v>
      </c>
      <c r="W173" s="37">
        <v>0.33519553072625696</v>
      </c>
      <c r="X173" s="37">
        <v>0.40733944954128443</v>
      </c>
      <c r="Y173" s="37">
        <v>0.44107142857142861</v>
      </c>
      <c r="Z173" s="37">
        <v>0.34609494640122507</v>
      </c>
      <c r="AA173" s="108"/>
      <c r="AB173"/>
    </row>
    <row r="174" spans="1:31" x14ac:dyDescent="0.25">
      <c r="A174" s="148" t="s">
        <v>272</v>
      </c>
      <c r="B174" s="301" t="s">
        <v>273</v>
      </c>
      <c r="C174" s="37"/>
      <c r="D174" s="37"/>
      <c r="E174" s="37"/>
      <c r="F174" s="37">
        <v>15.376714755155538</v>
      </c>
      <c r="G174" s="37">
        <v>3.5499548159951666</v>
      </c>
      <c r="H174" s="37">
        <v>0.23086562198241534</v>
      </c>
      <c r="I174" s="37"/>
      <c r="J174" s="37"/>
      <c r="K174" s="37"/>
      <c r="L174" s="37"/>
      <c r="M174" s="37"/>
      <c r="N174" s="37"/>
      <c r="O174" s="37">
        <v>1.5198783135437104</v>
      </c>
      <c r="P174" s="37">
        <v>2.6026247947208474</v>
      </c>
      <c r="Q174" s="37">
        <v>2.0594305223055942</v>
      </c>
      <c r="R174" s="37">
        <v>12.59890571284226</v>
      </c>
      <c r="S174" s="37">
        <v>13.609477150994675</v>
      </c>
      <c r="T174" s="37">
        <v>13.781954614210598</v>
      </c>
      <c r="U174" s="37"/>
      <c r="V174" s="37"/>
      <c r="W174" s="37"/>
      <c r="X174" s="37">
        <v>12.063573997497853</v>
      </c>
      <c r="Y174" s="37">
        <v>19.123620737558088</v>
      </c>
      <c r="Z174" s="37">
        <v>14.942949530410671</v>
      </c>
      <c r="AA174" s="8"/>
      <c r="AB174"/>
    </row>
    <row r="175" spans="1:31" x14ac:dyDescent="0.25">
      <c r="A175" s="108" t="s">
        <v>274</v>
      </c>
      <c r="B175" s="319" t="s">
        <v>599</v>
      </c>
      <c r="C175" s="37">
        <v>0</v>
      </c>
      <c r="D175" s="37">
        <v>0</v>
      </c>
      <c r="E175" s="37"/>
      <c r="F175" s="37">
        <v>0</v>
      </c>
      <c r="G175" s="37">
        <v>0</v>
      </c>
      <c r="H175" s="37"/>
      <c r="I175" s="37">
        <v>0</v>
      </c>
      <c r="J175" s="37">
        <v>0</v>
      </c>
      <c r="K175" s="37">
        <v>0</v>
      </c>
      <c r="L175" s="37">
        <v>1.4566041884241192</v>
      </c>
      <c r="M175" s="37">
        <v>1.5225636233716264</v>
      </c>
      <c r="N175" s="37">
        <v>1.4961798493926235</v>
      </c>
      <c r="O175" s="37">
        <v>0</v>
      </c>
      <c r="P175" s="37">
        <v>0</v>
      </c>
      <c r="Q175" s="37">
        <v>0</v>
      </c>
      <c r="R175" s="37">
        <v>13.323805859396472</v>
      </c>
      <c r="S175" s="37">
        <v>12.496014950805256</v>
      </c>
      <c r="T175" s="37">
        <v>12.889572912658716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108"/>
      <c r="AB175"/>
    </row>
    <row r="176" spans="1:31" x14ac:dyDescent="0.25">
      <c r="A176" s="148" t="s">
        <v>647</v>
      </c>
      <c r="B176" s="301" t="s">
        <v>275</v>
      </c>
      <c r="C176" s="37"/>
      <c r="D176" s="37"/>
      <c r="E176" s="37"/>
      <c r="F176" s="37">
        <v>0</v>
      </c>
      <c r="G176" s="37">
        <v>0</v>
      </c>
      <c r="H176" s="37"/>
      <c r="I176" s="37"/>
      <c r="J176" s="37"/>
      <c r="K176" s="37"/>
      <c r="L176" s="37"/>
      <c r="M176" s="37"/>
      <c r="N176" s="37"/>
      <c r="O176" s="37">
        <v>0</v>
      </c>
      <c r="P176" s="37">
        <v>0</v>
      </c>
      <c r="Q176" s="37">
        <v>0</v>
      </c>
      <c r="R176" s="37">
        <v>7.5977146533919706</v>
      </c>
      <c r="S176" s="37">
        <v>8.1427510511019747</v>
      </c>
      <c r="T176" s="37">
        <v>8.5405539604266512</v>
      </c>
      <c r="U176" s="37"/>
      <c r="V176" s="37"/>
      <c r="W176" s="37"/>
      <c r="X176" s="37">
        <v>0</v>
      </c>
      <c r="Y176" s="37">
        <v>0</v>
      </c>
      <c r="Z176" s="37">
        <v>0</v>
      </c>
      <c r="AB176"/>
    </row>
    <row r="177" spans="1:29" x14ac:dyDescent="0.25">
      <c r="A177" s="148" t="s">
        <v>276</v>
      </c>
      <c r="B177" s="301" t="s">
        <v>277</v>
      </c>
      <c r="C177" s="37"/>
      <c r="D177" s="37"/>
      <c r="E177" s="37"/>
      <c r="F177" s="37">
        <v>1.0089093211880809</v>
      </c>
      <c r="G177" s="37">
        <v>0.24514314573794049</v>
      </c>
      <c r="H177" s="37">
        <v>0.24297837336784889</v>
      </c>
      <c r="I177" s="37"/>
      <c r="J177" s="37"/>
      <c r="K177" s="37"/>
      <c r="L177" s="37"/>
      <c r="M177" s="37"/>
      <c r="N177" s="37"/>
      <c r="O177" s="37">
        <v>2.7E-2</v>
      </c>
      <c r="P177" s="37">
        <v>3.0499999999999999E-2</v>
      </c>
      <c r="Q177" s="37">
        <v>0.03</v>
      </c>
      <c r="R177" s="37">
        <v>3.53</v>
      </c>
      <c r="S177" s="37">
        <v>2.4300000000000002</v>
      </c>
      <c r="T177" s="37">
        <v>2.98</v>
      </c>
      <c r="U177" s="37"/>
      <c r="V177" s="37"/>
      <c r="W177" s="37"/>
      <c r="X177" s="37">
        <v>0.76487252124645899</v>
      </c>
      <c r="Y177" s="37">
        <v>1.2551440329218106</v>
      </c>
      <c r="Z177" s="37">
        <v>1.006711409395973</v>
      </c>
      <c r="AB177"/>
    </row>
    <row r="178" spans="1:29" x14ac:dyDescent="0.25">
      <c r="A178" s="148" t="s">
        <v>278</v>
      </c>
      <c r="B178" s="301" t="s">
        <v>279</v>
      </c>
      <c r="C178" s="37"/>
      <c r="D178" s="37"/>
      <c r="E178" s="37"/>
      <c r="F178" s="37">
        <v>0.475805088583445</v>
      </c>
      <c r="G178" s="37">
        <v>2.5353138887132382E-2</v>
      </c>
      <c r="H178" s="37">
        <v>5.3284715728058124E-2</v>
      </c>
      <c r="I178" s="37"/>
      <c r="J178" s="37"/>
      <c r="K178" s="37"/>
      <c r="L178" s="37"/>
      <c r="M178" s="37"/>
      <c r="N178" s="37"/>
      <c r="O178" s="37">
        <v>4.9799999999999997E-2</v>
      </c>
      <c r="P178" s="37">
        <v>4.1599999999999998E-2</v>
      </c>
      <c r="Q178" s="37">
        <v>3.9800000000000002E-2</v>
      </c>
      <c r="R178" s="37">
        <v>9.89</v>
      </c>
      <c r="S178" s="37">
        <v>8.85</v>
      </c>
      <c r="T178" s="37">
        <v>8.77</v>
      </c>
      <c r="U178" s="37"/>
      <c r="V178" s="37"/>
      <c r="W178" s="37"/>
      <c r="X178" s="37">
        <v>0.50353892821031332</v>
      </c>
      <c r="Y178" s="37">
        <v>0.47005649717514131</v>
      </c>
      <c r="Z178" s="37">
        <v>0.45381984036488032</v>
      </c>
      <c r="AB178"/>
    </row>
    <row r="179" spans="1:29" x14ac:dyDescent="0.25">
      <c r="A179" s="148" t="s">
        <v>280</v>
      </c>
      <c r="B179" s="301" t="s">
        <v>281</v>
      </c>
      <c r="C179" s="37"/>
      <c r="D179" s="37"/>
      <c r="E179" s="37"/>
      <c r="F179" s="37">
        <v>0.47788319068110535</v>
      </c>
      <c r="G179" s="37">
        <v>0.1282381671088996</v>
      </c>
      <c r="H179" s="37">
        <v>0.26834626036150699</v>
      </c>
      <c r="I179" s="37"/>
      <c r="J179" s="37"/>
      <c r="K179" s="37"/>
      <c r="L179" s="37"/>
      <c r="M179" s="37"/>
      <c r="N179" s="37"/>
      <c r="O179" s="37">
        <v>6.7000000000000004E-2</v>
      </c>
      <c r="P179" s="37">
        <v>5.2200000000000003E-2</v>
      </c>
      <c r="Q179" s="37">
        <v>3.9100000000000003E-2</v>
      </c>
      <c r="R179" s="37">
        <v>11.2</v>
      </c>
      <c r="S179" s="37">
        <v>10.6</v>
      </c>
      <c r="T179" s="37">
        <v>11.4</v>
      </c>
      <c r="U179" s="37"/>
      <c r="V179" s="37"/>
      <c r="W179" s="37"/>
      <c r="X179" s="37">
        <v>0.59821428571428581</v>
      </c>
      <c r="Y179" s="37">
        <v>0.49245283018867925</v>
      </c>
      <c r="Z179" s="37">
        <v>0.34298245614035089</v>
      </c>
      <c r="AB179"/>
    </row>
    <row r="180" spans="1:29" x14ac:dyDescent="0.25">
      <c r="A180" s="148" t="s">
        <v>648</v>
      </c>
      <c r="B180" s="301" t="s">
        <v>282</v>
      </c>
      <c r="C180" s="37"/>
      <c r="D180" s="37"/>
      <c r="E180" s="37"/>
      <c r="F180" s="37">
        <v>0</v>
      </c>
      <c r="G180" s="37">
        <v>0</v>
      </c>
      <c r="H180" s="37"/>
      <c r="I180" s="37"/>
      <c r="J180" s="37"/>
      <c r="K180" s="37"/>
      <c r="L180" s="37"/>
      <c r="M180" s="37"/>
      <c r="N180" s="37"/>
      <c r="O180" s="37">
        <v>0</v>
      </c>
      <c r="P180" s="37">
        <v>0</v>
      </c>
      <c r="Q180" s="37">
        <v>0</v>
      </c>
      <c r="R180" s="37">
        <v>2.4139078533587162</v>
      </c>
      <c r="S180" s="37">
        <v>2.8775238401635548</v>
      </c>
      <c r="T180" s="37">
        <v>2.8725798136562024</v>
      </c>
      <c r="U180" s="37"/>
      <c r="V180" s="37"/>
      <c r="W180" s="37"/>
      <c r="X180" s="37">
        <v>0</v>
      </c>
      <c r="Y180" s="37">
        <v>0</v>
      </c>
      <c r="Z180" s="37">
        <v>0</v>
      </c>
      <c r="AB180"/>
    </row>
    <row r="181" spans="1:29" x14ac:dyDescent="0.25">
      <c r="A181" s="148" t="s">
        <v>283</v>
      </c>
      <c r="B181" s="301" t="s">
        <v>284</v>
      </c>
      <c r="C181" s="37"/>
      <c r="D181" s="37"/>
      <c r="E181" s="37"/>
      <c r="F181" s="37">
        <v>29.571326769804131</v>
      </c>
      <c r="G181" s="37">
        <v>6.9041513429857542</v>
      </c>
      <c r="H181" s="37">
        <v>0.23347452066424426</v>
      </c>
      <c r="I181" s="37"/>
      <c r="J181" s="37"/>
      <c r="K181" s="37"/>
      <c r="L181" s="37"/>
      <c r="M181" s="37"/>
      <c r="N181" s="37"/>
      <c r="O181" s="37">
        <v>0.98014046731995452</v>
      </c>
      <c r="P181" s="37">
        <v>1.5506097758264268</v>
      </c>
      <c r="Q181" s="37">
        <v>1.5771148844005658</v>
      </c>
      <c r="R181" s="37">
        <v>3.9129840869674983</v>
      </c>
      <c r="S181" s="37">
        <v>4.1329459226939678</v>
      </c>
      <c r="T181" s="37">
        <v>6.0316555726444605</v>
      </c>
      <c r="U181" s="37"/>
      <c r="V181" s="37"/>
      <c r="W181" s="37"/>
      <c r="X181" s="37">
        <v>25.048414344039614</v>
      </c>
      <c r="Y181" s="37">
        <v>37.518269167569869</v>
      </c>
      <c r="Z181" s="37">
        <v>26.147296797802909</v>
      </c>
    </row>
    <row r="182" spans="1:29" x14ac:dyDescent="0.25">
      <c r="A182" s="148" t="s">
        <v>285</v>
      </c>
      <c r="B182" s="301" t="s">
        <v>286</v>
      </c>
      <c r="C182" s="37"/>
      <c r="D182" s="37"/>
      <c r="E182" s="37"/>
      <c r="F182" s="37">
        <v>0</v>
      </c>
      <c r="G182" s="37">
        <v>0</v>
      </c>
      <c r="H182" s="37"/>
      <c r="I182" s="37"/>
      <c r="J182" s="37"/>
      <c r="K182" s="37"/>
      <c r="L182" s="37"/>
      <c r="M182" s="37"/>
      <c r="N182" s="37"/>
      <c r="O182" s="37">
        <v>0</v>
      </c>
      <c r="P182" s="37">
        <v>0</v>
      </c>
      <c r="Q182" s="37">
        <v>0</v>
      </c>
      <c r="R182" s="37">
        <v>17.743724228186064</v>
      </c>
      <c r="S182" s="37">
        <v>11.995308000408421</v>
      </c>
      <c r="T182" s="37">
        <v>18.171787975953496</v>
      </c>
      <c r="U182" s="37"/>
      <c r="V182" s="37"/>
      <c r="W182" s="37"/>
      <c r="X182" s="37">
        <v>0</v>
      </c>
      <c r="Y182" s="37">
        <v>0</v>
      </c>
      <c r="Z182" s="37">
        <v>0</v>
      </c>
    </row>
    <row r="183" spans="1:29" x14ac:dyDescent="0.25">
      <c r="A183" s="148" t="s">
        <v>287</v>
      </c>
      <c r="B183" s="301" t="s">
        <v>288</v>
      </c>
      <c r="C183" s="37"/>
      <c r="D183" s="37"/>
      <c r="E183" s="37"/>
      <c r="F183" s="37">
        <v>0</v>
      </c>
      <c r="G183" s="37">
        <v>0</v>
      </c>
      <c r="H183" s="37"/>
      <c r="I183" s="37"/>
      <c r="J183" s="37"/>
      <c r="K183" s="37"/>
      <c r="L183" s="37"/>
      <c r="M183" s="37"/>
      <c r="N183" s="37"/>
      <c r="O183" s="37">
        <v>0</v>
      </c>
      <c r="P183" s="37">
        <v>0</v>
      </c>
      <c r="Q183" s="37">
        <v>0</v>
      </c>
      <c r="R183" s="37">
        <v>2.39</v>
      </c>
      <c r="S183" s="37">
        <v>2.79</v>
      </c>
      <c r="T183" s="37">
        <v>3.97</v>
      </c>
      <c r="U183" s="37"/>
      <c r="V183" s="37"/>
      <c r="W183" s="37"/>
      <c r="X183" s="37">
        <v>0</v>
      </c>
      <c r="Y183" s="37">
        <v>0</v>
      </c>
      <c r="Z183" s="37">
        <v>0</v>
      </c>
      <c r="AC183" s="2"/>
    </row>
    <row r="184" spans="1:29" x14ac:dyDescent="0.25">
      <c r="A184" s="148" t="s">
        <v>289</v>
      </c>
      <c r="B184" s="301" t="s">
        <v>290</v>
      </c>
      <c r="C184" s="37"/>
      <c r="D184" s="37"/>
      <c r="E184" s="37"/>
      <c r="F184" s="37">
        <v>0</v>
      </c>
      <c r="G184" s="37">
        <v>0</v>
      </c>
      <c r="H184" s="37"/>
      <c r="I184" s="37"/>
      <c r="J184" s="37"/>
      <c r="K184" s="37"/>
      <c r="L184" s="37"/>
      <c r="M184" s="37"/>
      <c r="N184" s="37"/>
      <c r="O184" s="37">
        <v>0</v>
      </c>
      <c r="P184" s="37">
        <v>0</v>
      </c>
      <c r="Q184" s="37">
        <v>0</v>
      </c>
      <c r="R184" s="37">
        <v>14.303452645599156</v>
      </c>
      <c r="S184" s="37">
        <v>10.070913203333051</v>
      </c>
      <c r="T184" s="37">
        <v>11.923935245472524</v>
      </c>
      <c r="U184" s="37"/>
      <c r="V184" s="37"/>
      <c r="W184" s="37"/>
      <c r="X184" s="37">
        <v>0</v>
      </c>
      <c r="Y184" s="37">
        <v>0</v>
      </c>
      <c r="Z184" s="37">
        <v>0</v>
      </c>
    </row>
    <row r="185" spans="1:29" x14ac:dyDescent="0.25">
      <c r="A185" s="148" t="s">
        <v>291</v>
      </c>
      <c r="B185" s="301" t="s">
        <v>292</v>
      </c>
      <c r="C185" s="37"/>
      <c r="D185" s="37"/>
      <c r="E185" s="37"/>
      <c r="F185" s="37">
        <v>16.333657728987948</v>
      </c>
      <c r="G185" s="37">
        <v>0.81729233243545751</v>
      </c>
      <c r="H185" s="37">
        <v>5.0037312278497087E-2</v>
      </c>
      <c r="I185" s="37"/>
      <c r="J185" s="37"/>
      <c r="K185" s="37"/>
      <c r="L185" s="37"/>
      <c r="M185" s="37"/>
      <c r="N185" s="37"/>
      <c r="O185" s="37">
        <v>0.62</v>
      </c>
      <c r="P185" s="37">
        <v>0.65300000000000002</v>
      </c>
      <c r="Q185" s="37">
        <v>0.64500000000000002</v>
      </c>
      <c r="R185" s="37">
        <v>3.61</v>
      </c>
      <c r="S185" s="37">
        <v>4.01</v>
      </c>
      <c r="T185" s="37">
        <v>4.1500000000000004</v>
      </c>
      <c r="U185" s="37"/>
      <c r="V185" s="37"/>
      <c r="W185" s="37"/>
      <c r="X185" s="37">
        <v>17.174515235457065</v>
      </c>
      <c r="Y185" s="37">
        <v>16.284289276807982</v>
      </c>
      <c r="Z185" s="37">
        <v>15.542168674698795</v>
      </c>
    </row>
    <row r="186" spans="1:29" x14ac:dyDescent="0.25">
      <c r="A186" s="148" t="s">
        <v>293</v>
      </c>
      <c r="B186" s="316" t="s">
        <v>649</v>
      </c>
      <c r="C186" s="37"/>
      <c r="D186" s="37"/>
      <c r="E186" s="37"/>
      <c r="F186" s="37">
        <v>0</v>
      </c>
      <c r="G186" s="37">
        <v>0</v>
      </c>
      <c r="H186" s="37"/>
      <c r="I186" s="37"/>
      <c r="J186" s="37"/>
      <c r="K186" s="37"/>
      <c r="L186" s="37"/>
      <c r="M186" s="37"/>
      <c r="N186" s="37"/>
      <c r="O186" s="37">
        <v>0</v>
      </c>
      <c r="P186" s="37">
        <v>0</v>
      </c>
      <c r="Q186" s="37">
        <v>0</v>
      </c>
      <c r="R186" s="37">
        <v>3.9958481441056115</v>
      </c>
      <c r="S186" s="37">
        <v>4.2977605250339801</v>
      </c>
      <c r="T186" s="37">
        <v>4.2737814677880834</v>
      </c>
      <c r="U186" s="37"/>
      <c r="V186" s="37"/>
      <c r="W186" s="37"/>
      <c r="X186" s="37">
        <v>0</v>
      </c>
      <c r="Y186" s="37">
        <v>0</v>
      </c>
      <c r="Z186" s="37">
        <v>0</v>
      </c>
    </row>
    <row r="187" spans="1:29" x14ac:dyDescent="0.25">
      <c r="A187" s="148" t="s">
        <v>294</v>
      </c>
      <c r="B187" s="301" t="s">
        <v>295</v>
      </c>
      <c r="C187" s="37"/>
      <c r="D187" s="37"/>
      <c r="E187" s="37"/>
      <c r="F187" s="37">
        <v>2.2369548225335438</v>
      </c>
      <c r="G187" s="37">
        <v>0.29130774422268518</v>
      </c>
      <c r="H187" s="37">
        <v>0.13022513520981802</v>
      </c>
      <c r="I187" s="37"/>
      <c r="J187" s="37"/>
      <c r="K187" s="37"/>
      <c r="L187" s="37"/>
      <c r="M187" s="37"/>
      <c r="N187" s="37"/>
      <c r="O187" s="37">
        <v>0.17799999999999999</v>
      </c>
      <c r="P187" s="37">
        <v>0.21299999999999999</v>
      </c>
      <c r="Q187" s="37">
        <v>0.18099999999999999</v>
      </c>
      <c r="R187" s="37">
        <v>8.69</v>
      </c>
      <c r="S187" s="37">
        <v>8.2799999999999994</v>
      </c>
      <c r="T187" s="37">
        <v>8.66</v>
      </c>
      <c r="U187" s="37"/>
      <c r="V187" s="37"/>
      <c r="W187" s="37"/>
      <c r="X187" s="37">
        <v>2.0483314154200229</v>
      </c>
      <c r="Y187" s="37">
        <v>2.5724637681159424</v>
      </c>
      <c r="Z187" s="37">
        <v>2.0900692840646653</v>
      </c>
      <c r="AA187" s="8"/>
    </row>
    <row r="188" spans="1:29" x14ac:dyDescent="0.25">
      <c r="A188" s="148" t="s">
        <v>296</v>
      </c>
      <c r="B188" s="301" t="s">
        <v>297</v>
      </c>
      <c r="C188" s="37"/>
      <c r="D188" s="37"/>
      <c r="E188" s="37"/>
      <c r="F188" s="37">
        <v>0</v>
      </c>
      <c r="G188" s="37">
        <v>0</v>
      </c>
      <c r="H188" s="37"/>
      <c r="I188" s="37"/>
      <c r="J188" s="37"/>
      <c r="K188" s="37"/>
      <c r="L188" s="37"/>
      <c r="M188" s="37"/>
      <c r="N188" s="37"/>
      <c r="O188" s="37">
        <v>0</v>
      </c>
      <c r="P188" s="37">
        <v>0</v>
      </c>
      <c r="Q188" s="37">
        <v>0</v>
      </c>
      <c r="R188" s="37">
        <v>12.600085747446212</v>
      </c>
      <c r="S188" s="37">
        <v>12.778934088605642</v>
      </c>
      <c r="T188" s="37">
        <v>12.907961601101979</v>
      </c>
      <c r="U188" s="37"/>
      <c r="V188" s="37"/>
      <c r="W188" s="37"/>
      <c r="X188" s="37">
        <v>0</v>
      </c>
      <c r="Y188" s="37">
        <v>0</v>
      </c>
      <c r="Z188" s="37">
        <v>0</v>
      </c>
    </row>
    <row r="189" spans="1:29" x14ac:dyDescent="0.25">
      <c r="A189" s="148" t="s">
        <v>298</v>
      </c>
      <c r="B189" s="301" t="s">
        <v>299</v>
      </c>
      <c r="C189" s="37"/>
      <c r="D189" s="37"/>
      <c r="E189" s="37"/>
      <c r="F189" s="37">
        <v>0</v>
      </c>
      <c r="G189" s="37">
        <v>0</v>
      </c>
      <c r="H189" s="37"/>
      <c r="I189" s="37"/>
      <c r="J189" s="37"/>
      <c r="K189" s="37"/>
      <c r="L189" s="37"/>
      <c r="M189" s="37"/>
      <c r="N189" s="37"/>
      <c r="O189" s="37">
        <v>0.74890059997693548</v>
      </c>
      <c r="P189" s="37">
        <v>0</v>
      </c>
      <c r="Q189" s="37">
        <v>0</v>
      </c>
      <c r="R189" s="37">
        <v>2.9577707767722692</v>
      </c>
      <c r="S189" s="37">
        <v>9.041721372663357</v>
      </c>
      <c r="T189" s="37">
        <v>8.5280521784568215</v>
      </c>
      <c r="U189" s="37"/>
      <c r="V189" s="37"/>
      <c r="W189" s="37"/>
      <c r="X189" s="37"/>
      <c r="Y189" s="37">
        <v>0</v>
      </c>
      <c r="Z189" s="37">
        <v>0</v>
      </c>
    </row>
    <row r="190" spans="1:29" s="9" customFormat="1" x14ac:dyDescent="0.25">
      <c r="A190" s="148" t="s">
        <v>300</v>
      </c>
      <c r="B190" s="301" t="s">
        <v>301</v>
      </c>
      <c r="C190" s="37"/>
      <c r="D190" s="37"/>
      <c r="E190" s="37"/>
      <c r="F190" s="37">
        <v>0</v>
      </c>
      <c r="G190" s="37">
        <v>0</v>
      </c>
      <c r="H190" s="37"/>
      <c r="I190" s="37"/>
      <c r="J190" s="37"/>
      <c r="K190" s="37"/>
      <c r="L190" s="37"/>
      <c r="M190" s="37"/>
      <c r="N190" s="37"/>
      <c r="O190" s="37">
        <v>0</v>
      </c>
      <c r="P190" s="37">
        <v>0</v>
      </c>
      <c r="Q190" s="37">
        <v>0</v>
      </c>
      <c r="R190" s="37">
        <v>6.9275695867790246</v>
      </c>
      <c r="S190" s="37">
        <v>7.9725561215265381</v>
      </c>
      <c r="T190" s="37">
        <v>8.3707029939020856</v>
      </c>
      <c r="U190" s="37"/>
      <c r="V190" s="37"/>
      <c r="W190" s="37"/>
      <c r="X190" s="37">
        <v>0</v>
      </c>
      <c r="Y190" s="37">
        <v>0</v>
      </c>
      <c r="Z190" s="37">
        <v>0</v>
      </c>
      <c r="AA190" s="2"/>
      <c r="AB190" s="8"/>
    </row>
    <row r="191" spans="1:29" x14ac:dyDescent="0.25">
      <c r="A191" s="148" t="s">
        <v>302</v>
      </c>
      <c r="B191" s="301" t="s">
        <v>303</v>
      </c>
      <c r="C191" s="37"/>
      <c r="D191" s="37"/>
      <c r="E191" s="37"/>
      <c r="F191" s="37">
        <v>84.348413902262095</v>
      </c>
      <c r="G191" s="37">
        <v>7.8274664131215728</v>
      </c>
      <c r="H191" s="37">
        <v>9.2799212824458951E-2</v>
      </c>
      <c r="I191" s="37"/>
      <c r="J191" s="37"/>
      <c r="K191" s="37"/>
      <c r="L191" s="37"/>
      <c r="M191" s="37"/>
      <c r="N191" s="37"/>
      <c r="O191" s="37"/>
      <c r="P191" s="37">
        <v>1.86</v>
      </c>
      <c r="Q191" s="37">
        <v>2.31</v>
      </c>
      <c r="R191" s="37"/>
      <c r="S191" s="37">
        <v>2.36</v>
      </c>
      <c r="T191" s="37">
        <v>2.57</v>
      </c>
      <c r="U191" s="37"/>
      <c r="V191" s="37"/>
      <c r="W191" s="37"/>
      <c r="X191" s="37"/>
      <c r="Y191" s="37">
        <v>78.81355932203391</v>
      </c>
      <c r="Z191" s="37">
        <v>89.88326848249028</v>
      </c>
    </row>
    <row r="192" spans="1:29" s="9" customFormat="1" x14ac:dyDescent="0.25">
      <c r="A192" s="148" t="s">
        <v>304</v>
      </c>
      <c r="B192" s="301" t="s">
        <v>305</v>
      </c>
      <c r="C192" s="37"/>
      <c r="D192" s="37"/>
      <c r="E192" s="37"/>
      <c r="F192" s="37">
        <v>0</v>
      </c>
      <c r="G192" s="37">
        <v>0</v>
      </c>
      <c r="H192" s="37"/>
      <c r="I192" s="37"/>
      <c r="J192" s="37"/>
      <c r="K192" s="37"/>
      <c r="L192" s="37"/>
      <c r="M192" s="37"/>
      <c r="N192" s="37"/>
      <c r="O192" s="37">
        <v>0</v>
      </c>
      <c r="P192" s="37">
        <v>0</v>
      </c>
      <c r="Q192" s="37">
        <v>0</v>
      </c>
      <c r="R192" s="37">
        <v>4.8822925673750799</v>
      </c>
      <c r="S192" s="37">
        <v>4.4419789612097302</v>
      </c>
      <c r="T192" s="37">
        <v>4.4717762938976309</v>
      </c>
      <c r="U192" s="37"/>
      <c r="V192" s="37"/>
      <c r="W192" s="37"/>
      <c r="X192" s="37">
        <v>0</v>
      </c>
      <c r="Y192" s="37">
        <v>0</v>
      </c>
      <c r="Z192" s="37">
        <v>0</v>
      </c>
      <c r="AA192" s="2"/>
      <c r="AB192" s="8"/>
    </row>
    <row r="193" spans="1:29" x14ac:dyDescent="0.25">
      <c r="A193" s="148" t="s">
        <v>306</v>
      </c>
      <c r="B193" s="301" t="s">
        <v>307</v>
      </c>
      <c r="C193" s="37"/>
      <c r="D193" s="37"/>
      <c r="E193" s="37"/>
      <c r="F193" s="37">
        <v>3.651050727082183</v>
      </c>
      <c r="G193" s="37">
        <v>0.43146160759606006</v>
      </c>
      <c r="H193" s="37">
        <v>0.11817464063033493</v>
      </c>
      <c r="I193" s="37"/>
      <c r="J193" s="37"/>
      <c r="K193" s="37"/>
      <c r="L193" s="37"/>
      <c r="M193" s="37"/>
      <c r="N193" s="37"/>
      <c r="O193" s="37">
        <v>0.46448359377591986</v>
      </c>
      <c r="P193" s="37">
        <v>0.4457789236582162</v>
      </c>
      <c r="Q193" s="37">
        <v>0.56392193841232863</v>
      </c>
      <c r="R193" s="37">
        <v>12.948868867935525</v>
      </c>
      <c r="S193" s="37">
        <v>13.694537231687239</v>
      </c>
      <c r="T193" s="37">
        <v>13.717610285909409</v>
      </c>
      <c r="U193" s="37"/>
      <c r="V193" s="37"/>
      <c r="W193" s="37"/>
      <c r="X193" s="37">
        <v>3.5870592135355666</v>
      </c>
      <c r="Y193" s="37">
        <v>3.2551587258220471</v>
      </c>
      <c r="Z193" s="37">
        <v>4.1109342418889359</v>
      </c>
    </row>
    <row r="194" spans="1:29" x14ac:dyDescent="0.25">
      <c r="A194" s="108" t="s">
        <v>533</v>
      </c>
      <c r="B194" s="319" t="s">
        <v>600</v>
      </c>
      <c r="C194" s="37">
        <v>2.1984917718736261</v>
      </c>
      <c r="D194" s="37">
        <v>0.28056700219808511</v>
      </c>
      <c r="E194" s="37"/>
      <c r="F194" s="37">
        <v>0.97869784424963246</v>
      </c>
      <c r="G194" s="37">
        <v>0.14651225089795786</v>
      </c>
      <c r="H194" s="37">
        <v>0.14970120937610604</v>
      </c>
      <c r="I194" s="37">
        <v>7.1399999999999996E-3</v>
      </c>
      <c r="J194" s="37">
        <v>7.6499999999999997E-3</v>
      </c>
      <c r="K194" s="37">
        <v>7.0200000000000002E-3</v>
      </c>
      <c r="L194" s="37">
        <v>0.28799999999999998</v>
      </c>
      <c r="M194" s="37">
        <v>0.34799999999999998</v>
      </c>
      <c r="N194" s="37">
        <v>0.36599999999999999</v>
      </c>
      <c r="O194" s="37">
        <v>0.109</v>
      </c>
      <c r="P194" s="37">
        <v>9.8400000000000001E-2</v>
      </c>
      <c r="Q194" s="37">
        <v>9.8500000000000004E-2</v>
      </c>
      <c r="R194" s="37">
        <v>9.5299999999999994</v>
      </c>
      <c r="S194" s="37">
        <v>10.6</v>
      </c>
      <c r="T194" s="37">
        <v>11.4</v>
      </c>
      <c r="U194" s="37">
        <v>2.4791666666666667E-2</v>
      </c>
      <c r="V194" s="37">
        <v>2.1982758620689657E-2</v>
      </c>
      <c r="W194" s="37">
        <v>1.9180327868852459E-2</v>
      </c>
      <c r="X194" s="37">
        <v>1.1437565582371459E-2</v>
      </c>
      <c r="Y194" s="37">
        <v>9.2830188679245279E-3</v>
      </c>
      <c r="Z194" s="37">
        <v>8.6403508771929829E-3</v>
      </c>
      <c r="AA194" s="108"/>
    </row>
    <row r="195" spans="1:29" x14ac:dyDescent="0.25">
      <c r="A195" s="148" t="s">
        <v>308</v>
      </c>
      <c r="B195" s="301" t="s">
        <v>309</v>
      </c>
      <c r="C195" s="37"/>
      <c r="D195" s="37"/>
      <c r="E195" s="37"/>
      <c r="F195" s="37">
        <v>21.594896740058029</v>
      </c>
      <c r="G195" s="37">
        <v>3.8028415674914848</v>
      </c>
      <c r="H195" s="37">
        <v>0.17609908550464623</v>
      </c>
      <c r="I195" s="37"/>
      <c r="J195" s="37"/>
      <c r="K195" s="37"/>
      <c r="L195" s="37"/>
      <c r="M195" s="37"/>
      <c r="N195" s="37"/>
      <c r="O195" s="37">
        <v>0.47499999999999998</v>
      </c>
      <c r="P195" s="37">
        <v>0.66800000000000004</v>
      </c>
      <c r="Q195" s="37">
        <v>0.80400000000000005</v>
      </c>
      <c r="R195" s="37">
        <v>2.52</v>
      </c>
      <c r="S195" s="37">
        <v>3.34</v>
      </c>
      <c r="T195" s="37">
        <v>3.1</v>
      </c>
      <c r="U195" s="37"/>
      <c r="V195" s="37"/>
      <c r="W195" s="37"/>
      <c r="X195" s="37">
        <v>18.849206349206348</v>
      </c>
      <c r="Y195" s="37">
        <v>20</v>
      </c>
      <c r="Z195" s="37">
        <v>25.93548387096774</v>
      </c>
    </row>
    <row r="196" spans="1:29" x14ac:dyDescent="0.25">
      <c r="A196" s="148" t="s">
        <v>650</v>
      </c>
      <c r="B196" s="301" t="s">
        <v>310</v>
      </c>
      <c r="C196" s="37"/>
      <c r="D196" s="37"/>
      <c r="E196" s="37"/>
      <c r="F196" s="37">
        <v>6.7556298474077012</v>
      </c>
      <c r="G196" s="37">
        <v>0.40853713283634352</v>
      </c>
      <c r="H196" s="37">
        <v>6.0473581599961267E-2</v>
      </c>
      <c r="I196" s="37"/>
      <c r="J196" s="37"/>
      <c r="K196" s="37"/>
      <c r="L196" s="37"/>
      <c r="M196" s="37"/>
      <c r="N196" s="37"/>
      <c r="O196" s="37">
        <v>0.30937452206002514</v>
      </c>
      <c r="P196" s="37">
        <v>0</v>
      </c>
      <c r="Q196" s="37">
        <v>0.33028399779191386</v>
      </c>
      <c r="R196" s="37">
        <v>4.7840800951808689</v>
      </c>
      <c r="S196" s="37">
        <v>0</v>
      </c>
      <c r="T196" s="37">
        <v>4.6885309859171116</v>
      </c>
      <c r="U196" s="37"/>
      <c r="V196" s="37"/>
      <c r="W196" s="37"/>
      <c r="X196" s="37">
        <v>6.4667504704126157</v>
      </c>
      <c r="Y196" s="37"/>
      <c r="Z196" s="37">
        <v>7.0445092244027867</v>
      </c>
    </row>
    <row r="197" spans="1:29" x14ac:dyDescent="0.25">
      <c r="A197" s="148" t="s">
        <v>311</v>
      </c>
      <c r="B197" s="301" t="s">
        <v>312</v>
      </c>
      <c r="C197" s="37"/>
      <c r="D197" s="37"/>
      <c r="E197" s="37"/>
      <c r="F197" s="37">
        <v>0</v>
      </c>
      <c r="G197" s="37">
        <v>0</v>
      </c>
      <c r="H197" s="37"/>
      <c r="I197" s="37"/>
      <c r="J197" s="37"/>
      <c r="K197" s="37"/>
      <c r="L197" s="37"/>
      <c r="M197" s="37"/>
      <c r="N197" s="37"/>
      <c r="O197" s="37">
        <v>0</v>
      </c>
      <c r="P197" s="37">
        <v>0</v>
      </c>
      <c r="Q197" s="37">
        <v>0</v>
      </c>
      <c r="R197" s="37">
        <v>6.64</v>
      </c>
      <c r="S197" s="37">
        <v>7.15</v>
      </c>
      <c r="T197" s="37">
        <v>6.69</v>
      </c>
      <c r="U197" s="37"/>
      <c r="V197" s="37"/>
      <c r="W197" s="37"/>
      <c r="X197" s="37">
        <v>0</v>
      </c>
      <c r="Y197" s="37">
        <v>0</v>
      </c>
      <c r="Z197" s="37">
        <v>0</v>
      </c>
    </row>
    <row r="198" spans="1:29" x14ac:dyDescent="0.25">
      <c r="A198" s="108" t="s">
        <v>1458</v>
      </c>
      <c r="B198" s="319" t="s">
        <v>601</v>
      </c>
      <c r="C198" s="37">
        <v>2.9093384437257956</v>
      </c>
      <c r="D198" s="37">
        <v>0.25176208856364429</v>
      </c>
      <c r="E198" s="37"/>
      <c r="F198" s="37">
        <v>2.6921186558040389</v>
      </c>
      <c r="G198" s="37">
        <v>1.4939314986457768</v>
      </c>
      <c r="H198" s="37">
        <v>0.55492780581010215</v>
      </c>
      <c r="I198" s="37">
        <v>1.34E-2</v>
      </c>
      <c r="J198" s="37">
        <v>1.84E-2</v>
      </c>
      <c r="K198" s="37">
        <v>9.5200000000000007E-3</v>
      </c>
      <c r="L198" s="37">
        <v>0.48399999999999999</v>
      </c>
      <c r="M198" s="37">
        <v>0.57499999999999996</v>
      </c>
      <c r="N198" s="37">
        <v>0.34499999999999997</v>
      </c>
      <c r="O198" s="37">
        <v>0.184</v>
      </c>
      <c r="P198" s="37">
        <v>9.0200000000000002E-2</v>
      </c>
      <c r="Q198" s="37">
        <v>0.21</v>
      </c>
      <c r="R198" s="37">
        <v>8.61</v>
      </c>
      <c r="S198" s="37">
        <v>5.8</v>
      </c>
      <c r="T198" s="37">
        <v>4.79</v>
      </c>
      <c r="U198" s="37">
        <v>2.7685950413223141E-2</v>
      </c>
      <c r="V198" s="37">
        <v>3.2000000000000001E-2</v>
      </c>
      <c r="W198" s="37">
        <v>2.7594202898550729E-2</v>
      </c>
      <c r="X198" s="37">
        <v>2.1370499419279907E-2</v>
      </c>
      <c r="Y198" s="37">
        <v>1.5551724137931036E-2</v>
      </c>
      <c r="Z198" s="37">
        <v>4.3841336116910226E-2</v>
      </c>
      <c r="AA198" s="108"/>
    </row>
    <row r="199" spans="1:29" x14ac:dyDescent="0.25">
      <c r="A199" s="148" t="s">
        <v>313</v>
      </c>
      <c r="B199" s="301" t="s">
        <v>314</v>
      </c>
      <c r="C199" s="37"/>
      <c r="D199" s="37"/>
      <c r="E199" s="37"/>
      <c r="F199" s="37">
        <v>102.45425256280275</v>
      </c>
      <c r="G199" s="37">
        <v>19.79387980173064</v>
      </c>
      <c r="H199" s="37">
        <v>0.1931972495685069</v>
      </c>
      <c r="I199" s="37"/>
      <c r="J199" s="37"/>
      <c r="K199" s="37"/>
      <c r="L199" s="37"/>
      <c r="M199" s="37"/>
      <c r="N199" s="37"/>
      <c r="O199" s="37">
        <v>1.99</v>
      </c>
      <c r="P199" s="37">
        <v>3.07</v>
      </c>
      <c r="Q199" s="37">
        <v>2.75</v>
      </c>
      <c r="R199" s="37">
        <v>2.5</v>
      </c>
      <c r="S199" s="37">
        <v>2.69</v>
      </c>
      <c r="T199" s="37">
        <v>2.42</v>
      </c>
      <c r="U199" s="37"/>
      <c r="V199" s="37"/>
      <c r="W199" s="37"/>
      <c r="X199" s="37">
        <v>79.600000000000009</v>
      </c>
      <c r="Y199" s="37">
        <v>114.12639405204462</v>
      </c>
      <c r="Z199" s="37">
        <v>113.63636363636364</v>
      </c>
      <c r="AA199" s="8"/>
    </row>
    <row r="200" spans="1:29" x14ac:dyDescent="0.25">
      <c r="A200" s="148" t="s">
        <v>313</v>
      </c>
      <c r="B200" s="301" t="s">
        <v>314</v>
      </c>
      <c r="C200" s="37"/>
      <c r="D200" s="37"/>
      <c r="E200" s="37"/>
      <c r="F200" s="37">
        <v>96.468750523476885</v>
      </c>
      <c r="G200" s="37">
        <v>27.681036163745251</v>
      </c>
      <c r="H200" s="37">
        <v>0.28694303609756738</v>
      </c>
      <c r="I200" s="37"/>
      <c r="J200" s="37"/>
      <c r="K200" s="37"/>
      <c r="L200" s="37"/>
      <c r="M200" s="37"/>
      <c r="N200" s="37"/>
      <c r="O200" s="37">
        <v>1.75</v>
      </c>
      <c r="P200" s="37">
        <v>2.86</v>
      </c>
      <c r="Q200" s="37">
        <v>2.73</v>
      </c>
      <c r="R200" s="37">
        <v>2.68</v>
      </c>
      <c r="S200" s="37">
        <v>2.7</v>
      </c>
      <c r="T200" s="37">
        <v>2.31</v>
      </c>
      <c r="U200" s="37"/>
      <c r="V200" s="37"/>
      <c r="W200" s="37"/>
      <c r="X200" s="37">
        <v>65.298507462686558</v>
      </c>
      <c r="Y200" s="37">
        <v>105.92592592592591</v>
      </c>
      <c r="Z200" s="37">
        <v>118.18181818181819</v>
      </c>
      <c r="AA200" s="8"/>
    </row>
    <row r="201" spans="1:29" x14ac:dyDescent="0.25">
      <c r="A201" s="148" t="s">
        <v>651</v>
      </c>
      <c r="B201" s="301" t="s">
        <v>314</v>
      </c>
      <c r="C201" s="37"/>
      <c r="D201" s="37"/>
      <c r="E201" s="37"/>
      <c r="F201" s="37">
        <v>99.461501543139818</v>
      </c>
      <c r="G201" s="37">
        <v>21.770687786112848</v>
      </c>
      <c r="H201" s="37">
        <v>0.21888557329561492</v>
      </c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8"/>
    </row>
    <row r="202" spans="1:29" x14ac:dyDescent="0.25">
      <c r="A202" s="108" t="s">
        <v>538</v>
      </c>
      <c r="B202" s="319" t="s">
        <v>602</v>
      </c>
      <c r="C202" s="37">
        <v>0</v>
      </c>
      <c r="D202" s="37">
        <v>0</v>
      </c>
      <c r="E202" s="37"/>
      <c r="F202" s="37">
        <v>0.15835969973323408</v>
      </c>
      <c r="G202" s="37">
        <v>4.7348524637589345E-2</v>
      </c>
      <c r="H202" s="37">
        <v>0.29899352371437071</v>
      </c>
      <c r="I202" s="37">
        <v>0</v>
      </c>
      <c r="J202" s="37">
        <v>0</v>
      </c>
      <c r="K202" s="37">
        <v>0</v>
      </c>
      <c r="L202" s="37">
        <v>0.37</v>
      </c>
      <c r="M202" s="37">
        <v>0.28999999999999998</v>
      </c>
      <c r="N202" s="37">
        <v>0.16</v>
      </c>
      <c r="O202" s="37">
        <v>6.4999999999999997E-3</v>
      </c>
      <c r="P202" s="37">
        <v>5.7999999999999996E-3</v>
      </c>
      <c r="Q202" s="37">
        <v>1.2E-2</v>
      </c>
      <c r="R202" s="37">
        <v>3.9</v>
      </c>
      <c r="S202" s="37">
        <v>5.4</v>
      </c>
      <c r="T202" s="37">
        <v>5.97</v>
      </c>
      <c r="U202" s="37">
        <v>0</v>
      </c>
      <c r="V202" s="37">
        <v>0</v>
      </c>
      <c r="W202" s="37">
        <v>0</v>
      </c>
      <c r="X202" s="37">
        <v>1.6666666666666666E-3</v>
      </c>
      <c r="Y202" s="37">
        <v>1.0740740740740739E-3</v>
      </c>
      <c r="Z202" s="37">
        <v>2.0100502512562816E-3</v>
      </c>
      <c r="AA202" s="108"/>
    </row>
    <row r="203" spans="1:29" s="9" customFormat="1" x14ac:dyDescent="0.25">
      <c r="A203" s="148" t="s">
        <v>315</v>
      </c>
      <c r="B203" s="301" t="s">
        <v>316</v>
      </c>
      <c r="C203" s="37"/>
      <c r="D203" s="37"/>
      <c r="E203" s="37"/>
      <c r="F203" s="37">
        <v>0</v>
      </c>
      <c r="G203" s="37">
        <v>0</v>
      </c>
      <c r="H203" s="37"/>
      <c r="I203" s="37"/>
      <c r="J203" s="37"/>
      <c r="K203" s="37"/>
      <c r="L203" s="37"/>
      <c r="M203" s="37"/>
      <c r="N203" s="37"/>
      <c r="O203" s="37">
        <v>0</v>
      </c>
      <c r="P203" s="37">
        <v>0</v>
      </c>
      <c r="Q203" s="37">
        <v>0</v>
      </c>
      <c r="R203" s="37">
        <v>5.0234317372667121</v>
      </c>
      <c r="S203" s="37">
        <v>4.8386837068998823</v>
      </c>
      <c r="T203" s="37">
        <v>5.0971121613037953</v>
      </c>
      <c r="U203" s="37"/>
      <c r="V203" s="37"/>
      <c r="W203" s="37"/>
      <c r="X203" s="37">
        <v>0</v>
      </c>
      <c r="Y203" s="37">
        <v>0</v>
      </c>
      <c r="Z203" s="37">
        <v>0</v>
      </c>
      <c r="AA203" s="2"/>
      <c r="AB203" s="8"/>
    </row>
    <row r="204" spans="1:29" x14ac:dyDescent="0.25">
      <c r="A204" s="148" t="s">
        <v>317</v>
      </c>
      <c r="B204" s="301" t="s">
        <v>318</v>
      </c>
      <c r="C204" s="37"/>
      <c r="D204" s="37"/>
      <c r="E204" s="37"/>
      <c r="F204" s="37">
        <v>1.6732689363992976</v>
      </c>
      <c r="G204" s="37">
        <v>3.8046812168129641E-2</v>
      </c>
      <c r="H204" s="37">
        <v>2.2738013800699883E-2</v>
      </c>
      <c r="I204" s="37"/>
      <c r="J204" s="37"/>
      <c r="K204" s="37"/>
      <c r="L204" s="37"/>
      <c r="M204" s="37"/>
      <c r="N204" s="37"/>
      <c r="O204" s="37">
        <v>0</v>
      </c>
      <c r="P204" s="37">
        <v>9.3939171021964737E-2</v>
      </c>
      <c r="Q204" s="37">
        <v>9.9351952121249879E-2</v>
      </c>
      <c r="R204" s="37">
        <v>0</v>
      </c>
      <c r="S204" s="37">
        <v>5.7058505652302465</v>
      </c>
      <c r="T204" s="37">
        <v>5.8436409112185874</v>
      </c>
      <c r="U204" s="37"/>
      <c r="V204" s="37"/>
      <c r="W204" s="37"/>
      <c r="X204" s="37"/>
      <c r="Y204" s="37">
        <v>1.6463657775126823</v>
      </c>
      <c r="Z204" s="37">
        <v>1.700172095285913</v>
      </c>
      <c r="AC204" s="9"/>
    </row>
    <row r="205" spans="1:29" x14ac:dyDescent="0.25">
      <c r="A205" s="148" t="s">
        <v>319</v>
      </c>
      <c r="B205" s="301" t="s">
        <v>320</v>
      </c>
      <c r="C205" s="37"/>
      <c r="D205" s="37"/>
      <c r="E205" s="37"/>
      <c r="F205" s="37">
        <v>9.0699815837937361E-2</v>
      </c>
      <c r="G205" s="37">
        <v>0.15709668926844786</v>
      </c>
      <c r="H205" s="37">
        <v>1.7320508075688774</v>
      </c>
      <c r="I205" s="37"/>
      <c r="J205" s="37"/>
      <c r="K205" s="37"/>
      <c r="L205" s="37"/>
      <c r="M205" s="37"/>
      <c r="N205" s="37"/>
      <c r="O205" s="37">
        <v>0</v>
      </c>
      <c r="P205" s="37">
        <v>1.9699999999999999E-2</v>
      </c>
      <c r="Q205" s="37">
        <v>0</v>
      </c>
      <c r="R205" s="37">
        <v>6.26</v>
      </c>
      <c r="S205" s="37">
        <v>7.24</v>
      </c>
      <c r="T205" s="37">
        <v>5.94</v>
      </c>
      <c r="U205" s="37"/>
      <c r="V205" s="37"/>
      <c r="W205" s="37"/>
      <c r="X205" s="37">
        <v>0</v>
      </c>
      <c r="Y205" s="37">
        <v>0.2720994475138121</v>
      </c>
      <c r="Z205" s="37">
        <v>0</v>
      </c>
      <c r="AA205" s="8"/>
      <c r="AC205" s="9"/>
    </row>
    <row r="206" spans="1:29" x14ac:dyDescent="0.25">
      <c r="A206" s="148" t="s">
        <v>321</v>
      </c>
      <c r="B206" s="301" t="s">
        <v>322</v>
      </c>
      <c r="C206" s="37"/>
      <c r="D206" s="37"/>
      <c r="E206" s="37"/>
      <c r="F206" s="37">
        <v>2.7993909402360102</v>
      </c>
      <c r="G206" s="37">
        <v>0.38735880777143178</v>
      </c>
      <c r="H206" s="37">
        <v>0.13837253032574809</v>
      </c>
      <c r="I206" s="37"/>
      <c r="J206" s="37"/>
      <c r="K206" s="37"/>
      <c r="L206" s="37"/>
      <c r="M206" s="37"/>
      <c r="N206" s="37"/>
      <c r="O206" s="37">
        <v>0.14399999999999999</v>
      </c>
      <c r="P206" s="37">
        <v>9.3200000000000005E-2</v>
      </c>
      <c r="Q206" s="37">
        <v>8.9800000000000005E-2</v>
      </c>
      <c r="R206" s="37">
        <v>4.4400000000000004</v>
      </c>
      <c r="S206" s="37">
        <v>3.55</v>
      </c>
      <c r="T206" s="37">
        <v>3.55</v>
      </c>
      <c r="U206" s="37"/>
      <c r="V206" s="37"/>
      <c r="W206" s="37"/>
      <c r="X206" s="37">
        <v>3.2432432432432425</v>
      </c>
      <c r="Y206" s="37">
        <v>2.6253521126760564</v>
      </c>
      <c r="Z206" s="37">
        <v>2.5295774647887326</v>
      </c>
      <c r="AC206" s="9"/>
    </row>
    <row r="207" spans="1:29" s="9" customFormat="1" x14ac:dyDescent="0.25">
      <c r="A207" s="148" t="s">
        <v>652</v>
      </c>
      <c r="B207" s="301" t="s">
        <v>323</v>
      </c>
      <c r="C207" s="37"/>
      <c r="D207" s="37"/>
      <c r="E207" s="37"/>
      <c r="F207" s="37">
        <v>0</v>
      </c>
      <c r="G207" s="37">
        <v>0</v>
      </c>
      <c r="H207" s="37"/>
      <c r="I207" s="37"/>
      <c r="J207" s="37"/>
      <c r="K207" s="37"/>
      <c r="L207" s="37"/>
      <c r="M207" s="37"/>
      <c r="N207" s="37"/>
      <c r="O207" s="37">
        <v>0</v>
      </c>
      <c r="P207" s="37">
        <v>0</v>
      </c>
      <c r="Q207" s="37">
        <v>0</v>
      </c>
      <c r="R207" s="37">
        <v>5.79</v>
      </c>
      <c r="S207" s="37">
        <v>5.64</v>
      </c>
      <c r="T207" s="37">
        <v>5.92</v>
      </c>
      <c r="U207" s="37"/>
      <c r="V207" s="37"/>
      <c r="W207" s="37"/>
      <c r="X207" s="37">
        <v>0</v>
      </c>
      <c r="Y207" s="37">
        <v>0</v>
      </c>
      <c r="Z207" s="37">
        <v>0</v>
      </c>
      <c r="AA207" s="2"/>
      <c r="AB207" s="8"/>
    </row>
    <row r="208" spans="1:29" x14ac:dyDescent="0.25">
      <c r="A208" s="148" t="s">
        <v>653</v>
      </c>
      <c r="B208" s="301" t="s">
        <v>324</v>
      </c>
      <c r="C208" s="37"/>
      <c r="D208" s="37"/>
      <c r="E208" s="37"/>
      <c r="F208" s="37">
        <v>0</v>
      </c>
      <c r="G208" s="37">
        <v>0</v>
      </c>
      <c r="H208" s="37"/>
      <c r="I208" s="37"/>
      <c r="J208" s="37"/>
      <c r="K208" s="37"/>
      <c r="L208" s="37"/>
      <c r="M208" s="37"/>
      <c r="N208" s="37"/>
      <c r="O208" s="37">
        <v>0</v>
      </c>
      <c r="P208" s="37">
        <v>0</v>
      </c>
      <c r="Q208" s="37">
        <v>0</v>
      </c>
      <c r="R208" s="37">
        <v>7.5926314106257786</v>
      </c>
      <c r="S208" s="37">
        <v>7.048815885166686</v>
      </c>
      <c r="T208" s="37">
        <v>7.0407807330904388</v>
      </c>
      <c r="U208" s="37"/>
      <c r="V208" s="37"/>
      <c r="W208" s="37"/>
      <c r="X208" s="37">
        <v>0</v>
      </c>
      <c r="Y208" s="37">
        <v>0</v>
      </c>
      <c r="Z208" s="37">
        <v>0</v>
      </c>
    </row>
    <row r="209" spans="1:31" x14ac:dyDescent="0.25">
      <c r="A209" s="148" t="s">
        <v>325</v>
      </c>
      <c r="B209" s="301" t="s">
        <v>326</v>
      </c>
      <c r="C209" s="37"/>
      <c r="D209" s="37"/>
      <c r="E209" s="37"/>
      <c r="F209" s="37">
        <v>0</v>
      </c>
      <c r="G209" s="37">
        <v>0</v>
      </c>
      <c r="H209" s="37"/>
      <c r="I209" s="37"/>
      <c r="J209" s="37"/>
      <c r="K209" s="37"/>
      <c r="L209" s="37"/>
      <c r="M209" s="37"/>
      <c r="N209" s="37"/>
      <c r="O209" s="37">
        <v>0</v>
      </c>
      <c r="P209" s="37">
        <v>0</v>
      </c>
      <c r="Q209" s="37">
        <v>0</v>
      </c>
      <c r="R209" s="37">
        <v>8.8919408370865565</v>
      </c>
      <c r="S209" s="37">
        <v>8.5589854299055048</v>
      </c>
      <c r="T209" s="37">
        <v>8.8497023865738367</v>
      </c>
      <c r="U209" s="37"/>
      <c r="V209" s="37"/>
      <c r="W209" s="37"/>
      <c r="X209" s="37">
        <v>0</v>
      </c>
      <c r="Y209" s="37">
        <v>0</v>
      </c>
      <c r="Z209" s="37">
        <v>0</v>
      </c>
    </row>
    <row r="210" spans="1:31" s="9" customFormat="1" x14ac:dyDescent="0.25">
      <c r="A210" s="148" t="s">
        <v>327</v>
      </c>
      <c r="B210" s="301" t="s">
        <v>328</v>
      </c>
      <c r="C210" s="37"/>
      <c r="D210" s="37"/>
      <c r="E210" s="37"/>
      <c r="F210" s="37">
        <v>62.778790648343168</v>
      </c>
      <c r="G210" s="37">
        <v>1.9299921247732605</v>
      </c>
      <c r="H210" s="37">
        <v>3.0742741375573091E-2</v>
      </c>
      <c r="I210" s="37"/>
      <c r="J210" s="37"/>
      <c r="K210" s="37"/>
      <c r="L210" s="37"/>
      <c r="M210" s="37"/>
      <c r="N210" s="37"/>
      <c r="O210" s="37">
        <v>4.087856038997062</v>
      </c>
      <c r="P210" s="37">
        <v>3.3864330211271714</v>
      </c>
      <c r="Q210" s="37">
        <v>4.2541222333496798</v>
      </c>
      <c r="R210" s="37">
        <v>6.4161394852603406</v>
      </c>
      <c r="S210" s="37">
        <v>5.2859543748845459</v>
      </c>
      <c r="T210" s="37">
        <v>7.0246928031060802</v>
      </c>
      <c r="U210" s="37"/>
      <c r="V210" s="37"/>
      <c r="W210" s="37"/>
      <c r="X210" s="37">
        <v>63.712081827210987</v>
      </c>
      <c r="Y210" s="37">
        <v>64.064741784706314</v>
      </c>
      <c r="Z210" s="37">
        <v>60.559548333112176</v>
      </c>
      <c r="AA210" s="8"/>
      <c r="AB210" s="8"/>
    </row>
    <row r="211" spans="1:31" x14ac:dyDescent="0.25">
      <c r="A211" s="108" t="s">
        <v>547</v>
      </c>
      <c r="B211" s="319" t="s">
        <v>603</v>
      </c>
      <c r="C211" s="37">
        <v>6.4686971958815409</v>
      </c>
      <c r="D211" s="37">
        <v>5.9862488876367994</v>
      </c>
      <c r="E211" s="37"/>
      <c r="F211" s="37">
        <v>1.7153440292391968</v>
      </c>
      <c r="G211" s="37">
        <v>0.70031831910596887</v>
      </c>
      <c r="H211" s="37">
        <v>0.40826697570199938</v>
      </c>
      <c r="I211" s="37">
        <v>1.8400000000000001E-3</v>
      </c>
      <c r="J211" s="37">
        <v>9.9100000000000004E-3</v>
      </c>
      <c r="K211" s="37">
        <v>2.6099999999999999E-3</v>
      </c>
      <c r="L211" s="37">
        <v>8.5599999999999996E-2</v>
      </c>
      <c r="M211" s="37">
        <v>7.4499999999999997E-2</v>
      </c>
      <c r="N211" s="37">
        <v>6.6000000000000003E-2</v>
      </c>
      <c r="O211" s="37">
        <v>1.4999999999999999E-2</v>
      </c>
      <c r="P211" s="37">
        <v>2.98E-2</v>
      </c>
      <c r="Q211" s="37">
        <v>2.6800000000000001E-2</v>
      </c>
      <c r="R211" s="37">
        <v>1.63</v>
      </c>
      <c r="S211" s="37">
        <v>1.33</v>
      </c>
      <c r="T211" s="37">
        <v>1.35</v>
      </c>
      <c r="U211" s="37">
        <v>2.1495327102803739E-2</v>
      </c>
      <c r="V211" s="37">
        <v>0.13302013422818793</v>
      </c>
      <c r="W211" s="37">
        <v>3.9545454545454543E-2</v>
      </c>
      <c r="X211" s="37">
        <v>9.202453987730062E-3</v>
      </c>
      <c r="Y211" s="37">
        <v>2.2406015037593985E-2</v>
      </c>
      <c r="Z211" s="37">
        <v>1.985185185185185E-2</v>
      </c>
      <c r="AA211" s="108"/>
    </row>
    <row r="212" spans="1:31" s="9" customFormat="1" x14ac:dyDescent="0.25">
      <c r="A212" s="148" t="s">
        <v>654</v>
      </c>
      <c r="B212" s="301" t="s">
        <v>330</v>
      </c>
      <c r="C212" s="37"/>
      <c r="D212" s="37"/>
      <c r="E212" s="37"/>
      <c r="F212" s="37">
        <v>23.726550177516014</v>
      </c>
      <c r="G212" s="37">
        <v>6.5840962285747766</v>
      </c>
      <c r="H212" s="37">
        <v>0.27749909613130619</v>
      </c>
      <c r="I212" s="37"/>
      <c r="J212" s="37"/>
      <c r="K212" s="37"/>
      <c r="L212" s="37"/>
      <c r="M212" s="37"/>
      <c r="N212" s="37"/>
      <c r="O212" s="37">
        <v>1.4092900319039243</v>
      </c>
      <c r="P212" s="37">
        <v>1.5983885984265531</v>
      </c>
      <c r="Q212" s="37">
        <v>1.9905966437758347</v>
      </c>
      <c r="R212" s="37">
        <v>7.5295298290668535</v>
      </c>
      <c r="S212" s="37">
        <v>7.5116169873762848</v>
      </c>
      <c r="T212" s="37">
        <v>6.3834068770916712</v>
      </c>
      <c r="U212" s="37"/>
      <c r="V212" s="37"/>
      <c r="W212" s="37"/>
      <c r="X212" s="37">
        <v>18.716839748260615</v>
      </c>
      <c r="Y212" s="37">
        <v>21.278888435242894</v>
      </c>
      <c r="Z212" s="37">
        <v>31.183922349044522</v>
      </c>
      <c r="AA212" s="8"/>
      <c r="AB212" s="8"/>
    </row>
    <row r="213" spans="1:31" x14ac:dyDescent="0.25">
      <c r="A213" s="148" t="s">
        <v>331</v>
      </c>
      <c r="B213" s="301" t="s">
        <v>332</v>
      </c>
      <c r="C213" s="37"/>
      <c r="D213" s="37"/>
      <c r="E213" s="37"/>
      <c r="F213" s="37">
        <v>5.4720078177041769</v>
      </c>
      <c r="G213" s="37">
        <v>2.7065342154491656</v>
      </c>
      <c r="H213" s="37">
        <v>0.4946144643091378</v>
      </c>
      <c r="I213" s="37"/>
      <c r="J213" s="37"/>
      <c r="K213" s="37"/>
      <c r="L213" s="37"/>
      <c r="M213" s="37"/>
      <c r="N213" s="37"/>
      <c r="O213" s="37">
        <v>0.44800000000000001</v>
      </c>
      <c r="P213" s="37">
        <v>0.48199999999999998</v>
      </c>
      <c r="Q213" s="37">
        <v>0.35099999999999998</v>
      </c>
      <c r="R213" s="37">
        <v>8.3800000000000008</v>
      </c>
      <c r="S213" s="37">
        <v>5.85</v>
      </c>
      <c r="T213" s="37">
        <v>12.4</v>
      </c>
      <c r="U213" s="37"/>
      <c r="V213" s="37"/>
      <c r="W213" s="37"/>
      <c r="X213" s="37">
        <v>5.3460620525059666</v>
      </c>
      <c r="Y213" s="37">
        <v>8.2393162393162402</v>
      </c>
      <c r="Z213" s="37">
        <v>2.8306451612903225</v>
      </c>
      <c r="AA213" s="8"/>
    </row>
    <row r="214" spans="1:31" x14ac:dyDescent="0.25">
      <c r="A214" s="148" t="s">
        <v>655</v>
      </c>
      <c r="B214" s="301" t="s">
        <v>333</v>
      </c>
      <c r="C214" s="37"/>
      <c r="D214" s="37"/>
      <c r="E214" s="37"/>
      <c r="F214" s="37">
        <v>28.449925814026908</v>
      </c>
      <c r="G214" s="37">
        <v>3.1720867012721996</v>
      </c>
      <c r="H214" s="37">
        <v>0.11149718709312903</v>
      </c>
      <c r="I214" s="37"/>
      <c r="J214" s="37"/>
      <c r="K214" s="37"/>
      <c r="L214" s="37"/>
      <c r="M214" s="37"/>
      <c r="N214" s="37"/>
      <c r="O214" s="37">
        <v>0.61699999999999999</v>
      </c>
      <c r="P214" s="37">
        <v>0.66500000000000004</v>
      </c>
      <c r="Q214" s="37">
        <v>0.76900000000000002</v>
      </c>
      <c r="R214" s="37">
        <v>2.39</v>
      </c>
      <c r="S214" s="37">
        <v>2.08</v>
      </c>
      <c r="T214" s="37">
        <v>2.79</v>
      </c>
      <c r="U214" s="37"/>
      <c r="V214" s="37"/>
      <c r="W214" s="37"/>
      <c r="X214" s="37">
        <v>25.815899581589957</v>
      </c>
      <c r="Y214" s="37">
        <v>31.97115384615385</v>
      </c>
      <c r="Z214" s="37">
        <v>27.562724014336919</v>
      </c>
      <c r="AA214" s="8"/>
      <c r="AC214" s="14"/>
    </row>
    <row r="215" spans="1:31" s="9" customFormat="1" x14ac:dyDescent="0.25">
      <c r="A215" s="148" t="s">
        <v>334</v>
      </c>
      <c r="B215" s="301" t="s">
        <v>335</v>
      </c>
      <c r="C215" s="37"/>
      <c r="D215" s="37"/>
      <c r="E215" s="37"/>
      <c r="F215" s="37">
        <v>0.54464455741144191</v>
      </c>
      <c r="G215" s="37">
        <v>8.9973781639648032E-2</v>
      </c>
      <c r="H215" s="37">
        <v>0.16519724729697235</v>
      </c>
      <c r="I215" s="37"/>
      <c r="J215" s="37"/>
      <c r="K215" s="37"/>
      <c r="L215" s="37"/>
      <c r="M215" s="37"/>
      <c r="N215" s="37"/>
      <c r="O215" s="37">
        <v>1.21E-2</v>
      </c>
      <c r="P215" s="37">
        <v>1.5699999999999999E-2</v>
      </c>
      <c r="Q215" s="37">
        <v>1.54E-2</v>
      </c>
      <c r="R215" s="37">
        <v>2.5499999999999998</v>
      </c>
      <c r="S215" s="37">
        <v>2.4300000000000002</v>
      </c>
      <c r="T215" s="37">
        <v>3</v>
      </c>
      <c r="U215" s="37"/>
      <c r="V215" s="37"/>
      <c r="W215" s="37"/>
      <c r="X215" s="37">
        <v>0.47450980392156866</v>
      </c>
      <c r="Y215" s="37">
        <v>0.64609053497942381</v>
      </c>
      <c r="Z215" s="37">
        <v>0.51333333333333331</v>
      </c>
      <c r="AA215" s="14"/>
      <c r="AB215" s="8"/>
      <c r="AC215" s="109"/>
    </row>
    <row r="216" spans="1:31" s="9" customFormat="1" x14ac:dyDescent="0.25">
      <c r="A216" s="148" t="s">
        <v>336</v>
      </c>
      <c r="B216" s="301" t="s">
        <v>337</v>
      </c>
      <c r="C216" s="37"/>
      <c r="D216" s="37"/>
      <c r="E216" s="37"/>
      <c r="F216" s="37">
        <v>99.330421466050609</v>
      </c>
      <c r="G216" s="37">
        <v>1.6638945704493837</v>
      </c>
      <c r="H216" s="37">
        <v>1.6751107524677861E-2</v>
      </c>
      <c r="I216" s="37"/>
      <c r="J216" s="37"/>
      <c r="K216" s="37"/>
      <c r="L216" s="37"/>
      <c r="M216" s="37"/>
      <c r="N216" s="37"/>
      <c r="O216" s="37">
        <v>3.4525925043482406</v>
      </c>
      <c r="P216" s="37">
        <v>3.2796788258559482</v>
      </c>
      <c r="Q216" s="37">
        <v>3.4670367634795451</v>
      </c>
      <c r="R216" s="37">
        <v>2.9776240737652193</v>
      </c>
      <c r="S216" s="37">
        <v>3.3413647518524701</v>
      </c>
      <c r="T216" s="37">
        <v>3.4495484977722719</v>
      </c>
      <c r="U216" s="37"/>
      <c r="V216" s="37"/>
      <c r="W216" s="37"/>
      <c r="X216" s="37"/>
      <c r="Y216" s="37">
        <v>98.15387033210537</v>
      </c>
      <c r="Z216" s="37">
        <v>100.50697259999583</v>
      </c>
      <c r="AA216" s="2"/>
      <c r="AB216" s="8"/>
      <c r="AC216" s="109"/>
    </row>
    <row r="217" spans="1:31" s="9" customFormat="1" x14ac:dyDescent="0.25">
      <c r="A217" s="148" t="s">
        <v>338</v>
      </c>
      <c r="B217" s="301" t="s">
        <v>339</v>
      </c>
      <c r="C217" s="37"/>
      <c r="D217" s="37"/>
      <c r="E217" s="37"/>
      <c r="F217" s="37">
        <v>3.3784680656738253</v>
      </c>
      <c r="G217" s="37">
        <v>1.3806036067571967</v>
      </c>
      <c r="H217" s="37">
        <v>0.40864781904689679</v>
      </c>
      <c r="I217" s="37"/>
      <c r="J217" s="37"/>
      <c r="K217" s="37"/>
      <c r="L217" s="37"/>
      <c r="M217" s="37"/>
      <c r="N217" s="37"/>
      <c r="O217" s="37">
        <v>5.2900000000000003E-2</v>
      </c>
      <c r="P217" s="37">
        <v>5.8900000000000001E-2</v>
      </c>
      <c r="Q217" s="37">
        <v>7.2999999999999995E-2</v>
      </c>
      <c r="R217" s="37">
        <v>2.86</v>
      </c>
      <c r="S217" s="37">
        <v>1.57</v>
      </c>
      <c r="T217" s="37">
        <v>1.61</v>
      </c>
      <c r="U217" s="37"/>
      <c r="V217" s="37"/>
      <c r="W217" s="37"/>
      <c r="X217" s="37">
        <v>1.8496503496503498</v>
      </c>
      <c r="Y217" s="37">
        <v>3.7515923566878979</v>
      </c>
      <c r="Z217" s="37">
        <v>4.5341614906832293</v>
      </c>
      <c r="AA217" s="2"/>
      <c r="AB217" s="8"/>
    </row>
    <row r="218" spans="1:31" s="9" customFormat="1" x14ac:dyDescent="0.25">
      <c r="A218" s="148" t="s">
        <v>340</v>
      </c>
      <c r="B218" s="301" t="s">
        <v>341</v>
      </c>
      <c r="C218" s="37"/>
      <c r="D218" s="37"/>
      <c r="E218" s="37"/>
      <c r="F218" s="37">
        <v>0</v>
      </c>
      <c r="G218" s="37">
        <v>0</v>
      </c>
      <c r="H218" s="37"/>
      <c r="I218" s="37"/>
      <c r="J218" s="37"/>
      <c r="K218" s="37"/>
      <c r="L218" s="37"/>
      <c r="M218" s="37"/>
      <c r="N218" s="37"/>
      <c r="O218" s="37">
        <v>0</v>
      </c>
      <c r="P218" s="37">
        <v>0</v>
      </c>
      <c r="Q218" s="37">
        <v>0</v>
      </c>
      <c r="R218" s="37">
        <v>7.66</v>
      </c>
      <c r="S218" s="37">
        <v>3.26</v>
      </c>
      <c r="T218" s="37">
        <v>6.2</v>
      </c>
      <c r="U218" s="37"/>
      <c r="V218" s="37"/>
      <c r="W218" s="37"/>
      <c r="X218" s="37">
        <v>0</v>
      </c>
      <c r="Y218" s="37">
        <v>0</v>
      </c>
      <c r="Z218" s="37">
        <v>0</v>
      </c>
      <c r="AA218" s="2"/>
      <c r="AB218" s="131"/>
      <c r="AC218" s="132"/>
      <c r="AD218" s="132"/>
      <c r="AE218" s="132"/>
    </row>
    <row r="219" spans="1:31" x14ac:dyDescent="0.25">
      <c r="A219" s="148" t="s">
        <v>342</v>
      </c>
      <c r="B219" s="301" t="s">
        <v>343</v>
      </c>
      <c r="C219" s="37"/>
      <c r="D219" s="37"/>
      <c r="E219" s="37"/>
      <c r="F219" s="37">
        <v>0</v>
      </c>
      <c r="G219" s="37">
        <v>0</v>
      </c>
      <c r="H219" s="37"/>
      <c r="I219" s="37"/>
      <c r="J219" s="37"/>
      <c r="K219" s="37"/>
      <c r="L219" s="37"/>
      <c r="M219" s="37"/>
      <c r="N219" s="37"/>
      <c r="O219" s="37">
        <v>0</v>
      </c>
      <c r="P219" s="37">
        <v>0</v>
      </c>
      <c r="Q219" s="37">
        <v>0</v>
      </c>
      <c r="R219" s="37">
        <v>0</v>
      </c>
      <c r="S219" s="37">
        <v>2.5499999999999998</v>
      </c>
      <c r="T219" s="37">
        <v>2.35</v>
      </c>
      <c r="U219" s="37"/>
      <c r="V219" s="37"/>
      <c r="W219" s="37"/>
      <c r="X219" s="37"/>
      <c r="Y219" s="37">
        <v>0</v>
      </c>
      <c r="Z219" s="37">
        <v>0</v>
      </c>
      <c r="AA219" s="8"/>
      <c r="AB219" s="131"/>
      <c r="AC219" s="131"/>
      <c r="AD219" s="131"/>
      <c r="AE219" s="131"/>
    </row>
    <row r="220" spans="1:31" x14ac:dyDescent="0.25">
      <c r="A220" s="148" t="s">
        <v>344</v>
      </c>
      <c r="B220" s="301" t="s">
        <v>345</v>
      </c>
      <c r="C220" s="37"/>
      <c r="D220" s="37"/>
      <c r="E220" s="37"/>
      <c r="F220" s="37">
        <v>41.72218377596127</v>
      </c>
      <c r="G220" s="37">
        <v>12.581553762691295</v>
      </c>
      <c r="H220" s="37">
        <v>0.30155549456019382</v>
      </c>
      <c r="I220" s="37"/>
      <c r="J220" s="37"/>
      <c r="K220" s="37"/>
      <c r="L220" s="37"/>
      <c r="M220" s="37"/>
      <c r="N220" s="37"/>
      <c r="O220" s="37">
        <v>1.06</v>
      </c>
      <c r="P220" s="37">
        <v>2.34</v>
      </c>
      <c r="Q220" s="37">
        <v>1.28</v>
      </c>
      <c r="R220" s="37">
        <v>2.5099999999999998</v>
      </c>
      <c r="S220" s="37">
        <v>4.33</v>
      </c>
      <c r="T220" s="37">
        <v>4.43</v>
      </c>
      <c r="U220" s="37"/>
      <c r="V220" s="37"/>
      <c r="W220" s="37"/>
      <c r="X220" s="37">
        <v>42.231075697211161</v>
      </c>
      <c r="Y220" s="37">
        <v>54.04157043879907</v>
      </c>
      <c r="Z220" s="37">
        <v>28.893905191873593</v>
      </c>
      <c r="AA220" s="8"/>
      <c r="AB220" s="131"/>
      <c r="AC220" s="131"/>
      <c r="AD220" s="131"/>
      <c r="AE220" s="131"/>
    </row>
    <row r="221" spans="1:31" x14ac:dyDescent="0.25">
      <c r="A221" s="148" t="s">
        <v>346</v>
      </c>
      <c r="B221" s="301" t="s">
        <v>347</v>
      </c>
      <c r="C221" s="37"/>
      <c r="D221" s="37"/>
      <c r="E221" s="37"/>
      <c r="F221" s="37">
        <v>0</v>
      </c>
      <c r="G221" s="37">
        <v>0</v>
      </c>
      <c r="H221" s="37"/>
      <c r="I221" s="37"/>
      <c r="J221" s="37"/>
      <c r="K221" s="37"/>
      <c r="L221" s="37"/>
      <c r="M221" s="37"/>
      <c r="N221" s="37"/>
      <c r="O221" s="37">
        <v>0</v>
      </c>
      <c r="P221" s="37">
        <v>0</v>
      </c>
      <c r="Q221" s="37">
        <v>0</v>
      </c>
      <c r="R221" s="37">
        <v>2.4634543941698928</v>
      </c>
      <c r="S221" s="37">
        <v>3.9989254650803829</v>
      </c>
      <c r="T221" s="37">
        <v>3.1812759862111122</v>
      </c>
      <c r="U221" s="37"/>
      <c r="V221" s="37"/>
      <c r="W221" s="37"/>
      <c r="X221" s="37">
        <v>0</v>
      </c>
      <c r="Y221" s="37">
        <v>0</v>
      </c>
      <c r="Z221" s="37">
        <v>0</v>
      </c>
      <c r="AA221" s="8"/>
      <c r="AC221" s="15"/>
    </row>
    <row r="222" spans="1:31" s="9" customFormat="1" x14ac:dyDescent="0.25">
      <c r="A222" s="148" t="s">
        <v>348</v>
      </c>
      <c r="B222" s="301" t="s">
        <v>349</v>
      </c>
      <c r="C222" s="37"/>
      <c r="D222" s="37"/>
      <c r="E222" s="37"/>
      <c r="F222" s="37">
        <v>38.343310883844687</v>
      </c>
      <c r="G222" s="37">
        <v>9.6485623774657583</v>
      </c>
      <c r="H222" s="37">
        <v>0.25163613039819727</v>
      </c>
      <c r="I222" s="37"/>
      <c r="J222" s="37"/>
      <c r="K222" s="37"/>
      <c r="L222" s="37"/>
      <c r="M222" s="37"/>
      <c r="N222" s="37"/>
      <c r="O222" s="37">
        <v>0.83399999999999996</v>
      </c>
      <c r="P222" s="37">
        <v>1.07</v>
      </c>
      <c r="Q222" s="37">
        <v>0.999</v>
      </c>
      <c r="R222" s="37">
        <v>2.11</v>
      </c>
      <c r="S222" s="37">
        <v>3.8</v>
      </c>
      <c r="T222" s="37">
        <v>2.11</v>
      </c>
      <c r="U222" s="37"/>
      <c r="V222" s="37"/>
      <c r="W222" s="37"/>
      <c r="X222" s="37">
        <v>39.526066350710906</v>
      </c>
      <c r="Y222" s="37">
        <v>28.15789473684211</v>
      </c>
      <c r="Z222" s="37">
        <v>47.345971563981045</v>
      </c>
      <c r="AA222" s="8"/>
      <c r="AB222" s="8"/>
      <c r="AC222" s="109"/>
    </row>
    <row r="223" spans="1:31" x14ac:dyDescent="0.25">
      <c r="A223" s="148" t="s">
        <v>350</v>
      </c>
      <c r="B223" s="301" t="s">
        <v>351</v>
      </c>
      <c r="C223" s="37"/>
      <c r="D223" s="37"/>
      <c r="E223" s="37"/>
      <c r="F223" s="37">
        <v>10.288961458378393</v>
      </c>
      <c r="G223" s="37">
        <v>2.2351994080655677</v>
      </c>
      <c r="H223" s="37">
        <v>0.21724247069128874</v>
      </c>
      <c r="I223" s="37"/>
      <c r="J223" s="37"/>
      <c r="K223" s="37"/>
      <c r="L223" s="37"/>
      <c r="M223" s="37"/>
      <c r="N223" s="37"/>
      <c r="O223" s="37">
        <v>1.940076934038137</v>
      </c>
      <c r="P223" s="37">
        <v>1.5653395829024965</v>
      </c>
      <c r="Q223" s="37">
        <v>1.8344247374747473</v>
      </c>
      <c r="R223" s="37">
        <v>7.9152554133141013</v>
      </c>
      <c r="S223" s="37">
        <v>17.974977816556137</v>
      </c>
      <c r="T223" s="37">
        <v>15.454963419418592</v>
      </c>
      <c r="U223" s="37"/>
      <c r="V223" s="37"/>
      <c r="W223" s="37"/>
      <c r="X223" s="37"/>
      <c r="Y223" s="37">
        <v>8.7084367996310732</v>
      </c>
      <c r="Z223" s="37">
        <v>11.869486117125714</v>
      </c>
      <c r="AA223" s="8"/>
      <c r="AB223" s="8"/>
      <c r="AC223" s="109"/>
    </row>
    <row r="224" spans="1:31" x14ac:dyDescent="0.25">
      <c r="A224" s="148" t="s">
        <v>352</v>
      </c>
      <c r="B224" s="301" t="s">
        <v>353</v>
      </c>
      <c r="C224" s="37"/>
      <c r="D224" s="37"/>
      <c r="E224" s="37"/>
      <c r="F224" s="37">
        <v>2.4838039045415528</v>
      </c>
      <c r="G224" s="37">
        <v>0.51578403436510833</v>
      </c>
      <c r="H224" s="37">
        <v>0.20765891921742066</v>
      </c>
      <c r="I224" s="37"/>
      <c r="J224" s="37"/>
      <c r="K224" s="37"/>
      <c r="L224" s="37"/>
      <c r="M224" s="37"/>
      <c r="N224" s="37"/>
      <c r="O224" s="37">
        <v>0.29499999999999998</v>
      </c>
      <c r="P224" s="37">
        <v>0.255</v>
      </c>
      <c r="Q224" s="37">
        <v>0.29599999999999999</v>
      </c>
      <c r="R224" s="37">
        <v>9.58</v>
      </c>
      <c r="S224" s="37">
        <v>11.7</v>
      </c>
      <c r="T224" s="37">
        <v>13.5</v>
      </c>
      <c r="U224" s="37"/>
      <c r="V224" s="37"/>
      <c r="W224" s="37"/>
      <c r="X224" s="37">
        <v>3.079331941544885</v>
      </c>
      <c r="Y224" s="37">
        <v>2.1794871794871797</v>
      </c>
      <c r="Z224" s="37">
        <v>2.1925925925925926</v>
      </c>
      <c r="AA224" s="8"/>
      <c r="AB224" s="8"/>
      <c r="AC224" s="9"/>
    </row>
    <row r="225" spans="1:29" x14ac:dyDescent="0.25">
      <c r="A225" s="148" t="s">
        <v>656</v>
      </c>
      <c r="B225" s="301" t="s">
        <v>354</v>
      </c>
      <c r="C225" s="37"/>
      <c r="D225" s="37"/>
      <c r="E225" s="37"/>
      <c r="F225" s="37">
        <v>0</v>
      </c>
      <c r="G225" s="37">
        <v>0</v>
      </c>
      <c r="H225" s="37"/>
      <c r="I225" s="37"/>
      <c r="J225" s="37"/>
      <c r="K225" s="37"/>
      <c r="L225" s="37"/>
      <c r="M225" s="37"/>
      <c r="N225" s="37"/>
      <c r="O225" s="37">
        <v>0</v>
      </c>
      <c r="P225" s="37">
        <v>0</v>
      </c>
      <c r="Q225" s="37">
        <v>0</v>
      </c>
      <c r="R225" s="37">
        <v>5.1099088845996414</v>
      </c>
      <c r="S225" s="37">
        <v>6.6452610116803967</v>
      </c>
      <c r="T225" s="37">
        <v>6.1983554803181944</v>
      </c>
      <c r="U225" s="37"/>
      <c r="V225" s="37"/>
      <c r="W225" s="37"/>
      <c r="X225" s="37">
        <v>0</v>
      </c>
      <c r="Y225" s="37">
        <v>0</v>
      </c>
      <c r="Z225" s="37">
        <v>0</v>
      </c>
      <c r="AA225" s="8"/>
      <c r="AB225" s="8"/>
      <c r="AC225" s="9"/>
    </row>
    <row r="226" spans="1:29" x14ac:dyDescent="0.25">
      <c r="A226" s="148" t="s">
        <v>355</v>
      </c>
      <c r="B226" s="301" t="s">
        <v>356</v>
      </c>
      <c r="C226" s="37"/>
      <c r="D226" s="37"/>
      <c r="E226" s="37"/>
      <c r="F226" s="37">
        <v>13.816002233226895</v>
      </c>
      <c r="G226" s="37">
        <v>1.2590123435109462</v>
      </c>
      <c r="H226" s="37">
        <v>9.1127109149061608E-2</v>
      </c>
      <c r="I226" s="37"/>
      <c r="J226" s="37"/>
      <c r="K226" s="37"/>
      <c r="L226" s="37"/>
      <c r="M226" s="37"/>
      <c r="N226" s="37"/>
      <c r="O226" s="37">
        <v>0.50600000000000001</v>
      </c>
      <c r="P226" s="37">
        <v>0.35899999999999999</v>
      </c>
      <c r="Q226" s="37">
        <v>0.53500000000000003</v>
      </c>
      <c r="R226" s="37">
        <v>3.66</v>
      </c>
      <c r="S226" s="37">
        <v>2.86</v>
      </c>
      <c r="T226" s="37">
        <v>3.55</v>
      </c>
      <c r="U226" s="37"/>
      <c r="V226" s="37"/>
      <c r="W226" s="37"/>
      <c r="X226" s="37">
        <v>13.825136612021858</v>
      </c>
      <c r="Y226" s="37">
        <v>12.552447552447552</v>
      </c>
      <c r="Z226" s="37">
        <v>15.07042253521127</v>
      </c>
      <c r="AA226" s="8"/>
      <c r="AB226" s="8"/>
      <c r="AC226" s="9"/>
    </row>
    <row r="227" spans="1:29" x14ac:dyDescent="0.25">
      <c r="A227" s="148" t="s">
        <v>357</v>
      </c>
      <c r="B227" s="301" t="s">
        <v>358</v>
      </c>
      <c r="C227" s="37"/>
      <c r="D227" s="37"/>
      <c r="E227" s="37"/>
      <c r="F227" s="37">
        <v>28.569693794942616</v>
      </c>
      <c r="G227" s="37">
        <v>4.2377917240024017</v>
      </c>
      <c r="H227" s="37">
        <v>0.14833171662317823</v>
      </c>
      <c r="I227" s="37"/>
      <c r="J227" s="37"/>
      <c r="K227" s="37"/>
      <c r="L227" s="37"/>
      <c r="M227" s="37"/>
      <c r="N227" s="37"/>
      <c r="O227" s="37">
        <v>0.64700000000000002</v>
      </c>
      <c r="P227" s="37">
        <v>0.64700000000000002</v>
      </c>
      <c r="Q227" s="37">
        <v>0.78600000000000003</v>
      </c>
      <c r="R227" s="37">
        <v>0.75800000000000001</v>
      </c>
      <c r="S227" s="37">
        <v>2.5299999999999998</v>
      </c>
      <c r="T227" s="37">
        <v>2.4900000000000002</v>
      </c>
      <c r="U227" s="37"/>
      <c r="V227" s="37"/>
      <c r="W227" s="37"/>
      <c r="X227" s="37"/>
      <c r="Y227" s="37">
        <v>25.573122529644269</v>
      </c>
      <c r="Z227" s="37">
        <v>31.566265060240962</v>
      </c>
      <c r="AA227" s="8"/>
      <c r="AB227" s="8"/>
      <c r="AC227" s="9"/>
    </row>
    <row r="228" spans="1:29" x14ac:dyDescent="0.25">
      <c r="A228" s="148" t="s">
        <v>359</v>
      </c>
      <c r="B228" s="301" t="s">
        <v>360</v>
      </c>
      <c r="C228" s="37"/>
      <c r="D228" s="37"/>
      <c r="E228" s="37"/>
      <c r="F228" s="37">
        <v>82.856587762341249</v>
      </c>
      <c r="G228" s="37">
        <v>13.912910905590271</v>
      </c>
      <c r="H228" s="37">
        <v>0.16791556690093098</v>
      </c>
      <c r="I228" s="37"/>
      <c r="J228" s="37"/>
      <c r="K228" s="37"/>
      <c r="L228" s="37"/>
      <c r="M228" s="37"/>
      <c r="N228" s="37"/>
      <c r="O228" s="37">
        <v>3.11</v>
      </c>
      <c r="P228" s="37">
        <v>1.65</v>
      </c>
      <c r="Q228" s="37">
        <v>1.46</v>
      </c>
      <c r="R228" s="37">
        <v>3.61</v>
      </c>
      <c r="S228" s="37">
        <v>1.74</v>
      </c>
      <c r="T228" s="37">
        <v>2.16</v>
      </c>
      <c r="U228" s="37"/>
      <c r="V228" s="37"/>
      <c r="W228" s="37"/>
      <c r="X228" s="37">
        <v>86.149584487534625</v>
      </c>
      <c r="Y228" s="37">
        <v>94.827586206896555</v>
      </c>
      <c r="Z228" s="37">
        <v>67.592592592592581</v>
      </c>
      <c r="AA228" s="8"/>
      <c r="AB228" s="8"/>
      <c r="AC228" s="9"/>
    </row>
    <row r="229" spans="1:29" s="9" customFormat="1" x14ac:dyDescent="0.25">
      <c r="A229" s="108" t="s">
        <v>552</v>
      </c>
      <c r="B229" s="319" t="s">
        <v>604</v>
      </c>
      <c r="C229" s="37">
        <v>1.0694219841308721</v>
      </c>
      <c r="D229" s="37">
        <v>0.11002585393536961</v>
      </c>
      <c r="E229" s="37"/>
      <c r="F229" s="37">
        <v>1.1392184061615009</v>
      </c>
      <c r="G229" s="37">
        <v>0.29834101192176438</v>
      </c>
      <c r="H229" s="37">
        <v>0.26188219072670965</v>
      </c>
      <c r="I229" s="37">
        <v>6.3299999999999997E-3</v>
      </c>
      <c r="J229" s="37">
        <v>6.0800000000000003E-3</v>
      </c>
      <c r="K229" s="37">
        <v>6.2100000000000002E-3</v>
      </c>
      <c r="L229" s="37">
        <v>0.53500000000000003</v>
      </c>
      <c r="M229" s="37">
        <v>0.63100000000000001</v>
      </c>
      <c r="N229" s="37">
        <v>0.58499999999999996</v>
      </c>
      <c r="O229" s="37">
        <v>0.114</v>
      </c>
      <c r="P229" s="37">
        <v>5.1900000000000002E-2</v>
      </c>
      <c r="Q229" s="37">
        <v>4.3999999999999997E-2</v>
      </c>
      <c r="R229" s="37">
        <v>7.72</v>
      </c>
      <c r="S229" s="37">
        <v>5.7</v>
      </c>
      <c r="T229" s="37">
        <v>4.2699999999999996</v>
      </c>
      <c r="U229" s="37">
        <v>1.1831775700934579E-2</v>
      </c>
      <c r="V229" s="37">
        <v>9.6354992076069738E-3</v>
      </c>
      <c r="W229" s="37">
        <v>1.0615384615384617E-2</v>
      </c>
      <c r="X229" s="37">
        <v>1.4766839378238344E-2</v>
      </c>
      <c r="Y229" s="37">
        <v>9.1052631578947361E-3</v>
      </c>
      <c r="Z229" s="37">
        <v>1.0304449648711944E-2</v>
      </c>
      <c r="AA229" s="108"/>
      <c r="AB229" s="8"/>
    </row>
    <row r="230" spans="1:29" s="9" customFormat="1" x14ac:dyDescent="0.25">
      <c r="A230" s="148" t="s">
        <v>361</v>
      </c>
      <c r="B230" s="301" t="s">
        <v>362</v>
      </c>
      <c r="C230" s="37"/>
      <c r="D230" s="37"/>
      <c r="E230" s="37"/>
      <c r="F230" s="37">
        <v>2.8374783997200166</v>
      </c>
      <c r="G230" s="37">
        <v>2.1635608365801922</v>
      </c>
      <c r="H230" s="37">
        <v>0.762494204993306</v>
      </c>
      <c r="I230" s="37"/>
      <c r="J230" s="37"/>
      <c r="K230" s="37"/>
      <c r="L230" s="37"/>
      <c r="M230" s="37"/>
      <c r="N230" s="37"/>
      <c r="O230" s="37">
        <v>0.32100000000000001</v>
      </c>
      <c r="P230" s="37">
        <v>0.36899999999999999</v>
      </c>
      <c r="Q230" s="37">
        <v>0.122</v>
      </c>
      <c r="R230" s="37">
        <v>7.35</v>
      </c>
      <c r="S230" s="37">
        <v>3.07</v>
      </c>
      <c r="T230" s="37">
        <v>9.33</v>
      </c>
      <c r="U230" s="37"/>
      <c r="V230" s="37"/>
      <c r="W230" s="37"/>
      <c r="X230" s="37">
        <v>4.3673469387755102</v>
      </c>
      <c r="Y230" s="37"/>
      <c r="Z230" s="37">
        <v>1.307609860664523</v>
      </c>
      <c r="AA230" s="8"/>
      <c r="AB230" s="8"/>
    </row>
    <row r="231" spans="1:29" x14ac:dyDescent="0.25">
      <c r="A231" s="148" t="s">
        <v>657</v>
      </c>
      <c r="B231" s="301" t="s">
        <v>363</v>
      </c>
      <c r="C231" s="37"/>
      <c r="D231" s="37"/>
      <c r="E231" s="37"/>
      <c r="F231" s="37">
        <v>0</v>
      </c>
      <c r="G231" s="37">
        <v>0</v>
      </c>
      <c r="H231" s="37"/>
      <c r="I231" s="37"/>
      <c r="J231" s="37"/>
      <c r="K231" s="37"/>
      <c r="L231" s="37"/>
      <c r="M231" s="37"/>
      <c r="N231" s="37"/>
      <c r="O231" s="37">
        <v>0</v>
      </c>
      <c r="P231" s="37">
        <v>0</v>
      </c>
      <c r="Q231" s="37">
        <v>0</v>
      </c>
      <c r="R231" s="37">
        <v>8.0505927593382083</v>
      </c>
      <c r="S231" s="37">
        <v>8.4803360990129519</v>
      </c>
      <c r="T231" s="37">
        <v>7.0914286169649152</v>
      </c>
      <c r="U231" s="37"/>
      <c r="V231" s="37"/>
      <c r="W231" s="37"/>
      <c r="X231" s="37">
        <v>0</v>
      </c>
      <c r="Y231" s="37">
        <v>0</v>
      </c>
      <c r="Z231" s="37">
        <v>0</v>
      </c>
      <c r="AB231" s="8"/>
      <c r="AC231" s="9"/>
    </row>
    <row r="232" spans="1:29" x14ac:dyDescent="0.25">
      <c r="A232" s="148" t="s">
        <v>364</v>
      </c>
      <c r="B232" s="301" t="s">
        <v>365</v>
      </c>
      <c r="C232" s="37"/>
      <c r="D232" s="37"/>
      <c r="E232" s="37"/>
      <c r="F232" s="37">
        <v>42.700659032775825</v>
      </c>
      <c r="G232" s="37">
        <v>3.4545805430661596</v>
      </c>
      <c r="H232" s="37">
        <v>8.0902276951147767E-2</v>
      </c>
      <c r="I232" s="37"/>
      <c r="J232" s="37"/>
      <c r="K232" s="37"/>
      <c r="L232" s="37"/>
      <c r="M232" s="37"/>
      <c r="N232" s="37"/>
      <c r="O232" s="37">
        <v>5.27</v>
      </c>
      <c r="P232" s="37">
        <v>5.95</v>
      </c>
      <c r="Q232" s="37">
        <v>6.38</v>
      </c>
      <c r="R232" s="37">
        <v>13.2</v>
      </c>
      <c r="S232" s="37">
        <v>14.3</v>
      </c>
      <c r="T232" s="37">
        <v>13.7</v>
      </c>
      <c r="U232" s="37"/>
      <c r="V232" s="37"/>
      <c r="W232" s="37"/>
      <c r="X232" s="37">
        <v>39.924242424242422</v>
      </c>
      <c r="Y232" s="37">
        <v>41.608391608391607</v>
      </c>
      <c r="Z232" s="37">
        <v>46.569343065693431</v>
      </c>
      <c r="AA232" s="8"/>
      <c r="AB232" s="8"/>
      <c r="AC232" s="9"/>
    </row>
    <row r="233" spans="1:29" s="9" customFormat="1" x14ac:dyDescent="0.25">
      <c r="A233" s="108" t="s">
        <v>557</v>
      </c>
      <c r="B233" s="319" t="s">
        <v>605</v>
      </c>
      <c r="C233" s="37">
        <v>0</v>
      </c>
      <c r="D233" s="37">
        <v>0</v>
      </c>
      <c r="E233" s="37"/>
      <c r="F233" s="37">
        <v>11.421722686845861</v>
      </c>
      <c r="G233" s="37">
        <v>0.77442569822061802</v>
      </c>
      <c r="H233" s="37">
        <v>6.7802880480762023E-2</v>
      </c>
      <c r="I233" s="37">
        <v>0</v>
      </c>
      <c r="J233" s="37">
        <v>0</v>
      </c>
      <c r="K233" s="37">
        <v>0</v>
      </c>
      <c r="L233" s="37">
        <v>2.4039233556843085</v>
      </c>
      <c r="M233" s="37">
        <v>2.3149534535512011</v>
      </c>
      <c r="N233" s="37">
        <v>2.329709437319619</v>
      </c>
      <c r="O233" s="37">
        <v>1.563700279929692</v>
      </c>
      <c r="P233" s="37">
        <v>1.5276783195538484</v>
      </c>
      <c r="Q233" s="37">
        <v>1.6196862183451597</v>
      </c>
      <c r="R233" s="37">
        <v>13.887116724171603</v>
      </c>
      <c r="S233" s="37">
        <v>14.22303235466441</v>
      </c>
      <c r="T233" s="37">
        <v>13.20660547273398</v>
      </c>
      <c r="U233" s="37">
        <v>0</v>
      </c>
      <c r="V233" s="37">
        <v>0</v>
      </c>
      <c r="W233" s="37">
        <v>0</v>
      </c>
      <c r="X233" s="37">
        <v>0.11260078754922181</v>
      </c>
      <c r="Y233" s="37">
        <v>0.1074087635786647</v>
      </c>
      <c r="Z233" s="37">
        <v>0.12264212947748931</v>
      </c>
      <c r="AA233" s="108"/>
      <c r="AB233" s="8"/>
    </row>
    <row r="234" spans="1:29" x14ac:dyDescent="0.25">
      <c r="A234" s="148" t="s">
        <v>366</v>
      </c>
      <c r="B234" s="301" t="s">
        <v>367</v>
      </c>
      <c r="C234" s="37"/>
      <c r="D234" s="37"/>
      <c r="E234" s="37"/>
      <c r="F234" s="37">
        <v>12.580923864707612</v>
      </c>
      <c r="G234" s="37">
        <v>0.42857611250239275</v>
      </c>
      <c r="H234" s="37">
        <v>3.4065551712354557E-2</v>
      </c>
      <c r="I234" s="37"/>
      <c r="J234" s="37"/>
      <c r="K234" s="37"/>
      <c r="L234" s="37"/>
      <c r="M234" s="37"/>
      <c r="N234" s="37"/>
      <c r="O234" s="37">
        <v>0.92175576600042586</v>
      </c>
      <c r="P234" s="37">
        <v>1.0081564499627744</v>
      </c>
      <c r="Q234" s="37">
        <v>0.96468477330976787</v>
      </c>
      <c r="R234" s="37">
        <v>7.5205887237573155</v>
      </c>
      <c r="S234" s="37">
        <v>7.7154320581034819</v>
      </c>
      <c r="T234" s="37">
        <v>7.7674460948849893</v>
      </c>
      <c r="U234" s="37"/>
      <c r="V234" s="37"/>
      <c r="W234" s="37"/>
      <c r="X234" s="37">
        <v>12.256430977120541</v>
      </c>
      <c r="Y234" s="37">
        <v>13.066753000616634</v>
      </c>
      <c r="Z234" s="37">
        <v>12.419587616385662</v>
      </c>
    </row>
    <row r="235" spans="1:29" x14ac:dyDescent="0.25">
      <c r="A235" s="148" t="s">
        <v>658</v>
      </c>
      <c r="B235" s="316" t="s">
        <v>659</v>
      </c>
      <c r="C235" s="37"/>
      <c r="D235" s="37"/>
      <c r="E235" s="37"/>
      <c r="F235" s="37">
        <v>0</v>
      </c>
      <c r="G235" s="37">
        <v>0</v>
      </c>
      <c r="H235" s="37"/>
      <c r="I235" s="37"/>
      <c r="J235" s="37"/>
      <c r="K235" s="37"/>
      <c r="L235" s="37"/>
      <c r="M235" s="37"/>
      <c r="N235" s="37"/>
      <c r="O235" s="37">
        <v>0</v>
      </c>
      <c r="P235" s="37">
        <v>0</v>
      </c>
      <c r="Q235" s="37">
        <v>0</v>
      </c>
      <c r="R235" s="37">
        <v>0</v>
      </c>
      <c r="S235" s="37">
        <v>16.492222076473443</v>
      </c>
      <c r="T235" s="37">
        <v>17.414129004510496</v>
      </c>
      <c r="U235" s="37"/>
      <c r="V235" s="37"/>
      <c r="W235" s="37"/>
      <c r="X235" s="37"/>
      <c r="Y235" s="37">
        <v>0</v>
      </c>
      <c r="Z235" s="37">
        <v>0</v>
      </c>
    </row>
    <row r="236" spans="1:29" x14ac:dyDescent="0.25">
      <c r="A236" s="148" t="s">
        <v>368</v>
      </c>
      <c r="B236" s="301" t="s">
        <v>369</v>
      </c>
      <c r="C236" s="37"/>
      <c r="D236" s="37"/>
      <c r="E236" s="37"/>
      <c r="F236" s="37">
        <v>2.3047669754890716</v>
      </c>
      <c r="G236" s="37">
        <v>0.36938333898199222</v>
      </c>
      <c r="H236" s="37">
        <v>0.16026927794017401</v>
      </c>
      <c r="I236" s="37"/>
      <c r="J236" s="37"/>
      <c r="K236" s="37"/>
      <c r="L236" s="37"/>
      <c r="M236" s="37"/>
      <c r="N236" s="37"/>
      <c r="O236" s="37">
        <v>9.7900000000000001E-2</v>
      </c>
      <c r="P236" s="37">
        <v>0.13500000000000001</v>
      </c>
      <c r="Q236" s="37">
        <v>8.1299999999999997E-2</v>
      </c>
      <c r="R236" s="37">
        <v>4.58</v>
      </c>
      <c r="S236" s="37">
        <v>6.59</v>
      </c>
      <c r="T236" s="37">
        <v>2.98</v>
      </c>
      <c r="U236" s="37"/>
      <c r="V236" s="37"/>
      <c r="W236" s="37"/>
      <c r="X236" s="37">
        <v>2.1375545851528384</v>
      </c>
      <c r="Y236" s="37">
        <v>2.0485584218512898</v>
      </c>
      <c r="Z236" s="37">
        <v>2.7281879194630871</v>
      </c>
    </row>
    <row r="237" spans="1:29" x14ac:dyDescent="0.25">
      <c r="A237" s="148" t="s">
        <v>370</v>
      </c>
      <c r="B237" s="301" t="s">
        <v>371</v>
      </c>
      <c r="C237" s="37"/>
      <c r="D237" s="37"/>
      <c r="E237" s="37"/>
      <c r="F237" s="37">
        <v>6.650671304581306</v>
      </c>
      <c r="G237" s="37">
        <v>0.87650785055750047</v>
      </c>
      <c r="H237" s="37">
        <v>0.13179238762765486</v>
      </c>
      <c r="I237" s="37"/>
      <c r="J237" s="37"/>
      <c r="K237" s="37"/>
      <c r="L237" s="37"/>
      <c r="M237" s="37"/>
      <c r="N237" s="37"/>
      <c r="O237" s="37">
        <v>1.1671172821471247</v>
      </c>
      <c r="P237" s="37">
        <v>0.975132618036053</v>
      </c>
      <c r="Q237" s="37">
        <v>0.99498075754720627</v>
      </c>
      <c r="R237" s="37">
        <v>15.326878527919005</v>
      </c>
      <c r="S237" s="37">
        <v>15.153248688294463</v>
      </c>
      <c r="T237" s="37">
        <v>16.858266343906546</v>
      </c>
      <c r="U237" s="37"/>
      <c r="V237" s="37"/>
      <c r="W237" s="37"/>
      <c r="X237" s="37">
        <v>7.6148400342648843</v>
      </c>
      <c r="Y237" s="37">
        <v>6.4351390127274861</v>
      </c>
      <c r="Z237" s="37">
        <v>5.902034866751551</v>
      </c>
    </row>
    <row r="238" spans="1:29" x14ac:dyDescent="0.25">
      <c r="A238" s="148" t="s">
        <v>372</v>
      </c>
      <c r="B238" s="321" t="s">
        <v>373</v>
      </c>
      <c r="C238" s="37"/>
      <c r="D238" s="37"/>
      <c r="E238" s="37"/>
      <c r="F238" s="37">
        <v>2.2367731977763374</v>
      </c>
      <c r="G238" s="37">
        <v>0.30806026063524694</v>
      </c>
      <c r="H238" s="37">
        <v>0.13772530042004327</v>
      </c>
      <c r="I238" s="37"/>
      <c r="J238" s="37"/>
      <c r="K238" s="37"/>
      <c r="L238" s="37"/>
      <c r="M238" s="37"/>
      <c r="N238" s="37"/>
      <c r="O238" s="37">
        <v>9.4E-2</v>
      </c>
      <c r="P238" s="37">
        <v>2.1899999999999999E-2</v>
      </c>
      <c r="Q238" s="37">
        <v>8.4199999999999997E-2</v>
      </c>
      <c r="R238" s="37">
        <v>4.08</v>
      </c>
      <c r="S238" s="37">
        <v>0.874</v>
      </c>
      <c r="T238" s="37">
        <v>4.43</v>
      </c>
      <c r="U238" s="37"/>
      <c r="V238" s="37"/>
      <c r="W238" s="37"/>
      <c r="X238" s="37">
        <v>2.3039215686274508</v>
      </c>
      <c r="Y238" s="37">
        <v>2.5057208237986273</v>
      </c>
      <c r="Z238" s="37">
        <v>1.9006772009029345</v>
      </c>
    </row>
    <row r="239" spans="1:29" x14ac:dyDescent="0.25">
      <c r="A239" s="108" t="s">
        <v>562</v>
      </c>
      <c r="B239" s="319" t="s">
        <v>606</v>
      </c>
      <c r="C239" s="37">
        <v>0</v>
      </c>
      <c r="D239" s="37">
        <v>0</v>
      </c>
      <c r="E239" s="37"/>
      <c r="F239" s="37">
        <v>0</v>
      </c>
      <c r="G239" s="37">
        <v>0</v>
      </c>
      <c r="H239" s="37"/>
      <c r="I239" s="37">
        <v>0</v>
      </c>
      <c r="J239" s="37">
        <v>0</v>
      </c>
      <c r="K239" s="37">
        <v>0</v>
      </c>
      <c r="L239" s="37">
        <v>1.16296033846731</v>
      </c>
      <c r="M239" s="37">
        <v>1.3601217148454596</v>
      </c>
      <c r="N239" s="37">
        <v>1.4905900252183155</v>
      </c>
      <c r="O239" s="37">
        <v>0</v>
      </c>
      <c r="P239" s="37">
        <v>0</v>
      </c>
      <c r="Q239" s="37">
        <v>0</v>
      </c>
      <c r="R239" s="37">
        <v>13.657072591234028</v>
      </c>
      <c r="S239" s="37">
        <v>14.874637877493173</v>
      </c>
      <c r="T239" s="37">
        <v>13.488672599570663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108"/>
    </row>
    <row r="240" spans="1:29" x14ac:dyDescent="0.25">
      <c r="A240" s="148" t="s">
        <v>374</v>
      </c>
      <c r="B240" s="301" t="s">
        <v>375</v>
      </c>
      <c r="C240" s="37"/>
      <c r="D240" s="37"/>
      <c r="E240" s="37"/>
      <c r="F240" s="37">
        <v>0.37597660657690729</v>
      </c>
      <c r="G240" s="37">
        <v>6.0207133307610322E-2</v>
      </c>
      <c r="H240" s="37">
        <v>0.16013531760863625</v>
      </c>
      <c r="I240" s="37"/>
      <c r="J240" s="37"/>
      <c r="K240" s="37"/>
      <c r="L240" s="37"/>
      <c r="M240" s="37"/>
      <c r="N240" s="37"/>
      <c r="O240" s="37">
        <v>1.4E-2</v>
      </c>
      <c r="P240" s="37">
        <v>1.77E-2</v>
      </c>
      <c r="Q240" s="37">
        <v>1.14E-2</v>
      </c>
      <c r="R240" s="37">
        <v>3.31</v>
      </c>
      <c r="S240" s="37">
        <v>4.46</v>
      </c>
      <c r="T240" s="37">
        <v>3.7</v>
      </c>
      <c r="U240" s="37"/>
      <c r="V240" s="37"/>
      <c r="W240" s="37"/>
      <c r="X240" s="37">
        <v>0.42296072507552868</v>
      </c>
      <c r="Y240" s="37">
        <v>0.39686098654708518</v>
      </c>
      <c r="Z240" s="37">
        <v>0.30810810810810807</v>
      </c>
    </row>
    <row r="241" spans="1:29" x14ac:dyDescent="0.25">
      <c r="A241" s="148" t="s">
        <v>376</v>
      </c>
      <c r="B241" s="301" t="s">
        <v>377</v>
      </c>
      <c r="C241" s="37"/>
      <c r="D241" s="37"/>
      <c r="E241" s="37"/>
      <c r="F241" s="37">
        <v>0.41717285958117706</v>
      </c>
      <c r="G241" s="37">
        <v>5.7788709063742276E-2</v>
      </c>
      <c r="H241" s="37">
        <v>0.1385246133263788</v>
      </c>
      <c r="I241" s="37"/>
      <c r="J241" s="37"/>
      <c r="K241" s="37"/>
      <c r="L241" s="37"/>
      <c r="M241" s="37"/>
      <c r="N241" s="37"/>
      <c r="O241" s="37">
        <v>1.6199999999999999E-2</v>
      </c>
      <c r="P241" s="37">
        <v>1.55E-2</v>
      </c>
      <c r="Q241" s="37">
        <v>2.1000000000000001E-2</v>
      </c>
      <c r="R241" s="37">
        <v>4.24</v>
      </c>
      <c r="S241" s="37">
        <v>4.0199999999999996</v>
      </c>
      <c r="T241" s="37">
        <v>4.34</v>
      </c>
      <c r="U241" s="37"/>
      <c r="V241" s="37"/>
      <c r="W241" s="37"/>
      <c r="X241" s="37">
        <v>0.38207547169811318</v>
      </c>
      <c r="Y241" s="37">
        <v>0.38557213930348266</v>
      </c>
      <c r="Z241" s="37">
        <v>0.4838709677419355</v>
      </c>
    </row>
    <row r="242" spans="1:29" x14ac:dyDescent="0.25">
      <c r="A242" s="148" t="s">
        <v>660</v>
      </c>
      <c r="B242" s="301" t="s">
        <v>378</v>
      </c>
      <c r="C242" s="37"/>
      <c r="D242" s="37"/>
      <c r="E242" s="37"/>
      <c r="F242" s="37">
        <v>0</v>
      </c>
      <c r="G242" s="37">
        <v>0</v>
      </c>
      <c r="H242" s="37"/>
      <c r="I242" s="37"/>
      <c r="J242" s="37"/>
      <c r="K242" s="37"/>
      <c r="L242" s="37"/>
      <c r="M242" s="37"/>
      <c r="N242" s="37"/>
      <c r="O242" s="37">
        <v>0</v>
      </c>
      <c r="P242" s="37">
        <v>0</v>
      </c>
      <c r="Q242" s="37">
        <v>0</v>
      </c>
      <c r="R242" s="37">
        <v>9.4752765746275482</v>
      </c>
      <c r="S242" s="37">
        <v>9.3251912252894922</v>
      </c>
      <c r="T242" s="37">
        <v>8.7118265050257957</v>
      </c>
      <c r="U242" s="37"/>
      <c r="V242" s="37"/>
      <c r="W242" s="37"/>
      <c r="X242" s="37">
        <v>0</v>
      </c>
      <c r="Y242" s="37">
        <v>0</v>
      </c>
      <c r="Z242" s="37">
        <v>0</v>
      </c>
    </row>
    <row r="243" spans="1:29" x14ac:dyDescent="0.25">
      <c r="A243" s="148" t="s">
        <v>379</v>
      </c>
      <c r="B243" s="301" t="s">
        <v>380</v>
      </c>
      <c r="C243" s="37"/>
      <c r="D243" s="37"/>
      <c r="E243" s="37"/>
      <c r="F243" s="37">
        <v>32.92353485710926</v>
      </c>
      <c r="G243" s="37">
        <v>8.4245018423608666</v>
      </c>
      <c r="H243" s="37">
        <v>0.25588084265325306</v>
      </c>
      <c r="I243" s="37"/>
      <c r="J243" s="37"/>
      <c r="K243" s="37"/>
      <c r="L243" s="37"/>
      <c r="M243" s="37"/>
      <c r="N243" s="37"/>
      <c r="O243" s="37">
        <v>1.6543871871362437</v>
      </c>
      <c r="P243" s="37">
        <v>1.617327639433414</v>
      </c>
      <c r="Q243" s="37">
        <v>1.0719874375280007</v>
      </c>
      <c r="R243" s="37">
        <v>4.3993999082402775</v>
      </c>
      <c r="S243" s="37">
        <v>4.2597402942006921</v>
      </c>
      <c r="T243" s="37">
        <v>4.6210309130195517</v>
      </c>
      <c r="U243" s="37"/>
      <c r="V243" s="37"/>
      <c r="W243" s="37"/>
      <c r="X243" s="37">
        <v>37.604837515168846</v>
      </c>
      <c r="Y243" s="37">
        <v>37.967752203937899</v>
      </c>
      <c r="Z243" s="37">
        <v>23.198014852221032</v>
      </c>
      <c r="AC243" s="9"/>
    </row>
    <row r="244" spans="1:29" x14ac:dyDescent="0.25">
      <c r="A244" s="148" t="s">
        <v>381</v>
      </c>
      <c r="B244" s="301" t="s">
        <v>382</v>
      </c>
      <c r="C244" s="37"/>
      <c r="D244" s="37"/>
      <c r="E244" s="37"/>
      <c r="F244" s="37">
        <v>13.725651700470314</v>
      </c>
      <c r="G244" s="37">
        <v>4.4234082388335629</v>
      </c>
      <c r="H244" s="37">
        <v>0.32227309386569919</v>
      </c>
      <c r="I244" s="37"/>
      <c r="J244" s="37"/>
      <c r="K244" s="37"/>
      <c r="L244" s="37"/>
      <c r="M244" s="37"/>
      <c r="N244" s="37"/>
      <c r="O244" s="37">
        <v>1.3654858163875574</v>
      </c>
      <c r="P244" s="37">
        <v>1.4249562417459836</v>
      </c>
      <c r="Q244" s="37">
        <v>1.4985476366830044</v>
      </c>
      <c r="R244" s="37">
        <v>13.519014481231453</v>
      </c>
      <c r="S244" s="37">
        <v>7.6387350624284132</v>
      </c>
      <c r="T244" s="37">
        <v>12.06353846961148</v>
      </c>
      <c r="U244" s="37"/>
      <c r="V244" s="37"/>
      <c r="W244" s="37"/>
      <c r="X244" s="37">
        <v>10.100483421208487</v>
      </c>
      <c r="Y244" s="37">
        <v>18.654348267093567</v>
      </c>
      <c r="Z244" s="37">
        <v>12.422123413108881</v>
      </c>
      <c r="AA244" s="8"/>
      <c r="AC244" s="9"/>
    </row>
    <row r="245" spans="1:29" s="9" customFormat="1" x14ac:dyDescent="0.25">
      <c r="A245" s="148" t="s">
        <v>661</v>
      </c>
      <c r="B245" s="301" t="s">
        <v>662</v>
      </c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>
        <v>3.8386772084303376</v>
      </c>
      <c r="P245" s="37">
        <v>2.8192335864821851</v>
      </c>
      <c r="Q245" s="37">
        <v>3.5485210975068826</v>
      </c>
      <c r="R245" s="37">
        <v>5.7218680796506991</v>
      </c>
      <c r="S245" s="37">
        <v>5.5235057068606555</v>
      </c>
      <c r="T245" s="37">
        <v>5.9194048820604834</v>
      </c>
      <c r="U245" s="37"/>
      <c r="V245" s="37"/>
      <c r="W245" s="37"/>
      <c r="X245" s="37">
        <v>67.087831368958717</v>
      </c>
      <c r="Y245" s="37">
        <v>51.040656715181107</v>
      </c>
      <c r="Z245" s="37">
        <v>59.947261054251101</v>
      </c>
      <c r="AA245" s="8"/>
      <c r="AB245" s="8"/>
    </row>
    <row r="246" spans="1:29" s="9" customFormat="1" x14ac:dyDescent="0.25">
      <c r="A246" s="108" t="s">
        <v>567</v>
      </c>
      <c r="B246" s="319" t="s">
        <v>607</v>
      </c>
      <c r="C246" s="37">
        <v>0</v>
      </c>
      <c r="D246" s="37"/>
      <c r="E246" s="37"/>
      <c r="F246" s="37">
        <v>1.0310358321272195</v>
      </c>
      <c r="G246" s="37">
        <v>0.27093140281259992</v>
      </c>
      <c r="H246" s="37">
        <v>0.26277593306686331</v>
      </c>
      <c r="I246" s="37">
        <v>0</v>
      </c>
      <c r="J246" s="37">
        <v>0</v>
      </c>
      <c r="K246" s="37">
        <v>0</v>
      </c>
      <c r="L246" s="37">
        <v>0.46100000000000002</v>
      </c>
      <c r="M246" s="37">
        <v>0.438</v>
      </c>
      <c r="N246" s="37">
        <v>0.48099999999999998</v>
      </c>
      <c r="O246" s="37">
        <v>7.51E-2</v>
      </c>
      <c r="P246" s="37">
        <v>9.8100000000000007E-2</v>
      </c>
      <c r="Q246" s="37">
        <v>9.4100000000000003E-2</v>
      </c>
      <c r="R246" s="37">
        <v>10.3</v>
      </c>
      <c r="S246" s="37">
        <v>8.83</v>
      </c>
      <c r="T246" s="37">
        <v>7.51</v>
      </c>
      <c r="U246" s="37">
        <v>0</v>
      </c>
      <c r="V246" s="37">
        <v>0</v>
      </c>
      <c r="W246" s="37">
        <v>0</v>
      </c>
      <c r="X246" s="37">
        <v>7.2912621359223296E-3</v>
      </c>
      <c r="Y246" s="37">
        <v>1.1109852774631937E-2</v>
      </c>
      <c r="Z246" s="37">
        <v>1.2529960053262318E-2</v>
      </c>
      <c r="AA246" s="108"/>
      <c r="AB246" s="8"/>
    </row>
    <row r="247" spans="1:29" x14ac:dyDescent="0.25">
      <c r="G247" s="135"/>
      <c r="H247" s="135"/>
      <c r="I247" s="135"/>
      <c r="J247" s="135"/>
      <c r="K247" s="135"/>
      <c r="L247" s="135"/>
      <c r="M247" s="135"/>
      <c r="N247" s="135"/>
      <c r="AC247" s="9"/>
    </row>
    <row r="249" spans="1:29" x14ac:dyDescent="0.25"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Y249" s="9"/>
      <c r="Z249" s="9"/>
    </row>
    <row r="250" spans="1:29" x14ac:dyDescent="0.25"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9" x14ac:dyDescent="0.25">
      <c r="AB251" s="106"/>
    </row>
    <row r="252" spans="1:29" x14ac:dyDescent="0.25">
      <c r="AB252" s="106"/>
    </row>
  </sheetData>
  <dataConsolidate/>
  <mergeCells count="14">
    <mergeCell ref="C6:D6"/>
    <mergeCell ref="F6:G6"/>
    <mergeCell ref="I5:K5"/>
    <mergeCell ref="L5:N5"/>
    <mergeCell ref="O5:Q5"/>
    <mergeCell ref="R5:T5"/>
    <mergeCell ref="U5:W5"/>
    <mergeCell ref="X5:Z5"/>
    <mergeCell ref="C3:E3"/>
    <mergeCell ref="I3:T3"/>
    <mergeCell ref="I4:N4"/>
    <mergeCell ref="O4:T4"/>
    <mergeCell ref="U4:W4"/>
    <mergeCell ref="X4:Z4"/>
  </mergeCells>
  <hyperlinks>
    <hyperlink ref="B238" r:id="rId1" display="http://www.commonchemistry.org/ChemicalDetail.aspx?ref=55335-06-3"/>
    <hyperlink ref="A1" r:id="rId2" tooltip="Toxicological sciences : an official journal of the Society of Toxicology." display="http://www.ncbi.nlm.nih.gov/pubmed/21948869"/>
  </hyperlinks>
  <pageMargins left="0.7" right="0.7" top="0.75" bottom="0.75" header="0.3" footer="0.3"/>
  <pageSetup scale="68" fitToHeight="8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opLeftCell="A155" workbookViewId="0">
      <selection activeCell="AD8" sqref="AD8"/>
    </sheetView>
  </sheetViews>
  <sheetFormatPr defaultRowHeight="15" x14ac:dyDescent="0.25"/>
  <cols>
    <col min="3" max="3" width="8.7109375" style="302" customWidth="1"/>
  </cols>
  <sheetData>
    <row r="1" spans="1:33" x14ac:dyDescent="0.25">
      <c r="A1" s="176" t="s">
        <v>1463</v>
      </c>
    </row>
    <row r="2" spans="1:33" x14ac:dyDescent="0.25">
      <c r="A2" s="177" t="s">
        <v>1480</v>
      </c>
      <c r="C2" s="20"/>
      <c r="D2" s="69"/>
      <c r="E2" s="207"/>
      <c r="F2" s="3"/>
      <c r="T2" s="69"/>
      <c r="U2" s="69"/>
      <c r="V2" s="69"/>
      <c r="W2" s="207"/>
      <c r="X2" s="2"/>
      <c r="AD2" s="2"/>
      <c r="AF2" s="2"/>
    </row>
    <row r="3" spans="1:33" x14ac:dyDescent="0.25">
      <c r="A3" s="182" t="s">
        <v>1464</v>
      </c>
      <c r="C3" s="20"/>
      <c r="D3" s="69"/>
      <c r="E3" s="207"/>
      <c r="F3" s="3"/>
      <c r="T3" s="69"/>
      <c r="U3" s="69"/>
      <c r="V3" s="207"/>
      <c r="W3" s="2"/>
      <c r="X3" s="2"/>
      <c r="Y3" s="2"/>
      <c r="Z3" s="2"/>
      <c r="AB3" s="2"/>
      <c r="AC3" s="208"/>
    </row>
    <row r="4" spans="1:33" x14ac:dyDescent="0.25">
      <c r="A4" s="2"/>
      <c r="C4" s="297"/>
      <c r="D4" s="69"/>
      <c r="E4" s="207"/>
      <c r="F4" s="3"/>
      <c r="T4" s="69"/>
      <c r="U4" s="69"/>
      <c r="V4" s="207"/>
      <c r="W4" s="2"/>
      <c r="X4" s="2"/>
      <c r="Y4" s="2"/>
      <c r="Z4" s="2"/>
      <c r="AB4" s="2"/>
      <c r="AC4" s="208"/>
    </row>
    <row r="5" spans="1:33" x14ac:dyDescent="0.25">
      <c r="A5" s="2"/>
      <c r="B5" s="3" t="s">
        <v>0</v>
      </c>
      <c r="C5" s="297" t="s">
        <v>1</v>
      </c>
      <c r="D5" s="41" t="s">
        <v>2</v>
      </c>
      <c r="E5" s="209" t="s">
        <v>3</v>
      </c>
      <c r="F5" s="1"/>
      <c r="G5" s="1"/>
      <c r="H5" s="1"/>
      <c r="I5" s="1"/>
      <c r="J5" s="1"/>
      <c r="K5" s="1"/>
      <c r="L5" s="1"/>
      <c r="M5" s="210" t="s">
        <v>4</v>
      </c>
      <c r="N5" s="1"/>
      <c r="O5" s="1"/>
      <c r="P5" s="1"/>
      <c r="Q5" s="1"/>
      <c r="R5" s="1"/>
      <c r="S5" s="1"/>
      <c r="T5" s="211"/>
      <c r="U5" s="212"/>
      <c r="V5" s="212"/>
      <c r="W5" s="41"/>
      <c r="X5" s="207"/>
      <c r="Y5" s="69"/>
      <c r="Z5" s="69"/>
      <c r="AA5" s="69"/>
      <c r="AB5" s="69"/>
      <c r="AC5" s="69"/>
      <c r="AD5" s="207"/>
      <c r="AE5" s="69"/>
      <c r="AF5" s="207"/>
    </row>
    <row r="6" spans="1:33" x14ac:dyDescent="0.25">
      <c r="A6" s="25"/>
      <c r="B6" s="213"/>
      <c r="C6" s="303"/>
      <c r="D6" s="41" t="s">
        <v>5</v>
      </c>
      <c r="E6" s="41">
        <v>0</v>
      </c>
      <c r="F6" s="3">
        <v>15</v>
      </c>
      <c r="G6" s="3">
        <v>30</v>
      </c>
      <c r="H6" s="3">
        <v>60</v>
      </c>
      <c r="I6" s="3">
        <v>120</v>
      </c>
      <c r="J6" s="3">
        <v>240</v>
      </c>
      <c r="K6" s="3">
        <v>240</v>
      </c>
      <c r="L6" s="3">
        <v>240</v>
      </c>
      <c r="M6" s="40">
        <v>0</v>
      </c>
      <c r="N6" s="3">
        <v>15</v>
      </c>
      <c r="O6" s="3">
        <v>30</v>
      </c>
      <c r="P6" s="3">
        <v>60</v>
      </c>
      <c r="Q6" s="3">
        <v>120</v>
      </c>
      <c r="R6" s="3">
        <v>240</v>
      </c>
      <c r="S6" s="3">
        <v>240</v>
      </c>
      <c r="T6" s="214">
        <v>240</v>
      </c>
      <c r="U6" s="41"/>
      <c r="V6" s="69"/>
      <c r="W6" s="215" t="s">
        <v>1481</v>
      </c>
      <c r="X6" s="216" t="s">
        <v>1482</v>
      </c>
      <c r="Y6" s="36" t="s">
        <v>384</v>
      </c>
      <c r="AD6" s="2"/>
      <c r="AF6" s="2"/>
      <c r="AG6" s="216" t="s">
        <v>1483</v>
      </c>
    </row>
    <row r="7" spans="1:33" ht="15.75" thickBot="1" x14ac:dyDescent="0.3">
      <c r="A7" s="25"/>
      <c r="B7" s="213"/>
      <c r="C7" s="303"/>
      <c r="D7" s="41"/>
      <c r="E7" s="41"/>
      <c r="F7" s="3"/>
      <c r="G7" s="3"/>
      <c r="H7" s="3"/>
      <c r="I7" s="3"/>
      <c r="J7" s="3"/>
      <c r="K7" s="3" t="s">
        <v>6</v>
      </c>
      <c r="L7" s="3" t="s">
        <v>7</v>
      </c>
      <c r="M7" s="40"/>
      <c r="N7" s="3"/>
      <c r="O7" s="3"/>
      <c r="P7" s="3"/>
      <c r="Q7" s="3"/>
      <c r="R7" s="3"/>
      <c r="S7" s="3" t="s">
        <v>6</v>
      </c>
      <c r="T7" s="214" t="s">
        <v>8</v>
      </c>
      <c r="U7" s="217" t="s">
        <v>1484</v>
      </c>
      <c r="V7" s="218" t="s">
        <v>385</v>
      </c>
      <c r="W7" s="218" t="s">
        <v>386</v>
      </c>
      <c r="X7" s="218" t="s">
        <v>386</v>
      </c>
      <c r="Y7" s="218" t="s">
        <v>387</v>
      </c>
      <c r="Z7" s="218" t="s">
        <v>388</v>
      </c>
      <c r="AA7" s="218" t="s">
        <v>389</v>
      </c>
      <c r="AB7" s="219" t="s">
        <v>390</v>
      </c>
      <c r="AC7" s="218" t="s">
        <v>1485</v>
      </c>
      <c r="AD7" s="220" t="s">
        <v>392</v>
      </c>
      <c r="AE7" s="220" t="s">
        <v>393</v>
      </c>
      <c r="AF7" s="220" t="s">
        <v>394</v>
      </c>
      <c r="AG7" s="221" t="s">
        <v>394</v>
      </c>
    </row>
    <row r="8" spans="1:33" x14ac:dyDescent="0.25">
      <c r="A8" s="222" t="s">
        <v>1467</v>
      </c>
      <c r="B8" s="223" t="s">
        <v>397</v>
      </c>
      <c r="C8" s="304" t="s">
        <v>573</v>
      </c>
      <c r="D8" s="224" t="s">
        <v>9</v>
      </c>
      <c r="E8" s="225">
        <v>0.94199999999999995</v>
      </c>
      <c r="F8" s="225">
        <v>1.1000000000000001</v>
      </c>
      <c r="G8" s="225">
        <v>1.22</v>
      </c>
      <c r="H8" s="225">
        <v>0.87</v>
      </c>
      <c r="I8" s="225">
        <v>1.17</v>
      </c>
      <c r="J8" s="225">
        <v>1.34</v>
      </c>
      <c r="K8" s="225">
        <v>1.43</v>
      </c>
      <c r="L8" s="225">
        <v>1.03</v>
      </c>
      <c r="M8" s="226">
        <v>7.96</v>
      </c>
      <c r="N8" s="225">
        <v>7.62</v>
      </c>
      <c r="O8" s="225">
        <v>7.66</v>
      </c>
      <c r="P8" s="225">
        <v>7.68</v>
      </c>
      <c r="Q8" s="225">
        <v>7.79</v>
      </c>
      <c r="R8" s="225">
        <v>9.02</v>
      </c>
      <c r="S8" s="225">
        <v>10.199999999999999</v>
      </c>
      <c r="T8" s="227">
        <v>8.7200000000000006</v>
      </c>
      <c r="U8" s="54" t="s">
        <v>1486</v>
      </c>
      <c r="V8" s="25" t="s">
        <v>395</v>
      </c>
      <c r="W8" s="228" t="s">
        <v>1487</v>
      </c>
      <c r="X8" s="228" t="s">
        <v>1488</v>
      </c>
      <c r="Y8" s="178">
        <v>0.1331</v>
      </c>
      <c r="Z8" s="178">
        <v>0.1434</v>
      </c>
      <c r="AA8" s="178">
        <v>2.4569999999999999</v>
      </c>
      <c r="AB8" s="178">
        <v>1</v>
      </c>
      <c r="AC8" s="178">
        <v>16</v>
      </c>
      <c r="AD8" s="178">
        <v>0.13650000000000001</v>
      </c>
      <c r="AE8" s="178">
        <v>-1077.0904569474701</v>
      </c>
      <c r="AF8" s="178">
        <v>-1.2867999999999999</v>
      </c>
      <c r="AG8" s="229">
        <v>0</v>
      </c>
    </row>
    <row r="9" spans="1:33" x14ac:dyDescent="0.25">
      <c r="A9" s="230"/>
      <c r="B9" s="231"/>
      <c r="C9" s="305"/>
      <c r="D9" s="41" t="s">
        <v>10</v>
      </c>
      <c r="E9" s="54">
        <v>0.89300000000000002</v>
      </c>
      <c r="F9" s="4">
        <v>0.84799999999999998</v>
      </c>
      <c r="G9" s="4">
        <v>1.24</v>
      </c>
      <c r="H9" s="4">
        <v>1.25</v>
      </c>
      <c r="I9" s="4">
        <v>0.97599999999999998</v>
      </c>
      <c r="J9" s="4">
        <v>1.08</v>
      </c>
      <c r="K9" s="4">
        <v>1.41</v>
      </c>
      <c r="L9" s="4">
        <v>1</v>
      </c>
      <c r="M9" s="53">
        <v>6.38</v>
      </c>
      <c r="N9" s="4">
        <v>6.78</v>
      </c>
      <c r="O9" s="12">
        <v>7.75</v>
      </c>
      <c r="P9" s="4">
        <v>7.24</v>
      </c>
      <c r="Q9" s="4">
        <v>8.31</v>
      </c>
      <c r="R9" s="4">
        <v>9.93</v>
      </c>
      <c r="S9" s="4">
        <v>10.5</v>
      </c>
      <c r="T9" s="232">
        <v>8.8800000000000008</v>
      </c>
      <c r="U9" s="54" t="s">
        <v>1486</v>
      </c>
      <c r="V9" s="87" t="s">
        <v>396</v>
      </c>
      <c r="W9" s="228" t="s">
        <v>1489</v>
      </c>
      <c r="X9" s="228" t="s">
        <v>1490</v>
      </c>
      <c r="Y9" s="178">
        <v>0.67969999999999997</v>
      </c>
      <c r="Z9" s="178">
        <v>6.4350000000000004E-2</v>
      </c>
      <c r="AA9" s="178">
        <v>33.96</v>
      </c>
      <c r="AB9" s="178">
        <v>1</v>
      </c>
      <c r="AC9" s="178">
        <v>16</v>
      </c>
      <c r="AD9" s="178" t="s">
        <v>1491</v>
      </c>
      <c r="AE9" s="178">
        <v>-645.85274930102503</v>
      </c>
      <c r="AF9" s="178">
        <v>-2.1459999999999999</v>
      </c>
      <c r="AG9" s="178">
        <v>0</v>
      </c>
    </row>
    <row r="10" spans="1:33" x14ac:dyDescent="0.25">
      <c r="A10" s="230"/>
      <c r="B10" s="231"/>
      <c r="C10" s="305"/>
      <c r="D10" s="41" t="s">
        <v>11</v>
      </c>
      <c r="E10" s="54">
        <v>0.95199999999999996</v>
      </c>
      <c r="F10" s="4">
        <v>1.04</v>
      </c>
      <c r="G10" s="4">
        <v>1</v>
      </c>
      <c r="H10" s="4">
        <v>1.34</v>
      </c>
      <c r="I10" s="4">
        <v>0.90700000000000003</v>
      </c>
      <c r="J10" s="4">
        <v>1.1599999999999999</v>
      </c>
      <c r="K10" s="4">
        <v>1.0900000000000001</v>
      </c>
      <c r="L10" s="4">
        <v>0.95099999999999996</v>
      </c>
      <c r="M10" s="53">
        <v>7.05</v>
      </c>
      <c r="N10" s="4">
        <v>8.33</v>
      </c>
      <c r="O10" s="4">
        <v>7.25</v>
      </c>
      <c r="P10" s="4">
        <v>7.36</v>
      </c>
      <c r="Q10" s="4">
        <v>8</v>
      </c>
      <c r="R10" s="4">
        <v>9.34</v>
      </c>
      <c r="S10" s="4">
        <v>10.1</v>
      </c>
      <c r="T10" s="232">
        <v>8.6199999999999992</v>
      </c>
      <c r="U10" s="54"/>
      <c r="V10" s="233"/>
      <c r="W10" s="234"/>
      <c r="X10" s="228"/>
      <c r="Y10" s="178"/>
      <c r="Z10" s="178"/>
      <c r="AA10" s="178"/>
      <c r="AB10" s="178"/>
      <c r="AC10" s="178"/>
      <c r="AD10" s="178"/>
      <c r="AE10" s="178"/>
      <c r="AF10" s="178"/>
      <c r="AG10" s="178"/>
    </row>
    <row r="11" spans="1:33" x14ac:dyDescent="0.25">
      <c r="A11" s="235" t="s">
        <v>1467</v>
      </c>
      <c r="B11" s="236" t="s">
        <v>408</v>
      </c>
      <c r="C11" s="306" t="s">
        <v>575</v>
      </c>
      <c r="D11" s="237" t="s">
        <v>9</v>
      </c>
      <c r="E11" s="238">
        <v>1.07</v>
      </c>
      <c r="F11" s="239">
        <v>0.495</v>
      </c>
      <c r="G11" s="239">
        <v>0.35199999999999998</v>
      </c>
      <c r="H11" s="239">
        <v>0.13900000000000001</v>
      </c>
      <c r="I11" s="238">
        <v>2.7900000000000001E-2</v>
      </c>
      <c r="J11" s="238">
        <v>4.0699999999999998E-3</v>
      </c>
      <c r="K11" s="239">
        <v>0.88300000000000001</v>
      </c>
      <c r="L11" s="239">
        <v>0.61099999999999999</v>
      </c>
      <c r="M11" s="240">
        <v>9.24</v>
      </c>
      <c r="N11" s="239">
        <v>5.31</v>
      </c>
      <c r="O11" s="238">
        <v>4.03</v>
      </c>
      <c r="P11" s="241">
        <v>1.84</v>
      </c>
      <c r="Q11" s="239">
        <v>0.435</v>
      </c>
      <c r="R11" s="239">
        <v>3.9100000000000003E-2</v>
      </c>
      <c r="S11" s="239">
        <v>7.32</v>
      </c>
      <c r="T11" s="242">
        <v>6</v>
      </c>
      <c r="U11" s="241" t="s">
        <v>1492</v>
      </c>
      <c r="V11" s="243" t="s">
        <v>395</v>
      </c>
      <c r="W11" s="244" t="s">
        <v>1493</v>
      </c>
      <c r="X11" s="244" t="s">
        <v>1494</v>
      </c>
      <c r="Y11" s="245">
        <v>0.98660000000000003</v>
      </c>
      <c r="Z11" s="246">
        <v>0.15720000000000001</v>
      </c>
      <c r="AA11" s="246">
        <v>959.8</v>
      </c>
      <c r="AB11" s="246">
        <v>1</v>
      </c>
      <c r="AC11" s="246">
        <v>13</v>
      </c>
      <c r="AD11" s="246" t="s">
        <v>1491</v>
      </c>
      <c r="AE11" s="246">
        <v>23.380566801619398</v>
      </c>
      <c r="AF11" s="246">
        <v>59.28</v>
      </c>
      <c r="AG11" s="246">
        <v>59.28</v>
      </c>
    </row>
    <row r="12" spans="1:33" x14ac:dyDescent="0.25">
      <c r="A12" s="230"/>
      <c r="B12" s="231"/>
      <c r="C12" s="305"/>
      <c r="D12" s="41" t="s">
        <v>10</v>
      </c>
      <c r="E12" s="96">
        <v>1.03</v>
      </c>
      <c r="F12" s="95">
        <v>0.52400000000000002</v>
      </c>
      <c r="G12" s="95">
        <v>0.32700000000000001</v>
      </c>
      <c r="H12" s="95">
        <v>0.14599999999999999</v>
      </c>
      <c r="I12" s="13">
        <v>3.2099999999999997E-2</v>
      </c>
      <c r="J12" s="95">
        <v>5.1999999999999998E-3</v>
      </c>
      <c r="K12" s="95">
        <v>0.81399999999999995</v>
      </c>
      <c r="L12" s="13">
        <v>0.66</v>
      </c>
      <c r="M12" s="53">
        <v>9.93</v>
      </c>
      <c r="N12" s="95">
        <v>5.65</v>
      </c>
      <c r="O12" s="13">
        <v>4.24</v>
      </c>
      <c r="P12" s="95">
        <v>1.71</v>
      </c>
      <c r="Q12" s="95">
        <v>0.36499999999999999</v>
      </c>
      <c r="R12" s="11">
        <v>4.0599999999999997E-2</v>
      </c>
      <c r="S12" s="95">
        <v>7.56</v>
      </c>
      <c r="T12" s="247">
        <v>5.55</v>
      </c>
      <c r="U12" s="96" t="s">
        <v>1492</v>
      </c>
      <c r="V12" s="87" t="s">
        <v>396</v>
      </c>
      <c r="W12" s="234" t="s">
        <v>1495</v>
      </c>
      <c r="X12" s="234" t="s">
        <v>1496</v>
      </c>
      <c r="Y12" s="248">
        <v>0.99380000000000002</v>
      </c>
      <c r="Z12" s="249">
        <v>9.3299999999999994E-2</v>
      </c>
      <c r="AA12" s="249">
        <v>2075</v>
      </c>
      <c r="AB12" s="249">
        <v>1</v>
      </c>
      <c r="AC12" s="249">
        <v>13</v>
      </c>
      <c r="AD12" s="249" t="s">
        <v>1491</v>
      </c>
      <c r="AE12" s="249">
        <v>26.798143851508101</v>
      </c>
      <c r="AF12" s="249">
        <v>51.72</v>
      </c>
      <c r="AG12" s="249">
        <v>51.72</v>
      </c>
    </row>
    <row r="13" spans="1:33" x14ac:dyDescent="0.25">
      <c r="A13" s="230"/>
      <c r="B13" s="231"/>
      <c r="C13" s="305"/>
      <c r="D13" s="41" t="s">
        <v>11</v>
      </c>
      <c r="E13" s="96">
        <v>0.91900000000000004</v>
      </c>
      <c r="F13" s="13">
        <v>0.51400000000000001</v>
      </c>
      <c r="G13" s="4">
        <v>0.28199999999999997</v>
      </c>
      <c r="H13" s="95">
        <v>0.13</v>
      </c>
      <c r="I13" s="13">
        <v>1.9300000000000001E-2</v>
      </c>
      <c r="J13" s="95">
        <v>3.98E-3</v>
      </c>
      <c r="K13" s="95">
        <v>0.84199999999999997</v>
      </c>
      <c r="L13" s="13">
        <v>0.58299999999999996</v>
      </c>
      <c r="M13" s="53">
        <v>9.5</v>
      </c>
      <c r="N13" s="95">
        <v>5.74</v>
      </c>
      <c r="O13" s="95">
        <v>4.2</v>
      </c>
      <c r="P13" s="95">
        <v>1.56</v>
      </c>
      <c r="Q13" s="95">
        <v>0.44400000000000001</v>
      </c>
      <c r="R13" s="13">
        <v>4.1500000000000002E-2</v>
      </c>
      <c r="S13" s="95">
        <v>7.61</v>
      </c>
      <c r="T13" s="247">
        <v>5.72</v>
      </c>
      <c r="U13" s="96"/>
      <c r="V13" s="96"/>
      <c r="W13" s="250"/>
      <c r="X13" s="251"/>
      <c r="Y13" s="252"/>
      <c r="Z13" s="252"/>
      <c r="AA13" s="252"/>
      <c r="AB13" s="252"/>
      <c r="AC13" s="252"/>
      <c r="AD13" s="252"/>
      <c r="AE13" s="252"/>
      <c r="AF13" s="252"/>
      <c r="AG13" s="252"/>
    </row>
    <row r="14" spans="1:33" x14ac:dyDescent="0.25">
      <c r="A14" s="243" t="s">
        <v>1467</v>
      </c>
      <c r="B14" s="253" t="s">
        <v>26</v>
      </c>
      <c r="C14" s="307" t="s">
        <v>27</v>
      </c>
      <c r="D14" s="237" t="s">
        <v>14</v>
      </c>
      <c r="E14" s="241">
        <v>0.78800000000000003</v>
      </c>
      <c r="F14" s="241">
        <v>0.81</v>
      </c>
      <c r="G14" s="241">
        <v>0.35699999999999998</v>
      </c>
      <c r="H14" s="241">
        <v>0.79</v>
      </c>
      <c r="I14" s="241">
        <v>0.77300000000000002</v>
      </c>
      <c r="J14" s="241">
        <v>0.84199999999999997</v>
      </c>
      <c r="K14" s="241">
        <v>0.84399999999999997</v>
      </c>
      <c r="L14" s="241">
        <v>0.871</v>
      </c>
      <c r="M14" s="240">
        <v>1.83</v>
      </c>
      <c r="N14" s="241">
        <v>2.1</v>
      </c>
      <c r="O14" s="254">
        <v>3.18</v>
      </c>
      <c r="P14" s="241">
        <v>3.4</v>
      </c>
      <c r="Q14" s="241">
        <v>4.03</v>
      </c>
      <c r="R14" s="241">
        <v>4.4000000000000004</v>
      </c>
      <c r="S14" s="241">
        <v>5.01</v>
      </c>
      <c r="T14" s="255">
        <v>5.57</v>
      </c>
      <c r="U14" s="239" t="s">
        <v>1486</v>
      </c>
      <c r="V14" s="243" t="s">
        <v>395</v>
      </c>
      <c r="W14" s="244" t="s">
        <v>1497</v>
      </c>
      <c r="X14" s="244" t="s">
        <v>1498</v>
      </c>
      <c r="Y14" s="246">
        <v>9.7000000000000003E-2</v>
      </c>
      <c r="Z14" s="246">
        <v>0.26419999999999999</v>
      </c>
      <c r="AA14" s="246">
        <v>1.7190000000000001</v>
      </c>
      <c r="AB14" s="246">
        <v>1</v>
      </c>
      <c r="AC14" s="246">
        <v>16</v>
      </c>
      <c r="AD14" s="246">
        <v>0.2084</v>
      </c>
      <c r="AE14" s="246">
        <v>-698.94099848714097</v>
      </c>
      <c r="AF14" s="246">
        <v>-1.9830000000000001</v>
      </c>
      <c r="AG14" s="246">
        <v>0</v>
      </c>
    </row>
    <row r="15" spans="1:33" x14ac:dyDescent="0.25">
      <c r="A15" s="87"/>
      <c r="B15" s="256"/>
      <c r="C15" s="308"/>
      <c r="D15" s="41" t="s">
        <v>15</v>
      </c>
      <c r="E15" s="54">
        <v>0.70899999999999996</v>
      </c>
      <c r="F15" s="4">
        <v>0.77800000000000002</v>
      </c>
      <c r="G15" s="4">
        <v>0.77700000000000002</v>
      </c>
      <c r="H15" s="4">
        <v>0.81499999999999995</v>
      </c>
      <c r="I15" s="4">
        <v>0.77</v>
      </c>
      <c r="J15" s="4">
        <v>0.85199999999999998</v>
      </c>
      <c r="K15" s="12">
        <v>0.61499999999999999</v>
      </c>
      <c r="L15" s="4">
        <v>0.80800000000000005</v>
      </c>
      <c r="M15" s="53">
        <v>1.92</v>
      </c>
      <c r="N15" s="4">
        <v>3.04</v>
      </c>
      <c r="O15" s="4">
        <v>3.51</v>
      </c>
      <c r="P15" s="4">
        <v>4</v>
      </c>
      <c r="Q15" s="4">
        <v>4.45</v>
      </c>
      <c r="R15" s="4">
        <v>4.67</v>
      </c>
      <c r="S15" s="4">
        <v>5.3</v>
      </c>
      <c r="T15" s="232">
        <v>5.48</v>
      </c>
      <c r="U15" s="96" t="s">
        <v>1486</v>
      </c>
      <c r="V15" s="87" t="s">
        <v>396</v>
      </c>
      <c r="W15" s="228" t="s">
        <v>1499</v>
      </c>
      <c r="X15" s="228" t="s">
        <v>1500</v>
      </c>
      <c r="Y15" s="178">
        <v>0.59440000000000004</v>
      </c>
      <c r="Z15" s="178">
        <v>0.20150000000000001</v>
      </c>
      <c r="AA15" s="178">
        <v>23.45</v>
      </c>
      <c r="AB15" s="178">
        <v>1</v>
      </c>
      <c r="AC15" s="178">
        <v>16</v>
      </c>
      <c r="AD15" s="178">
        <v>2.0000000000000001E-4</v>
      </c>
      <c r="AE15" s="178">
        <v>-248.12030075188</v>
      </c>
      <c r="AF15" s="178">
        <v>-5.5860000000000003</v>
      </c>
      <c r="AG15" s="178">
        <v>0</v>
      </c>
    </row>
    <row r="16" spans="1:33" x14ac:dyDescent="0.25">
      <c r="A16" s="87"/>
      <c r="B16" s="256"/>
      <c r="C16" s="308"/>
      <c r="D16" s="41" t="s">
        <v>16</v>
      </c>
      <c r="E16" s="54">
        <v>0.66500000000000004</v>
      </c>
      <c r="F16" s="4">
        <v>0.79600000000000004</v>
      </c>
      <c r="G16" s="4">
        <v>0.34</v>
      </c>
      <c r="H16" s="4">
        <v>0.84399999999999997</v>
      </c>
      <c r="I16" s="4">
        <v>0.78700000000000003</v>
      </c>
      <c r="J16" s="4">
        <v>0.80400000000000005</v>
      </c>
      <c r="K16" s="4">
        <v>0.749</v>
      </c>
      <c r="L16" s="4">
        <v>0.88300000000000001</v>
      </c>
      <c r="M16" s="53">
        <v>2.3199999999999998</v>
      </c>
      <c r="N16" s="4">
        <v>2.42</v>
      </c>
      <c r="O16" s="4">
        <v>3.46</v>
      </c>
      <c r="P16" s="4">
        <v>3.86</v>
      </c>
      <c r="Q16" s="4">
        <v>3.93</v>
      </c>
      <c r="R16" s="4">
        <v>4.53</v>
      </c>
      <c r="S16" s="12">
        <v>5.12</v>
      </c>
      <c r="T16" s="232">
        <v>6.43</v>
      </c>
      <c r="U16" s="96"/>
      <c r="V16" s="87"/>
      <c r="W16" s="234"/>
      <c r="X16" s="228"/>
      <c r="Y16" s="178"/>
      <c r="Z16" s="178"/>
      <c r="AA16" s="178"/>
      <c r="AB16" s="178"/>
      <c r="AC16" s="178"/>
      <c r="AD16" s="178"/>
      <c r="AE16" s="178"/>
      <c r="AF16" s="178"/>
      <c r="AG16" s="178"/>
    </row>
    <row r="17" spans="1:33" x14ac:dyDescent="0.25">
      <c r="A17" s="235" t="s">
        <v>1468</v>
      </c>
      <c r="B17" s="236" t="s">
        <v>413</v>
      </c>
      <c r="C17" s="306" t="s">
        <v>576</v>
      </c>
      <c r="D17" s="257" t="s">
        <v>9</v>
      </c>
      <c r="E17" s="238">
        <v>0.84095885792572134</v>
      </c>
      <c r="F17" s="238">
        <v>0.32711978921590307</v>
      </c>
      <c r="G17" s="238">
        <v>0.27387927296371978</v>
      </c>
      <c r="H17" s="239">
        <v>0.11694770487351261</v>
      </c>
      <c r="I17" s="239">
        <v>4.7887537571610128E-2</v>
      </c>
      <c r="J17" s="241">
        <v>2.9606487565079709E-2</v>
      </c>
      <c r="K17" s="239">
        <v>0.42472798020722302</v>
      </c>
      <c r="L17" s="239">
        <v>0.50240672959711252</v>
      </c>
      <c r="M17" s="258">
        <v>4.7229857376440645</v>
      </c>
      <c r="N17" s="241">
        <v>3.0451477749830955</v>
      </c>
      <c r="O17" s="239">
        <v>1.602305974414316</v>
      </c>
      <c r="P17" s="239">
        <v>0.95555281420253191</v>
      </c>
      <c r="Q17" s="239">
        <v>0.52726926085795345</v>
      </c>
      <c r="R17" s="238">
        <v>5.601536326390151E-2</v>
      </c>
      <c r="S17" s="239">
        <v>3.8964653298963041</v>
      </c>
      <c r="T17" s="255">
        <v>4.2318393791599336</v>
      </c>
      <c r="U17" s="241" t="s">
        <v>1492</v>
      </c>
      <c r="V17" s="243" t="s">
        <v>395</v>
      </c>
      <c r="W17" s="244" t="s">
        <v>1501</v>
      </c>
      <c r="X17" s="244" t="s">
        <v>1502</v>
      </c>
      <c r="Y17" s="245">
        <v>0.81169999999999998</v>
      </c>
      <c r="Z17" s="246">
        <v>0.45710000000000001</v>
      </c>
      <c r="AA17" s="246">
        <v>56.05</v>
      </c>
      <c r="AB17" s="246">
        <v>1</v>
      </c>
      <c r="AC17" s="246">
        <v>13</v>
      </c>
      <c r="AD17" s="246" t="s">
        <v>1491</v>
      </c>
      <c r="AE17" s="246">
        <v>33.269323091694702</v>
      </c>
      <c r="AF17" s="246">
        <v>41.66</v>
      </c>
      <c r="AG17" s="246">
        <v>41.66</v>
      </c>
    </row>
    <row r="18" spans="1:33" x14ac:dyDescent="0.25">
      <c r="A18" s="230"/>
      <c r="B18" s="231"/>
      <c r="C18" s="305"/>
      <c r="D18" s="41" t="s">
        <v>10</v>
      </c>
      <c r="E18" s="47">
        <v>0.8126167316436812</v>
      </c>
      <c r="F18" s="13">
        <v>0.28945749972038209</v>
      </c>
      <c r="G18" s="13">
        <v>0.44147086327658608</v>
      </c>
      <c r="H18" s="95">
        <v>0.11851461926805799</v>
      </c>
      <c r="I18" s="95">
        <v>4.546986693352037E-2</v>
      </c>
      <c r="J18" s="4">
        <v>2.3012853703976873E-2</v>
      </c>
      <c r="K18" s="95"/>
      <c r="L18" s="95">
        <v>0.51063943325979666</v>
      </c>
      <c r="M18" s="259">
        <v>5.0163022505682759</v>
      </c>
      <c r="N18" s="4">
        <v>2.9739385915347252</v>
      </c>
      <c r="O18" s="95">
        <v>1.9232461936525997</v>
      </c>
      <c r="P18" s="95">
        <v>1.2475574325342424</v>
      </c>
      <c r="Q18" s="95">
        <v>0.18683922747040463</v>
      </c>
      <c r="R18" s="13">
        <v>5.7034093223210271E-2</v>
      </c>
      <c r="S18" s="95">
        <v>4.0070141564050692</v>
      </c>
      <c r="T18" s="232">
        <v>4.0939092624982925</v>
      </c>
      <c r="U18" s="54" t="s">
        <v>1486</v>
      </c>
      <c r="V18" s="87" t="s">
        <v>396</v>
      </c>
      <c r="W18" s="228" t="s">
        <v>1503</v>
      </c>
      <c r="X18" s="228" t="s">
        <v>1504</v>
      </c>
      <c r="Y18" s="178">
        <v>0.94299999999999995</v>
      </c>
      <c r="Z18" s="178">
        <v>0.39179999999999998</v>
      </c>
      <c r="AA18" s="178">
        <v>264.5</v>
      </c>
      <c r="AB18" s="178">
        <v>1</v>
      </c>
      <c r="AC18" s="178">
        <v>16</v>
      </c>
      <c r="AD18" s="178" t="s">
        <v>1491</v>
      </c>
      <c r="AE18" s="178">
        <v>37.993421052631597</v>
      </c>
      <c r="AF18" s="178">
        <v>36.479999999999997</v>
      </c>
      <c r="AG18" s="249">
        <v>36.479999999999997</v>
      </c>
    </row>
    <row r="19" spans="1:33" x14ac:dyDescent="0.25">
      <c r="A19" s="230"/>
      <c r="B19" s="231"/>
      <c r="C19" s="305"/>
      <c r="D19" s="41" t="s">
        <v>11</v>
      </c>
      <c r="E19" s="47">
        <v>0.52329570311037021</v>
      </c>
      <c r="F19" s="13">
        <v>0.30213538716912586</v>
      </c>
      <c r="G19" s="13">
        <v>0.1777055891818681</v>
      </c>
      <c r="H19" s="95">
        <v>0.54735220104869908</v>
      </c>
      <c r="I19" s="95">
        <v>4.0818914953267275E-2</v>
      </c>
      <c r="J19" s="4">
        <v>2.7625583789440831E-2</v>
      </c>
      <c r="K19" s="95">
        <v>0.43463331900434105</v>
      </c>
      <c r="L19" s="95">
        <v>0.52374717966370354</v>
      </c>
      <c r="M19" s="259">
        <v>4.909072346071059</v>
      </c>
      <c r="N19" s="4">
        <v>2.6667415464171085</v>
      </c>
      <c r="O19" s="95">
        <v>1.8813355251497561</v>
      </c>
      <c r="P19" s="95">
        <v>0.4972931510926854</v>
      </c>
      <c r="Q19" s="95">
        <v>0.1961524340531294</v>
      </c>
      <c r="R19" s="13">
        <v>5.1315987878163771E-2</v>
      </c>
      <c r="S19" s="95">
        <v>3.9961735557143196</v>
      </c>
      <c r="T19" s="232">
        <v>4.305723546460273</v>
      </c>
      <c r="U19" s="54"/>
      <c r="V19" s="54"/>
      <c r="W19" s="260"/>
      <c r="X19" s="228"/>
      <c r="Y19" s="178"/>
      <c r="Z19" s="178"/>
      <c r="AA19" s="178"/>
      <c r="AB19" s="178"/>
      <c r="AC19" s="178"/>
      <c r="AD19" s="178"/>
      <c r="AE19" s="178"/>
      <c r="AF19" s="178"/>
      <c r="AG19" s="252"/>
    </row>
    <row r="20" spans="1:33" x14ac:dyDescent="0.25">
      <c r="A20" s="235" t="s">
        <v>1467</v>
      </c>
      <c r="B20" s="236" t="s">
        <v>30</v>
      </c>
      <c r="C20" s="306" t="s">
        <v>31</v>
      </c>
      <c r="D20" s="237" t="s">
        <v>14</v>
      </c>
      <c r="E20" s="241">
        <v>1.19</v>
      </c>
      <c r="F20" s="241">
        <v>0.89200000000000002</v>
      </c>
      <c r="G20" s="241">
        <v>0.59599999999999997</v>
      </c>
      <c r="H20" s="241">
        <v>0.38400000000000001</v>
      </c>
      <c r="I20" s="241">
        <v>0.105</v>
      </c>
      <c r="J20" s="241">
        <v>8.6700000000000006E-3</v>
      </c>
      <c r="K20" s="241">
        <v>1.02</v>
      </c>
      <c r="L20" s="241">
        <v>1.27</v>
      </c>
      <c r="M20" s="240">
        <v>8.89</v>
      </c>
      <c r="N20" s="241">
        <v>6.68</v>
      </c>
      <c r="O20" s="241">
        <v>5.49</v>
      </c>
      <c r="P20" s="241">
        <v>4.0599999999999996</v>
      </c>
      <c r="Q20" s="241">
        <v>1.45</v>
      </c>
      <c r="R20" s="241">
        <v>0.253</v>
      </c>
      <c r="S20" s="241">
        <v>6.94</v>
      </c>
      <c r="T20" s="255">
        <v>8.18</v>
      </c>
      <c r="U20" s="241" t="s">
        <v>1486</v>
      </c>
      <c r="V20" s="243" t="s">
        <v>395</v>
      </c>
      <c r="W20" s="244" t="s">
        <v>1505</v>
      </c>
      <c r="X20" s="244" t="s">
        <v>1506</v>
      </c>
      <c r="Y20" s="246">
        <v>0.99509999999999998</v>
      </c>
      <c r="Z20" s="246">
        <v>0.129</v>
      </c>
      <c r="AA20" s="246">
        <v>3244</v>
      </c>
      <c r="AB20" s="246">
        <v>1</v>
      </c>
      <c r="AC20" s="246">
        <v>16</v>
      </c>
      <c r="AD20" s="246" t="s">
        <v>1491</v>
      </c>
      <c r="AE20" s="246">
        <v>32.952924393723301</v>
      </c>
      <c r="AF20" s="246">
        <v>42.06</v>
      </c>
      <c r="AG20" s="246">
        <v>42.06</v>
      </c>
    </row>
    <row r="21" spans="1:33" x14ac:dyDescent="0.25">
      <c r="A21" s="230"/>
      <c r="B21" s="231"/>
      <c r="C21" s="305"/>
      <c r="D21" s="41" t="s">
        <v>15</v>
      </c>
      <c r="E21" s="54">
        <v>1.21</v>
      </c>
      <c r="F21" s="4">
        <v>0.78400000000000003</v>
      </c>
      <c r="G21" s="4">
        <v>0.58799999999999997</v>
      </c>
      <c r="H21" s="4">
        <v>0.34899999999999998</v>
      </c>
      <c r="I21" s="4">
        <v>8.3400000000000002E-2</v>
      </c>
      <c r="J21" s="4">
        <v>8.3999999999999995E-3</v>
      </c>
      <c r="K21" s="4">
        <v>1.1499999999999999</v>
      </c>
      <c r="L21" s="4">
        <v>1.3</v>
      </c>
      <c r="M21" s="53">
        <v>8.3800000000000008</v>
      </c>
      <c r="N21" s="4">
        <v>6.74</v>
      </c>
      <c r="O21" s="4">
        <v>5.29</v>
      </c>
      <c r="P21" s="4">
        <v>3.69</v>
      </c>
      <c r="Q21" s="4">
        <v>1.53</v>
      </c>
      <c r="R21" s="4">
        <v>0.26200000000000001</v>
      </c>
      <c r="S21" s="4">
        <v>7.19</v>
      </c>
      <c r="T21" s="232">
        <v>8.2100000000000009</v>
      </c>
      <c r="U21" s="54" t="s">
        <v>1486</v>
      </c>
      <c r="V21" s="87" t="s">
        <v>396</v>
      </c>
      <c r="W21" s="228" t="s">
        <v>1507</v>
      </c>
      <c r="X21" s="228" t="s">
        <v>1508</v>
      </c>
      <c r="Y21" s="178">
        <v>0.99490000000000001</v>
      </c>
      <c r="Z21" s="178">
        <v>8.7669999999999998E-2</v>
      </c>
      <c r="AA21" s="178">
        <v>3151</v>
      </c>
      <c r="AB21" s="178">
        <v>1</v>
      </c>
      <c r="AC21" s="178">
        <v>16</v>
      </c>
      <c r="AD21" s="178" t="s">
        <v>1491</v>
      </c>
      <c r="AE21" s="178">
        <v>49.183818310858797</v>
      </c>
      <c r="AF21" s="178">
        <v>28.18</v>
      </c>
      <c r="AG21" s="178">
        <v>28.18</v>
      </c>
    </row>
    <row r="22" spans="1:33" x14ac:dyDescent="0.25">
      <c r="A22" s="230"/>
      <c r="B22" s="231"/>
      <c r="C22" s="305"/>
      <c r="D22" s="41" t="s">
        <v>16</v>
      </c>
      <c r="E22" s="54">
        <v>1.27</v>
      </c>
      <c r="F22" s="4">
        <v>0.79100000000000004</v>
      </c>
      <c r="G22" s="4">
        <v>0.60699999999999998</v>
      </c>
      <c r="H22" s="4">
        <v>0.34899999999999998</v>
      </c>
      <c r="I22" s="4">
        <v>6.5500000000000003E-2</v>
      </c>
      <c r="J22" s="4">
        <v>6.4599999999999996E-3</v>
      </c>
      <c r="K22" s="4">
        <v>0.98799999999999999</v>
      </c>
      <c r="L22" s="4">
        <v>1.24</v>
      </c>
      <c r="M22" s="53">
        <v>8.93</v>
      </c>
      <c r="N22" s="4">
        <v>6.54</v>
      </c>
      <c r="O22" s="4">
        <v>5.35</v>
      </c>
      <c r="P22" s="4">
        <v>3.93</v>
      </c>
      <c r="Q22" s="4">
        <v>1.73</v>
      </c>
      <c r="R22" s="4">
        <v>0.36099999999999999</v>
      </c>
      <c r="S22" s="4">
        <v>7.76</v>
      </c>
      <c r="T22" s="232">
        <v>8.56</v>
      </c>
      <c r="U22" s="54"/>
      <c r="V22" s="87"/>
      <c r="W22" s="234"/>
      <c r="X22" s="228"/>
      <c r="Y22" s="178"/>
      <c r="Z22" s="178"/>
      <c r="AA22" s="178"/>
      <c r="AB22" s="178"/>
      <c r="AC22" s="178"/>
      <c r="AD22" s="178"/>
      <c r="AE22" s="178"/>
      <c r="AF22" s="178"/>
      <c r="AG22" s="178"/>
    </row>
    <row r="23" spans="1:33" x14ac:dyDescent="0.25">
      <c r="A23" s="235" t="s">
        <v>1467</v>
      </c>
      <c r="B23" s="236" t="s">
        <v>423</v>
      </c>
      <c r="C23" s="306" t="s">
        <v>578</v>
      </c>
      <c r="D23" s="237" t="s">
        <v>14</v>
      </c>
      <c r="E23" s="241">
        <v>0.75900000000000001</v>
      </c>
      <c r="F23" s="241">
        <v>0.32100000000000001</v>
      </c>
      <c r="G23" s="241">
        <v>0.193</v>
      </c>
      <c r="H23" s="241">
        <v>0.109</v>
      </c>
      <c r="I23" s="241">
        <v>3.3000000000000002E-2</v>
      </c>
      <c r="J23" s="241">
        <v>6.4000000000000003E-3</v>
      </c>
      <c r="K23" s="241">
        <v>1.23</v>
      </c>
      <c r="L23" s="241">
        <v>1.41E-2</v>
      </c>
      <c r="M23" s="240">
        <v>9.32</v>
      </c>
      <c r="N23" s="241">
        <v>7.78</v>
      </c>
      <c r="O23" s="241">
        <v>5.0599999999999996</v>
      </c>
      <c r="P23" s="241">
        <v>4.79</v>
      </c>
      <c r="Q23" s="241"/>
      <c r="R23" s="241"/>
      <c r="S23" s="241">
        <v>9.1999999999999993</v>
      </c>
      <c r="T23" s="255">
        <v>5.08</v>
      </c>
      <c r="U23" s="241" t="s">
        <v>1486</v>
      </c>
      <c r="V23" s="243" t="s">
        <v>395</v>
      </c>
      <c r="W23" s="244" t="s">
        <v>1509</v>
      </c>
      <c r="X23" s="244" t="s">
        <v>1510</v>
      </c>
      <c r="Y23" s="246">
        <v>0.95530000000000004</v>
      </c>
      <c r="Z23" s="246">
        <v>0.35460000000000003</v>
      </c>
      <c r="AA23" s="246">
        <v>341.9</v>
      </c>
      <c r="AB23" s="246">
        <v>1</v>
      </c>
      <c r="AC23" s="246">
        <v>16</v>
      </c>
      <c r="AD23" s="246" t="s">
        <v>1491</v>
      </c>
      <c r="AE23" s="246">
        <v>36.9402985074627</v>
      </c>
      <c r="AF23" s="246">
        <v>37.520000000000003</v>
      </c>
      <c r="AG23" s="246">
        <v>37.520000000000003</v>
      </c>
    </row>
    <row r="24" spans="1:33" x14ac:dyDescent="0.25">
      <c r="A24" s="230"/>
      <c r="B24" s="231"/>
      <c r="C24" s="305"/>
      <c r="D24" s="41" t="s">
        <v>15</v>
      </c>
      <c r="E24" s="54">
        <v>0.78100000000000003</v>
      </c>
      <c r="F24" s="4">
        <v>0.30599999999999999</v>
      </c>
      <c r="G24" s="4">
        <v>0.23</v>
      </c>
      <c r="H24" s="4">
        <v>0.122</v>
      </c>
      <c r="I24" s="4">
        <v>5.16E-2</v>
      </c>
      <c r="J24" s="4">
        <v>6.3299999999999997E-3</v>
      </c>
      <c r="K24" s="4">
        <v>0.876</v>
      </c>
      <c r="L24" s="4">
        <v>5.7299999999999999E-3</v>
      </c>
      <c r="M24" s="53">
        <v>7.38</v>
      </c>
      <c r="N24" s="4">
        <v>7.21</v>
      </c>
      <c r="O24" s="4">
        <v>5.32</v>
      </c>
      <c r="P24" s="4">
        <v>3.68</v>
      </c>
      <c r="Q24" s="4">
        <v>1.83</v>
      </c>
      <c r="R24" s="4">
        <v>0.6</v>
      </c>
      <c r="S24" s="4">
        <v>7.15</v>
      </c>
      <c r="T24" s="232">
        <v>4.58</v>
      </c>
      <c r="U24" s="54" t="s">
        <v>1486</v>
      </c>
      <c r="V24" s="87" t="s">
        <v>396</v>
      </c>
      <c r="W24" s="261" t="s">
        <v>1511</v>
      </c>
      <c r="X24" s="261" t="s">
        <v>1512</v>
      </c>
      <c r="Y24" s="180">
        <v>0.96789999999999998</v>
      </c>
      <c r="Z24" s="180">
        <v>0.151</v>
      </c>
      <c r="AA24" s="180">
        <v>422.6</v>
      </c>
      <c r="AB24" s="180">
        <v>1</v>
      </c>
      <c r="AC24" s="180">
        <v>14</v>
      </c>
      <c r="AD24" s="180" t="s">
        <v>1491</v>
      </c>
      <c r="AE24" s="180">
        <v>67.41245136186771</v>
      </c>
      <c r="AF24" s="178">
        <v>20.56</v>
      </c>
      <c r="AG24" s="249">
        <v>20.56</v>
      </c>
    </row>
    <row r="25" spans="1:33" x14ac:dyDescent="0.25">
      <c r="A25" s="230"/>
      <c r="B25" s="231"/>
      <c r="C25" s="305"/>
      <c r="D25" s="41" t="s">
        <v>16</v>
      </c>
      <c r="E25" s="54">
        <v>0.82899999999999996</v>
      </c>
      <c r="F25" s="12">
        <v>0.38500000000000001</v>
      </c>
      <c r="G25" s="4">
        <v>0.20799999999999999</v>
      </c>
      <c r="H25" s="4">
        <v>7.6700000000000004E-2</v>
      </c>
      <c r="I25" s="4">
        <v>3.5499999999999997E-2</v>
      </c>
      <c r="J25" s="4">
        <v>5.7999999999999996E-3</v>
      </c>
      <c r="K25" s="4">
        <v>0.94599999999999995</v>
      </c>
      <c r="L25" s="4">
        <v>6.9100000000000003E-3</v>
      </c>
      <c r="M25" s="53">
        <v>9.61</v>
      </c>
      <c r="N25" s="4">
        <v>6.44</v>
      </c>
      <c r="O25" s="4">
        <v>5.88</v>
      </c>
      <c r="P25" s="4">
        <v>4.92</v>
      </c>
      <c r="Q25" s="4">
        <v>2.39</v>
      </c>
      <c r="R25" s="4">
        <v>0.89100000000000001</v>
      </c>
      <c r="S25" s="4">
        <v>6.96</v>
      </c>
      <c r="T25" s="232">
        <v>4.67</v>
      </c>
      <c r="U25" s="54"/>
      <c r="V25" s="87"/>
      <c r="W25" s="234"/>
      <c r="X25" s="228"/>
      <c r="Y25" s="178"/>
      <c r="Z25" s="178"/>
      <c r="AA25" s="178"/>
      <c r="AB25" s="178"/>
      <c r="AC25" s="178"/>
      <c r="AD25" s="178"/>
      <c r="AE25" s="178"/>
      <c r="AF25" s="178"/>
      <c r="AG25" s="252"/>
    </row>
    <row r="26" spans="1:33" x14ac:dyDescent="0.25">
      <c r="A26" s="235" t="s">
        <v>1467</v>
      </c>
      <c r="B26" s="262" t="s">
        <v>429</v>
      </c>
      <c r="C26" s="309" t="s">
        <v>579</v>
      </c>
      <c r="D26" s="237" t="s">
        <v>14</v>
      </c>
      <c r="E26" s="241">
        <v>0.875</v>
      </c>
      <c r="F26" s="241">
        <v>1.24</v>
      </c>
      <c r="G26" s="241">
        <v>1.34</v>
      </c>
      <c r="H26" s="241">
        <v>1.63</v>
      </c>
      <c r="I26" s="241">
        <v>1.37</v>
      </c>
      <c r="J26" s="241">
        <v>0.95699999999999996</v>
      </c>
      <c r="K26" s="241">
        <v>0.89100000000000001</v>
      </c>
      <c r="L26" s="241">
        <v>0.999</v>
      </c>
      <c r="M26" s="240">
        <v>8.44</v>
      </c>
      <c r="N26" s="241">
        <v>8.5</v>
      </c>
      <c r="O26" s="254">
        <v>7.87</v>
      </c>
      <c r="P26" s="241">
        <v>8.64</v>
      </c>
      <c r="Q26" s="241">
        <v>8.68</v>
      </c>
      <c r="R26" s="241">
        <v>8.02</v>
      </c>
      <c r="S26" s="241">
        <v>8.81</v>
      </c>
      <c r="T26" s="255">
        <v>9.6199999999999992</v>
      </c>
      <c r="U26" s="241" t="s">
        <v>1492</v>
      </c>
      <c r="V26" s="243" t="s">
        <v>395</v>
      </c>
      <c r="W26" s="244" t="s">
        <v>1513</v>
      </c>
      <c r="X26" s="244" t="s">
        <v>1514</v>
      </c>
      <c r="Y26" s="245">
        <v>0.25040000000000001</v>
      </c>
      <c r="Z26" s="246">
        <v>0.1454</v>
      </c>
      <c r="AA26" s="246">
        <v>4.3419999999999996</v>
      </c>
      <c r="AB26" s="246">
        <v>1</v>
      </c>
      <c r="AC26" s="246">
        <v>13</v>
      </c>
      <c r="AD26" s="246">
        <v>5.7500000000000002E-2</v>
      </c>
      <c r="AE26" s="246">
        <v>-375.81344902386098</v>
      </c>
      <c r="AF26" s="246">
        <v>-3.6880000000000002</v>
      </c>
      <c r="AG26" s="245">
        <v>0</v>
      </c>
    </row>
    <row r="27" spans="1:33" x14ac:dyDescent="0.25">
      <c r="A27" s="87"/>
      <c r="B27" s="263"/>
      <c r="C27" s="310"/>
      <c r="D27" s="41" t="s">
        <v>15</v>
      </c>
      <c r="E27" s="54">
        <v>0.96299999999999997</v>
      </c>
      <c r="F27" s="4">
        <v>1.1100000000000001</v>
      </c>
      <c r="G27" s="4">
        <v>1.1399999999999999</v>
      </c>
      <c r="H27" s="4">
        <v>1.33</v>
      </c>
      <c r="I27" s="4">
        <v>1.2</v>
      </c>
      <c r="J27" s="4">
        <v>1.07</v>
      </c>
      <c r="K27" s="4">
        <v>0.997</v>
      </c>
      <c r="L27" s="4">
        <v>1.23</v>
      </c>
      <c r="M27" s="53">
        <v>8.57</v>
      </c>
      <c r="N27" s="4">
        <v>8.83</v>
      </c>
      <c r="O27" s="4">
        <v>8.11</v>
      </c>
      <c r="P27" s="4">
        <v>8.91</v>
      </c>
      <c r="Q27" s="4">
        <v>8.5399999999999991</v>
      </c>
      <c r="R27" s="4">
        <v>8.1199999999999992</v>
      </c>
      <c r="S27" s="4">
        <v>8.94</v>
      </c>
      <c r="T27" s="232">
        <v>10.6</v>
      </c>
      <c r="U27" s="54" t="s">
        <v>1486</v>
      </c>
      <c r="V27" s="87" t="s">
        <v>396</v>
      </c>
      <c r="W27" s="228" t="s">
        <v>1515</v>
      </c>
      <c r="X27" s="228" t="s">
        <v>1516</v>
      </c>
      <c r="Y27" s="178">
        <v>0.13020000000000001</v>
      </c>
      <c r="Z27" s="178">
        <v>4.0320000000000002E-2</v>
      </c>
      <c r="AA27" s="178">
        <v>2.395</v>
      </c>
      <c r="AB27" s="178">
        <v>1</v>
      </c>
      <c r="AC27" s="178">
        <v>16</v>
      </c>
      <c r="AD27" s="178">
        <v>0.14130000000000001</v>
      </c>
      <c r="AE27" s="178">
        <v>3880.1791713325902</v>
      </c>
      <c r="AF27" s="178">
        <v>0.35720000000000002</v>
      </c>
      <c r="AG27" s="248">
        <v>0</v>
      </c>
    </row>
    <row r="28" spans="1:33" x14ac:dyDescent="0.25">
      <c r="A28" s="87"/>
      <c r="B28" s="263"/>
      <c r="C28" s="310"/>
      <c r="D28" s="41" t="s">
        <v>16</v>
      </c>
      <c r="E28" s="54">
        <v>1.19</v>
      </c>
      <c r="F28" s="4">
        <v>0.99099999999999999</v>
      </c>
      <c r="G28" s="4">
        <v>1.03</v>
      </c>
      <c r="H28" s="4">
        <v>1.37</v>
      </c>
      <c r="I28" s="4">
        <v>1.18</v>
      </c>
      <c r="J28" s="4">
        <v>1.08</v>
      </c>
      <c r="K28" s="4">
        <v>1.04</v>
      </c>
      <c r="L28" s="4">
        <v>1.02</v>
      </c>
      <c r="M28" s="53">
        <v>9.01</v>
      </c>
      <c r="N28" s="4">
        <v>8.07</v>
      </c>
      <c r="O28" s="4">
        <v>8.6300000000000008</v>
      </c>
      <c r="P28" s="4">
        <v>8.59</v>
      </c>
      <c r="Q28" s="4">
        <v>8.9700000000000006</v>
      </c>
      <c r="R28" s="4">
        <v>8.07</v>
      </c>
      <c r="S28" s="4">
        <v>8.51</v>
      </c>
      <c r="T28" s="232">
        <v>8.0299999999999994</v>
      </c>
      <c r="U28" s="54"/>
      <c r="V28" s="87"/>
      <c r="W28" s="234"/>
      <c r="X28" s="228"/>
      <c r="Y28" s="178"/>
      <c r="Z28" s="178"/>
      <c r="AA28" s="178"/>
      <c r="AB28" s="178"/>
      <c r="AC28" s="178"/>
      <c r="AD28" s="178"/>
      <c r="AE28" s="178"/>
      <c r="AF28" s="178"/>
      <c r="AG28" s="248"/>
    </row>
    <row r="29" spans="1:33" x14ac:dyDescent="0.25">
      <c r="A29" s="235" t="s">
        <v>1468</v>
      </c>
      <c r="B29" s="264" t="s">
        <v>1469</v>
      </c>
      <c r="C29" s="311" t="s">
        <v>580</v>
      </c>
      <c r="D29" s="237" t="s">
        <v>14</v>
      </c>
      <c r="E29" s="241"/>
      <c r="F29" s="241"/>
      <c r="G29" s="241"/>
      <c r="H29" s="241"/>
      <c r="I29" s="241"/>
      <c r="J29" s="241"/>
      <c r="K29" s="241"/>
      <c r="L29" s="265"/>
      <c r="M29" s="241">
        <v>10.469238201109373</v>
      </c>
      <c r="N29" s="241">
        <v>13.604631125776919</v>
      </c>
      <c r="O29" s="241">
        <v>15.899132266432417</v>
      </c>
      <c r="P29" s="241">
        <v>10.100930954941672</v>
      </c>
      <c r="Q29" s="241">
        <v>13.240022643677655</v>
      </c>
      <c r="R29" s="241">
        <v>13.070843990090312</v>
      </c>
      <c r="S29" s="241">
        <v>15.733625799885457</v>
      </c>
      <c r="T29" s="255">
        <v>11.37194056986073</v>
      </c>
      <c r="U29" s="241"/>
      <c r="V29" s="243"/>
      <c r="W29" s="244"/>
      <c r="X29" s="244"/>
      <c r="Y29" s="246"/>
      <c r="Z29" s="246"/>
      <c r="AA29" s="246"/>
      <c r="AB29" s="246"/>
      <c r="AC29" s="246"/>
      <c r="AD29" s="246"/>
      <c r="AE29" s="246"/>
      <c r="AF29" s="246"/>
      <c r="AG29" s="246"/>
    </row>
    <row r="30" spans="1:33" x14ac:dyDescent="0.25">
      <c r="A30" s="230"/>
      <c r="B30" s="266"/>
      <c r="C30" s="312"/>
      <c r="D30" s="41" t="s">
        <v>15</v>
      </c>
      <c r="E30" s="54"/>
      <c r="F30" s="4"/>
      <c r="G30" s="4"/>
      <c r="H30" s="4"/>
      <c r="I30" s="4"/>
      <c r="J30" s="4"/>
      <c r="K30" s="4"/>
      <c r="L30" s="76"/>
      <c r="M30" s="54">
        <v>14.627497556720897</v>
      </c>
      <c r="N30" s="4">
        <v>18.088487540692775</v>
      </c>
      <c r="O30" s="4">
        <v>14.71083950040347</v>
      </c>
      <c r="P30" s="4">
        <v>10.951188986232792</v>
      </c>
      <c r="Q30" s="4">
        <v>13.806794482749304</v>
      </c>
      <c r="R30" s="4">
        <v>10.373038008248912</v>
      </c>
      <c r="S30" s="4">
        <v>13.45365152695538</v>
      </c>
      <c r="T30" s="232">
        <v>14.683116191209574</v>
      </c>
      <c r="U30" s="54" t="s">
        <v>1486</v>
      </c>
      <c r="V30" s="25" t="s">
        <v>396</v>
      </c>
      <c r="W30" s="228" t="s">
        <v>1517</v>
      </c>
      <c r="X30" s="228" t="s">
        <v>1518</v>
      </c>
      <c r="Y30" s="178">
        <v>0.17560000000000001</v>
      </c>
      <c r="Z30" s="178">
        <v>0.22009999999999999</v>
      </c>
      <c r="AA30" s="178">
        <v>3.407</v>
      </c>
      <c r="AB30" s="178">
        <v>1</v>
      </c>
      <c r="AC30" s="178">
        <v>16</v>
      </c>
      <c r="AD30" s="178">
        <v>8.3500000000000005E-2</v>
      </c>
      <c r="AE30" s="178">
        <v>595.87274290627704</v>
      </c>
      <c r="AF30" s="178">
        <v>2.3260000000000001</v>
      </c>
      <c r="AG30" s="249">
        <v>2.3260000000000001</v>
      </c>
    </row>
    <row r="31" spans="1:33" x14ac:dyDescent="0.25">
      <c r="A31" s="230"/>
      <c r="B31" s="266"/>
      <c r="C31" s="312"/>
      <c r="D31" s="41" t="s">
        <v>16</v>
      </c>
      <c r="E31" s="54"/>
      <c r="F31" s="4"/>
      <c r="G31" s="4"/>
      <c r="H31" s="4"/>
      <c r="I31" s="4"/>
      <c r="J31" s="4"/>
      <c r="K31" s="4"/>
      <c r="L31" s="76"/>
      <c r="M31" s="54">
        <v>21.900935403442919</v>
      </c>
      <c r="N31" s="4">
        <v>19.729640980735553</v>
      </c>
      <c r="O31" s="4">
        <v>21.061351514207146</v>
      </c>
      <c r="P31" s="4">
        <v>16.608376797096657</v>
      </c>
      <c r="Q31" s="4">
        <v>14.525731730988387</v>
      </c>
      <c r="R31" s="4">
        <v>13.270504300688129</v>
      </c>
      <c r="S31" s="4">
        <v>22.100974419788891</v>
      </c>
      <c r="T31" s="232">
        <v>14.685217495125139</v>
      </c>
      <c r="U31" s="54"/>
      <c r="V31" s="54"/>
      <c r="W31" s="260"/>
      <c r="X31" s="228"/>
      <c r="Y31" s="178"/>
      <c r="Z31" s="178"/>
      <c r="AA31" s="178"/>
      <c r="AB31" s="178"/>
      <c r="AC31" s="178"/>
      <c r="AD31" s="178"/>
      <c r="AE31" s="178"/>
      <c r="AF31" s="178"/>
      <c r="AG31" s="252"/>
    </row>
    <row r="32" spans="1:33" x14ac:dyDescent="0.25">
      <c r="A32" s="267" t="s">
        <v>1467</v>
      </c>
      <c r="B32" s="253" t="s">
        <v>50</v>
      </c>
      <c r="C32" s="307" t="s">
        <v>51</v>
      </c>
      <c r="D32" s="237" t="s">
        <v>14</v>
      </c>
      <c r="E32" s="241">
        <v>0.66700000000000004</v>
      </c>
      <c r="F32" s="241">
        <v>0.58399999999999996</v>
      </c>
      <c r="G32" s="241">
        <v>0.61799999999999999</v>
      </c>
      <c r="H32" s="241">
        <v>0.433</v>
      </c>
      <c r="I32" s="241">
        <v>0.27700000000000002</v>
      </c>
      <c r="J32" s="241">
        <v>0.13400000000000001</v>
      </c>
      <c r="K32" s="241">
        <v>0.82399999999999995</v>
      </c>
      <c r="L32" s="241">
        <v>0.42699999999999999</v>
      </c>
      <c r="M32" s="240">
        <v>3.27</v>
      </c>
      <c r="N32" s="241">
        <v>4.68</v>
      </c>
      <c r="O32" s="241">
        <v>4.82</v>
      </c>
      <c r="P32" s="241">
        <v>3.7</v>
      </c>
      <c r="Q32" s="241">
        <v>2.52</v>
      </c>
      <c r="R32" s="241">
        <v>1.54</v>
      </c>
      <c r="S32" s="241">
        <v>5.4</v>
      </c>
      <c r="T32" s="255">
        <v>3.57</v>
      </c>
      <c r="U32" s="241" t="s">
        <v>1486</v>
      </c>
      <c r="V32" s="243" t="s">
        <v>395</v>
      </c>
      <c r="W32" s="244" t="s">
        <v>1519</v>
      </c>
      <c r="X32" s="244" t="s">
        <v>1520</v>
      </c>
      <c r="Y32" s="246">
        <v>0.95899999999999996</v>
      </c>
      <c r="Z32" s="246">
        <v>0.1087</v>
      </c>
      <c r="AA32" s="246">
        <v>373.9</v>
      </c>
      <c r="AB32" s="246">
        <v>1</v>
      </c>
      <c r="AC32" s="246">
        <v>16</v>
      </c>
      <c r="AD32" s="246" t="s">
        <v>1491</v>
      </c>
      <c r="AE32" s="246">
        <v>115.135404552251</v>
      </c>
      <c r="AF32" s="246">
        <v>12.038</v>
      </c>
      <c r="AG32" s="246">
        <v>12.038</v>
      </c>
    </row>
    <row r="33" spans="1:33" x14ac:dyDescent="0.25">
      <c r="A33" s="143"/>
      <c r="B33" s="256"/>
      <c r="C33" s="308"/>
      <c r="D33" s="41" t="s">
        <v>15</v>
      </c>
      <c r="E33" s="54">
        <v>0.47</v>
      </c>
      <c r="F33" s="4">
        <v>0.66</v>
      </c>
      <c r="G33" s="4">
        <v>0.51400000000000001</v>
      </c>
      <c r="H33" s="4">
        <v>0.39700000000000002</v>
      </c>
      <c r="I33" s="4">
        <v>0.32400000000000001</v>
      </c>
      <c r="J33" s="4">
        <v>0.156</v>
      </c>
      <c r="K33" s="4">
        <v>0.92300000000000004</v>
      </c>
      <c r="L33" s="4">
        <v>0.373</v>
      </c>
      <c r="M33" s="53">
        <v>4.37</v>
      </c>
      <c r="N33" s="4">
        <v>5.08</v>
      </c>
      <c r="O33" s="4">
        <v>5.05</v>
      </c>
      <c r="P33" s="4">
        <v>3.63</v>
      </c>
      <c r="Q33" s="4">
        <v>2.69</v>
      </c>
      <c r="R33" s="4">
        <v>1.81</v>
      </c>
      <c r="S33" s="4">
        <v>5.66</v>
      </c>
      <c r="T33" s="232">
        <v>2.9</v>
      </c>
      <c r="U33" s="54" t="s">
        <v>1486</v>
      </c>
      <c r="V33" s="87" t="s">
        <v>396</v>
      </c>
      <c r="W33" s="228" t="s">
        <v>1521</v>
      </c>
      <c r="X33" s="228" t="s">
        <v>1522</v>
      </c>
      <c r="Y33" s="178">
        <v>0.86639999999999995</v>
      </c>
      <c r="Z33" s="178">
        <v>0.14610000000000001</v>
      </c>
      <c r="AA33" s="178">
        <v>103.8</v>
      </c>
      <c r="AB33" s="178">
        <v>1</v>
      </c>
      <c r="AC33" s="178">
        <v>16</v>
      </c>
      <c r="AD33" s="178" t="s">
        <v>1491</v>
      </c>
      <c r="AE33" s="178">
        <v>162.63787843229301</v>
      </c>
      <c r="AF33" s="178">
        <v>8.5220000000000002</v>
      </c>
      <c r="AG33" s="178">
        <v>8.5220000000000002</v>
      </c>
    </row>
    <row r="34" spans="1:33" x14ac:dyDescent="0.25">
      <c r="A34" s="143"/>
      <c r="B34" s="256"/>
      <c r="C34" s="308"/>
      <c r="D34" s="41" t="s">
        <v>16</v>
      </c>
      <c r="E34" s="54">
        <v>0.58499999999999996</v>
      </c>
      <c r="F34" s="4">
        <v>0.56599999999999995</v>
      </c>
      <c r="G34" s="4">
        <v>0.57999999999999996</v>
      </c>
      <c r="H34" s="4">
        <v>0.44800000000000001</v>
      </c>
      <c r="I34" s="4">
        <v>0.32100000000000001</v>
      </c>
      <c r="J34" s="4">
        <v>0.151</v>
      </c>
      <c r="K34" s="4">
        <v>0.93799999999999994</v>
      </c>
      <c r="L34" s="4">
        <v>0.38500000000000001</v>
      </c>
      <c r="M34" s="53">
        <v>4.49</v>
      </c>
      <c r="N34" s="4">
        <v>4.55</v>
      </c>
      <c r="O34" s="4">
        <v>4.95</v>
      </c>
      <c r="P34" s="4">
        <v>3.96</v>
      </c>
      <c r="Q34" s="4">
        <v>3.59</v>
      </c>
      <c r="R34" s="4">
        <v>1.74</v>
      </c>
      <c r="S34" s="4">
        <v>5.67</v>
      </c>
      <c r="T34" s="232">
        <v>3.15</v>
      </c>
      <c r="U34" s="54"/>
      <c r="V34" s="87"/>
      <c r="W34" s="234"/>
      <c r="X34" s="228"/>
      <c r="Y34" s="178"/>
      <c r="Z34" s="178"/>
      <c r="AA34" s="178"/>
      <c r="AB34" s="178"/>
      <c r="AC34" s="178"/>
      <c r="AD34" s="178"/>
      <c r="AE34" s="178"/>
      <c r="AF34" s="178"/>
      <c r="AG34" s="178"/>
    </row>
    <row r="35" spans="1:33" x14ac:dyDescent="0.25">
      <c r="A35" s="235" t="s">
        <v>1467</v>
      </c>
      <c r="B35" s="264" t="s">
        <v>622</v>
      </c>
      <c r="C35" s="306" t="s">
        <v>62</v>
      </c>
      <c r="D35" s="237" t="s">
        <v>14</v>
      </c>
      <c r="E35" s="241">
        <v>2.64</v>
      </c>
      <c r="F35" s="241">
        <v>2.41</v>
      </c>
      <c r="G35" s="241">
        <v>2.2599999999999998</v>
      </c>
      <c r="H35" s="241">
        <v>1.88</v>
      </c>
      <c r="I35" s="241">
        <v>1.24</v>
      </c>
      <c r="J35" s="241">
        <v>0.45900000000000002</v>
      </c>
      <c r="K35" s="241">
        <v>3</v>
      </c>
      <c r="L35" s="241">
        <v>2.0299999999999998</v>
      </c>
      <c r="M35" s="240">
        <v>18.2</v>
      </c>
      <c r="N35" s="241">
        <v>18</v>
      </c>
      <c r="O35" s="241">
        <v>15.3</v>
      </c>
      <c r="P35" s="241">
        <v>17.600000000000001</v>
      </c>
      <c r="Q35" s="241">
        <v>22.5</v>
      </c>
      <c r="R35" s="241">
        <v>20.3</v>
      </c>
      <c r="S35" s="241">
        <v>32.9</v>
      </c>
      <c r="T35" s="255">
        <v>30.1</v>
      </c>
      <c r="U35" s="241" t="s">
        <v>1486</v>
      </c>
      <c r="V35" s="243" t="s">
        <v>395</v>
      </c>
      <c r="W35" s="244" t="s">
        <v>1523</v>
      </c>
      <c r="X35" s="244" t="s">
        <v>1524</v>
      </c>
      <c r="Y35" s="246">
        <v>0.99309999999999998</v>
      </c>
      <c r="Z35" s="246">
        <v>5.4460000000000001E-2</v>
      </c>
      <c r="AA35" s="246">
        <v>2305</v>
      </c>
      <c r="AB35" s="246">
        <v>1</v>
      </c>
      <c r="AC35" s="246">
        <v>16</v>
      </c>
      <c r="AD35" s="246" t="s">
        <v>1491</v>
      </c>
      <c r="AE35" s="246">
        <v>92.609915809167404</v>
      </c>
      <c r="AF35" s="246">
        <v>14.965999999999999</v>
      </c>
      <c r="AG35" s="246">
        <v>14.965999999999999</v>
      </c>
    </row>
    <row r="36" spans="1:33" x14ac:dyDescent="0.25">
      <c r="A36" s="230"/>
      <c r="B36" s="266"/>
      <c r="C36" s="305"/>
      <c r="D36" s="41" t="s">
        <v>15</v>
      </c>
      <c r="E36" s="54">
        <v>2.66</v>
      </c>
      <c r="F36" s="4">
        <v>2.7</v>
      </c>
      <c r="G36" s="4">
        <v>2.2400000000000002</v>
      </c>
      <c r="H36" s="4">
        <v>1.74</v>
      </c>
      <c r="I36" s="4">
        <v>1.1200000000000001</v>
      </c>
      <c r="J36" s="4">
        <v>0.44600000000000001</v>
      </c>
      <c r="K36" s="4">
        <v>2.8</v>
      </c>
      <c r="L36" s="4">
        <v>1.78</v>
      </c>
      <c r="M36" s="53">
        <v>19.899999999999999</v>
      </c>
      <c r="N36" s="4">
        <v>20.2</v>
      </c>
      <c r="O36" s="4">
        <v>18.5</v>
      </c>
      <c r="P36" s="4">
        <v>20.5</v>
      </c>
      <c r="Q36" s="4">
        <v>15.2</v>
      </c>
      <c r="R36" s="4">
        <v>11.7</v>
      </c>
      <c r="S36" s="4">
        <v>23</v>
      </c>
      <c r="T36" s="232">
        <v>21.7</v>
      </c>
      <c r="U36" s="54" t="s">
        <v>1486</v>
      </c>
      <c r="V36" s="87" t="s">
        <v>396</v>
      </c>
      <c r="W36" s="228" t="s">
        <v>1525</v>
      </c>
      <c r="X36" s="228" t="s">
        <v>1526</v>
      </c>
      <c r="Y36" s="178">
        <v>0.1241</v>
      </c>
      <c r="Z36" s="178">
        <v>0.14299999999999999</v>
      </c>
      <c r="AA36" s="178">
        <v>2.2679999999999998</v>
      </c>
      <c r="AB36" s="178">
        <v>1</v>
      </c>
      <c r="AC36" s="178">
        <v>16</v>
      </c>
      <c r="AD36" s="178">
        <v>0.15160000000000001</v>
      </c>
      <c r="AE36" s="178">
        <v>1124.2699545749499</v>
      </c>
      <c r="AF36" s="178">
        <v>1.2327999999999999</v>
      </c>
      <c r="AG36" s="178">
        <v>0</v>
      </c>
    </row>
    <row r="37" spans="1:33" x14ac:dyDescent="0.25">
      <c r="A37" s="230"/>
      <c r="B37" s="266"/>
      <c r="C37" s="305"/>
      <c r="D37" s="41" t="s">
        <v>16</v>
      </c>
      <c r="E37" s="54">
        <v>2.57</v>
      </c>
      <c r="F37" s="4">
        <v>2.4500000000000002</v>
      </c>
      <c r="G37" s="4">
        <v>2.4500000000000002</v>
      </c>
      <c r="H37" s="4">
        <v>1.92</v>
      </c>
      <c r="I37" s="4">
        <v>1.1599999999999999</v>
      </c>
      <c r="J37" s="4">
        <v>0.45800000000000002</v>
      </c>
      <c r="K37" s="4">
        <v>2.9</v>
      </c>
      <c r="L37" s="4">
        <v>1.91</v>
      </c>
      <c r="M37" s="53">
        <v>19.899999999999999</v>
      </c>
      <c r="N37" s="4">
        <v>17.8</v>
      </c>
      <c r="O37" s="4">
        <v>16.7</v>
      </c>
      <c r="P37" s="4">
        <v>19</v>
      </c>
      <c r="Q37" s="4">
        <v>18.8</v>
      </c>
      <c r="R37" s="4">
        <v>16.600000000000001</v>
      </c>
      <c r="S37" s="4">
        <v>24.6</v>
      </c>
      <c r="T37" s="232">
        <v>21.6</v>
      </c>
      <c r="U37" s="54"/>
      <c r="V37" s="87"/>
      <c r="W37" s="234"/>
      <c r="X37" s="228"/>
      <c r="Y37" s="178"/>
      <c r="Z37" s="178"/>
      <c r="AA37" s="178"/>
      <c r="AB37" s="178"/>
      <c r="AC37" s="178"/>
      <c r="AD37" s="178"/>
      <c r="AE37" s="178"/>
      <c r="AF37" s="178"/>
      <c r="AG37" s="178"/>
    </row>
    <row r="38" spans="1:33" x14ac:dyDescent="0.25">
      <c r="A38" s="267" t="s">
        <v>1467</v>
      </c>
      <c r="B38" s="253" t="s">
        <v>67</v>
      </c>
      <c r="C38" s="307" t="s">
        <v>68</v>
      </c>
      <c r="D38" s="237" t="s">
        <v>14</v>
      </c>
      <c r="E38" s="241">
        <v>0.90600000000000003</v>
      </c>
      <c r="F38" s="241">
        <v>0.64</v>
      </c>
      <c r="G38" s="241">
        <v>0.8</v>
      </c>
      <c r="H38" s="241">
        <v>0.79300000000000004</v>
      </c>
      <c r="I38" s="241">
        <v>0.85199999999999998</v>
      </c>
      <c r="J38" s="241">
        <v>0.85799999999999998</v>
      </c>
      <c r="K38" s="241">
        <v>0.75</v>
      </c>
      <c r="L38" s="241">
        <v>0.85799999999999998</v>
      </c>
      <c r="M38" s="240">
        <v>5.3</v>
      </c>
      <c r="N38" s="241">
        <v>6.39</v>
      </c>
      <c r="O38" s="241">
        <v>5.59</v>
      </c>
      <c r="P38" s="241">
        <v>5.31</v>
      </c>
      <c r="Q38" s="241">
        <v>6.64</v>
      </c>
      <c r="R38" s="241">
        <v>7.18</v>
      </c>
      <c r="S38" s="241">
        <v>6.91</v>
      </c>
      <c r="T38" s="255">
        <v>7.03</v>
      </c>
      <c r="U38" s="241" t="s">
        <v>1492</v>
      </c>
      <c r="V38" s="243" t="s">
        <v>395</v>
      </c>
      <c r="W38" s="244" t="s">
        <v>1527</v>
      </c>
      <c r="X38" s="244" t="s">
        <v>1528</v>
      </c>
      <c r="Y38" s="245">
        <v>0.31580000000000003</v>
      </c>
      <c r="Z38" s="246">
        <v>0.16719999999999999</v>
      </c>
      <c r="AA38" s="246">
        <v>5.9989999999999997</v>
      </c>
      <c r="AB38" s="246">
        <v>1</v>
      </c>
      <c r="AC38" s="246">
        <v>13</v>
      </c>
      <c r="AD38" s="246">
        <v>2.92E-2</v>
      </c>
      <c r="AE38" s="246">
        <v>-278.08988764044898</v>
      </c>
      <c r="AF38" s="246">
        <v>-4.984</v>
      </c>
      <c r="AG38" s="246">
        <v>0</v>
      </c>
    </row>
    <row r="39" spans="1:33" x14ac:dyDescent="0.25">
      <c r="A39" s="143"/>
      <c r="B39" s="256"/>
      <c r="C39" s="308"/>
      <c r="D39" s="41" t="s">
        <v>15</v>
      </c>
      <c r="E39" s="54">
        <v>0.51500000000000001</v>
      </c>
      <c r="F39" s="4">
        <v>0.59</v>
      </c>
      <c r="G39" s="4">
        <v>0.73499999999999999</v>
      </c>
      <c r="H39" s="4">
        <v>0.78800000000000003</v>
      </c>
      <c r="I39" s="4">
        <v>0.755</v>
      </c>
      <c r="J39" s="4">
        <v>0.78700000000000003</v>
      </c>
      <c r="K39" s="4">
        <v>0.69899999999999995</v>
      </c>
      <c r="L39" s="4">
        <v>0.81499999999999995</v>
      </c>
      <c r="M39" s="53">
        <v>4.91</v>
      </c>
      <c r="N39" s="4">
        <v>5.7</v>
      </c>
      <c r="O39" s="4">
        <v>5.0999999999999996</v>
      </c>
      <c r="P39" s="4">
        <v>5.43</v>
      </c>
      <c r="Q39" s="4">
        <v>6.71</v>
      </c>
      <c r="R39" s="4">
        <v>7.24</v>
      </c>
      <c r="S39" s="4">
        <v>7.07</v>
      </c>
      <c r="T39" s="232">
        <v>7.22</v>
      </c>
      <c r="U39" s="54" t="s">
        <v>1486</v>
      </c>
      <c r="V39" s="87" t="s">
        <v>396</v>
      </c>
      <c r="W39" s="228" t="s">
        <v>1529</v>
      </c>
      <c r="X39" s="228" t="s">
        <v>1530</v>
      </c>
      <c r="Y39" s="178">
        <v>0.59340000000000004</v>
      </c>
      <c r="Z39" s="178">
        <v>9.2130000000000004E-2</v>
      </c>
      <c r="AA39" s="178">
        <v>23.35</v>
      </c>
      <c r="AB39" s="178">
        <v>1</v>
      </c>
      <c r="AC39" s="178">
        <v>16</v>
      </c>
      <c r="AD39" s="178">
        <v>2.0000000000000001E-4</v>
      </c>
      <c r="AE39" s="178">
        <v>-543.95604395604403</v>
      </c>
      <c r="AF39" s="178">
        <v>-2.548</v>
      </c>
      <c r="AG39" s="178">
        <v>0</v>
      </c>
    </row>
    <row r="40" spans="1:33" x14ac:dyDescent="0.25">
      <c r="A40" s="143"/>
      <c r="B40" s="256"/>
      <c r="C40" s="308"/>
      <c r="D40" s="41" t="s">
        <v>16</v>
      </c>
      <c r="E40" s="54">
        <v>0.51700000000000002</v>
      </c>
      <c r="F40" s="4">
        <v>0.495</v>
      </c>
      <c r="G40" s="4">
        <v>0.65900000000000003</v>
      </c>
      <c r="H40" s="4">
        <v>0.66900000000000004</v>
      </c>
      <c r="I40" s="4">
        <v>0.81799999999999995</v>
      </c>
      <c r="J40" s="4">
        <v>0.73699999999999999</v>
      </c>
      <c r="K40" s="4">
        <v>0.80400000000000005</v>
      </c>
      <c r="L40" s="4">
        <v>0.88200000000000001</v>
      </c>
      <c r="M40" s="53">
        <v>4.9800000000000004</v>
      </c>
      <c r="N40" s="4">
        <v>6.72</v>
      </c>
      <c r="O40" s="4">
        <v>5.0999999999999996</v>
      </c>
      <c r="P40" s="4">
        <v>5.4</v>
      </c>
      <c r="Q40" s="4">
        <v>6.93</v>
      </c>
      <c r="R40" s="4">
        <v>6.97</v>
      </c>
      <c r="S40" s="4">
        <v>6.79</v>
      </c>
      <c r="T40" s="232">
        <v>7.22</v>
      </c>
      <c r="U40" s="54"/>
      <c r="V40" s="87"/>
      <c r="W40" s="234"/>
      <c r="X40" s="228"/>
      <c r="Y40" s="178"/>
      <c r="Z40" s="178"/>
      <c r="AA40" s="178"/>
      <c r="AB40" s="178"/>
      <c r="AC40" s="178"/>
      <c r="AD40" s="178"/>
      <c r="AE40" s="178"/>
      <c r="AF40" s="178"/>
      <c r="AG40" s="178"/>
    </row>
    <row r="41" spans="1:33" x14ac:dyDescent="0.25">
      <c r="A41" s="235" t="s">
        <v>1468</v>
      </c>
      <c r="B41" s="236" t="s">
        <v>71</v>
      </c>
      <c r="C41" s="306" t="s">
        <v>72</v>
      </c>
      <c r="D41" s="237" t="s">
        <v>14</v>
      </c>
      <c r="E41" s="241">
        <v>0.34965527393904167</v>
      </c>
      <c r="F41" s="241">
        <v>0.29006949731021331</v>
      </c>
      <c r="G41" s="241">
        <v>0.28458455738462485</v>
      </c>
      <c r="H41" s="238">
        <v>0.14407837963899553</v>
      </c>
      <c r="I41" s="239">
        <v>8.8741470789495708E-2</v>
      </c>
      <c r="J41" s="239">
        <v>0</v>
      </c>
      <c r="K41" s="239">
        <v>0.10768199531551462</v>
      </c>
      <c r="L41" s="239">
        <v>0.18861592260073953</v>
      </c>
      <c r="M41" s="240">
        <v>2.8442580808635265</v>
      </c>
      <c r="N41" s="238">
        <v>2.2410981999410273</v>
      </c>
      <c r="O41" s="238">
        <v>2.0871793970813615</v>
      </c>
      <c r="P41" s="239">
        <v>1.329770198653468</v>
      </c>
      <c r="Q41" s="239">
        <v>1.7352425709370385</v>
      </c>
      <c r="R41" s="241">
        <v>0.881766591521563</v>
      </c>
      <c r="S41" s="239">
        <v>1.6458873665544302</v>
      </c>
      <c r="T41" s="255">
        <v>1.8116055066725023</v>
      </c>
      <c r="U41" s="241" t="s">
        <v>1486</v>
      </c>
      <c r="V41" s="243" t="s">
        <v>395</v>
      </c>
      <c r="W41" s="244" t="s">
        <v>1531</v>
      </c>
      <c r="X41" s="244" t="s">
        <v>1532</v>
      </c>
      <c r="Y41" s="246">
        <v>0.84499999999999997</v>
      </c>
      <c r="Z41" s="246">
        <v>0.24179999999999999</v>
      </c>
      <c r="AA41" s="246">
        <v>70.86</v>
      </c>
      <c r="AB41" s="246">
        <v>1</v>
      </c>
      <c r="AC41" s="246">
        <v>13</v>
      </c>
      <c r="AD41" s="246" t="s">
        <v>1491</v>
      </c>
      <c r="AE41" s="246">
        <v>55.932203389830498</v>
      </c>
      <c r="AF41" s="246">
        <v>24.78</v>
      </c>
      <c r="AG41" s="246">
        <v>24.78</v>
      </c>
    </row>
    <row r="42" spans="1:33" x14ac:dyDescent="0.25">
      <c r="A42" s="230"/>
      <c r="B42" s="231"/>
      <c r="C42" s="305"/>
      <c r="D42" s="41" t="s">
        <v>15</v>
      </c>
      <c r="E42" s="96">
        <v>0.34102431751599993</v>
      </c>
      <c r="F42" s="4">
        <v>0.28089325172131613</v>
      </c>
      <c r="G42" s="4">
        <v>0.25472538459995958</v>
      </c>
      <c r="H42" s="13">
        <v>0.13474394265385212</v>
      </c>
      <c r="I42" s="95">
        <v>6.2876455706825235E-2</v>
      </c>
      <c r="J42" s="95">
        <v>0</v>
      </c>
      <c r="K42" s="95">
        <v>0.10434567413307676</v>
      </c>
      <c r="L42" s="95">
        <v>0.18233803273267299</v>
      </c>
      <c r="M42" s="46">
        <v>2.4068312059854442</v>
      </c>
      <c r="N42" s="13">
        <v>2.5494568956581229</v>
      </c>
      <c r="O42" s="13">
        <v>2.6014843025314556</v>
      </c>
      <c r="P42" s="95">
        <v>1.6547048196295076</v>
      </c>
      <c r="Q42" s="95">
        <v>1.3090370538186369</v>
      </c>
      <c r="R42" s="4">
        <v>0.65882288350324103</v>
      </c>
      <c r="S42" s="4">
        <v>1.2239311275595555</v>
      </c>
      <c r="T42" s="232">
        <v>1.7103707652038747</v>
      </c>
      <c r="U42" s="54" t="s">
        <v>1486</v>
      </c>
      <c r="V42" s="87" t="s">
        <v>396</v>
      </c>
      <c r="W42" s="228" t="s">
        <v>1533</v>
      </c>
      <c r="X42" s="228" t="s">
        <v>1534</v>
      </c>
      <c r="Y42" s="178">
        <v>0.89780000000000004</v>
      </c>
      <c r="Z42" s="178">
        <v>0.16930000000000001</v>
      </c>
      <c r="AA42" s="178">
        <v>140.6</v>
      </c>
      <c r="AB42" s="178">
        <v>1</v>
      </c>
      <c r="AC42" s="178">
        <v>16</v>
      </c>
      <c r="AD42" s="178" t="s">
        <v>1491</v>
      </c>
      <c r="AE42" s="178">
        <v>120.62663185378599</v>
      </c>
      <c r="AF42" s="178">
        <v>11.49</v>
      </c>
      <c r="AG42" s="249">
        <v>11.49</v>
      </c>
    </row>
    <row r="43" spans="1:33" x14ac:dyDescent="0.25">
      <c r="A43" s="230"/>
      <c r="B43" s="231"/>
      <c r="C43" s="305"/>
      <c r="D43" s="41" t="s">
        <v>16</v>
      </c>
      <c r="E43" s="54">
        <v>0.29395807344386998</v>
      </c>
      <c r="F43" s="4">
        <v>0.20858753829412274</v>
      </c>
      <c r="G43" s="13">
        <v>0.20219131187247497</v>
      </c>
      <c r="H43" s="13">
        <v>7.6206886229925649E-2</v>
      </c>
      <c r="I43" s="95">
        <v>8.5999262836235671E-2</v>
      </c>
      <c r="J43" s="95">
        <v>0</v>
      </c>
      <c r="K43" s="95">
        <v>0.13541244139631334</v>
      </c>
      <c r="L43" s="95">
        <v>0.23439631236813971</v>
      </c>
      <c r="M43" s="46">
        <v>3.2226121555848382</v>
      </c>
      <c r="N43" s="13">
        <v>2.7435119368595284</v>
      </c>
      <c r="O43" s="13">
        <v>2.5211260686232588</v>
      </c>
      <c r="P43" s="95">
        <v>1.6784976530640343</v>
      </c>
      <c r="Q43" s="95">
        <v>1.261199023216325</v>
      </c>
      <c r="R43" s="4">
        <v>0.54433436959511872</v>
      </c>
      <c r="S43" s="4">
        <v>1.1645513782112791</v>
      </c>
      <c r="T43" s="232">
        <v>1.5145552335634982</v>
      </c>
      <c r="U43" s="54"/>
      <c r="V43" s="268"/>
      <c r="W43" s="234"/>
      <c r="X43" s="228"/>
      <c r="Y43" s="178"/>
      <c r="Z43" s="178"/>
      <c r="AA43" s="178"/>
      <c r="AB43" s="178"/>
      <c r="AC43" s="178"/>
      <c r="AD43" s="178"/>
      <c r="AE43" s="178"/>
      <c r="AF43" s="178"/>
      <c r="AG43" s="252"/>
    </row>
    <row r="44" spans="1:33" x14ac:dyDescent="0.25">
      <c r="A44" s="269" t="s">
        <v>1470</v>
      </c>
      <c r="B44" s="236" t="s">
        <v>88</v>
      </c>
      <c r="C44" s="306" t="s">
        <v>89</v>
      </c>
      <c r="D44" s="237" t="s">
        <v>14</v>
      </c>
      <c r="E44" s="241">
        <v>1.06</v>
      </c>
      <c r="F44" s="241">
        <v>0.71</v>
      </c>
      <c r="G44" s="241">
        <v>0.748</v>
      </c>
      <c r="H44" s="241">
        <v>0.91700000000000004</v>
      </c>
      <c r="I44" s="241">
        <v>1.04</v>
      </c>
      <c r="J44" s="241">
        <v>0.97299999999999998</v>
      </c>
      <c r="K44" s="241">
        <v>1.24</v>
      </c>
      <c r="L44" s="241">
        <v>0.88200000000000001</v>
      </c>
      <c r="M44" s="240">
        <v>4.03</v>
      </c>
      <c r="N44" s="241">
        <v>4.13</v>
      </c>
      <c r="O44" s="241">
        <v>4.92</v>
      </c>
      <c r="P44" s="241">
        <v>5.78</v>
      </c>
      <c r="Q44" s="241">
        <v>5.59</v>
      </c>
      <c r="R44" s="241">
        <v>6.26</v>
      </c>
      <c r="S44" s="241">
        <v>7.15</v>
      </c>
      <c r="T44" s="255">
        <v>5.83</v>
      </c>
      <c r="U44" s="241" t="s">
        <v>1492</v>
      </c>
      <c r="V44" s="243" t="s">
        <v>395</v>
      </c>
      <c r="W44" s="244" t="s">
        <v>1535</v>
      </c>
      <c r="X44" s="244" t="s">
        <v>1536</v>
      </c>
      <c r="Y44" s="245">
        <v>0.23419999999999999</v>
      </c>
      <c r="Z44" s="246">
        <v>0.2026</v>
      </c>
      <c r="AA44" s="246">
        <v>3.9750000000000001</v>
      </c>
      <c r="AB44" s="246">
        <v>1</v>
      </c>
      <c r="AC44" s="246">
        <v>13</v>
      </c>
      <c r="AD44" s="246">
        <v>6.7599999999999993E-2</v>
      </c>
      <c r="AE44" s="246">
        <v>-281.82187881252497</v>
      </c>
      <c r="AF44" s="246">
        <v>-4.9180000000000001</v>
      </c>
      <c r="AG44" s="246">
        <v>0</v>
      </c>
    </row>
    <row r="45" spans="1:33" x14ac:dyDescent="0.25">
      <c r="A45" s="270"/>
      <c r="B45" s="231"/>
      <c r="C45" s="305"/>
      <c r="D45" s="41" t="s">
        <v>15</v>
      </c>
      <c r="E45" s="54">
        <v>0.90400000000000003</v>
      </c>
      <c r="F45" s="4">
        <v>0.67700000000000005</v>
      </c>
      <c r="G45" s="4">
        <v>0.95499999999999996</v>
      </c>
      <c r="H45" s="4">
        <v>0.59499999999999997</v>
      </c>
      <c r="I45" s="4">
        <v>1.18</v>
      </c>
      <c r="J45" s="4">
        <v>1.1000000000000001</v>
      </c>
      <c r="K45" s="4">
        <v>1.1100000000000001</v>
      </c>
      <c r="L45" s="4">
        <v>0.879</v>
      </c>
      <c r="M45" s="53">
        <v>3.35</v>
      </c>
      <c r="N45" s="4">
        <v>4.41</v>
      </c>
      <c r="O45" s="4">
        <v>5.23</v>
      </c>
      <c r="P45" s="4">
        <v>5.64</v>
      </c>
      <c r="Q45" s="4">
        <v>5.58</v>
      </c>
      <c r="R45" s="4">
        <v>6.38</v>
      </c>
      <c r="S45" s="4">
        <v>7.33</v>
      </c>
      <c r="T45" s="232">
        <v>5.82</v>
      </c>
      <c r="U45" s="54" t="s">
        <v>1492</v>
      </c>
      <c r="V45" s="87" t="s">
        <v>396</v>
      </c>
      <c r="W45" s="228" t="s">
        <v>1537</v>
      </c>
      <c r="X45" s="228" t="s">
        <v>1538</v>
      </c>
      <c r="Y45" s="180">
        <v>0.6421</v>
      </c>
      <c r="Z45" s="178">
        <v>0.1231</v>
      </c>
      <c r="AA45" s="178">
        <v>23.33</v>
      </c>
      <c r="AB45" s="178">
        <v>1</v>
      </c>
      <c r="AC45" s="178">
        <v>13</v>
      </c>
      <c r="AD45" s="178">
        <v>2.9999999999999997E-4</v>
      </c>
      <c r="AE45" s="178">
        <v>-191.59524467790999</v>
      </c>
      <c r="AF45" s="178">
        <v>-7.234</v>
      </c>
      <c r="AG45" s="178">
        <v>0</v>
      </c>
    </row>
    <row r="46" spans="1:33" x14ac:dyDescent="0.25">
      <c r="A46" s="270"/>
      <c r="B46" s="231"/>
      <c r="C46" s="305"/>
      <c r="D46" s="41" t="s">
        <v>16</v>
      </c>
      <c r="E46" s="54">
        <v>0.74199999999999999</v>
      </c>
      <c r="F46" s="4">
        <v>0.56200000000000006</v>
      </c>
      <c r="G46" s="4">
        <v>0.69099999999999995</v>
      </c>
      <c r="H46" s="4">
        <v>0.97099999999999997</v>
      </c>
      <c r="I46" s="4">
        <v>0.94</v>
      </c>
      <c r="J46" s="4">
        <v>0.81</v>
      </c>
      <c r="K46" s="4">
        <v>0.99399999999999999</v>
      </c>
      <c r="L46" s="4">
        <v>0.81</v>
      </c>
      <c r="M46" s="53">
        <v>3.38</v>
      </c>
      <c r="N46" s="4">
        <v>3.87</v>
      </c>
      <c r="O46" s="4">
        <v>5.32</v>
      </c>
      <c r="P46" s="4">
        <v>5.26</v>
      </c>
      <c r="Q46" s="4">
        <v>6.12</v>
      </c>
      <c r="R46" s="4">
        <v>6.19</v>
      </c>
      <c r="S46" s="4">
        <v>6.94</v>
      </c>
      <c r="T46" s="232">
        <v>5.93</v>
      </c>
      <c r="U46" s="54"/>
      <c r="V46" s="87"/>
      <c r="W46" s="234"/>
      <c r="X46" s="228"/>
      <c r="Y46" s="178"/>
      <c r="Z46" s="178"/>
      <c r="AA46" s="178"/>
      <c r="AB46" s="178"/>
      <c r="AC46" s="178"/>
      <c r="AD46" s="178"/>
      <c r="AE46" s="178"/>
      <c r="AF46" s="178"/>
      <c r="AG46" s="178"/>
    </row>
    <row r="47" spans="1:33" x14ac:dyDescent="0.25">
      <c r="A47" s="269" t="s">
        <v>1468</v>
      </c>
      <c r="B47" s="236" t="s">
        <v>92</v>
      </c>
      <c r="C47" s="306" t="s">
        <v>93</v>
      </c>
      <c r="D47" s="237" t="s">
        <v>9</v>
      </c>
      <c r="E47" s="271">
        <v>0.72705777810248295</v>
      </c>
      <c r="F47" s="238">
        <v>0.70706417708363656</v>
      </c>
      <c r="G47" s="239">
        <v>0.73495552979522283</v>
      </c>
      <c r="H47" s="239">
        <v>0.61325326026919535</v>
      </c>
      <c r="I47" s="241">
        <v>0.56207563562518226</v>
      </c>
      <c r="J47" s="239">
        <v>0.50965778377420534</v>
      </c>
      <c r="K47" s="239">
        <v>0.67330607816163224</v>
      </c>
      <c r="L47" s="272">
        <v>0.71468649710502563</v>
      </c>
      <c r="M47" s="238"/>
      <c r="N47" s="238"/>
      <c r="O47" s="239"/>
      <c r="P47" s="239"/>
      <c r="Q47" s="241"/>
      <c r="R47" s="239"/>
      <c r="S47" s="239"/>
      <c r="T47" s="242"/>
      <c r="U47" s="241" t="s">
        <v>1486</v>
      </c>
      <c r="V47" s="243" t="s">
        <v>395</v>
      </c>
      <c r="W47" s="244" t="s">
        <v>1539</v>
      </c>
      <c r="X47" s="244" t="s">
        <v>1540</v>
      </c>
      <c r="Y47" s="246">
        <v>0.64500000000000002</v>
      </c>
      <c r="Z47" s="246">
        <v>7.492E-2</v>
      </c>
      <c r="AA47" s="246">
        <v>29.08</v>
      </c>
      <c r="AB47" s="246">
        <v>1</v>
      </c>
      <c r="AC47" s="246">
        <v>16</v>
      </c>
      <c r="AD47" s="246" t="s">
        <v>1491</v>
      </c>
      <c r="AE47" s="246">
        <v>599.48096885813197</v>
      </c>
      <c r="AF47" s="246">
        <v>2.3119999999999998</v>
      </c>
      <c r="AG47" s="246">
        <v>2.3119999999999998</v>
      </c>
    </row>
    <row r="48" spans="1:33" x14ac:dyDescent="0.25">
      <c r="A48" s="270"/>
      <c r="B48" s="231"/>
      <c r="C48" s="305"/>
      <c r="D48" s="41" t="s">
        <v>10</v>
      </c>
      <c r="E48" s="46">
        <v>0.63549071878097829</v>
      </c>
      <c r="F48" s="13">
        <v>0.58096604286665599</v>
      </c>
      <c r="G48" s="95">
        <v>0.7469983307842103</v>
      </c>
      <c r="H48" s="95">
        <v>0.57281087801908692</v>
      </c>
      <c r="I48" s="4">
        <v>0.60837654024864962</v>
      </c>
      <c r="J48" s="95">
        <v>0.50043086487142763</v>
      </c>
      <c r="K48" s="95">
        <v>0.75138643741749278</v>
      </c>
      <c r="L48" s="99">
        <v>0.73331942874544631</v>
      </c>
      <c r="M48" s="47"/>
      <c r="N48" s="13"/>
      <c r="O48" s="95"/>
      <c r="P48" s="95"/>
      <c r="Q48" s="4"/>
      <c r="R48" s="95"/>
      <c r="S48" s="95"/>
      <c r="T48" s="247"/>
      <c r="U48" s="54"/>
      <c r="V48" s="273"/>
      <c r="W48" s="234"/>
      <c r="X48" s="234"/>
      <c r="Y48" s="249"/>
      <c r="Z48" s="178"/>
      <c r="AA48" s="178"/>
      <c r="AB48" s="178"/>
      <c r="AC48" s="178"/>
      <c r="AD48" s="178"/>
      <c r="AE48" s="178"/>
      <c r="AF48" s="178"/>
      <c r="AG48" s="178"/>
    </row>
    <row r="49" spans="1:33" x14ac:dyDescent="0.25">
      <c r="A49" s="270"/>
      <c r="B49" s="231"/>
      <c r="C49" s="305"/>
      <c r="D49" s="41" t="s">
        <v>11</v>
      </c>
      <c r="E49" s="46">
        <v>0.69822422657662442</v>
      </c>
      <c r="F49" s="13">
        <v>0.62507514304701883</v>
      </c>
      <c r="G49" s="95">
        <v>0.65688142115096715</v>
      </c>
      <c r="H49" s="95">
        <v>0.58706793065950147</v>
      </c>
      <c r="I49" s="4">
        <v>0.59251132846772858</v>
      </c>
      <c r="J49" s="95">
        <v>0.54047771927180044</v>
      </c>
      <c r="K49" s="95">
        <v>0.7335699340327958</v>
      </c>
      <c r="L49" s="99">
        <v>0.64585086402485536</v>
      </c>
      <c r="M49" s="47"/>
      <c r="N49" s="13"/>
      <c r="O49" s="95"/>
      <c r="P49" s="95"/>
      <c r="Q49" s="4"/>
      <c r="R49" s="95"/>
      <c r="S49" s="95"/>
      <c r="T49" s="247"/>
      <c r="U49" s="54"/>
      <c r="V49" s="96"/>
      <c r="W49" s="274"/>
      <c r="X49" s="228"/>
      <c r="Y49" s="178"/>
      <c r="Z49" s="178"/>
      <c r="AA49" s="178"/>
      <c r="AB49" s="178"/>
      <c r="AC49" s="178"/>
      <c r="AD49" s="178"/>
      <c r="AE49" s="178"/>
      <c r="AF49" s="178"/>
      <c r="AG49" s="178"/>
    </row>
    <row r="50" spans="1:33" x14ac:dyDescent="0.25">
      <c r="A50" s="235" t="s">
        <v>1467</v>
      </c>
      <c r="B50" s="236" t="s">
        <v>454</v>
      </c>
      <c r="C50" s="306" t="s">
        <v>584</v>
      </c>
      <c r="D50" s="237" t="s">
        <v>9</v>
      </c>
      <c r="E50" s="240">
        <v>1.69</v>
      </c>
      <c r="F50" s="241">
        <v>1.55</v>
      </c>
      <c r="G50" s="241">
        <v>1.61</v>
      </c>
      <c r="H50" s="241">
        <v>1.9</v>
      </c>
      <c r="I50" s="241">
        <v>1.22</v>
      </c>
      <c r="J50" s="241">
        <v>0.67800000000000005</v>
      </c>
      <c r="K50" s="241">
        <v>1.54</v>
      </c>
      <c r="L50" s="265">
        <v>2.48</v>
      </c>
      <c r="M50" s="241"/>
      <c r="N50" s="241"/>
      <c r="O50" s="241"/>
      <c r="P50" s="241"/>
      <c r="Q50" s="241"/>
      <c r="R50" s="241"/>
      <c r="S50" s="241"/>
      <c r="T50" s="255"/>
      <c r="U50" s="239" t="s">
        <v>1486</v>
      </c>
      <c r="V50" s="243" t="s">
        <v>395</v>
      </c>
      <c r="W50" s="244" t="s">
        <v>1541</v>
      </c>
      <c r="X50" s="244" t="s">
        <v>1542</v>
      </c>
      <c r="Y50" s="246">
        <v>0.72840000000000005</v>
      </c>
      <c r="Z50" s="246">
        <v>0.2349</v>
      </c>
      <c r="AA50" s="246">
        <v>42.92</v>
      </c>
      <c r="AB50" s="246">
        <v>1</v>
      </c>
      <c r="AC50" s="246">
        <v>16</v>
      </c>
      <c r="AD50" s="246" t="s">
        <v>1491</v>
      </c>
      <c r="AE50" s="246">
        <v>157.321225879682</v>
      </c>
      <c r="AF50" s="246">
        <v>8.81</v>
      </c>
      <c r="AG50" s="246">
        <v>8.81</v>
      </c>
    </row>
    <row r="51" spans="1:33" x14ac:dyDescent="0.25">
      <c r="A51" s="230"/>
      <c r="B51" s="231"/>
      <c r="C51" s="305"/>
      <c r="D51" s="41" t="s">
        <v>10</v>
      </c>
      <c r="E51" s="53">
        <v>4.46</v>
      </c>
      <c r="F51" s="4">
        <v>1.85</v>
      </c>
      <c r="G51" s="4">
        <v>1.74</v>
      </c>
      <c r="H51" s="4">
        <v>2.06</v>
      </c>
      <c r="I51" s="4">
        <v>1.29</v>
      </c>
      <c r="J51" s="4">
        <v>0.72799999999999998</v>
      </c>
      <c r="K51" s="4">
        <v>1.56</v>
      </c>
      <c r="L51" s="76">
        <v>2.56</v>
      </c>
      <c r="M51" s="54"/>
      <c r="N51" s="4"/>
      <c r="O51" s="4"/>
      <c r="P51" s="4"/>
      <c r="Q51" s="4"/>
      <c r="R51" s="4"/>
      <c r="S51" s="4"/>
      <c r="T51" s="232"/>
      <c r="U51" s="96"/>
      <c r="V51" s="273"/>
      <c r="W51" s="234"/>
      <c r="X51" s="234"/>
      <c r="Y51" s="249"/>
      <c r="Z51" s="178"/>
      <c r="AA51" s="178"/>
      <c r="AB51" s="178"/>
      <c r="AC51" s="178"/>
      <c r="AD51" s="178"/>
      <c r="AE51" s="178"/>
      <c r="AF51" s="178"/>
      <c r="AG51" s="178"/>
    </row>
    <row r="52" spans="1:33" x14ac:dyDescent="0.25">
      <c r="A52" s="230"/>
      <c r="B52" s="231"/>
      <c r="C52" s="305"/>
      <c r="D52" s="41" t="s">
        <v>11</v>
      </c>
      <c r="E52" s="53">
        <v>1.9</v>
      </c>
      <c r="F52" s="4">
        <v>1.67</v>
      </c>
      <c r="G52" s="4">
        <v>1.83</v>
      </c>
      <c r="H52" s="4">
        <v>2.04</v>
      </c>
      <c r="I52" s="4">
        <v>1.38</v>
      </c>
      <c r="J52" s="4">
        <v>0.79300000000000004</v>
      </c>
      <c r="K52" s="4">
        <v>1.57</v>
      </c>
      <c r="L52" s="76">
        <v>2.48</v>
      </c>
      <c r="M52" s="54"/>
      <c r="N52" s="4"/>
      <c r="O52" s="4"/>
      <c r="P52" s="4"/>
      <c r="Q52" s="4"/>
      <c r="R52" s="4"/>
      <c r="S52" s="4"/>
      <c r="T52" s="232"/>
      <c r="U52" s="96"/>
      <c r="V52" s="87"/>
      <c r="W52" s="234"/>
      <c r="X52" s="228"/>
      <c r="Y52" s="178"/>
      <c r="Z52" s="178"/>
      <c r="AA52" s="178"/>
      <c r="AB52" s="178"/>
      <c r="AC52" s="178"/>
      <c r="AD52" s="178"/>
      <c r="AE52" s="178"/>
      <c r="AF52" s="178"/>
      <c r="AG52" s="178"/>
    </row>
    <row r="53" spans="1:33" x14ac:dyDescent="0.25">
      <c r="A53" s="267" t="s">
        <v>1467</v>
      </c>
      <c r="B53" s="262" t="s">
        <v>459</v>
      </c>
      <c r="C53" s="309" t="s">
        <v>585</v>
      </c>
      <c r="D53" s="237" t="s">
        <v>9</v>
      </c>
      <c r="E53" s="241">
        <v>1.1000000000000001</v>
      </c>
      <c r="F53" s="241">
        <v>0.495</v>
      </c>
      <c r="G53" s="241">
        <v>0.318</v>
      </c>
      <c r="H53" s="241">
        <v>0.11</v>
      </c>
      <c r="I53" s="241">
        <v>3.2300000000000002E-2</v>
      </c>
      <c r="J53" s="241">
        <v>0</v>
      </c>
      <c r="K53" s="241">
        <v>1.65</v>
      </c>
      <c r="L53" s="265">
        <v>0</v>
      </c>
      <c r="M53" s="241">
        <v>10.1</v>
      </c>
      <c r="N53" s="239">
        <v>5.51</v>
      </c>
      <c r="O53" s="241">
        <v>2.63</v>
      </c>
      <c r="P53" s="241">
        <v>0.77200000000000002</v>
      </c>
      <c r="Q53" s="241">
        <v>6.3200000000000006E-2</v>
      </c>
      <c r="R53" s="241">
        <v>0</v>
      </c>
      <c r="S53" s="241">
        <v>12.7</v>
      </c>
      <c r="T53" s="255">
        <v>0</v>
      </c>
      <c r="U53" s="241" t="s">
        <v>1486</v>
      </c>
      <c r="V53" s="243" t="s">
        <v>395</v>
      </c>
      <c r="W53" s="244" t="s">
        <v>1543</v>
      </c>
      <c r="X53" s="244" t="s">
        <v>1544</v>
      </c>
      <c r="Y53" s="246">
        <v>0.97799999999999998</v>
      </c>
      <c r="Z53" s="246">
        <v>0.20150000000000001</v>
      </c>
      <c r="AA53" s="246">
        <v>578.9</v>
      </c>
      <c r="AB53" s="246">
        <v>1</v>
      </c>
      <c r="AC53" s="246">
        <v>13</v>
      </c>
      <c r="AD53" s="246" t="s">
        <v>1491</v>
      </c>
      <c r="AE53" s="246">
        <v>23.483564893256499</v>
      </c>
      <c r="AF53" s="246">
        <v>59.02</v>
      </c>
      <c r="AG53" s="246">
        <v>59.02</v>
      </c>
    </row>
    <row r="54" spans="1:33" x14ac:dyDescent="0.25">
      <c r="A54" s="143"/>
      <c r="B54" s="263"/>
      <c r="C54" s="310"/>
      <c r="D54" s="41" t="s">
        <v>10</v>
      </c>
      <c r="E54" s="54">
        <v>1.1399999999999999</v>
      </c>
      <c r="F54" s="4">
        <v>0.54800000000000004</v>
      </c>
      <c r="G54" s="4">
        <v>0.33100000000000002</v>
      </c>
      <c r="H54" s="4">
        <v>0.128</v>
      </c>
      <c r="I54" s="4">
        <v>2.86E-2</v>
      </c>
      <c r="J54" s="4">
        <v>0</v>
      </c>
      <c r="K54" s="4">
        <v>1.62</v>
      </c>
      <c r="L54" s="76">
        <v>0</v>
      </c>
      <c r="M54" s="54">
        <v>9.31</v>
      </c>
      <c r="N54" s="95">
        <v>4.13</v>
      </c>
      <c r="O54" s="4">
        <v>2.91</v>
      </c>
      <c r="P54" s="4">
        <v>0.745</v>
      </c>
      <c r="Q54" s="4">
        <v>0.13800000000000001</v>
      </c>
      <c r="R54" s="4">
        <v>0</v>
      </c>
      <c r="S54" s="4">
        <v>13.2</v>
      </c>
      <c r="T54" s="232">
        <v>0</v>
      </c>
      <c r="U54" s="54" t="s">
        <v>1486</v>
      </c>
      <c r="V54" s="87" t="s">
        <v>396</v>
      </c>
      <c r="W54" s="228" t="s">
        <v>1545</v>
      </c>
      <c r="X54" s="228" t="s">
        <v>1546</v>
      </c>
      <c r="Y54" s="178">
        <v>0.97219999999999995</v>
      </c>
      <c r="Z54" s="178">
        <v>0.28210000000000002</v>
      </c>
      <c r="AA54" s="178">
        <v>454.7</v>
      </c>
      <c r="AB54" s="178">
        <v>1</v>
      </c>
      <c r="AC54" s="178">
        <v>13</v>
      </c>
      <c r="AD54" s="178" t="s">
        <v>1491</v>
      </c>
      <c r="AE54" s="178">
        <v>18.9292543021032</v>
      </c>
      <c r="AF54" s="178">
        <v>73.22</v>
      </c>
      <c r="AG54" s="249">
        <v>73.22</v>
      </c>
    </row>
    <row r="55" spans="1:33" x14ac:dyDescent="0.25">
      <c r="A55" s="143"/>
      <c r="B55" s="263"/>
      <c r="C55" s="310"/>
      <c r="D55" s="41" t="s">
        <v>11</v>
      </c>
      <c r="E55" s="54">
        <v>1.29</v>
      </c>
      <c r="F55" s="4">
        <v>0.54600000000000004</v>
      </c>
      <c r="G55" s="4">
        <v>0.34699999999999998</v>
      </c>
      <c r="H55" s="4">
        <v>0.13400000000000001</v>
      </c>
      <c r="I55" s="4">
        <v>2.9600000000000001E-2</v>
      </c>
      <c r="J55" s="4">
        <v>0</v>
      </c>
      <c r="K55" s="4">
        <v>1.44</v>
      </c>
      <c r="L55" s="76">
        <v>0</v>
      </c>
      <c r="M55" s="54">
        <v>10.9</v>
      </c>
      <c r="N55" s="95">
        <v>5.33</v>
      </c>
      <c r="O55" s="4">
        <v>3.52</v>
      </c>
      <c r="P55" s="4">
        <v>1.03</v>
      </c>
      <c r="Q55" s="4">
        <v>0.20300000000000001</v>
      </c>
      <c r="R55" s="4">
        <v>0</v>
      </c>
      <c r="S55" s="4">
        <v>11.4</v>
      </c>
      <c r="T55" s="232">
        <v>0</v>
      </c>
      <c r="U55" s="54"/>
      <c r="V55" s="87"/>
      <c r="W55" s="234"/>
      <c r="X55" s="228"/>
      <c r="Y55" s="178"/>
      <c r="Z55" s="178"/>
      <c r="AA55" s="178"/>
      <c r="AB55" s="178"/>
      <c r="AC55" s="178"/>
      <c r="AD55" s="178"/>
      <c r="AE55" s="178"/>
      <c r="AF55" s="178"/>
      <c r="AG55" s="252"/>
    </row>
    <row r="56" spans="1:33" x14ac:dyDescent="0.25">
      <c r="A56" s="235" t="s">
        <v>1468</v>
      </c>
      <c r="B56" s="236" t="s">
        <v>103</v>
      </c>
      <c r="C56" s="306" t="s">
        <v>104</v>
      </c>
      <c r="D56" s="237" t="s">
        <v>9</v>
      </c>
      <c r="E56" s="240">
        <v>1.8066923565366035</v>
      </c>
      <c r="F56" s="241">
        <v>1.2088600187602201</v>
      </c>
      <c r="G56" s="241">
        <v>1.0724422020045152</v>
      </c>
      <c r="H56" s="241">
        <v>1.1267595776929107</v>
      </c>
      <c r="I56" s="241">
        <v>0.67818543484206528</v>
      </c>
      <c r="J56" s="241">
        <v>0.49930882633504992</v>
      </c>
      <c r="K56" s="241">
        <v>0.30003681537246452</v>
      </c>
      <c r="L56" s="272">
        <v>0.37423113284319598</v>
      </c>
      <c r="M56" s="241"/>
      <c r="N56" s="241"/>
      <c r="O56" s="241"/>
      <c r="P56" s="241"/>
      <c r="Q56" s="241"/>
      <c r="R56" s="241"/>
      <c r="S56" s="241"/>
      <c r="T56" s="242"/>
      <c r="U56" s="241" t="s">
        <v>1486</v>
      </c>
      <c r="V56" s="243" t="s">
        <v>395</v>
      </c>
      <c r="W56" s="244" t="s">
        <v>1547</v>
      </c>
      <c r="X56" s="244" t="s">
        <v>1548</v>
      </c>
      <c r="Y56" s="246">
        <v>0.91859999999999997</v>
      </c>
      <c r="Z56" s="246">
        <v>0.12770000000000001</v>
      </c>
      <c r="AA56" s="246">
        <v>180.6</v>
      </c>
      <c r="AB56" s="246">
        <v>1</v>
      </c>
      <c r="AC56" s="246">
        <v>16</v>
      </c>
      <c r="AD56" s="246" t="s">
        <v>1491</v>
      </c>
      <c r="AE56" s="246">
        <v>141.111789859499</v>
      </c>
      <c r="AF56" s="246">
        <v>9.8219999999999992</v>
      </c>
      <c r="AG56" s="246">
        <v>9.8219999999999992</v>
      </c>
    </row>
    <row r="57" spans="1:33" x14ac:dyDescent="0.25">
      <c r="A57" s="230"/>
      <c r="B57" s="231"/>
      <c r="C57" s="305"/>
      <c r="D57" s="41" t="s">
        <v>10</v>
      </c>
      <c r="E57" s="53">
        <v>1.687820464065656</v>
      </c>
      <c r="F57" s="4">
        <v>1.2134535428946074</v>
      </c>
      <c r="G57" s="4">
        <v>1.1340469158784585</v>
      </c>
      <c r="H57" s="4">
        <v>1.1300301717345649</v>
      </c>
      <c r="I57" s="4">
        <v>0.70759289721708596</v>
      </c>
      <c r="J57" s="4">
        <v>0.48340273325955191</v>
      </c>
      <c r="K57" s="95">
        <v>0.31717144419459248</v>
      </c>
      <c r="L57" s="99">
        <v>0.45445997716907754</v>
      </c>
      <c r="M57" s="54"/>
      <c r="N57" s="4"/>
      <c r="O57" s="4"/>
      <c r="P57" s="4"/>
      <c r="Q57" s="4"/>
      <c r="R57" s="4"/>
      <c r="S57" s="95"/>
      <c r="T57" s="247"/>
      <c r="U57" s="275"/>
      <c r="V57" s="233"/>
      <c r="W57" s="234"/>
      <c r="X57" s="234"/>
      <c r="Y57" s="249"/>
      <c r="Z57" s="178"/>
      <c r="AA57" s="178"/>
      <c r="AB57" s="178"/>
      <c r="AC57" s="178"/>
      <c r="AD57" s="178"/>
      <c r="AE57" s="178"/>
      <c r="AF57" s="178"/>
      <c r="AG57" s="178"/>
    </row>
    <row r="58" spans="1:33" x14ac:dyDescent="0.25">
      <c r="A58" s="230"/>
      <c r="B58" s="231"/>
      <c r="C58" s="305"/>
      <c r="D58" s="41" t="s">
        <v>11</v>
      </c>
      <c r="E58" s="53">
        <v>1.7629602191284153</v>
      </c>
      <c r="F58" s="4">
        <v>1.3392249481292937</v>
      </c>
      <c r="G58" s="4">
        <v>1.2014810299181413</v>
      </c>
      <c r="H58" s="4">
        <v>1.230135843397393</v>
      </c>
      <c r="I58" s="4">
        <v>0.73718009301106424</v>
      </c>
      <c r="J58" s="4">
        <v>0.46080397760735486</v>
      </c>
      <c r="K58" s="95">
        <v>0.31582875862941273</v>
      </c>
      <c r="L58" s="99">
        <v>0.34631287344394796</v>
      </c>
      <c r="M58" s="54"/>
      <c r="N58" s="4"/>
      <c r="O58" s="4"/>
      <c r="P58" s="4"/>
      <c r="Q58" s="4"/>
      <c r="R58" s="4"/>
      <c r="S58" s="95"/>
      <c r="T58" s="247"/>
      <c r="U58" s="54"/>
      <c r="V58" s="276"/>
      <c r="W58" s="234"/>
      <c r="X58" s="228"/>
      <c r="Y58" s="178"/>
      <c r="Z58" s="178"/>
      <c r="AA58" s="178"/>
      <c r="AB58" s="178"/>
      <c r="AC58" s="178"/>
      <c r="AD58" s="178"/>
      <c r="AE58" s="178"/>
      <c r="AF58" s="178"/>
      <c r="AG58" s="178"/>
    </row>
    <row r="59" spans="1:33" x14ac:dyDescent="0.25">
      <c r="A59" s="235" t="s">
        <v>1468</v>
      </c>
      <c r="B59" s="236" t="s">
        <v>114</v>
      </c>
      <c r="C59" s="306" t="s">
        <v>115</v>
      </c>
      <c r="D59" s="237" t="s">
        <v>9</v>
      </c>
      <c r="E59" s="241">
        <v>1.6154341418680904</v>
      </c>
      <c r="F59" s="241"/>
      <c r="G59" s="241">
        <v>1.7390209934595893</v>
      </c>
      <c r="H59" s="238">
        <v>1.857950855788173</v>
      </c>
      <c r="I59" s="239">
        <v>1.1471680023646136</v>
      </c>
      <c r="J59" s="239">
        <v>1.7493912929006576</v>
      </c>
      <c r="K59" s="238">
        <v>1.5518456950168835</v>
      </c>
      <c r="L59" s="239">
        <v>1.250963847445878</v>
      </c>
      <c r="M59" s="240">
        <v>13.358207737944065</v>
      </c>
      <c r="N59" s="241">
        <v>13.908513123530106</v>
      </c>
      <c r="O59" s="241"/>
      <c r="P59" s="239">
        <v>11.489082369077103</v>
      </c>
      <c r="Q59" s="238">
        <v>14.259018522763482</v>
      </c>
      <c r="R59" s="238">
        <v>13.282904196966618</v>
      </c>
      <c r="S59" s="239">
        <v>9.2487927422825233</v>
      </c>
      <c r="T59" s="242">
        <v>5.8250401975021546</v>
      </c>
      <c r="U59" s="239" t="s">
        <v>1492</v>
      </c>
      <c r="V59" s="243" t="s">
        <v>395</v>
      </c>
      <c r="W59" s="277" t="s">
        <v>1549</v>
      </c>
      <c r="X59" s="277" t="s">
        <v>1550</v>
      </c>
      <c r="Y59" s="245">
        <v>0.1052</v>
      </c>
      <c r="Z59" s="245">
        <v>0.7288</v>
      </c>
      <c r="AA59" s="245">
        <v>1.411</v>
      </c>
      <c r="AB59" s="246">
        <v>1</v>
      </c>
      <c r="AC59" s="246">
        <v>12</v>
      </c>
      <c r="AD59" s="245">
        <v>0.25790000000000002</v>
      </c>
      <c r="AE59" s="245">
        <v>129.170549860205</v>
      </c>
      <c r="AF59" s="245">
        <v>10.73</v>
      </c>
      <c r="AG59" s="246">
        <v>0</v>
      </c>
    </row>
    <row r="60" spans="1:33" x14ac:dyDescent="0.25">
      <c r="A60" s="230"/>
      <c r="B60" s="231"/>
      <c r="C60" s="305"/>
      <c r="D60" s="41" t="s">
        <v>10</v>
      </c>
      <c r="E60" s="54">
        <v>2.005140164098195</v>
      </c>
      <c r="F60" s="4">
        <v>2.0036973460767098</v>
      </c>
      <c r="G60" s="4">
        <v>1.4813612557009259</v>
      </c>
      <c r="H60" s="13">
        <v>1.3405671158474699</v>
      </c>
      <c r="I60" s="95">
        <v>1.3079582991618999</v>
      </c>
      <c r="J60" s="95">
        <v>0.97086646916222974</v>
      </c>
      <c r="K60" s="13">
        <v>2.6697565382548176</v>
      </c>
      <c r="L60" s="95">
        <v>1.6968393729932931</v>
      </c>
      <c r="M60" s="53">
        <v>14.753751779939051</v>
      </c>
      <c r="N60" s="4">
        <v>17.472361980907166</v>
      </c>
      <c r="O60" s="4">
        <v>15.194359266187774</v>
      </c>
      <c r="P60" s="95">
        <v>12.691447709507221</v>
      </c>
      <c r="Q60" s="13">
        <v>14.631788892900566</v>
      </c>
      <c r="R60" s="13">
        <v>12.265295463749752</v>
      </c>
      <c r="S60" s="95">
        <v>12.332269808326553</v>
      </c>
      <c r="T60" s="247">
        <v>8.3944000810926003</v>
      </c>
      <c r="U60" s="96" t="s">
        <v>1486</v>
      </c>
      <c r="V60" s="87" t="s">
        <v>396</v>
      </c>
      <c r="W60" s="261" t="s">
        <v>1551</v>
      </c>
      <c r="X60" s="261" t="s">
        <v>1552</v>
      </c>
      <c r="Y60" s="180">
        <v>0.28639999999999999</v>
      </c>
      <c r="Z60" s="180">
        <v>9.708E-2</v>
      </c>
      <c r="AA60" s="180">
        <v>6.02</v>
      </c>
      <c r="AB60" s="178">
        <v>1</v>
      </c>
      <c r="AC60" s="178">
        <v>15</v>
      </c>
      <c r="AD60" s="180">
        <v>2.6800000000000001E-2</v>
      </c>
      <c r="AE60" s="180">
        <v>1006.38977635783</v>
      </c>
      <c r="AF60" s="180">
        <v>1.3772</v>
      </c>
      <c r="AG60" s="248">
        <v>1.3772</v>
      </c>
    </row>
    <row r="61" spans="1:33" x14ac:dyDescent="0.25">
      <c r="A61" s="230"/>
      <c r="B61" s="231"/>
      <c r="C61" s="305"/>
      <c r="D61" s="41" t="s">
        <v>11</v>
      </c>
      <c r="E61" s="54">
        <v>2.3468731545266239</v>
      </c>
      <c r="F61" s="4">
        <v>2.2982077837528627</v>
      </c>
      <c r="G61" s="4">
        <v>1.7222707846047136</v>
      </c>
      <c r="H61" s="13">
        <v>0.11831321837337515</v>
      </c>
      <c r="I61" s="95">
        <v>1.2581317303888824</v>
      </c>
      <c r="J61" s="95">
        <v>1.283340395963289</v>
      </c>
      <c r="K61" s="13">
        <v>1.6186305917049995</v>
      </c>
      <c r="L61" s="95">
        <v>1.1106862622978475</v>
      </c>
      <c r="M61" s="53">
        <v>15.512888982502202</v>
      </c>
      <c r="N61" s="4">
        <v>17.091635696775633</v>
      </c>
      <c r="O61" s="4">
        <v>14.93812518134056</v>
      </c>
      <c r="P61" s="95">
        <v>13.975827346668654</v>
      </c>
      <c r="Q61" s="13">
        <v>13.677679161806477</v>
      </c>
      <c r="R61" s="13">
        <v>12.559273972992669</v>
      </c>
      <c r="S61" s="95">
        <v>12.026241793593778</v>
      </c>
      <c r="T61" s="247">
        <v>5.3900939328043727</v>
      </c>
      <c r="U61" s="96"/>
      <c r="V61" s="276"/>
      <c r="W61" s="234"/>
      <c r="X61" s="228"/>
      <c r="Y61" s="178"/>
      <c r="Z61" s="178"/>
      <c r="AA61" s="178"/>
      <c r="AB61" s="178"/>
      <c r="AC61" s="178"/>
      <c r="AD61" s="178"/>
      <c r="AE61" s="178"/>
      <c r="AF61" s="178"/>
      <c r="AG61" s="278"/>
    </row>
    <row r="62" spans="1:33" x14ac:dyDescent="0.25">
      <c r="A62" s="235" t="s">
        <v>1468</v>
      </c>
      <c r="B62" s="236" t="s">
        <v>122</v>
      </c>
      <c r="C62" s="306" t="s">
        <v>123</v>
      </c>
      <c r="D62" s="237" t="s">
        <v>9</v>
      </c>
      <c r="E62" s="241">
        <v>0.30584026428226674</v>
      </c>
      <c r="F62" s="241">
        <v>0</v>
      </c>
      <c r="G62" s="241">
        <v>0</v>
      </c>
      <c r="H62" s="241">
        <v>0</v>
      </c>
      <c r="I62" s="241">
        <v>0</v>
      </c>
      <c r="J62" s="241">
        <v>0</v>
      </c>
      <c r="K62" s="241">
        <v>0.31469167080312477</v>
      </c>
      <c r="L62" s="241">
        <v>0.37655729190156306</v>
      </c>
      <c r="M62" s="240">
        <v>2.0950236329179961</v>
      </c>
      <c r="N62" s="241">
        <v>1.4363062534450264</v>
      </c>
      <c r="O62" s="241">
        <v>0.84128943501666031</v>
      </c>
      <c r="P62" s="241">
        <v>0.48097813121428062</v>
      </c>
      <c r="Q62" s="241">
        <v>0</v>
      </c>
      <c r="R62" s="241">
        <v>0</v>
      </c>
      <c r="S62" s="241">
        <v>1.9592499716352543</v>
      </c>
      <c r="T62" s="255">
        <v>2.3446380111921852</v>
      </c>
      <c r="U62" s="239" t="s">
        <v>1486</v>
      </c>
      <c r="V62" s="243" t="s">
        <v>395</v>
      </c>
      <c r="W62" s="277" t="s">
        <v>1553</v>
      </c>
      <c r="X62" s="277" t="s">
        <v>1554</v>
      </c>
      <c r="Y62" s="245">
        <v>0.99890000000000001</v>
      </c>
      <c r="Z62" s="245">
        <v>6.2239999999999997E-2</v>
      </c>
      <c r="AA62" s="245">
        <v>1807</v>
      </c>
      <c r="AB62" s="246">
        <v>1</v>
      </c>
      <c r="AC62" s="246">
        <v>2</v>
      </c>
      <c r="AD62" s="245">
        <v>5.9999999999999995E-4</v>
      </c>
      <c r="AE62" s="245">
        <v>13.6122569239835</v>
      </c>
      <c r="AF62" s="245">
        <v>101.82</v>
      </c>
      <c r="AG62" s="245">
        <v>101.82</v>
      </c>
    </row>
    <row r="63" spans="1:33" x14ac:dyDescent="0.25">
      <c r="A63" s="230"/>
      <c r="B63" s="231"/>
      <c r="C63" s="305"/>
      <c r="D63" s="41" t="s">
        <v>10</v>
      </c>
      <c r="E63" s="54">
        <v>0.30607903470878584</v>
      </c>
      <c r="F63" s="4">
        <v>0</v>
      </c>
      <c r="G63" s="4">
        <v>0</v>
      </c>
      <c r="H63" s="4">
        <v>1.3914091823414503E-2</v>
      </c>
      <c r="I63" s="4">
        <v>0</v>
      </c>
      <c r="J63" s="4">
        <v>0</v>
      </c>
      <c r="K63" s="4">
        <v>0.319906451930908</v>
      </c>
      <c r="L63" s="4">
        <v>0.38986387947967849</v>
      </c>
      <c r="M63" s="53">
        <v>2.1693318384278424</v>
      </c>
      <c r="N63" s="4">
        <v>1.4991271135345556</v>
      </c>
      <c r="O63" s="4">
        <v>0.93807480292391565</v>
      </c>
      <c r="P63" s="4">
        <v>0.56821989793960093</v>
      </c>
      <c r="Q63" s="4">
        <v>0</v>
      </c>
      <c r="R63" s="4">
        <v>0</v>
      </c>
      <c r="S63" s="4">
        <v>2.0208550248870218</v>
      </c>
      <c r="T63" s="232">
        <v>2.3489459946188598</v>
      </c>
      <c r="U63" s="96" t="s">
        <v>1486</v>
      </c>
      <c r="V63" s="87" t="s">
        <v>396</v>
      </c>
      <c r="W63" s="261" t="s">
        <v>1555</v>
      </c>
      <c r="X63" s="261" t="s">
        <v>1556</v>
      </c>
      <c r="Y63" s="180">
        <v>0.96640000000000004</v>
      </c>
      <c r="Z63" s="180">
        <v>0.1067</v>
      </c>
      <c r="AA63" s="180">
        <v>287.60000000000002</v>
      </c>
      <c r="AB63" s="178">
        <v>1</v>
      </c>
      <c r="AC63" s="178">
        <v>10</v>
      </c>
      <c r="AD63" s="180" t="s">
        <v>1491</v>
      </c>
      <c r="AE63" s="180">
        <v>29.426751592356698</v>
      </c>
      <c r="AF63" s="180">
        <v>47.1</v>
      </c>
      <c r="AG63" s="180">
        <v>47.1</v>
      </c>
    </row>
    <row r="64" spans="1:33" x14ac:dyDescent="0.25">
      <c r="A64" s="230"/>
      <c r="B64" s="231"/>
      <c r="C64" s="305"/>
      <c r="D64" s="41" t="s">
        <v>11</v>
      </c>
      <c r="E64" s="54">
        <v>0.27469355851971483</v>
      </c>
      <c r="F64" s="4">
        <v>0</v>
      </c>
      <c r="G64" s="4">
        <v>0</v>
      </c>
      <c r="H64" s="4">
        <v>0</v>
      </c>
      <c r="I64" s="4">
        <v>0</v>
      </c>
      <c r="J64" s="4"/>
      <c r="K64" s="4">
        <v>0.31930713109845082</v>
      </c>
      <c r="L64" s="4">
        <v>0.33378033215773234</v>
      </c>
      <c r="M64" s="53">
        <v>2.2417698089769433</v>
      </c>
      <c r="N64" s="4">
        <v>1.3630875000013625</v>
      </c>
      <c r="O64" s="4">
        <v>0.84038296245661859</v>
      </c>
      <c r="P64" s="4">
        <v>0.54131281375383533</v>
      </c>
      <c r="Q64" s="4">
        <v>0</v>
      </c>
      <c r="R64" s="4">
        <v>0</v>
      </c>
      <c r="S64" s="4">
        <v>2.122703857962474</v>
      </c>
      <c r="T64" s="232">
        <v>2.3268863001966928</v>
      </c>
      <c r="U64" s="96"/>
      <c r="V64" s="268"/>
      <c r="W64" s="234"/>
      <c r="X64" s="228"/>
      <c r="Y64" s="178"/>
      <c r="Z64" s="178"/>
      <c r="AA64" s="178"/>
      <c r="AB64" s="178"/>
      <c r="AC64" s="178"/>
      <c r="AD64" s="178"/>
      <c r="AE64" s="178"/>
      <c r="AF64" s="178"/>
      <c r="AG64" s="180"/>
    </row>
    <row r="65" spans="1:33" x14ac:dyDescent="0.25">
      <c r="A65" s="267" t="s">
        <v>1468</v>
      </c>
      <c r="B65" s="253" t="s">
        <v>628</v>
      </c>
      <c r="C65" s="307" t="s">
        <v>131</v>
      </c>
      <c r="D65" s="237" t="s">
        <v>14</v>
      </c>
      <c r="E65" s="241">
        <v>0.44243277256593105</v>
      </c>
      <c r="F65" s="241">
        <v>0.37814716550095029</v>
      </c>
      <c r="G65" s="241">
        <v>0.24745942636630197</v>
      </c>
      <c r="H65" s="241">
        <v>0.13732816687994881</v>
      </c>
      <c r="I65" s="241"/>
      <c r="J65" s="241">
        <v>0</v>
      </c>
      <c r="K65" s="241">
        <v>0</v>
      </c>
      <c r="L65" s="241">
        <v>0</v>
      </c>
      <c r="M65" s="240">
        <v>4.6213789438614041</v>
      </c>
      <c r="N65" s="241">
        <v>3.5917570575284574</v>
      </c>
      <c r="O65" s="241">
        <v>3.0389863500972787</v>
      </c>
      <c r="P65" s="241">
        <v>1.9334934839691886</v>
      </c>
      <c r="Q65" s="241">
        <v>1.7590509576677935</v>
      </c>
      <c r="R65" s="241">
        <v>0.75846141981994375</v>
      </c>
      <c r="S65" s="241">
        <v>0.58895052025232508</v>
      </c>
      <c r="T65" s="255">
        <v>0.79354955527476367</v>
      </c>
      <c r="U65" s="241" t="s">
        <v>1486</v>
      </c>
      <c r="V65" s="243" t="s">
        <v>395</v>
      </c>
      <c r="W65" s="277" t="s">
        <v>1557</v>
      </c>
      <c r="X65" s="277" t="s">
        <v>1558</v>
      </c>
      <c r="Y65" s="245">
        <v>0.85509999999999997</v>
      </c>
      <c r="Z65" s="245">
        <v>0.19289999999999999</v>
      </c>
      <c r="AA65" s="245">
        <v>59.03</v>
      </c>
      <c r="AB65" s="245">
        <v>1</v>
      </c>
      <c r="AC65" s="245">
        <v>10</v>
      </c>
      <c r="AD65" s="245" t="s">
        <v>1491</v>
      </c>
      <c r="AE65" s="245">
        <v>35.925349922239498</v>
      </c>
      <c r="AF65" s="245">
        <v>38.580000000000005</v>
      </c>
      <c r="AG65" s="245">
        <v>38.580000000000005</v>
      </c>
    </row>
    <row r="66" spans="1:33" x14ac:dyDescent="0.25">
      <c r="A66" s="143"/>
      <c r="B66" s="256"/>
      <c r="C66" s="308"/>
      <c r="D66" s="41" t="s">
        <v>15</v>
      </c>
      <c r="E66" s="54">
        <v>0.43061095275850481</v>
      </c>
      <c r="F66" s="4">
        <v>0.393464716686524</v>
      </c>
      <c r="G66" s="4">
        <v>0.2726937249947069</v>
      </c>
      <c r="H66" s="4">
        <v>0.11969375977780873</v>
      </c>
      <c r="I66" s="4">
        <v>0</v>
      </c>
      <c r="J66" s="4">
        <v>0</v>
      </c>
      <c r="K66" s="4">
        <v>0</v>
      </c>
      <c r="L66" s="4">
        <v>0</v>
      </c>
      <c r="M66" s="53">
        <v>4.9207396335037172</v>
      </c>
      <c r="N66" s="4">
        <v>3.8258580794840893</v>
      </c>
      <c r="O66" s="4">
        <v>3.2230893517465447</v>
      </c>
      <c r="P66" s="4">
        <v>1.854780002773508</v>
      </c>
      <c r="Q66" s="4">
        <v>1.2389946972980301</v>
      </c>
      <c r="R66" s="4">
        <v>0.61975620418296362</v>
      </c>
      <c r="S66" s="4">
        <v>0.46525702728899476</v>
      </c>
      <c r="T66" s="232">
        <v>0.5495811937906091</v>
      </c>
      <c r="U66" s="54" t="s">
        <v>1486</v>
      </c>
      <c r="V66" s="87" t="s">
        <v>396</v>
      </c>
      <c r="W66" s="261" t="s">
        <v>1559</v>
      </c>
      <c r="X66" s="261" t="s">
        <v>1560</v>
      </c>
      <c r="Y66" s="180">
        <v>0.93020000000000003</v>
      </c>
      <c r="Z66" s="180">
        <v>0.18629999999999999</v>
      </c>
      <c r="AA66" s="180">
        <v>213.1</v>
      </c>
      <c r="AB66" s="178">
        <v>1</v>
      </c>
      <c r="AC66" s="178">
        <v>16</v>
      </c>
      <c r="AD66" s="180" t="s">
        <v>1491</v>
      </c>
      <c r="AE66" s="180">
        <v>89.005908040071901</v>
      </c>
      <c r="AF66" s="180">
        <v>15.571999999999999</v>
      </c>
      <c r="AG66" s="248">
        <v>15.571999999999999</v>
      </c>
    </row>
    <row r="67" spans="1:33" x14ac:dyDescent="0.25">
      <c r="A67" s="143"/>
      <c r="B67" s="256"/>
      <c r="C67" s="308"/>
      <c r="D67" s="41" t="s">
        <v>16</v>
      </c>
      <c r="E67" s="54">
        <v>0.27356126844294243</v>
      </c>
      <c r="F67" s="4">
        <v>0.27025334363632109</v>
      </c>
      <c r="G67" s="4">
        <v>0.26668222464815089</v>
      </c>
      <c r="H67" s="4">
        <v>0.11192995275995647</v>
      </c>
      <c r="I67" s="4">
        <v>0</v>
      </c>
      <c r="J67" s="4">
        <v>0</v>
      </c>
      <c r="K67" s="4">
        <v>0</v>
      </c>
      <c r="L67" s="4">
        <v>0</v>
      </c>
      <c r="M67" s="53">
        <v>4.626149619799202</v>
      </c>
      <c r="N67" s="4">
        <v>3.5349614888462479</v>
      </c>
      <c r="O67" s="4">
        <v>2.9009760234227882</v>
      </c>
      <c r="P67" s="4">
        <v>1.8773540963078157</v>
      </c>
      <c r="Q67" s="4">
        <v>1.1136412796165629</v>
      </c>
      <c r="R67" s="4">
        <v>0.65209663907269722</v>
      </c>
      <c r="S67" s="4">
        <v>0.50593158585047471</v>
      </c>
      <c r="T67" s="232">
        <v>0.58127829037602352</v>
      </c>
      <c r="U67" s="54"/>
      <c r="V67" s="268"/>
      <c r="W67" s="234"/>
      <c r="X67" s="228"/>
      <c r="Y67" s="178"/>
      <c r="Z67" s="178"/>
      <c r="AA67" s="178"/>
      <c r="AB67" s="178"/>
      <c r="AC67" s="178"/>
      <c r="AD67" s="178"/>
      <c r="AE67" s="178"/>
      <c r="AF67" s="178"/>
      <c r="AG67" s="278"/>
    </row>
    <row r="68" spans="1:33" x14ac:dyDescent="0.25">
      <c r="A68" s="235" t="s">
        <v>1468</v>
      </c>
      <c r="B68" s="236" t="s">
        <v>134</v>
      </c>
      <c r="C68" s="306" t="s">
        <v>135</v>
      </c>
      <c r="D68" s="237" t="s">
        <v>14</v>
      </c>
      <c r="E68" s="241">
        <v>0.17946133754437263</v>
      </c>
      <c r="F68" s="241"/>
      <c r="G68" s="254"/>
      <c r="H68" s="254"/>
      <c r="I68" s="241">
        <v>8.468702710929947E-2</v>
      </c>
      <c r="J68" s="241"/>
      <c r="K68" s="241">
        <v>2.5948991045271024E-2</v>
      </c>
      <c r="L68" s="238">
        <v>8.5375169585756638E-2</v>
      </c>
      <c r="M68" s="240">
        <v>2.7500417081754032</v>
      </c>
      <c r="N68" s="241">
        <v>2.4252186299536431</v>
      </c>
      <c r="O68" s="254"/>
      <c r="P68" s="254"/>
      <c r="Q68" s="241">
        <v>1.3722498398198801</v>
      </c>
      <c r="R68" s="241">
        <v>0.31302477567972897</v>
      </c>
      <c r="S68" s="241">
        <v>0.38159257377607098</v>
      </c>
      <c r="T68" s="242">
        <v>1.5797501768032236</v>
      </c>
      <c r="U68" s="241" t="s">
        <v>1486</v>
      </c>
      <c r="V68" s="243" t="s">
        <v>395</v>
      </c>
      <c r="W68" s="277" t="s">
        <v>1561</v>
      </c>
      <c r="X68" s="277" t="s">
        <v>1562</v>
      </c>
      <c r="Y68" s="245">
        <v>0.93700000000000006</v>
      </c>
      <c r="Z68" s="245">
        <v>0.19570000000000001</v>
      </c>
      <c r="AA68" s="245">
        <v>178.4</v>
      </c>
      <c r="AB68" s="245">
        <v>1</v>
      </c>
      <c r="AC68" s="245">
        <v>12</v>
      </c>
      <c r="AD68" s="245" t="s">
        <v>1491</v>
      </c>
      <c r="AE68" s="245">
        <v>79.145728643216074</v>
      </c>
      <c r="AF68" s="245">
        <v>17.512</v>
      </c>
      <c r="AG68" s="245">
        <v>17.512</v>
      </c>
    </row>
    <row r="69" spans="1:33" x14ac:dyDescent="0.25">
      <c r="A69" s="230"/>
      <c r="B69" s="231"/>
      <c r="C69" s="305"/>
      <c r="D69" s="41" t="s">
        <v>15</v>
      </c>
      <c r="E69" s="54">
        <v>0.18649075054947498</v>
      </c>
      <c r="F69" s="4">
        <v>0.1278515504068326</v>
      </c>
      <c r="G69" s="4">
        <v>0.15651194094084264</v>
      </c>
      <c r="H69" s="4">
        <v>0.15969041036926007</v>
      </c>
      <c r="I69" s="4">
        <v>5.5164616089844611E-2</v>
      </c>
      <c r="J69" s="4">
        <v>2.5834165701875855E-2</v>
      </c>
      <c r="K69" s="4">
        <v>2.4297856246256112E-2</v>
      </c>
      <c r="L69" s="13">
        <v>0.13511833547611435</v>
      </c>
      <c r="M69" s="53">
        <v>2.8031766974652039</v>
      </c>
      <c r="N69" s="4">
        <v>2.2950686147113437</v>
      </c>
      <c r="O69" s="4">
        <v>1.7751792967706816</v>
      </c>
      <c r="P69" s="4">
        <v>2.4440634351409209</v>
      </c>
      <c r="Q69" s="4">
        <v>1.0833058804094955</v>
      </c>
      <c r="R69" s="4">
        <v>0.41260941717214233</v>
      </c>
      <c r="S69" s="4">
        <v>0.32688887043323367</v>
      </c>
      <c r="T69" s="247">
        <v>1.230084845797353</v>
      </c>
      <c r="U69" s="54" t="s">
        <v>1486</v>
      </c>
      <c r="V69" s="87" t="s">
        <v>396</v>
      </c>
      <c r="W69" s="228" t="s">
        <v>1563</v>
      </c>
      <c r="X69" s="228" t="s">
        <v>1564</v>
      </c>
      <c r="Y69" s="178">
        <v>0.9355</v>
      </c>
      <c r="Z69" s="178">
        <v>0.18940000000000001</v>
      </c>
      <c r="AA69" s="178">
        <v>203</v>
      </c>
      <c r="AB69" s="178">
        <v>1</v>
      </c>
      <c r="AC69" s="178">
        <v>14</v>
      </c>
      <c r="AD69" s="178" t="s">
        <v>1491</v>
      </c>
      <c r="AE69" s="178">
        <v>88.675623800383903</v>
      </c>
      <c r="AF69" s="178">
        <v>15.63</v>
      </c>
      <c r="AG69" s="178">
        <v>15.63</v>
      </c>
    </row>
    <row r="70" spans="1:33" x14ac:dyDescent="0.25">
      <c r="A70" s="230"/>
      <c r="B70" s="231"/>
      <c r="C70" s="305"/>
      <c r="D70" s="41" t="s">
        <v>16</v>
      </c>
      <c r="E70" s="54">
        <v>0.19200464113237534</v>
      </c>
      <c r="F70" s="4">
        <v>0.13811881485433899</v>
      </c>
      <c r="G70" s="4">
        <v>0.12155358055440295</v>
      </c>
      <c r="H70" s="4">
        <v>0.1203930179057828</v>
      </c>
      <c r="I70" s="4">
        <v>5.6777622374866311E-2</v>
      </c>
      <c r="J70" s="4">
        <v>1.7814524705169615E-2</v>
      </c>
      <c r="K70" s="13">
        <v>3.4805619231842444E-2</v>
      </c>
      <c r="L70" s="13">
        <v>0.13325251328410989</v>
      </c>
      <c r="M70" s="53">
        <v>2.697569150157924</v>
      </c>
      <c r="N70" s="4">
        <v>3.304378009630768</v>
      </c>
      <c r="O70" s="4">
        <v>2.1922020037926808</v>
      </c>
      <c r="P70" s="4">
        <v>2.0083881306253137</v>
      </c>
      <c r="Q70" s="4">
        <v>1.2135498059618512</v>
      </c>
      <c r="R70" s="4">
        <v>0.58645181759095222</v>
      </c>
      <c r="S70" s="95">
        <v>0.37452250445408936</v>
      </c>
      <c r="T70" s="247">
        <v>1.3543780308569253</v>
      </c>
      <c r="U70" s="54"/>
      <c r="V70" s="96"/>
      <c r="W70" s="274"/>
      <c r="X70" s="228"/>
      <c r="Y70" s="178"/>
      <c r="Z70" s="178"/>
      <c r="AA70" s="178"/>
      <c r="AB70" s="178"/>
      <c r="AC70" s="178"/>
      <c r="AD70" s="178"/>
      <c r="AE70" s="178"/>
      <c r="AF70" s="178"/>
      <c r="AG70" s="178"/>
    </row>
    <row r="71" spans="1:33" x14ac:dyDescent="0.25">
      <c r="A71" s="235" t="s">
        <v>1467</v>
      </c>
      <c r="B71" s="236" t="s">
        <v>1473</v>
      </c>
      <c r="C71" s="306" t="s">
        <v>587</v>
      </c>
      <c r="D71" s="237" t="s">
        <v>14</v>
      </c>
      <c r="E71" s="241">
        <v>1.28</v>
      </c>
      <c r="F71" s="241">
        <v>1.4</v>
      </c>
      <c r="G71" s="241">
        <v>1.26</v>
      </c>
      <c r="H71" s="241">
        <v>1.27</v>
      </c>
      <c r="I71" s="241">
        <v>1.1499999999999999</v>
      </c>
      <c r="J71" s="241">
        <v>0.94699999999999995</v>
      </c>
      <c r="K71" s="241">
        <v>1.39</v>
      </c>
      <c r="L71" s="241">
        <v>1.06</v>
      </c>
      <c r="M71" s="240">
        <v>7.99</v>
      </c>
      <c r="N71" s="241">
        <v>7.58</v>
      </c>
      <c r="O71" s="241">
        <v>8.34</v>
      </c>
      <c r="P71" s="241">
        <v>8.3699999999999992</v>
      </c>
      <c r="Q71" s="241">
        <v>8.5399999999999991</v>
      </c>
      <c r="R71" s="241">
        <v>7.8</v>
      </c>
      <c r="S71" s="241">
        <v>10.5</v>
      </c>
      <c r="T71" s="255">
        <v>9.74</v>
      </c>
      <c r="U71" s="239" t="s">
        <v>1486</v>
      </c>
      <c r="V71" s="243" t="s">
        <v>395</v>
      </c>
      <c r="W71" s="244" t="s">
        <v>1565</v>
      </c>
      <c r="X71" s="244" t="s">
        <v>1566</v>
      </c>
      <c r="Y71" s="246">
        <v>0.8831</v>
      </c>
      <c r="Z71" s="246">
        <v>4.3580000000000001E-2</v>
      </c>
      <c r="AA71" s="246">
        <v>120.9</v>
      </c>
      <c r="AB71" s="246">
        <v>1</v>
      </c>
      <c r="AC71" s="246">
        <v>16</v>
      </c>
      <c r="AD71" s="246" t="s">
        <v>1491</v>
      </c>
      <c r="AE71" s="246">
        <v>505.47045951860002</v>
      </c>
      <c r="AF71" s="246">
        <v>2.742</v>
      </c>
      <c r="AG71" s="246">
        <v>2.742</v>
      </c>
    </row>
    <row r="72" spans="1:33" x14ac:dyDescent="0.25">
      <c r="A72" s="230"/>
      <c r="B72" s="231"/>
      <c r="C72" s="305"/>
      <c r="D72" s="41" t="s">
        <v>15</v>
      </c>
      <c r="E72" s="54">
        <v>1.23</v>
      </c>
      <c r="F72" s="4">
        <v>1.31</v>
      </c>
      <c r="G72" s="4">
        <v>1.25</v>
      </c>
      <c r="H72" s="4">
        <v>1.19</v>
      </c>
      <c r="I72" s="4">
        <v>1.17</v>
      </c>
      <c r="J72" s="4">
        <v>0.92200000000000004</v>
      </c>
      <c r="K72" s="4">
        <v>1.37</v>
      </c>
      <c r="L72" s="4">
        <v>1.03</v>
      </c>
      <c r="M72" s="53">
        <v>7.73</v>
      </c>
      <c r="N72" s="4">
        <v>9.07</v>
      </c>
      <c r="O72" s="4">
        <v>8.86</v>
      </c>
      <c r="P72" s="4">
        <v>8.8699999999999992</v>
      </c>
      <c r="Q72" s="4">
        <v>8.5299999999999994</v>
      </c>
      <c r="R72" s="4">
        <v>8.2899999999999991</v>
      </c>
      <c r="S72" s="4">
        <v>10.199999999999999</v>
      </c>
      <c r="T72" s="232">
        <v>9.4600000000000009</v>
      </c>
      <c r="U72" s="96" t="s">
        <v>1492</v>
      </c>
      <c r="V72" s="87" t="s">
        <v>396</v>
      </c>
      <c r="W72" s="228" t="s">
        <v>1567</v>
      </c>
      <c r="X72" s="228" t="s">
        <v>1568</v>
      </c>
      <c r="Y72" s="180">
        <v>0.17480000000000001</v>
      </c>
      <c r="Z72" s="178">
        <v>5.1049999999999998E-2</v>
      </c>
      <c r="AA72" s="178">
        <v>2.7530000000000001</v>
      </c>
      <c r="AB72" s="178">
        <v>1</v>
      </c>
      <c r="AC72" s="178">
        <v>13</v>
      </c>
      <c r="AD72" s="178">
        <v>0.121</v>
      </c>
      <c r="AE72" s="178">
        <v>-1344.3258971872001</v>
      </c>
      <c r="AF72" s="178">
        <v>-1.0309999999999999</v>
      </c>
      <c r="AG72" s="178">
        <v>0</v>
      </c>
    </row>
    <row r="73" spans="1:33" x14ac:dyDescent="0.25">
      <c r="A73" s="230"/>
      <c r="B73" s="231"/>
      <c r="C73" s="305"/>
      <c r="D73" s="41" t="s">
        <v>16</v>
      </c>
      <c r="E73" s="54">
        <v>1.24</v>
      </c>
      <c r="F73" s="4">
        <v>1.37</v>
      </c>
      <c r="G73" s="4">
        <v>1.21</v>
      </c>
      <c r="H73" s="4">
        <v>1.24</v>
      </c>
      <c r="I73" s="4">
        <v>1.1599999999999999</v>
      </c>
      <c r="J73" s="4">
        <v>0.92200000000000004</v>
      </c>
      <c r="K73" s="4">
        <v>1.07</v>
      </c>
      <c r="L73" s="4">
        <v>1.21</v>
      </c>
      <c r="M73" s="53">
        <v>7.67</v>
      </c>
      <c r="N73" s="4">
        <v>8.1199999999999992</v>
      </c>
      <c r="O73" s="4">
        <v>8.6</v>
      </c>
      <c r="P73" s="4">
        <v>8.41</v>
      </c>
      <c r="Q73" s="4">
        <v>8.39</v>
      </c>
      <c r="R73" s="4">
        <v>7.86</v>
      </c>
      <c r="S73" s="4">
        <v>9.64</v>
      </c>
      <c r="T73" s="232">
        <v>8.65</v>
      </c>
      <c r="U73" s="96"/>
      <c r="V73" s="87"/>
      <c r="W73" s="234"/>
      <c r="X73" s="228"/>
      <c r="Y73" s="178"/>
      <c r="Z73" s="178"/>
      <c r="AA73" s="178"/>
      <c r="AB73" s="178"/>
      <c r="AC73" s="178"/>
      <c r="AD73" s="178"/>
      <c r="AE73" s="178"/>
      <c r="AF73" s="178"/>
      <c r="AG73" s="178"/>
    </row>
    <row r="74" spans="1:33" x14ac:dyDescent="0.25">
      <c r="A74" s="267" t="s">
        <v>1468</v>
      </c>
      <c r="B74" s="253" t="s">
        <v>631</v>
      </c>
      <c r="C74" s="307" t="s">
        <v>144</v>
      </c>
      <c r="D74" s="237" t="s">
        <v>14</v>
      </c>
      <c r="E74" s="241">
        <v>0.22614299508795499</v>
      </c>
      <c r="F74" s="241">
        <v>0.10087885021761339</v>
      </c>
      <c r="G74" s="241">
        <v>7.5192073554725222E-2</v>
      </c>
      <c r="H74" s="241">
        <v>3.7763969939963893E-2</v>
      </c>
      <c r="I74" s="241">
        <v>0</v>
      </c>
      <c r="J74" s="241">
        <v>0</v>
      </c>
      <c r="K74" s="238">
        <v>0.20673971759239823</v>
      </c>
      <c r="L74" s="241">
        <v>0</v>
      </c>
      <c r="M74" s="240">
        <v>2.3886952992708901</v>
      </c>
      <c r="N74" s="241">
        <v>1.5902290888226487</v>
      </c>
      <c r="O74" s="241">
        <v>1.2115188155114265</v>
      </c>
      <c r="P74" s="241">
        <v>0.50594063562702041</v>
      </c>
      <c r="Q74" s="241">
        <v>0.11576192675315225</v>
      </c>
      <c r="R74" s="241">
        <v>0</v>
      </c>
      <c r="S74" s="241">
        <v>2.2017856892956602</v>
      </c>
      <c r="T74" s="242">
        <v>0.23639391522174175</v>
      </c>
      <c r="U74" s="241" t="s">
        <v>1486</v>
      </c>
      <c r="V74" s="243" t="s">
        <v>395</v>
      </c>
      <c r="W74" s="244" t="s">
        <v>1569</v>
      </c>
      <c r="X74" s="244" t="s">
        <v>1570</v>
      </c>
      <c r="Y74" s="246">
        <v>0.93569999999999998</v>
      </c>
      <c r="Z74" s="246">
        <v>0.1797</v>
      </c>
      <c r="AA74" s="246">
        <v>145.5</v>
      </c>
      <c r="AB74" s="246">
        <v>1</v>
      </c>
      <c r="AC74" s="246">
        <v>10</v>
      </c>
      <c r="AD74" s="246" t="s">
        <v>1491</v>
      </c>
      <c r="AE74" s="246">
        <v>24.5744680851064</v>
      </c>
      <c r="AF74" s="246">
        <v>56.4</v>
      </c>
      <c r="AG74" s="246">
        <v>56.4</v>
      </c>
    </row>
    <row r="75" spans="1:33" x14ac:dyDescent="0.25">
      <c r="A75" s="143"/>
      <c r="B75" s="256"/>
      <c r="C75" s="308"/>
      <c r="D75" s="41" t="s">
        <v>15</v>
      </c>
      <c r="E75" s="54">
        <v>0.24292931413297508</v>
      </c>
      <c r="F75" s="4">
        <v>0.13194648529885106</v>
      </c>
      <c r="G75" s="4">
        <v>9.2230292343647227E-2</v>
      </c>
      <c r="H75" s="4">
        <v>3.6840337545656826E-2</v>
      </c>
      <c r="I75" s="4">
        <v>0</v>
      </c>
      <c r="J75" s="4">
        <v>0</v>
      </c>
      <c r="K75" s="13">
        <v>0.26648893740291363</v>
      </c>
      <c r="L75" s="4">
        <v>0</v>
      </c>
      <c r="M75" s="53">
        <v>2.4615992834851728</v>
      </c>
      <c r="N75" s="4">
        <v>2.2524945071861397</v>
      </c>
      <c r="O75" s="4">
        <v>1.5181087927005052</v>
      </c>
      <c r="P75" s="4">
        <v>0.79715773122297329</v>
      </c>
      <c r="Q75" s="4">
        <v>0.1366066305610367</v>
      </c>
      <c r="R75" s="4">
        <v>0</v>
      </c>
      <c r="S75" s="4">
        <v>2.8033152805183539</v>
      </c>
      <c r="T75" s="232">
        <v>0.3144058664651469</v>
      </c>
      <c r="U75" s="54" t="s">
        <v>1486</v>
      </c>
      <c r="V75" s="87" t="s">
        <v>396</v>
      </c>
      <c r="W75" s="228" t="s">
        <v>1571</v>
      </c>
      <c r="X75" s="228" t="s">
        <v>1572</v>
      </c>
      <c r="Y75" s="178">
        <v>0.97850000000000004</v>
      </c>
      <c r="Z75" s="178">
        <v>0.17630000000000001</v>
      </c>
      <c r="AA75" s="178">
        <v>364.9</v>
      </c>
      <c r="AB75" s="178">
        <v>1</v>
      </c>
      <c r="AC75" s="178">
        <v>8</v>
      </c>
      <c r="AD75" s="178" t="s">
        <v>1491</v>
      </c>
      <c r="AE75" s="178">
        <v>27.609561752988</v>
      </c>
      <c r="AF75" s="178">
        <v>50.2</v>
      </c>
      <c r="AG75" s="178">
        <v>50.2</v>
      </c>
    </row>
    <row r="76" spans="1:33" x14ac:dyDescent="0.25">
      <c r="A76" s="143"/>
      <c r="B76" s="256"/>
      <c r="C76" s="308"/>
      <c r="D76" s="41" t="s">
        <v>16</v>
      </c>
      <c r="E76" s="54">
        <v>0.26418685363225436</v>
      </c>
      <c r="F76" s="4">
        <v>0.14208544999090361</v>
      </c>
      <c r="G76" s="4">
        <v>0.10286605930839526</v>
      </c>
      <c r="H76" s="4">
        <v>5.3136851533089828E-2</v>
      </c>
      <c r="I76" s="4">
        <v>0</v>
      </c>
      <c r="J76" s="4">
        <v>0</v>
      </c>
      <c r="K76" s="13">
        <v>0.31565137075443972</v>
      </c>
      <c r="L76" s="4">
        <v>0</v>
      </c>
      <c r="M76" s="279" t="s">
        <v>1573</v>
      </c>
      <c r="N76" s="13"/>
      <c r="O76" s="13"/>
      <c r="P76" s="13"/>
      <c r="Q76" s="13"/>
      <c r="R76" s="13"/>
      <c r="S76" s="13"/>
      <c r="T76" s="280"/>
      <c r="U76" s="54"/>
      <c r="V76" s="47"/>
      <c r="W76" s="234"/>
      <c r="X76" s="228"/>
      <c r="Y76" s="178"/>
      <c r="Z76" s="178"/>
      <c r="AA76" s="178"/>
      <c r="AB76" s="178"/>
      <c r="AC76" s="178"/>
      <c r="AD76" s="178"/>
      <c r="AE76" s="178"/>
      <c r="AF76" s="178"/>
      <c r="AG76" s="178"/>
    </row>
    <row r="77" spans="1:33" x14ac:dyDescent="0.25">
      <c r="A77" s="235" t="s">
        <v>1467</v>
      </c>
      <c r="B77" s="236" t="s">
        <v>145</v>
      </c>
      <c r="C77" s="306" t="s">
        <v>146</v>
      </c>
      <c r="D77" s="237" t="s">
        <v>14</v>
      </c>
      <c r="E77" s="241">
        <v>1.21</v>
      </c>
      <c r="F77" s="241">
        <v>0.65900000000000003</v>
      </c>
      <c r="G77" s="241">
        <v>0.41699999999999998</v>
      </c>
      <c r="H77" s="241">
        <v>0.184</v>
      </c>
      <c r="I77" s="241">
        <v>6.5500000000000003E-2</v>
      </c>
      <c r="J77" s="241">
        <v>8.7200000000000003E-3</v>
      </c>
      <c r="K77" s="241">
        <v>1.01</v>
      </c>
      <c r="L77" s="241">
        <v>2.7300000000000001E-2</v>
      </c>
      <c r="M77" s="240">
        <v>11.5</v>
      </c>
      <c r="N77" s="241">
        <v>8.36</v>
      </c>
      <c r="O77" s="241">
        <v>6.27</v>
      </c>
      <c r="P77" s="241">
        <v>3.04</v>
      </c>
      <c r="Q77" s="241">
        <v>1.22</v>
      </c>
      <c r="R77" s="241">
        <v>0.13800000000000001</v>
      </c>
      <c r="S77" s="241">
        <v>8.08</v>
      </c>
      <c r="T77" s="255">
        <v>0.66600000000000004</v>
      </c>
      <c r="U77" s="239" t="s">
        <v>1486</v>
      </c>
      <c r="V77" s="243" t="s">
        <v>395</v>
      </c>
      <c r="W77" s="244" t="s">
        <v>1574</v>
      </c>
      <c r="X77" s="244" t="s">
        <v>1575</v>
      </c>
      <c r="Y77" s="246">
        <v>0.95669999999999999</v>
      </c>
      <c r="Z77" s="246">
        <v>0.40179999999999999</v>
      </c>
      <c r="AA77" s="246">
        <v>353.8</v>
      </c>
      <c r="AB77" s="246">
        <v>1</v>
      </c>
      <c r="AC77" s="246">
        <v>16</v>
      </c>
      <c r="AD77" s="246" t="s">
        <v>1491</v>
      </c>
      <c r="AE77" s="246">
        <v>32.038834951456302</v>
      </c>
      <c r="AF77" s="246">
        <v>43.26</v>
      </c>
      <c r="AG77" s="246">
        <v>43.26</v>
      </c>
    </row>
    <row r="78" spans="1:33" x14ac:dyDescent="0.25">
      <c r="A78" s="230"/>
      <c r="B78" s="231"/>
      <c r="C78" s="305"/>
      <c r="D78" s="41" t="s">
        <v>15</v>
      </c>
      <c r="E78" s="54">
        <v>1.02</v>
      </c>
      <c r="F78" s="4">
        <v>0.66900000000000004</v>
      </c>
      <c r="G78" s="4">
        <v>0.443</v>
      </c>
      <c r="H78" s="4">
        <v>0.217</v>
      </c>
      <c r="I78" s="4">
        <v>7.0400000000000004E-2</v>
      </c>
      <c r="J78" s="4">
        <v>7.0600000000000003E-3</v>
      </c>
      <c r="K78" s="4">
        <v>1.1399999999999999</v>
      </c>
      <c r="L78" s="4">
        <v>2.1999999999999999E-2</v>
      </c>
      <c r="M78" s="53">
        <v>12</v>
      </c>
      <c r="N78" s="4">
        <v>8.0299999999999994</v>
      </c>
      <c r="O78" s="4">
        <v>6.24</v>
      </c>
      <c r="P78" s="4">
        <v>3.19</v>
      </c>
      <c r="Q78" s="4">
        <v>1.06</v>
      </c>
      <c r="R78" s="4">
        <v>0.12</v>
      </c>
      <c r="S78" s="4">
        <v>7.58</v>
      </c>
      <c r="T78" s="232">
        <v>0.76</v>
      </c>
      <c r="U78" s="54" t="s">
        <v>1486</v>
      </c>
      <c r="V78" s="87" t="s">
        <v>396</v>
      </c>
      <c r="W78" s="228" t="s">
        <v>1576</v>
      </c>
      <c r="X78" s="228" t="s">
        <v>1577</v>
      </c>
      <c r="Y78" s="178">
        <v>0.99670000000000003</v>
      </c>
      <c r="Z78" s="178">
        <v>9.443E-2</v>
      </c>
      <c r="AA78" s="178">
        <v>4771</v>
      </c>
      <c r="AB78" s="178">
        <v>1</v>
      </c>
      <c r="AC78" s="178">
        <v>16</v>
      </c>
      <c r="AD78" s="178" t="s">
        <v>1491</v>
      </c>
      <c r="AE78" s="178">
        <v>37.118371719335798</v>
      </c>
      <c r="AF78" s="178">
        <v>37.340000000000003</v>
      </c>
      <c r="AG78" s="249">
        <v>37.340000000000003</v>
      </c>
    </row>
    <row r="79" spans="1:33" x14ac:dyDescent="0.25">
      <c r="A79" s="230"/>
      <c r="B79" s="231"/>
      <c r="C79" s="305"/>
      <c r="D79" s="41" t="s">
        <v>16</v>
      </c>
      <c r="E79" s="54">
        <v>1.45</v>
      </c>
      <c r="F79" s="4">
        <v>0.70699999999999996</v>
      </c>
      <c r="G79" s="4">
        <v>0.42499999999999999</v>
      </c>
      <c r="H79" s="4">
        <v>0.16600000000000001</v>
      </c>
      <c r="I79" s="4">
        <v>1.9900000000000001E-2</v>
      </c>
      <c r="J79" s="4">
        <v>3.7799999999999999E-3</v>
      </c>
      <c r="K79" s="4">
        <v>1.01</v>
      </c>
      <c r="L79" s="4">
        <v>1.2699999999999999E-2</v>
      </c>
      <c r="M79" s="53">
        <v>12.6</v>
      </c>
      <c r="N79" s="4">
        <v>9.1999999999999993</v>
      </c>
      <c r="O79" s="4">
        <v>5.75</v>
      </c>
      <c r="P79" s="4">
        <v>3.18</v>
      </c>
      <c r="Q79" s="4">
        <v>1.04</v>
      </c>
      <c r="R79" s="4">
        <v>0.13300000000000001</v>
      </c>
      <c r="S79" s="4">
        <v>8.27</v>
      </c>
      <c r="T79" s="232">
        <v>0.872</v>
      </c>
      <c r="U79" s="47"/>
      <c r="V79" s="87"/>
      <c r="W79" s="234"/>
      <c r="X79" s="228"/>
      <c r="Y79" s="178"/>
      <c r="Z79" s="178"/>
      <c r="AA79" s="178"/>
      <c r="AB79" s="178"/>
      <c r="AC79" s="178"/>
      <c r="AD79" s="178"/>
      <c r="AE79" s="178"/>
      <c r="AF79" s="178"/>
      <c r="AG79" s="252"/>
    </row>
    <row r="80" spans="1:33" x14ac:dyDescent="0.25">
      <c r="A80" s="235" t="s">
        <v>1468</v>
      </c>
      <c r="B80" s="236" t="s">
        <v>479</v>
      </c>
      <c r="C80" s="306" t="s">
        <v>589</v>
      </c>
      <c r="D80" s="237" t="s">
        <v>14</v>
      </c>
      <c r="E80" s="239">
        <v>0.66309813483537527</v>
      </c>
      <c r="F80" s="239">
        <v>0.32267873814301085</v>
      </c>
      <c r="G80" s="239">
        <v>0.2123323655439584</v>
      </c>
      <c r="H80" s="239">
        <v>9.525340741518866E-2</v>
      </c>
      <c r="I80" s="241">
        <v>3.7618511158166765E-2</v>
      </c>
      <c r="J80" s="241">
        <v>0</v>
      </c>
      <c r="K80" s="238">
        <v>8.0082704824644024E-2</v>
      </c>
      <c r="L80" s="239">
        <v>0</v>
      </c>
      <c r="M80" s="240">
        <v>7.6617135384601278</v>
      </c>
      <c r="N80" s="241">
        <v>4.8576645003558721</v>
      </c>
      <c r="O80" s="241">
        <v>4.0274780155449683</v>
      </c>
      <c r="P80" s="241">
        <v>1.6304583533852084</v>
      </c>
      <c r="Q80" s="241">
        <v>1.1276721190183885</v>
      </c>
      <c r="R80" s="241">
        <v>0.5200785522253103</v>
      </c>
      <c r="S80" s="238">
        <v>0.53096163615345771</v>
      </c>
      <c r="T80" s="242">
        <v>0.88584261857336932</v>
      </c>
      <c r="U80" s="241" t="s">
        <v>1486</v>
      </c>
      <c r="V80" s="243" t="s">
        <v>395</v>
      </c>
      <c r="W80" s="244" t="s">
        <v>1578</v>
      </c>
      <c r="X80" s="244" t="s">
        <v>1579</v>
      </c>
      <c r="Y80" s="246">
        <v>0.89590000000000003</v>
      </c>
      <c r="Z80" s="246">
        <v>0.32840000000000003</v>
      </c>
      <c r="AA80" s="246">
        <v>111.9</v>
      </c>
      <c r="AB80" s="246">
        <v>1</v>
      </c>
      <c r="AC80" s="246">
        <v>13</v>
      </c>
      <c r="AD80" s="246" t="s">
        <v>1491</v>
      </c>
      <c r="AE80" s="246">
        <v>32.781456953642397</v>
      </c>
      <c r="AF80" s="246">
        <v>42.28</v>
      </c>
      <c r="AG80" s="246">
        <v>42.28</v>
      </c>
    </row>
    <row r="81" spans="1:33" x14ac:dyDescent="0.25">
      <c r="A81" s="230"/>
      <c r="B81" s="231"/>
      <c r="C81" s="305"/>
      <c r="D81" s="41" t="s">
        <v>15</v>
      </c>
      <c r="E81" s="96">
        <v>0.67037668344397661</v>
      </c>
      <c r="F81" s="95">
        <v>0.33961257659920246</v>
      </c>
      <c r="G81" s="95">
        <v>0.22661768496493112</v>
      </c>
      <c r="H81" s="95">
        <v>9.2979278611551489E-2</v>
      </c>
      <c r="I81" s="4">
        <v>4.0511972858574476E-2</v>
      </c>
      <c r="J81" s="4">
        <v>0</v>
      </c>
      <c r="K81" s="13">
        <v>5.5743098572450772E-2</v>
      </c>
      <c r="L81" s="95">
        <v>0</v>
      </c>
      <c r="M81" s="53">
        <v>7.3185806606589692</v>
      </c>
      <c r="N81" s="4">
        <v>5.3195687695254028</v>
      </c>
      <c r="O81" s="4">
        <v>3.9102751536357858</v>
      </c>
      <c r="P81" s="4">
        <v>1.8688464398890785</v>
      </c>
      <c r="Q81" s="4">
        <v>0.92722017590267314</v>
      </c>
      <c r="R81" s="4">
        <v>0.35320861214100552</v>
      </c>
      <c r="S81" s="13">
        <v>0.4823371612931599</v>
      </c>
      <c r="T81" s="247">
        <v>0.67843225466857571</v>
      </c>
      <c r="U81" s="54" t="s">
        <v>1492</v>
      </c>
      <c r="V81" s="87" t="s">
        <v>396</v>
      </c>
      <c r="W81" s="251" t="s">
        <v>1580</v>
      </c>
      <c r="X81" s="251" t="s">
        <v>1581</v>
      </c>
      <c r="Y81" s="278">
        <v>0.91510000000000002</v>
      </c>
      <c r="Z81" s="252">
        <v>0.21729999999999999</v>
      </c>
      <c r="AA81" s="252">
        <v>140.1</v>
      </c>
      <c r="AB81" s="252">
        <v>1</v>
      </c>
      <c r="AC81" s="252">
        <v>13</v>
      </c>
      <c r="AD81" s="252" t="s">
        <v>1491</v>
      </c>
      <c r="AE81" s="252">
        <v>44.252873563218401</v>
      </c>
      <c r="AF81" s="252">
        <v>31.32</v>
      </c>
      <c r="AG81" s="252">
        <v>31.32</v>
      </c>
    </row>
    <row r="82" spans="1:33" x14ac:dyDescent="0.25">
      <c r="A82" s="230"/>
      <c r="B82" s="231"/>
      <c r="C82" s="305"/>
      <c r="D82" s="41" t="s">
        <v>16</v>
      </c>
      <c r="E82" s="96">
        <v>0.62994290338870484</v>
      </c>
      <c r="F82" s="95">
        <v>0.2887125681793079</v>
      </c>
      <c r="G82" s="95">
        <v>0.19352482210594227</v>
      </c>
      <c r="H82" s="95">
        <v>7.0564841098695208E-2</v>
      </c>
      <c r="I82" s="4">
        <v>6.5339624901458102E-2</v>
      </c>
      <c r="J82" s="4"/>
      <c r="K82" s="13">
        <v>0.10455955749961211</v>
      </c>
      <c r="L82" s="95">
        <v>0</v>
      </c>
      <c r="M82" s="53">
        <v>6.3967687872485222</v>
      </c>
      <c r="N82" s="4">
        <v>4.6939818612806476</v>
      </c>
      <c r="O82" s="4">
        <v>3.4963166963785102</v>
      </c>
      <c r="P82" s="4">
        <v>1.597991547725881</v>
      </c>
      <c r="Q82" s="4">
        <v>1.2881459759985867</v>
      </c>
      <c r="R82" s="4">
        <v>1.0104256625754897</v>
      </c>
      <c r="S82" s="13">
        <v>0.66215657950595475</v>
      </c>
      <c r="T82" s="247">
        <v>1.1487921516425992</v>
      </c>
      <c r="U82" s="54"/>
      <c r="V82" s="96"/>
      <c r="W82" s="274"/>
      <c r="X82" s="228"/>
      <c r="Y82" s="178"/>
      <c r="Z82" s="178"/>
      <c r="AA82" s="178"/>
      <c r="AB82" s="178"/>
      <c r="AC82" s="178"/>
      <c r="AD82" s="178"/>
      <c r="AE82" s="178"/>
      <c r="AF82" s="178"/>
      <c r="AG82" s="178"/>
    </row>
    <row r="83" spans="1:33" x14ac:dyDescent="0.25">
      <c r="A83" s="267" t="s">
        <v>1467</v>
      </c>
      <c r="B83" s="253" t="s">
        <v>151</v>
      </c>
      <c r="C83" s="307" t="s">
        <v>152</v>
      </c>
      <c r="D83" s="237" t="s">
        <v>14</v>
      </c>
      <c r="E83" s="241">
        <v>0.64600000000000002</v>
      </c>
      <c r="F83" s="241">
        <v>0.624</v>
      </c>
      <c r="G83" s="241">
        <v>0.56399999999999995</v>
      </c>
      <c r="H83" s="241">
        <v>0.439</v>
      </c>
      <c r="I83" s="241">
        <v>0.69199999999999995</v>
      </c>
      <c r="J83" s="241">
        <v>0.48399999999999999</v>
      </c>
      <c r="K83" s="241">
        <v>0.69199999999999995</v>
      </c>
      <c r="L83" s="241">
        <v>0.55000000000000004</v>
      </c>
      <c r="M83" s="240">
        <v>7.34</v>
      </c>
      <c r="N83" s="241">
        <v>8.09</v>
      </c>
      <c r="O83" s="241">
        <v>5.08</v>
      </c>
      <c r="P83" s="241">
        <v>5.66</v>
      </c>
      <c r="Q83" s="241">
        <v>5.95</v>
      </c>
      <c r="R83" s="241">
        <v>6.06</v>
      </c>
      <c r="S83" s="241">
        <v>5.2</v>
      </c>
      <c r="T83" s="255">
        <v>4.12</v>
      </c>
      <c r="U83" s="239" t="s">
        <v>1486</v>
      </c>
      <c r="V83" s="243" t="s">
        <v>395</v>
      </c>
      <c r="W83" s="244" t="s">
        <v>1582</v>
      </c>
      <c r="X83" s="244" t="s">
        <v>1583</v>
      </c>
      <c r="Y83" s="246">
        <v>0.17660000000000001</v>
      </c>
      <c r="Z83" s="246">
        <v>0.14799999999999999</v>
      </c>
      <c r="AA83" s="246">
        <v>3.4329999999999998</v>
      </c>
      <c r="AB83" s="246">
        <v>1</v>
      </c>
      <c r="AC83" s="246">
        <v>16</v>
      </c>
      <c r="AD83" s="246">
        <v>8.2500000000000004E-2</v>
      </c>
      <c r="AE83" s="246">
        <v>883.02752293577998</v>
      </c>
      <c r="AF83" s="246">
        <v>1.5696000000000001</v>
      </c>
      <c r="AG83" s="246">
        <v>1.5696000000000001</v>
      </c>
    </row>
    <row r="84" spans="1:33" x14ac:dyDescent="0.25">
      <c r="A84" s="143"/>
      <c r="B84" s="256"/>
      <c r="C84" s="308"/>
      <c r="D84" s="41" t="s">
        <v>15</v>
      </c>
      <c r="E84" s="54">
        <v>0.72699999999999998</v>
      </c>
      <c r="F84" s="4">
        <v>0.73599999999999999</v>
      </c>
      <c r="G84" s="4">
        <v>0.55600000000000005</v>
      </c>
      <c r="H84" s="4">
        <v>0.49199999999999999</v>
      </c>
      <c r="I84" s="4">
        <v>0.53600000000000003</v>
      </c>
      <c r="J84" s="4">
        <v>0.59199999999999997</v>
      </c>
      <c r="K84" s="4">
        <v>0.76600000000000001</v>
      </c>
      <c r="L84" s="4">
        <v>0.57999999999999996</v>
      </c>
      <c r="M84" s="53">
        <v>7.27</v>
      </c>
      <c r="N84" s="4">
        <v>6.79</v>
      </c>
      <c r="O84" s="4">
        <v>5.27</v>
      </c>
      <c r="P84" s="4">
        <v>4.96</v>
      </c>
      <c r="Q84" s="4">
        <v>5.8</v>
      </c>
      <c r="R84" s="4">
        <v>5.9</v>
      </c>
      <c r="S84" s="4">
        <v>5.0599999999999996</v>
      </c>
      <c r="T84" s="232">
        <v>4.13</v>
      </c>
      <c r="U84" s="96" t="s">
        <v>1486</v>
      </c>
      <c r="V84" s="87" t="s">
        <v>396</v>
      </c>
      <c r="W84" s="228" t="s">
        <v>1584</v>
      </c>
      <c r="X84" s="228" t="s">
        <v>1585</v>
      </c>
      <c r="Y84" s="178">
        <v>9.4030000000000002E-2</v>
      </c>
      <c r="Z84" s="178">
        <v>0.14990000000000001</v>
      </c>
      <c r="AA84" s="178">
        <v>1.661</v>
      </c>
      <c r="AB84" s="178">
        <v>1</v>
      </c>
      <c r="AC84" s="178">
        <v>16</v>
      </c>
      <c r="AD84" s="178">
        <v>0.21579999999999999</v>
      </c>
      <c r="AE84" s="178">
        <v>1253.39120998372</v>
      </c>
      <c r="AF84" s="178">
        <v>1.1057999999999999</v>
      </c>
      <c r="AG84" s="178">
        <v>0</v>
      </c>
    </row>
    <row r="85" spans="1:33" x14ac:dyDescent="0.25">
      <c r="A85" s="143"/>
      <c r="B85" s="256"/>
      <c r="C85" s="308"/>
      <c r="D85" s="41" t="s">
        <v>16</v>
      </c>
      <c r="E85" s="54">
        <v>0.72099999999999997</v>
      </c>
      <c r="F85" s="4">
        <v>0.57599999999999996</v>
      </c>
      <c r="G85" s="4">
        <v>0.50600000000000001</v>
      </c>
      <c r="H85" s="4">
        <v>0.498</v>
      </c>
      <c r="I85" s="4">
        <v>0.54100000000000004</v>
      </c>
      <c r="J85" s="4">
        <v>0.48399999999999999</v>
      </c>
      <c r="K85" s="4">
        <v>0.746</v>
      </c>
      <c r="L85" s="4">
        <v>0.64500000000000002</v>
      </c>
      <c r="M85" s="53">
        <v>7.17</v>
      </c>
      <c r="N85" s="4">
        <v>5.73</v>
      </c>
      <c r="O85" s="4">
        <v>5.12</v>
      </c>
      <c r="P85" s="4">
        <v>4.8600000000000003</v>
      </c>
      <c r="Q85" s="4">
        <v>6.05</v>
      </c>
      <c r="R85" s="4">
        <v>5.09</v>
      </c>
      <c r="S85" s="4">
        <v>5.4</v>
      </c>
      <c r="T85" s="232">
        <v>4.13</v>
      </c>
      <c r="U85" s="96"/>
      <c r="V85" s="87"/>
      <c r="W85" s="234"/>
      <c r="X85" s="228"/>
      <c r="Y85" s="178"/>
      <c r="Z85" s="178"/>
      <c r="AA85" s="178"/>
      <c r="AB85" s="178"/>
      <c r="AC85" s="178"/>
      <c r="AD85" s="178"/>
      <c r="AE85" s="178"/>
      <c r="AF85" s="178"/>
      <c r="AG85" s="178"/>
    </row>
    <row r="86" spans="1:33" x14ac:dyDescent="0.25">
      <c r="A86" s="235" t="s">
        <v>1468</v>
      </c>
      <c r="B86" s="236" t="s">
        <v>153</v>
      </c>
      <c r="C86" s="306" t="s">
        <v>154</v>
      </c>
      <c r="D86" s="237" t="s">
        <v>14</v>
      </c>
      <c r="E86" s="240">
        <v>0.36778561541519583</v>
      </c>
      <c r="F86" s="241">
        <v>0.36630325394074315</v>
      </c>
      <c r="G86" s="241">
        <v>0.33015173267006814</v>
      </c>
      <c r="H86" s="241">
        <v>0.24597969847608692</v>
      </c>
      <c r="I86" s="241">
        <v>0.33486816732680169</v>
      </c>
      <c r="J86" s="241">
        <v>0.35855576474613254</v>
      </c>
      <c r="K86" s="239">
        <v>0.57588749386622451</v>
      </c>
      <c r="L86" s="281">
        <v>0.69919849887272956</v>
      </c>
      <c r="M86" s="241"/>
      <c r="N86" s="241"/>
      <c r="O86" s="241"/>
      <c r="P86" s="241"/>
      <c r="Q86" s="241"/>
      <c r="R86" s="241"/>
      <c r="S86" s="239"/>
      <c r="T86" s="282"/>
      <c r="U86" s="241" t="s">
        <v>1492</v>
      </c>
      <c r="V86" s="243" t="s">
        <v>395</v>
      </c>
      <c r="W86" s="244" t="s">
        <v>1586</v>
      </c>
      <c r="X86" s="244" t="s">
        <v>1587</v>
      </c>
      <c r="Y86" s="245">
        <v>0.3448</v>
      </c>
      <c r="Z86" s="246">
        <v>0.1221</v>
      </c>
      <c r="AA86" s="246">
        <v>6.8419999999999996</v>
      </c>
      <c r="AB86" s="246">
        <v>1</v>
      </c>
      <c r="AC86" s="246">
        <v>13</v>
      </c>
      <c r="AD86" s="246">
        <v>2.1399999999999999E-2</v>
      </c>
      <c r="AE86" s="246">
        <v>356.66495110653602</v>
      </c>
      <c r="AF86" s="246">
        <v>3.8860000000000001</v>
      </c>
      <c r="AG86" s="246">
        <v>3.8860000000000001</v>
      </c>
    </row>
    <row r="87" spans="1:33" x14ac:dyDescent="0.25">
      <c r="A87" s="230"/>
      <c r="B87" s="231"/>
      <c r="C87" s="305"/>
      <c r="D87" s="41" t="s">
        <v>15</v>
      </c>
      <c r="E87" s="53">
        <v>0.40185695970650936</v>
      </c>
      <c r="F87" s="4">
        <v>0.33969283179652932</v>
      </c>
      <c r="G87" s="4">
        <v>0.39899962984939769</v>
      </c>
      <c r="H87" s="4">
        <v>0.26721520714576263</v>
      </c>
      <c r="I87" s="4">
        <v>0.2806669956256958</v>
      </c>
      <c r="J87" s="4">
        <v>0.26493090339015607</v>
      </c>
      <c r="K87" s="95">
        <v>0.55897166576117241</v>
      </c>
      <c r="L87" s="73">
        <v>0.63062005242947528</v>
      </c>
      <c r="M87" s="54"/>
      <c r="N87" s="4"/>
      <c r="O87" s="4"/>
      <c r="P87" s="4"/>
      <c r="Q87" s="4"/>
      <c r="R87" s="4"/>
      <c r="S87" s="95"/>
      <c r="T87" s="280"/>
      <c r="U87" s="54"/>
      <c r="V87" s="87"/>
      <c r="W87" s="228"/>
      <c r="X87" s="228"/>
      <c r="Y87" s="178"/>
      <c r="Z87" s="178"/>
      <c r="AA87" s="178"/>
      <c r="AB87" s="178"/>
      <c r="AC87" s="178"/>
      <c r="AD87" s="178"/>
      <c r="AE87" s="178"/>
      <c r="AF87" s="178"/>
      <c r="AG87" s="178"/>
    </row>
    <row r="88" spans="1:33" x14ac:dyDescent="0.25">
      <c r="A88" s="230"/>
      <c r="B88" s="231"/>
      <c r="C88" s="305"/>
      <c r="D88" s="41" t="s">
        <v>16</v>
      </c>
      <c r="E88" s="53">
        <v>0.36827754977109151</v>
      </c>
      <c r="F88" s="4">
        <v>0.30923317621408875</v>
      </c>
      <c r="G88" s="4">
        <v>0.34170402533992045</v>
      </c>
      <c r="H88" s="4">
        <v>0.2945781263600078</v>
      </c>
      <c r="I88" s="4">
        <v>0.29645579841290265</v>
      </c>
      <c r="J88" s="4">
        <v>0.29226068629674373</v>
      </c>
      <c r="K88" s="95">
        <v>0.55415009108877755</v>
      </c>
      <c r="L88" s="73">
        <v>0.55347588583791663</v>
      </c>
      <c r="M88" s="54"/>
      <c r="N88" s="4"/>
      <c r="O88" s="4"/>
      <c r="P88" s="4"/>
      <c r="Q88" s="4"/>
      <c r="R88" s="4"/>
      <c r="S88" s="95"/>
      <c r="T88" s="280"/>
      <c r="U88" s="54"/>
      <c r="V88" s="47"/>
      <c r="W88" s="234"/>
      <c r="X88" s="228"/>
      <c r="Y88" s="178"/>
      <c r="Z88" s="178"/>
      <c r="AA88" s="178"/>
      <c r="AB88" s="178"/>
      <c r="AC88" s="178"/>
      <c r="AD88" s="178"/>
      <c r="AE88" s="178"/>
      <c r="AF88" s="178"/>
      <c r="AG88" s="178"/>
    </row>
    <row r="89" spans="1:33" x14ac:dyDescent="0.25">
      <c r="A89" s="235" t="s">
        <v>1467</v>
      </c>
      <c r="B89" s="236" t="s">
        <v>169</v>
      </c>
      <c r="C89" s="306" t="s">
        <v>170</v>
      </c>
      <c r="D89" s="237" t="s">
        <v>14</v>
      </c>
      <c r="E89" s="241">
        <v>0.747</v>
      </c>
      <c r="F89" s="241">
        <v>0.63500000000000001</v>
      </c>
      <c r="G89" s="241">
        <v>0.44500000000000001</v>
      </c>
      <c r="H89" s="241">
        <v>0.23400000000000001</v>
      </c>
      <c r="I89" s="241">
        <v>9.0300000000000005E-2</v>
      </c>
      <c r="J89" s="241">
        <v>1.47E-2</v>
      </c>
      <c r="K89" s="241">
        <v>1.01</v>
      </c>
      <c r="L89" s="241">
        <v>0.97299999999999998</v>
      </c>
      <c r="M89" s="240">
        <v>4.7</v>
      </c>
      <c r="N89" s="241">
        <v>3.89</v>
      </c>
      <c r="O89" s="241">
        <v>3.42</v>
      </c>
      <c r="P89" s="241">
        <v>2.8</v>
      </c>
      <c r="Q89" s="241">
        <v>2.08</v>
      </c>
      <c r="R89" s="241">
        <v>1.23</v>
      </c>
      <c r="S89" s="241">
        <v>5.01</v>
      </c>
      <c r="T89" s="255">
        <v>3.35</v>
      </c>
      <c r="U89" s="238" t="s">
        <v>1486</v>
      </c>
      <c r="V89" s="243" t="s">
        <v>395</v>
      </c>
      <c r="W89" s="244" t="s">
        <v>1588</v>
      </c>
      <c r="X89" s="244" t="s">
        <v>1589</v>
      </c>
      <c r="Y89" s="246">
        <v>0.98309999999999997</v>
      </c>
      <c r="Z89" s="246">
        <v>0.21429999999999999</v>
      </c>
      <c r="AA89" s="246">
        <v>930.7</v>
      </c>
      <c r="AB89" s="246">
        <v>1</v>
      </c>
      <c r="AC89" s="246">
        <v>16</v>
      </c>
      <c r="AD89" s="246" t="s">
        <v>1491</v>
      </c>
      <c r="AE89" s="246">
        <v>37.019230769230802</v>
      </c>
      <c r="AF89" s="246">
        <v>37.44</v>
      </c>
      <c r="AG89" s="246">
        <v>37.44</v>
      </c>
    </row>
    <row r="90" spans="1:33" x14ac:dyDescent="0.25">
      <c r="A90" s="230"/>
      <c r="B90" s="231"/>
      <c r="C90" s="305"/>
      <c r="D90" s="41" t="s">
        <v>15</v>
      </c>
      <c r="E90" s="54">
        <v>0.89400000000000002</v>
      </c>
      <c r="F90" s="4">
        <v>0.621</v>
      </c>
      <c r="G90" s="4">
        <v>0.443</v>
      </c>
      <c r="H90" s="4">
        <v>0.26400000000000001</v>
      </c>
      <c r="I90" s="4">
        <v>5.8099999999999999E-2</v>
      </c>
      <c r="J90" s="4">
        <v>5.6600000000000001E-3</v>
      </c>
      <c r="K90" s="4">
        <v>0.86399999999999999</v>
      </c>
      <c r="L90" s="4">
        <v>0.71299999999999997</v>
      </c>
      <c r="M90" s="53">
        <v>3.97</v>
      </c>
      <c r="N90" s="4">
        <v>3.59</v>
      </c>
      <c r="O90" s="12">
        <v>3.15</v>
      </c>
      <c r="P90" s="4">
        <v>2.5499999999999998</v>
      </c>
      <c r="Q90" s="4">
        <v>1.54</v>
      </c>
      <c r="R90" s="4">
        <v>0.746</v>
      </c>
      <c r="S90" s="4">
        <v>3.7</v>
      </c>
      <c r="T90" s="232">
        <v>2.86</v>
      </c>
      <c r="U90" s="47" t="s">
        <v>1486</v>
      </c>
      <c r="V90" s="87" t="s">
        <v>396</v>
      </c>
      <c r="W90" s="228" t="s">
        <v>1590</v>
      </c>
      <c r="X90" s="228" t="s">
        <v>1591</v>
      </c>
      <c r="Y90" s="178">
        <v>0.8921</v>
      </c>
      <c r="Z90" s="178">
        <v>0.21440000000000001</v>
      </c>
      <c r="AA90" s="178">
        <v>132.30000000000001</v>
      </c>
      <c r="AB90" s="178">
        <v>1</v>
      </c>
      <c r="AC90" s="178">
        <v>16</v>
      </c>
      <c r="AD90" s="178" t="s">
        <v>1491</v>
      </c>
      <c r="AE90" s="178">
        <v>98.1447387055658</v>
      </c>
      <c r="AF90" s="178">
        <v>14.122</v>
      </c>
      <c r="AG90" s="249">
        <v>14.122</v>
      </c>
    </row>
    <row r="91" spans="1:33" x14ac:dyDescent="0.25">
      <c r="A91" s="230"/>
      <c r="B91" s="231"/>
      <c r="C91" s="305"/>
      <c r="D91" s="41" t="s">
        <v>16</v>
      </c>
      <c r="E91" s="54">
        <v>0.67900000000000005</v>
      </c>
      <c r="F91" s="12">
        <v>0.54100000000000004</v>
      </c>
      <c r="G91" s="4">
        <v>0.40100000000000002</v>
      </c>
      <c r="H91" s="4">
        <v>0.19</v>
      </c>
      <c r="I91" s="4">
        <v>8.5999999999999993E-2</v>
      </c>
      <c r="J91" s="4">
        <v>7.9000000000000008E-3</v>
      </c>
      <c r="K91" s="4">
        <v>1.04</v>
      </c>
      <c r="L91" s="4">
        <v>0.752</v>
      </c>
      <c r="M91" s="53">
        <v>3.81</v>
      </c>
      <c r="N91" s="4">
        <v>3.56</v>
      </c>
      <c r="O91" s="4">
        <v>3.28</v>
      </c>
      <c r="P91" s="4">
        <v>2.44</v>
      </c>
      <c r="Q91" s="4">
        <v>1.03</v>
      </c>
      <c r="R91" s="4">
        <v>0.52500000000000002</v>
      </c>
      <c r="S91" s="4">
        <v>3.55</v>
      </c>
      <c r="T91" s="232">
        <v>2.5499999999999998</v>
      </c>
      <c r="U91" s="47"/>
      <c r="V91" s="87"/>
      <c r="W91" s="234"/>
      <c r="X91" s="228"/>
      <c r="Y91" s="178"/>
      <c r="Z91" s="178"/>
      <c r="AA91" s="178"/>
      <c r="AB91" s="178"/>
      <c r="AC91" s="178"/>
      <c r="AD91" s="178"/>
      <c r="AE91" s="178"/>
      <c r="AF91" s="178"/>
      <c r="AG91" s="252"/>
    </row>
    <row r="92" spans="1:33" x14ac:dyDescent="0.25">
      <c r="A92" s="235" t="s">
        <v>1467</v>
      </c>
      <c r="B92" s="236" t="s">
        <v>634</v>
      </c>
      <c r="C92" s="306" t="s">
        <v>171</v>
      </c>
      <c r="D92" s="237" t="s">
        <v>14</v>
      </c>
      <c r="E92" s="241">
        <v>0.57299999999999995</v>
      </c>
      <c r="F92" s="241">
        <v>0.501</v>
      </c>
      <c r="G92" s="241">
        <v>0.32300000000000001</v>
      </c>
      <c r="H92" s="241">
        <v>0.16800000000000001</v>
      </c>
      <c r="I92" s="241">
        <v>4.3299999999999998E-2</v>
      </c>
      <c r="J92" s="241">
        <v>1.4999999999999999E-2</v>
      </c>
      <c r="K92" s="241">
        <v>0.754</v>
      </c>
      <c r="L92" s="241">
        <v>0.90900000000000003</v>
      </c>
      <c r="M92" s="240">
        <v>6.16</v>
      </c>
      <c r="N92" s="241">
        <v>5.65</v>
      </c>
      <c r="O92" s="241">
        <v>5.08</v>
      </c>
      <c r="P92" s="241">
        <v>4.87</v>
      </c>
      <c r="Q92" s="241">
        <v>3.47</v>
      </c>
      <c r="R92" s="241">
        <v>1.65</v>
      </c>
      <c r="S92" s="241">
        <v>7.76</v>
      </c>
      <c r="T92" s="255">
        <v>8.85</v>
      </c>
      <c r="U92" s="241" t="s">
        <v>1492</v>
      </c>
      <c r="V92" s="243" t="s">
        <v>395</v>
      </c>
      <c r="W92" s="244" t="s">
        <v>1592</v>
      </c>
      <c r="X92" s="244" t="s">
        <v>1593</v>
      </c>
      <c r="Y92" s="245">
        <v>0.97130000000000005</v>
      </c>
      <c r="Z92" s="246">
        <v>0.16039999999999999</v>
      </c>
      <c r="AA92" s="246">
        <v>439.4</v>
      </c>
      <c r="AB92" s="246">
        <v>1</v>
      </c>
      <c r="AC92" s="246">
        <v>13</v>
      </c>
      <c r="AD92" s="246" t="s">
        <v>1491</v>
      </c>
      <c r="AE92" s="246">
        <v>33.870967741935502</v>
      </c>
      <c r="AF92" s="246">
        <v>40.92</v>
      </c>
      <c r="AG92" s="246">
        <v>40.92</v>
      </c>
    </row>
    <row r="93" spans="1:33" x14ac:dyDescent="0.25">
      <c r="A93" s="230"/>
      <c r="B93" s="231"/>
      <c r="C93" s="305"/>
      <c r="D93" s="41" t="s">
        <v>15</v>
      </c>
      <c r="E93" s="54">
        <v>0.59399999999999997</v>
      </c>
      <c r="F93" s="4">
        <v>0.378</v>
      </c>
      <c r="G93" s="4">
        <v>0.311</v>
      </c>
      <c r="H93" s="4">
        <v>0.185</v>
      </c>
      <c r="I93" s="4">
        <v>4.02E-2</v>
      </c>
      <c r="J93" s="4">
        <v>1.17E-2</v>
      </c>
      <c r="K93" s="4">
        <v>0.89300000000000002</v>
      </c>
      <c r="L93" s="4">
        <v>1.04</v>
      </c>
      <c r="M93" s="53">
        <v>5.38</v>
      </c>
      <c r="N93" s="4">
        <v>5.49</v>
      </c>
      <c r="O93" s="4">
        <v>4.97</v>
      </c>
      <c r="P93" s="4">
        <v>4.8099999999999996</v>
      </c>
      <c r="Q93" s="4">
        <v>3.65</v>
      </c>
      <c r="R93" s="4">
        <v>1.8</v>
      </c>
      <c r="S93" s="4">
        <v>7.74</v>
      </c>
      <c r="T93" s="232">
        <v>8.77</v>
      </c>
      <c r="U93" s="54" t="s">
        <v>1486</v>
      </c>
      <c r="V93" s="87" t="s">
        <v>396</v>
      </c>
      <c r="W93" s="228" t="s">
        <v>1594</v>
      </c>
      <c r="X93" s="228" t="s">
        <v>1595</v>
      </c>
      <c r="Y93" s="178">
        <v>0.97340000000000004</v>
      </c>
      <c r="Z93" s="178">
        <v>7.1749999999999994E-2</v>
      </c>
      <c r="AA93" s="178">
        <v>585.6</v>
      </c>
      <c r="AB93" s="178">
        <v>1</v>
      </c>
      <c r="AC93" s="178">
        <v>16</v>
      </c>
      <c r="AD93" s="178" t="s">
        <v>1491</v>
      </c>
      <c r="AE93" s="178">
        <v>139.43661971831</v>
      </c>
      <c r="AF93" s="178">
        <v>9.94</v>
      </c>
      <c r="AG93" s="178">
        <v>9.94</v>
      </c>
    </row>
    <row r="94" spans="1:33" x14ac:dyDescent="0.25">
      <c r="A94" s="230"/>
      <c r="B94" s="231"/>
      <c r="C94" s="305"/>
      <c r="D94" s="41" t="s">
        <v>16</v>
      </c>
      <c r="E94" s="54">
        <v>0.52600000000000002</v>
      </c>
      <c r="F94" s="4">
        <v>0.48</v>
      </c>
      <c r="G94" s="4">
        <v>0.34</v>
      </c>
      <c r="H94" s="4">
        <v>0.24</v>
      </c>
      <c r="I94" s="4">
        <v>6.7199999999999996E-2</v>
      </c>
      <c r="J94" s="4">
        <v>7.6299999999999996E-3</v>
      </c>
      <c r="K94" s="4">
        <v>0.752</v>
      </c>
      <c r="L94" s="4">
        <v>0.86</v>
      </c>
      <c r="M94" s="53">
        <v>6.55</v>
      </c>
      <c r="N94" s="4">
        <v>5.76</v>
      </c>
      <c r="O94" s="4">
        <v>4.87</v>
      </c>
      <c r="P94" s="4">
        <v>4.8</v>
      </c>
      <c r="Q94" s="4">
        <v>3.05</v>
      </c>
      <c r="R94" s="4">
        <v>2.0099999999999998</v>
      </c>
      <c r="S94" s="4">
        <v>7.31</v>
      </c>
      <c r="T94" s="232">
        <v>8.66</v>
      </c>
      <c r="U94" s="54"/>
      <c r="V94" s="87"/>
      <c r="W94" s="234"/>
      <c r="X94" s="228"/>
      <c r="Y94" s="178"/>
      <c r="Z94" s="178"/>
      <c r="AA94" s="178"/>
      <c r="AB94" s="178"/>
      <c r="AC94" s="178"/>
      <c r="AD94" s="178"/>
      <c r="AE94" s="178"/>
      <c r="AF94" s="178"/>
      <c r="AG94" s="178"/>
    </row>
    <row r="95" spans="1:33" x14ac:dyDescent="0.25">
      <c r="A95" s="235" t="s">
        <v>1468</v>
      </c>
      <c r="B95" s="236" t="s">
        <v>186</v>
      </c>
      <c r="C95" s="306" t="s">
        <v>635</v>
      </c>
      <c r="D95" s="237" t="s">
        <v>14</v>
      </c>
      <c r="E95" s="241">
        <v>0.21034125080682695</v>
      </c>
      <c r="F95" s="241">
        <v>0.18423527262005615</v>
      </c>
      <c r="G95" s="241">
        <v>0.18863970870512431</v>
      </c>
      <c r="H95" s="241">
        <v>0.19243438159641454</v>
      </c>
      <c r="I95" s="239">
        <v>0.16039743238457801</v>
      </c>
      <c r="J95" s="239">
        <v>0.11936687192574502</v>
      </c>
      <c r="K95" s="239">
        <v>0.19178221271757415</v>
      </c>
      <c r="L95" s="239">
        <v>0.1855128708780166</v>
      </c>
      <c r="M95" s="240">
        <v>2.4490424705129734</v>
      </c>
      <c r="N95" s="241">
        <v>1.9161351402050943</v>
      </c>
      <c r="O95" s="241">
        <v>2.104764686034382</v>
      </c>
      <c r="P95" s="241">
        <v>2.1244420496150695</v>
      </c>
      <c r="Q95" s="241">
        <v>2.0621486197303245</v>
      </c>
      <c r="R95" s="239">
        <v>1.8005715965682918</v>
      </c>
      <c r="S95" s="239">
        <v>2.2486532688064642</v>
      </c>
      <c r="T95" s="282">
        <v>2.5641680133485023</v>
      </c>
      <c r="U95" s="241" t="s">
        <v>1486</v>
      </c>
      <c r="V95" s="243" t="s">
        <v>395</v>
      </c>
      <c r="W95" s="244" t="s">
        <v>1596</v>
      </c>
      <c r="X95" s="244" t="s">
        <v>1597</v>
      </c>
      <c r="Y95" s="246">
        <v>0.90810000000000002</v>
      </c>
      <c r="Z95" s="246">
        <v>7.1220000000000006E-2</v>
      </c>
      <c r="AA95" s="246">
        <v>148.1</v>
      </c>
      <c r="AB95" s="246">
        <v>1</v>
      </c>
      <c r="AC95" s="246">
        <v>15</v>
      </c>
      <c r="AD95" s="246" t="s">
        <v>1491</v>
      </c>
      <c r="AE95" s="246">
        <v>277.089164334266</v>
      </c>
      <c r="AF95" s="246">
        <v>5.0019999999999998</v>
      </c>
      <c r="AG95" s="246">
        <v>5.0019999999999998</v>
      </c>
    </row>
    <row r="96" spans="1:33" x14ac:dyDescent="0.25">
      <c r="A96" s="230"/>
      <c r="B96" s="231"/>
      <c r="C96" s="305"/>
      <c r="D96" s="41" t="s">
        <v>15</v>
      </c>
      <c r="E96" s="54">
        <v>0.21241427179820227</v>
      </c>
      <c r="F96" s="4">
        <v>0.17086538296053691</v>
      </c>
      <c r="G96" s="4">
        <v>0.17696643293720987</v>
      </c>
      <c r="H96" s="4">
        <v>0.16237316486357495</v>
      </c>
      <c r="I96" s="95">
        <v>0.16317249690796004</v>
      </c>
      <c r="J96" s="95">
        <v>0.10591819013030258</v>
      </c>
      <c r="K96" s="95">
        <v>0.18542859271907491</v>
      </c>
      <c r="L96" s="95">
        <v>0.15428968064493034</v>
      </c>
      <c r="M96" s="53">
        <v>2.3285242057102775</v>
      </c>
      <c r="N96" s="4">
        <v>2.3912269967997459</v>
      </c>
      <c r="O96" s="4">
        <v>2.0985907710155502</v>
      </c>
      <c r="P96" s="4">
        <v>2.1201120444094643</v>
      </c>
      <c r="Q96" s="95">
        <v>1.9805333231845168</v>
      </c>
      <c r="R96" s="95">
        <v>1.6283978969774879</v>
      </c>
      <c r="S96" s="13">
        <v>2.1709568369447512</v>
      </c>
      <c r="T96" s="280">
        <v>2.0507202018984656</v>
      </c>
      <c r="U96" s="54" t="s">
        <v>1486</v>
      </c>
      <c r="V96" s="87" t="s">
        <v>396</v>
      </c>
      <c r="W96" s="228" t="s">
        <v>1598</v>
      </c>
      <c r="X96" s="228" t="s">
        <v>1599</v>
      </c>
      <c r="Y96" s="178">
        <v>0.3992</v>
      </c>
      <c r="Z96" s="178">
        <v>0.1323</v>
      </c>
      <c r="AA96" s="178">
        <v>10.63</v>
      </c>
      <c r="AB96" s="178">
        <v>1</v>
      </c>
      <c r="AC96" s="178">
        <v>16</v>
      </c>
      <c r="AD96" s="178">
        <v>4.8999999999999998E-3</v>
      </c>
      <c r="AE96" s="178">
        <v>561.13360323886604</v>
      </c>
      <c r="AF96" s="178">
        <v>2.4700000000000002</v>
      </c>
      <c r="AG96" s="249">
        <v>2.4700000000000002</v>
      </c>
    </row>
    <row r="97" spans="1:33" x14ac:dyDescent="0.25">
      <c r="A97" s="230"/>
      <c r="B97" s="231"/>
      <c r="C97" s="305"/>
      <c r="D97" s="41" t="s">
        <v>16</v>
      </c>
      <c r="E97" s="54">
        <v>0.21252331713624484</v>
      </c>
      <c r="F97" s="4">
        <v>0.19728861437903145</v>
      </c>
      <c r="G97" s="4">
        <v>0.18755360711148233</v>
      </c>
      <c r="H97" s="4">
        <v>0.18941721972516304</v>
      </c>
      <c r="I97" s="4"/>
      <c r="J97" s="95">
        <v>0.1031754599985744</v>
      </c>
      <c r="K97" s="95">
        <v>0.18654353977070043</v>
      </c>
      <c r="L97" s="95">
        <v>0.20514378717910881</v>
      </c>
      <c r="M97" s="53">
        <v>2.2529400054374054</v>
      </c>
      <c r="N97" s="4">
        <v>1.9063847131834999</v>
      </c>
      <c r="O97" s="4">
        <v>2.6755198411892174</v>
      </c>
      <c r="P97" s="4">
        <v>3.0173298857133117</v>
      </c>
      <c r="Q97" s="95">
        <v>2.47324648115349</v>
      </c>
      <c r="R97" s="95">
        <v>1.5621393456530814</v>
      </c>
      <c r="S97" s="13">
        <v>2.0778428035173295</v>
      </c>
      <c r="T97" s="280">
        <v>1.8786981652298389</v>
      </c>
      <c r="U97" s="54"/>
      <c r="V97" s="47"/>
      <c r="W97" s="283"/>
      <c r="X97" s="228"/>
      <c r="Y97" s="178"/>
      <c r="Z97" s="178"/>
      <c r="AA97" s="178"/>
      <c r="AB97" s="178"/>
      <c r="AC97" s="178"/>
      <c r="AD97" s="178"/>
      <c r="AE97" s="178"/>
      <c r="AF97" s="178"/>
      <c r="AG97" s="252"/>
    </row>
    <row r="98" spans="1:33" x14ac:dyDescent="0.25">
      <c r="A98" s="235" t="s">
        <v>1467</v>
      </c>
      <c r="B98" s="236" t="s">
        <v>190</v>
      </c>
      <c r="C98" s="306" t="s">
        <v>191</v>
      </c>
      <c r="D98" s="237" t="s">
        <v>14</v>
      </c>
      <c r="E98" s="241">
        <v>0.53800000000000003</v>
      </c>
      <c r="F98" s="241">
        <v>0.309</v>
      </c>
      <c r="G98" s="241">
        <v>0.25800000000000001</v>
      </c>
      <c r="H98" s="241">
        <v>0.22800000000000001</v>
      </c>
      <c r="I98" s="241">
        <v>0.17199999999999999</v>
      </c>
      <c r="J98" s="241">
        <v>8.6999999999999994E-2</v>
      </c>
      <c r="K98" s="241">
        <v>6.8900000000000003E-2</v>
      </c>
      <c r="L98" s="241">
        <v>4.6399999999999997E-2</v>
      </c>
      <c r="M98" s="240">
        <v>2.16</v>
      </c>
      <c r="N98" s="241">
        <v>2.5299999999999998</v>
      </c>
      <c r="O98" s="241">
        <v>2.74</v>
      </c>
      <c r="P98" s="241">
        <v>2.2200000000000002</v>
      </c>
      <c r="Q98" s="241">
        <v>1.67</v>
      </c>
      <c r="R98" s="241">
        <v>0.95799999999999996</v>
      </c>
      <c r="S98" s="241">
        <v>0.61799999999999999</v>
      </c>
      <c r="T98" s="255">
        <v>0.46200000000000002</v>
      </c>
      <c r="U98" s="238" t="s">
        <v>1486</v>
      </c>
      <c r="V98" s="243" t="s">
        <v>395</v>
      </c>
      <c r="W98" s="244" t="s">
        <v>1600</v>
      </c>
      <c r="X98" s="244" t="s">
        <v>1601</v>
      </c>
      <c r="Y98" s="246">
        <v>0.87490000000000001</v>
      </c>
      <c r="Z98" s="246">
        <v>0.18459999999999999</v>
      </c>
      <c r="AA98" s="246">
        <v>111.9</v>
      </c>
      <c r="AB98" s="246">
        <v>1</v>
      </c>
      <c r="AC98" s="246">
        <v>16</v>
      </c>
      <c r="AD98" s="246" t="s">
        <v>1491</v>
      </c>
      <c r="AE98" s="246">
        <v>123.99355877616701</v>
      </c>
      <c r="AF98" s="246">
        <v>11.178000000000001</v>
      </c>
      <c r="AG98" s="246">
        <v>11.178000000000001</v>
      </c>
    </row>
    <row r="99" spans="1:33" x14ac:dyDescent="0.25">
      <c r="A99" s="230"/>
      <c r="B99" s="231"/>
      <c r="C99" s="305"/>
      <c r="D99" s="41" t="s">
        <v>15</v>
      </c>
      <c r="E99" s="54">
        <v>0.34499999999999997</v>
      </c>
      <c r="F99" s="4">
        <v>0.27</v>
      </c>
      <c r="G99" s="4">
        <v>0.23</v>
      </c>
      <c r="H99" s="4">
        <v>0.214</v>
      </c>
      <c r="I99" s="4">
        <v>0.191</v>
      </c>
      <c r="J99" s="4">
        <v>0.104</v>
      </c>
      <c r="K99" s="4">
        <v>7.9899999999999999E-2</v>
      </c>
      <c r="L99" s="4">
        <v>6.8000000000000005E-2</v>
      </c>
      <c r="M99" s="53">
        <v>2.44</v>
      </c>
      <c r="N99" s="4">
        <v>2.59</v>
      </c>
      <c r="O99" s="4">
        <v>2.62</v>
      </c>
      <c r="P99" s="4">
        <v>2.25</v>
      </c>
      <c r="Q99" s="4">
        <v>1.5</v>
      </c>
      <c r="R99" s="4">
        <v>0.89600000000000002</v>
      </c>
      <c r="S99" s="4">
        <v>0.73799999999999999</v>
      </c>
      <c r="T99" s="232">
        <v>0.40600000000000003</v>
      </c>
      <c r="U99" s="47" t="s">
        <v>1486</v>
      </c>
      <c r="V99" s="87" t="s">
        <v>396</v>
      </c>
      <c r="W99" s="228" t="s">
        <v>1602</v>
      </c>
      <c r="X99" s="228" t="s">
        <v>1603</v>
      </c>
      <c r="Y99" s="178">
        <v>0.91600000000000004</v>
      </c>
      <c r="Z99" s="178">
        <v>0.1111</v>
      </c>
      <c r="AA99" s="178">
        <v>174.5</v>
      </c>
      <c r="AB99" s="178">
        <v>1</v>
      </c>
      <c r="AC99" s="178">
        <v>16</v>
      </c>
      <c r="AD99" s="178" t="s">
        <v>1491</v>
      </c>
      <c r="AE99" s="178">
        <v>165.03929507025501</v>
      </c>
      <c r="AF99" s="178">
        <v>8.3979999999999997</v>
      </c>
      <c r="AG99" s="178">
        <v>8.3979999999999997</v>
      </c>
    </row>
    <row r="100" spans="1:33" x14ac:dyDescent="0.25">
      <c r="A100" s="230"/>
      <c r="B100" s="231"/>
      <c r="C100" s="305"/>
      <c r="D100" s="41" t="s">
        <v>16</v>
      </c>
      <c r="E100" s="54">
        <v>0.52</v>
      </c>
      <c r="F100" s="4">
        <v>0.29399999999999998</v>
      </c>
      <c r="G100" s="4">
        <v>0.26900000000000002</v>
      </c>
      <c r="H100" s="4">
        <v>0.224</v>
      </c>
      <c r="I100" s="4">
        <v>0.16700000000000001</v>
      </c>
      <c r="J100" s="4">
        <v>9.3600000000000003E-2</v>
      </c>
      <c r="K100" s="4">
        <v>7.2400000000000006E-2</v>
      </c>
      <c r="L100" s="4">
        <v>3.6700000000000003E-2</v>
      </c>
      <c r="M100" s="53">
        <v>2.23</v>
      </c>
      <c r="N100" s="4">
        <v>2.58</v>
      </c>
      <c r="O100" s="4">
        <v>2.86</v>
      </c>
      <c r="P100" s="4">
        <v>1.95</v>
      </c>
      <c r="Q100" s="4">
        <v>1.77</v>
      </c>
      <c r="R100" s="4">
        <v>1</v>
      </c>
      <c r="S100" s="4">
        <v>0.67600000000000005</v>
      </c>
      <c r="T100" s="232">
        <v>0.42399999999999999</v>
      </c>
      <c r="U100" s="47"/>
      <c r="V100" s="87"/>
      <c r="W100" s="234"/>
      <c r="X100" s="228"/>
      <c r="Y100" s="178"/>
      <c r="Z100" s="178"/>
      <c r="AA100" s="178"/>
      <c r="AB100" s="178"/>
      <c r="AC100" s="178"/>
      <c r="AD100" s="178"/>
      <c r="AE100" s="178"/>
      <c r="AF100" s="178"/>
      <c r="AG100" s="178"/>
    </row>
    <row r="101" spans="1:33" x14ac:dyDescent="0.25">
      <c r="A101" s="235" t="s">
        <v>1467</v>
      </c>
      <c r="B101" s="236" t="s">
        <v>1474</v>
      </c>
      <c r="C101" s="306" t="s">
        <v>195</v>
      </c>
      <c r="D101" s="237" t="s">
        <v>14</v>
      </c>
      <c r="E101" s="241">
        <v>1.32</v>
      </c>
      <c r="F101" s="241">
        <v>1.23</v>
      </c>
      <c r="G101" s="241">
        <v>1.1299999999999999</v>
      </c>
      <c r="H101" s="241">
        <v>1.04</v>
      </c>
      <c r="I101" s="241"/>
      <c r="J101" s="241"/>
      <c r="K101" s="241">
        <v>2.99</v>
      </c>
      <c r="L101" s="241">
        <v>2.38</v>
      </c>
      <c r="M101" s="240">
        <v>13.4</v>
      </c>
      <c r="N101" s="241">
        <v>14.2</v>
      </c>
      <c r="O101" s="241">
        <v>14.5</v>
      </c>
      <c r="P101" s="241">
        <v>15.5</v>
      </c>
      <c r="Q101" s="241">
        <v>14.8</v>
      </c>
      <c r="R101" s="241">
        <v>12.1</v>
      </c>
      <c r="S101" s="241">
        <v>19</v>
      </c>
      <c r="T101" s="255">
        <v>13.8</v>
      </c>
      <c r="U101" s="241" t="s">
        <v>1486</v>
      </c>
      <c r="V101" s="243" t="s">
        <v>395</v>
      </c>
      <c r="W101" s="277" t="s">
        <v>1604</v>
      </c>
      <c r="X101" s="277" t="s">
        <v>1605</v>
      </c>
      <c r="Y101" s="245">
        <v>0.89859999999999995</v>
      </c>
      <c r="Z101" s="245">
        <v>0.13489999999999999</v>
      </c>
      <c r="AA101" s="245">
        <v>124</v>
      </c>
      <c r="AB101" s="245">
        <v>1</v>
      </c>
      <c r="AC101" s="245">
        <v>14</v>
      </c>
      <c r="AD101" s="245" t="s">
        <v>1491</v>
      </c>
      <c r="AE101" s="245">
        <v>139.3244873341375</v>
      </c>
      <c r="AF101" s="245">
        <v>9.9480000000000004</v>
      </c>
      <c r="AG101" s="245">
        <v>9.9480000000000004</v>
      </c>
    </row>
    <row r="102" spans="1:33" x14ac:dyDescent="0.25">
      <c r="A102" s="230"/>
      <c r="B102" s="231"/>
      <c r="C102" s="305"/>
      <c r="D102" s="41" t="s">
        <v>15</v>
      </c>
      <c r="E102" s="54">
        <v>1.47</v>
      </c>
      <c r="F102" s="4">
        <v>1.5</v>
      </c>
      <c r="G102" s="4">
        <v>1.27</v>
      </c>
      <c r="H102" s="4">
        <v>1.18</v>
      </c>
      <c r="I102" s="4">
        <v>1.19</v>
      </c>
      <c r="J102" s="4">
        <v>0.45</v>
      </c>
      <c r="K102" s="4">
        <v>2.23</v>
      </c>
      <c r="L102" s="4">
        <v>2.02</v>
      </c>
      <c r="M102" s="53">
        <v>13.3</v>
      </c>
      <c r="N102" s="4">
        <v>14.4</v>
      </c>
      <c r="O102" s="4">
        <v>14.2</v>
      </c>
      <c r="P102" s="4">
        <v>14.9</v>
      </c>
      <c r="Q102" s="4">
        <v>14.6</v>
      </c>
      <c r="R102" s="4">
        <v>13</v>
      </c>
      <c r="S102" s="4">
        <v>20.7</v>
      </c>
      <c r="T102" s="232">
        <v>13.7</v>
      </c>
      <c r="U102" s="54" t="s">
        <v>1486</v>
      </c>
      <c r="V102" s="87" t="s">
        <v>396</v>
      </c>
      <c r="W102" s="228" t="s">
        <v>1606</v>
      </c>
      <c r="X102" s="228" t="s">
        <v>1607</v>
      </c>
      <c r="Y102" s="178">
        <v>0.33450000000000002</v>
      </c>
      <c r="Z102" s="178">
        <v>6.4500000000000002E-2</v>
      </c>
      <c r="AA102" s="178">
        <v>8.0410000000000004</v>
      </c>
      <c r="AB102" s="178">
        <v>1</v>
      </c>
      <c r="AC102" s="178">
        <v>16</v>
      </c>
      <c r="AD102" s="178">
        <v>1.1900000000000001E-2</v>
      </c>
      <c r="AE102" s="178">
        <v>1323.7822349570199</v>
      </c>
      <c r="AF102" s="178">
        <v>1.0469999999999999</v>
      </c>
      <c r="AG102" s="249">
        <v>1.0469999999999999</v>
      </c>
    </row>
    <row r="103" spans="1:33" x14ac:dyDescent="0.25">
      <c r="A103" s="230"/>
      <c r="B103" s="231"/>
      <c r="C103" s="305"/>
      <c r="D103" s="41" t="s">
        <v>16</v>
      </c>
      <c r="E103" s="54">
        <v>1.62</v>
      </c>
      <c r="F103" s="4">
        <v>1.56</v>
      </c>
      <c r="G103" s="4">
        <v>1.33</v>
      </c>
      <c r="H103" s="4">
        <v>1.25</v>
      </c>
      <c r="I103" s="4">
        <v>0.88</v>
      </c>
      <c r="J103" s="4">
        <v>0.39</v>
      </c>
      <c r="K103" s="4">
        <v>2.09</v>
      </c>
      <c r="L103" s="4">
        <v>1.86</v>
      </c>
      <c r="M103" s="53">
        <v>13.5</v>
      </c>
      <c r="N103" s="4">
        <v>13.5</v>
      </c>
      <c r="O103" s="4">
        <v>14.5</v>
      </c>
      <c r="P103" s="4">
        <v>14.9</v>
      </c>
      <c r="Q103" s="12">
        <v>13.3</v>
      </c>
      <c r="R103" s="4">
        <v>11.5</v>
      </c>
      <c r="S103" s="4">
        <v>19.899999999999999</v>
      </c>
      <c r="T103" s="232">
        <v>13.7</v>
      </c>
      <c r="U103" s="54"/>
      <c r="V103" s="87"/>
      <c r="W103" s="234"/>
      <c r="X103" s="228"/>
      <c r="Y103" s="178"/>
      <c r="Z103" s="178"/>
      <c r="AA103" s="178"/>
      <c r="AB103" s="178"/>
      <c r="AC103" s="178"/>
      <c r="AD103" s="178"/>
      <c r="AE103" s="178"/>
      <c r="AF103" s="178"/>
      <c r="AG103" s="252"/>
    </row>
    <row r="104" spans="1:33" x14ac:dyDescent="0.25">
      <c r="A104" s="235" t="s">
        <v>1467</v>
      </c>
      <c r="B104" s="236" t="s">
        <v>196</v>
      </c>
      <c r="C104" s="306" t="s">
        <v>197</v>
      </c>
      <c r="D104" s="237" t="s">
        <v>14</v>
      </c>
      <c r="E104" s="241">
        <v>0.54300000000000004</v>
      </c>
      <c r="F104" s="241">
        <v>0.26500000000000001</v>
      </c>
      <c r="G104" s="241">
        <v>0.13800000000000001</v>
      </c>
      <c r="H104" s="241">
        <v>7.4399999999999994E-2</v>
      </c>
      <c r="I104" s="241">
        <v>2.9700000000000001E-2</v>
      </c>
      <c r="J104" s="239">
        <v>0</v>
      </c>
      <c r="K104" s="241">
        <v>0.66</v>
      </c>
      <c r="L104" s="241">
        <v>0.82099999999999995</v>
      </c>
      <c r="M104" s="240">
        <v>5.35</v>
      </c>
      <c r="N104" s="241">
        <v>3.39</v>
      </c>
      <c r="O104" s="241">
        <v>2.25</v>
      </c>
      <c r="P104" s="241">
        <v>1.44</v>
      </c>
      <c r="Q104" s="241">
        <v>0.505</v>
      </c>
      <c r="R104" s="241">
        <v>8.1299999999999997E-2</v>
      </c>
      <c r="S104" s="241">
        <v>4.87</v>
      </c>
      <c r="T104" s="255">
        <v>5.31</v>
      </c>
      <c r="U104" s="241" t="s">
        <v>1486</v>
      </c>
      <c r="V104" s="243" t="s">
        <v>395</v>
      </c>
      <c r="W104" s="244" t="s">
        <v>1608</v>
      </c>
      <c r="X104" s="244" t="s">
        <v>1609</v>
      </c>
      <c r="Y104" s="246">
        <v>0.87809999999999999</v>
      </c>
      <c r="Z104" s="246">
        <v>0.39200000000000002</v>
      </c>
      <c r="AA104" s="246">
        <v>93.62</v>
      </c>
      <c r="AB104" s="246">
        <v>1</v>
      </c>
      <c r="AC104" s="246">
        <v>13</v>
      </c>
      <c r="AD104" s="246" t="s">
        <v>1491</v>
      </c>
      <c r="AE104" s="246">
        <v>30.025996533795499</v>
      </c>
      <c r="AF104" s="246">
        <v>46.16</v>
      </c>
      <c r="AG104" s="246">
        <v>46.16</v>
      </c>
    </row>
    <row r="105" spans="1:33" x14ac:dyDescent="0.25">
      <c r="A105" s="230"/>
      <c r="B105" s="231"/>
      <c r="C105" s="305"/>
      <c r="D105" s="41" t="s">
        <v>15</v>
      </c>
      <c r="E105" s="54">
        <v>0.754</v>
      </c>
      <c r="F105" s="4">
        <v>0.21199999999999999</v>
      </c>
      <c r="G105" s="4">
        <v>0.157</v>
      </c>
      <c r="H105" s="4">
        <v>0.11899999999999999</v>
      </c>
      <c r="I105" s="4">
        <v>3.8300000000000001E-2</v>
      </c>
      <c r="J105" s="95">
        <v>0</v>
      </c>
      <c r="K105" s="4">
        <v>0.51600000000000001</v>
      </c>
      <c r="L105" s="4">
        <v>0.58799999999999997</v>
      </c>
      <c r="M105" s="53">
        <v>4.55</v>
      </c>
      <c r="N105" s="4">
        <v>3.59</v>
      </c>
      <c r="O105" s="4">
        <v>2.4500000000000002</v>
      </c>
      <c r="P105" s="4">
        <v>2.0099999999999998</v>
      </c>
      <c r="Q105" s="4">
        <v>0.67200000000000004</v>
      </c>
      <c r="R105" s="4">
        <v>9.98E-2</v>
      </c>
      <c r="S105" s="4">
        <v>4.76</v>
      </c>
      <c r="T105" s="232">
        <v>5.72</v>
      </c>
      <c r="U105" s="54" t="s">
        <v>1486</v>
      </c>
      <c r="V105" s="87" t="s">
        <v>396</v>
      </c>
      <c r="W105" s="228" t="s">
        <v>1610</v>
      </c>
      <c r="X105" s="228" t="s">
        <v>1611</v>
      </c>
      <c r="Y105" s="178">
        <v>0.9909</v>
      </c>
      <c r="Z105" s="178">
        <v>0.13780000000000001</v>
      </c>
      <c r="AA105" s="178">
        <v>1737</v>
      </c>
      <c r="AB105" s="178">
        <v>1</v>
      </c>
      <c r="AC105" s="178">
        <v>16</v>
      </c>
      <c r="AD105" s="178" t="s">
        <v>1491</v>
      </c>
      <c r="AE105" s="178">
        <v>42.153284671532802</v>
      </c>
      <c r="AF105" s="178">
        <v>32.880000000000003</v>
      </c>
      <c r="AG105" s="178">
        <v>32.880000000000003</v>
      </c>
    </row>
    <row r="106" spans="1:33" x14ac:dyDescent="0.25">
      <c r="A106" s="230"/>
      <c r="B106" s="231"/>
      <c r="C106" s="305"/>
      <c r="D106" s="41" t="s">
        <v>16</v>
      </c>
      <c r="E106" s="54">
        <v>0.84499999999999997</v>
      </c>
      <c r="F106" s="4">
        <v>0.251</v>
      </c>
      <c r="G106" s="4">
        <v>0.11600000000000001</v>
      </c>
      <c r="H106" s="4">
        <v>8.4599999999999995E-2</v>
      </c>
      <c r="I106" s="4">
        <v>2.6499999999999999E-2</v>
      </c>
      <c r="J106" s="95">
        <v>0</v>
      </c>
      <c r="K106" s="4">
        <v>0.57299999999999995</v>
      </c>
      <c r="L106" s="4">
        <v>0.77500000000000002</v>
      </c>
      <c r="M106" s="53">
        <v>4.63</v>
      </c>
      <c r="N106" s="4">
        <v>3.38</v>
      </c>
      <c r="O106" s="4">
        <v>2.2599999999999998</v>
      </c>
      <c r="P106" s="4">
        <v>1.7</v>
      </c>
      <c r="Q106" s="4">
        <v>0.752</v>
      </c>
      <c r="R106" s="4">
        <v>7.5399999999999995E-2</v>
      </c>
      <c r="S106" s="4">
        <v>4.91</v>
      </c>
      <c r="T106" s="232">
        <v>6.5</v>
      </c>
      <c r="U106" s="54"/>
      <c r="V106" s="87"/>
      <c r="W106" s="234"/>
      <c r="X106" s="228"/>
      <c r="Y106" s="178"/>
      <c r="Z106" s="178"/>
      <c r="AA106" s="178"/>
      <c r="AB106" s="178"/>
      <c r="AC106" s="178"/>
      <c r="AD106" s="178"/>
      <c r="AE106" s="178"/>
      <c r="AF106" s="178"/>
      <c r="AG106" s="178"/>
    </row>
    <row r="107" spans="1:33" x14ac:dyDescent="0.25">
      <c r="A107" s="235" t="s">
        <v>1467</v>
      </c>
      <c r="B107" s="236" t="s">
        <v>204</v>
      </c>
      <c r="C107" s="306" t="s">
        <v>205</v>
      </c>
      <c r="D107" s="237" t="s">
        <v>14</v>
      </c>
      <c r="E107" s="241">
        <v>0.73799999999999999</v>
      </c>
      <c r="F107" s="241">
        <v>0.55200000000000005</v>
      </c>
      <c r="G107" s="241">
        <v>0.36099999999999999</v>
      </c>
      <c r="H107" s="241">
        <v>0.25600000000000001</v>
      </c>
      <c r="I107" s="241">
        <v>5.5899999999999998E-2</v>
      </c>
      <c r="J107" s="241">
        <v>1.4E-2</v>
      </c>
      <c r="K107" s="241">
        <v>0.75700000000000001</v>
      </c>
      <c r="L107" s="241">
        <v>0.84199999999999997</v>
      </c>
      <c r="M107" s="240">
        <v>7.5</v>
      </c>
      <c r="N107" s="254">
        <v>7.89</v>
      </c>
      <c r="O107" s="241">
        <v>7.41</v>
      </c>
      <c r="P107" s="241">
        <v>5.68</v>
      </c>
      <c r="Q107" s="241">
        <v>5.65</v>
      </c>
      <c r="R107" s="241">
        <v>3.96</v>
      </c>
      <c r="S107" s="241">
        <v>7.25</v>
      </c>
      <c r="T107" s="255">
        <v>7.02</v>
      </c>
      <c r="U107" s="241" t="s">
        <v>1492</v>
      </c>
      <c r="V107" s="243" t="s">
        <v>395</v>
      </c>
      <c r="W107" s="244" t="s">
        <v>1612</v>
      </c>
      <c r="X107" s="244" t="s">
        <v>1613</v>
      </c>
      <c r="Y107" s="245">
        <v>0.96840000000000004</v>
      </c>
      <c r="Z107" s="246">
        <v>0.191</v>
      </c>
      <c r="AA107" s="246">
        <v>399</v>
      </c>
      <c r="AB107" s="246">
        <v>1</v>
      </c>
      <c r="AC107" s="246">
        <v>13</v>
      </c>
      <c r="AD107" s="246" t="s">
        <v>1491</v>
      </c>
      <c r="AE107" s="246">
        <v>29.844961240310099</v>
      </c>
      <c r="AF107" s="246">
        <v>46.44</v>
      </c>
      <c r="AG107" s="246">
        <v>46.44</v>
      </c>
    </row>
    <row r="108" spans="1:33" x14ac:dyDescent="0.25">
      <c r="A108" s="230"/>
      <c r="B108" s="231"/>
      <c r="C108" s="305"/>
      <c r="D108" s="41" t="s">
        <v>15</v>
      </c>
      <c r="E108" s="54">
        <v>0.77600000000000002</v>
      </c>
      <c r="F108" s="4">
        <v>0.63400000000000001</v>
      </c>
      <c r="G108" s="4">
        <v>0.36899999999999999</v>
      </c>
      <c r="H108" s="4">
        <v>0.20200000000000001</v>
      </c>
      <c r="I108" s="4">
        <v>6.1400000000000003E-2</v>
      </c>
      <c r="J108" s="4">
        <v>8.1700000000000002E-3</v>
      </c>
      <c r="K108" s="4">
        <v>0.77700000000000002</v>
      </c>
      <c r="L108" s="4">
        <v>0.85799999999999998</v>
      </c>
      <c r="M108" s="53">
        <v>7.72</v>
      </c>
      <c r="N108" s="4">
        <v>7.93</v>
      </c>
      <c r="O108" s="4">
        <v>6.74</v>
      </c>
      <c r="P108" s="95">
        <v>5.68</v>
      </c>
      <c r="Q108" s="4">
        <v>5.31</v>
      </c>
      <c r="R108" s="4">
        <v>4.09</v>
      </c>
      <c r="S108" s="4">
        <v>7.01</v>
      </c>
      <c r="T108" s="232">
        <v>7.99</v>
      </c>
      <c r="U108" s="54" t="s">
        <v>1486</v>
      </c>
      <c r="V108" s="87" t="s">
        <v>396</v>
      </c>
      <c r="W108" s="228" t="s">
        <v>1614</v>
      </c>
      <c r="X108" s="228" t="s">
        <v>1615</v>
      </c>
      <c r="Y108" s="178">
        <v>0.91900000000000004</v>
      </c>
      <c r="Z108" s="178">
        <v>7.5990000000000002E-2</v>
      </c>
      <c r="AA108" s="178">
        <v>181.5</v>
      </c>
      <c r="AB108" s="178">
        <v>1</v>
      </c>
      <c r="AC108" s="178">
        <v>16</v>
      </c>
      <c r="AD108" s="178" t="s">
        <v>1491</v>
      </c>
      <c r="AE108" s="178">
        <v>236.51877133105799</v>
      </c>
      <c r="AF108" s="178">
        <v>5.86</v>
      </c>
      <c r="AG108" s="249">
        <v>5.86</v>
      </c>
    </row>
    <row r="109" spans="1:33" x14ac:dyDescent="0.25">
      <c r="A109" s="230"/>
      <c r="B109" s="231"/>
      <c r="C109" s="305"/>
      <c r="D109" s="41" t="s">
        <v>16</v>
      </c>
      <c r="E109" s="54">
        <v>0.79900000000000004</v>
      </c>
      <c r="F109" s="4">
        <v>0.57199999999999995</v>
      </c>
      <c r="G109" s="4">
        <v>0.34200000000000003</v>
      </c>
      <c r="H109" s="4">
        <v>0.13900000000000001</v>
      </c>
      <c r="I109" s="4">
        <v>3.2500000000000001E-2</v>
      </c>
      <c r="J109" s="95">
        <v>0</v>
      </c>
      <c r="K109" s="4">
        <v>0.81299999999999994</v>
      </c>
      <c r="L109" s="4">
        <v>0.84099999999999997</v>
      </c>
      <c r="M109" s="53">
        <v>8</v>
      </c>
      <c r="N109" s="4">
        <v>8.41</v>
      </c>
      <c r="O109" s="4">
        <v>7.49</v>
      </c>
      <c r="P109" s="4">
        <v>7.32</v>
      </c>
      <c r="Q109" s="4">
        <v>5.87</v>
      </c>
      <c r="R109" s="4">
        <v>3.74</v>
      </c>
      <c r="S109" s="4">
        <v>8.2200000000000006</v>
      </c>
      <c r="T109" s="232">
        <v>8.6300000000000008</v>
      </c>
      <c r="U109" s="54"/>
      <c r="V109" s="87"/>
      <c r="W109" s="234"/>
      <c r="X109" s="228"/>
      <c r="Y109" s="178"/>
      <c r="Z109" s="178"/>
      <c r="AA109" s="178"/>
      <c r="AB109" s="178"/>
      <c r="AC109" s="178"/>
      <c r="AD109" s="178"/>
      <c r="AE109" s="178"/>
      <c r="AF109" s="178"/>
      <c r="AG109" s="252"/>
    </row>
    <row r="110" spans="1:33" x14ac:dyDescent="0.25">
      <c r="A110" s="235" t="s">
        <v>1467</v>
      </c>
      <c r="B110" s="236" t="s">
        <v>214</v>
      </c>
      <c r="C110" s="306" t="s">
        <v>215</v>
      </c>
      <c r="D110" s="237" t="s">
        <v>14</v>
      </c>
      <c r="E110" s="241">
        <v>0.96</v>
      </c>
      <c r="F110" s="241">
        <v>1.18</v>
      </c>
      <c r="G110" s="241">
        <v>0.88</v>
      </c>
      <c r="H110" s="241">
        <v>0.92</v>
      </c>
      <c r="I110" s="241">
        <v>1.21</v>
      </c>
      <c r="J110" s="241">
        <v>1.26</v>
      </c>
      <c r="K110" s="241">
        <v>1.54</v>
      </c>
      <c r="L110" s="241">
        <v>1.35</v>
      </c>
      <c r="M110" s="240">
        <v>5.12</v>
      </c>
      <c r="N110" s="241">
        <v>7.24</v>
      </c>
      <c r="O110" s="241">
        <v>6.63</v>
      </c>
      <c r="P110" s="241">
        <v>6.75</v>
      </c>
      <c r="Q110" s="241">
        <v>9.92</v>
      </c>
      <c r="R110" s="241">
        <v>11.7</v>
      </c>
      <c r="S110" s="241">
        <v>11.1</v>
      </c>
      <c r="T110" s="255">
        <v>9.98</v>
      </c>
      <c r="U110" s="241" t="s">
        <v>1486</v>
      </c>
      <c r="V110" s="243" t="s">
        <v>395</v>
      </c>
      <c r="W110" s="244" t="s">
        <v>1616</v>
      </c>
      <c r="X110" s="244" t="s">
        <v>1617</v>
      </c>
      <c r="Y110" s="246">
        <v>0.37980000000000003</v>
      </c>
      <c r="Z110" s="246">
        <v>0.11940000000000001</v>
      </c>
      <c r="AA110" s="246">
        <v>9.798</v>
      </c>
      <c r="AB110" s="246">
        <v>1</v>
      </c>
      <c r="AC110" s="246">
        <v>16</v>
      </c>
      <c r="AD110" s="246">
        <v>6.4999999999999997E-3</v>
      </c>
      <c r="AE110" s="246">
        <v>-647.66355140186897</v>
      </c>
      <c r="AF110" s="246">
        <v>-2.14</v>
      </c>
      <c r="AG110" s="246">
        <v>0</v>
      </c>
    </row>
    <row r="111" spans="1:33" x14ac:dyDescent="0.25">
      <c r="A111" s="230"/>
      <c r="B111" s="231"/>
      <c r="C111" s="305"/>
      <c r="D111" s="41" t="s">
        <v>15</v>
      </c>
      <c r="E111" s="54">
        <v>0.81</v>
      </c>
      <c r="F111" s="4">
        <v>1.25</v>
      </c>
      <c r="G111" s="4">
        <v>0.93</v>
      </c>
      <c r="H111" s="4">
        <v>0.95</v>
      </c>
      <c r="I111" s="4">
        <v>1.1299999999999999</v>
      </c>
      <c r="J111" s="4">
        <v>1.22</v>
      </c>
      <c r="K111" s="4">
        <v>1.3</v>
      </c>
      <c r="L111" s="4">
        <v>1.22</v>
      </c>
      <c r="M111" s="53">
        <v>6.32</v>
      </c>
      <c r="N111" s="4">
        <v>7.43</v>
      </c>
      <c r="O111" s="4">
        <v>7.56</v>
      </c>
      <c r="P111" s="4">
        <v>7.22</v>
      </c>
      <c r="Q111" s="4">
        <v>7.6</v>
      </c>
      <c r="R111" s="4">
        <v>8.4</v>
      </c>
      <c r="S111" s="4">
        <v>9.43</v>
      </c>
      <c r="T111" s="232">
        <v>7.89</v>
      </c>
      <c r="U111" s="54" t="s">
        <v>1486</v>
      </c>
      <c r="V111" s="87" t="s">
        <v>396</v>
      </c>
      <c r="W111" s="228" t="s">
        <v>1618</v>
      </c>
      <c r="X111" s="228" t="s">
        <v>1619</v>
      </c>
      <c r="Y111" s="178">
        <v>0.53639999999999999</v>
      </c>
      <c r="Z111" s="178">
        <v>0.126</v>
      </c>
      <c r="AA111" s="178">
        <v>18.52</v>
      </c>
      <c r="AB111" s="178">
        <v>1</v>
      </c>
      <c r="AC111" s="178">
        <v>16</v>
      </c>
      <c r="AD111" s="178">
        <v>5.0000000000000001E-4</v>
      </c>
      <c r="AE111" s="178">
        <v>-446.808510638298</v>
      </c>
      <c r="AF111" s="178">
        <v>-3.1019999999999999</v>
      </c>
      <c r="AG111" s="178">
        <v>0</v>
      </c>
    </row>
    <row r="112" spans="1:33" x14ac:dyDescent="0.25">
      <c r="A112" s="230"/>
      <c r="B112" s="231"/>
      <c r="C112" s="305"/>
      <c r="D112" s="41" t="s">
        <v>16</v>
      </c>
      <c r="E112" s="54">
        <v>0.84</v>
      </c>
      <c r="F112" s="4">
        <v>1.1399999999999999</v>
      </c>
      <c r="G112" s="4">
        <v>0.93</v>
      </c>
      <c r="H112" s="4">
        <v>0.97</v>
      </c>
      <c r="I112" s="4">
        <v>1.1399999999999999</v>
      </c>
      <c r="J112" s="4">
        <v>1.17</v>
      </c>
      <c r="K112" s="4">
        <v>1.28</v>
      </c>
      <c r="L112" s="4">
        <v>1.22</v>
      </c>
      <c r="M112" s="53">
        <v>6.28</v>
      </c>
      <c r="N112" s="4">
        <v>7.95</v>
      </c>
      <c r="O112" s="4">
        <v>7.02</v>
      </c>
      <c r="P112" s="4">
        <v>7.33</v>
      </c>
      <c r="Q112" s="4">
        <v>8.06</v>
      </c>
      <c r="R112" s="4">
        <v>8.27</v>
      </c>
      <c r="S112" s="4">
        <v>8.65</v>
      </c>
      <c r="T112" s="232">
        <v>8.0399999999999991</v>
      </c>
      <c r="U112" s="54"/>
      <c r="V112" s="87"/>
      <c r="W112" s="234"/>
      <c r="X112" s="228"/>
      <c r="Y112" s="178"/>
      <c r="Z112" s="178"/>
      <c r="AA112" s="178"/>
      <c r="AB112" s="178"/>
      <c r="AC112" s="178"/>
      <c r="AD112" s="178"/>
      <c r="AE112" s="178"/>
      <c r="AF112" s="178"/>
      <c r="AG112" s="178"/>
    </row>
    <row r="113" spans="1:33" x14ac:dyDescent="0.25">
      <c r="A113" s="267" t="s">
        <v>1468</v>
      </c>
      <c r="B113" s="253" t="s">
        <v>222</v>
      </c>
      <c r="C113" s="307" t="s">
        <v>223</v>
      </c>
      <c r="D113" s="237" t="s">
        <v>9</v>
      </c>
      <c r="E113" s="241">
        <v>0.38358117903493238</v>
      </c>
      <c r="F113" s="241">
        <v>0.21304397319691845</v>
      </c>
      <c r="G113" s="239">
        <v>0.10519826882412669</v>
      </c>
      <c r="H113" s="239">
        <v>0</v>
      </c>
      <c r="I113" s="239">
        <v>0</v>
      </c>
      <c r="J113" s="239">
        <v>0</v>
      </c>
      <c r="K113" s="241">
        <v>0</v>
      </c>
      <c r="L113" s="239">
        <v>0.30559572443741084</v>
      </c>
      <c r="M113" s="240">
        <v>3.31716617863413</v>
      </c>
      <c r="N113" s="241">
        <v>2.9671928155552059</v>
      </c>
      <c r="O113" s="238">
        <v>1.7855033010632189</v>
      </c>
      <c r="P113" s="238">
        <v>0.87174801167308902</v>
      </c>
      <c r="Q113" s="239">
        <v>0.27994296994295137</v>
      </c>
      <c r="R113" s="239">
        <v>5.7762791446153559E-2</v>
      </c>
      <c r="S113" s="239">
        <v>1.1256363773027911</v>
      </c>
      <c r="T113" s="255">
        <v>3.3223779309505335</v>
      </c>
      <c r="U113" s="241" t="s">
        <v>1486</v>
      </c>
      <c r="V113" s="243" t="s">
        <v>395</v>
      </c>
      <c r="W113" s="244" t="s">
        <v>1620</v>
      </c>
      <c r="X113" s="244" t="s">
        <v>1621</v>
      </c>
      <c r="Y113" s="246">
        <v>0.98960000000000004</v>
      </c>
      <c r="Z113" s="246">
        <v>5.833E-2</v>
      </c>
      <c r="AA113" s="246">
        <v>665.1</v>
      </c>
      <c r="AB113" s="246">
        <v>1</v>
      </c>
      <c r="AC113" s="246">
        <v>7</v>
      </c>
      <c r="AD113" s="246" t="s">
        <v>1491</v>
      </c>
      <c r="AE113" s="246">
        <v>16.9272105520274</v>
      </c>
      <c r="AF113" s="246">
        <v>81.88</v>
      </c>
      <c r="AG113" s="246">
        <v>81.88</v>
      </c>
    </row>
    <row r="114" spans="1:33" x14ac:dyDescent="0.25">
      <c r="A114" s="143"/>
      <c r="B114" s="256"/>
      <c r="C114" s="308"/>
      <c r="D114" s="41" t="s">
        <v>10</v>
      </c>
      <c r="E114" s="54">
        <v>0.3724289248276938</v>
      </c>
      <c r="F114" s="4">
        <v>0.19149081639327123</v>
      </c>
      <c r="G114" s="95">
        <v>0.1124068731809497</v>
      </c>
      <c r="H114" s="95">
        <v>0</v>
      </c>
      <c r="I114" s="95">
        <v>0</v>
      </c>
      <c r="J114" s="95">
        <v>0</v>
      </c>
      <c r="K114" s="4">
        <v>0</v>
      </c>
      <c r="L114" s="95">
        <v>0.40524915576636278</v>
      </c>
      <c r="M114" s="53">
        <v>4.527735424655746</v>
      </c>
      <c r="N114" s="4">
        <v>2.5208424953776332</v>
      </c>
      <c r="O114" s="13">
        <v>1.9309432278219081</v>
      </c>
      <c r="P114" s="95">
        <v>0.9399007333985625</v>
      </c>
      <c r="Q114" s="95">
        <v>0.31185684428670757</v>
      </c>
      <c r="R114" s="95">
        <v>5.5702807490408207E-2</v>
      </c>
      <c r="S114" s="4">
        <v>1.0957405328577894</v>
      </c>
      <c r="T114" s="280">
        <v>3.0547716356648649</v>
      </c>
      <c r="U114" s="54" t="s">
        <v>1486</v>
      </c>
      <c r="V114" s="87" t="s">
        <v>396</v>
      </c>
      <c r="W114" s="228" t="s">
        <v>1622</v>
      </c>
      <c r="X114" s="228" t="s">
        <v>1623</v>
      </c>
      <c r="Y114" s="178">
        <v>0.96940000000000004</v>
      </c>
      <c r="Z114" s="178">
        <v>0.25459999999999999</v>
      </c>
      <c r="AA114" s="178">
        <v>506.4</v>
      </c>
      <c r="AB114" s="178">
        <v>1</v>
      </c>
      <c r="AC114" s="178">
        <v>16</v>
      </c>
      <c r="AD114" s="178" t="s">
        <v>1491</v>
      </c>
      <c r="AE114" s="178">
        <v>42.256097560975597</v>
      </c>
      <c r="AF114" s="178">
        <v>32.799999999999997</v>
      </c>
      <c r="AG114" s="249">
        <v>32.799999999999997</v>
      </c>
    </row>
    <row r="115" spans="1:33" x14ac:dyDescent="0.25">
      <c r="A115" s="143"/>
      <c r="B115" s="256"/>
      <c r="C115" s="308"/>
      <c r="D115" s="41" t="s">
        <v>11</v>
      </c>
      <c r="E115" s="54">
        <v>0.39936836694154676</v>
      </c>
      <c r="F115" s="12">
        <v>0.19278863059012052</v>
      </c>
      <c r="G115" s="95">
        <v>0.12110517293762603</v>
      </c>
      <c r="H115" s="95">
        <v>0</v>
      </c>
      <c r="I115" s="95">
        <v>0</v>
      </c>
      <c r="J115" s="95">
        <v>0</v>
      </c>
      <c r="K115" s="4">
        <v>0</v>
      </c>
      <c r="L115" s="95">
        <v>0.30624661006505977</v>
      </c>
      <c r="M115" s="53">
        <v>3.0779114047164011</v>
      </c>
      <c r="N115" s="12">
        <v>2.2790490058255242</v>
      </c>
      <c r="O115" s="13">
        <v>1.3918459558939957</v>
      </c>
      <c r="P115" s="95">
        <v>0.71836160448117126</v>
      </c>
      <c r="Q115" s="95">
        <v>0.46495585958632629</v>
      </c>
      <c r="R115" s="95">
        <v>8.9076421235818826E-2</v>
      </c>
      <c r="S115" s="4">
        <v>2.0182383506939523</v>
      </c>
      <c r="T115" s="280">
        <v>4.1594578224251411</v>
      </c>
      <c r="U115" s="54"/>
      <c r="V115" s="47"/>
      <c r="W115" s="283"/>
      <c r="X115" s="228"/>
      <c r="Y115" s="178"/>
      <c r="Z115" s="178"/>
      <c r="AA115" s="178"/>
      <c r="AB115" s="178"/>
      <c r="AC115" s="178"/>
      <c r="AD115" s="178"/>
      <c r="AE115" s="178"/>
      <c r="AF115" s="178"/>
      <c r="AG115" s="252"/>
    </row>
    <row r="116" spans="1:33" x14ac:dyDescent="0.25">
      <c r="A116" s="235" t="s">
        <v>1467</v>
      </c>
      <c r="B116" s="236" t="s">
        <v>504</v>
      </c>
      <c r="C116" s="306" t="s">
        <v>594</v>
      </c>
      <c r="D116" s="237" t="s">
        <v>14</v>
      </c>
      <c r="E116" s="241">
        <v>0.90100000000000002</v>
      </c>
      <c r="F116" s="241">
        <v>1.04</v>
      </c>
      <c r="G116" s="241">
        <v>1.03</v>
      </c>
      <c r="H116" s="241">
        <v>0.88500000000000001</v>
      </c>
      <c r="I116" s="241">
        <v>1.3</v>
      </c>
      <c r="J116" s="241">
        <v>1.38</v>
      </c>
      <c r="K116" s="241">
        <v>0.70799999999999996</v>
      </c>
      <c r="L116" s="241">
        <v>1.35</v>
      </c>
      <c r="M116" s="240">
        <v>8.2899999999999991</v>
      </c>
      <c r="N116" s="241">
        <v>11.9</v>
      </c>
      <c r="O116" s="241">
        <v>9.86</v>
      </c>
      <c r="P116" s="241">
        <v>9.3800000000000008</v>
      </c>
      <c r="Q116" s="241">
        <v>8.02</v>
      </c>
      <c r="R116" s="241">
        <v>11</v>
      </c>
      <c r="S116" s="241">
        <v>9.23</v>
      </c>
      <c r="T116" s="255">
        <v>9.14</v>
      </c>
      <c r="U116" s="241" t="s">
        <v>1486</v>
      </c>
      <c r="V116" s="243" t="s">
        <v>395</v>
      </c>
      <c r="W116" s="244" t="s">
        <v>1624</v>
      </c>
      <c r="X116" s="244" t="s">
        <v>1625</v>
      </c>
      <c r="Y116" s="246">
        <v>0.61829999999999996</v>
      </c>
      <c r="Z116" s="246">
        <v>0.1105</v>
      </c>
      <c r="AA116" s="246">
        <v>25.91</v>
      </c>
      <c r="AB116" s="246">
        <v>1</v>
      </c>
      <c r="AC116" s="246">
        <v>16</v>
      </c>
      <c r="AD116" s="246">
        <v>1E-4</v>
      </c>
      <c r="AE116" s="246">
        <v>-430.702299564947</v>
      </c>
      <c r="AF116" s="246">
        <v>-3.218</v>
      </c>
      <c r="AG116" s="246">
        <v>0</v>
      </c>
    </row>
    <row r="117" spans="1:33" x14ac:dyDescent="0.25">
      <c r="A117" s="230"/>
      <c r="B117" s="231"/>
      <c r="C117" s="305"/>
      <c r="D117" s="41" t="s">
        <v>15</v>
      </c>
      <c r="E117" s="54">
        <v>1.01</v>
      </c>
      <c r="F117" s="4">
        <v>1.0900000000000001</v>
      </c>
      <c r="G117" s="4">
        <v>0.76</v>
      </c>
      <c r="H117" s="4">
        <v>0.98599999999999999</v>
      </c>
      <c r="I117" s="4">
        <v>1.39</v>
      </c>
      <c r="J117" s="4">
        <v>1.4</v>
      </c>
      <c r="K117" s="4">
        <v>1.17</v>
      </c>
      <c r="L117" s="4">
        <v>1.47</v>
      </c>
      <c r="M117" s="53">
        <v>9.8800000000000008</v>
      </c>
      <c r="N117" s="4">
        <v>10.1</v>
      </c>
      <c r="O117" s="4">
        <v>9.23</v>
      </c>
      <c r="P117" s="4">
        <v>9.43</v>
      </c>
      <c r="Q117" s="4">
        <v>11.2</v>
      </c>
      <c r="R117" s="4">
        <v>12.6</v>
      </c>
      <c r="S117" s="4">
        <v>9.4499999999999993</v>
      </c>
      <c r="T117" s="232">
        <v>10.6</v>
      </c>
      <c r="U117" s="47" t="s">
        <v>1486</v>
      </c>
      <c r="V117" s="87" t="s">
        <v>396</v>
      </c>
      <c r="W117" s="228" t="s">
        <v>1626</v>
      </c>
      <c r="X117" s="228" t="s">
        <v>1627</v>
      </c>
      <c r="Y117" s="178">
        <v>0.25840000000000002</v>
      </c>
      <c r="Z117" s="178">
        <v>0.1115</v>
      </c>
      <c r="AA117" s="178">
        <v>5.5739999999999998</v>
      </c>
      <c r="AB117" s="178">
        <v>1</v>
      </c>
      <c r="AC117" s="178">
        <v>16</v>
      </c>
      <c r="AD117" s="178">
        <v>3.1300000000000001E-2</v>
      </c>
      <c r="AE117" s="178">
        <v>-919.34200053064501</v>
      </c>
      <c r="AF117" s="178">
        <v>-1.5076000000000001</v>
      </c>
      <c r="AG117" s="178">
        <v>0</v>
      </c>
    </row>
    <row r="118" spans="1:33" x14ac:dyDescent="0.25">
      <c r="A118" s="230"/>
      <c r="B118" s="231"/>
      <c r="C118" s="305"/>
      <c r="D118" s="41" t="s">
        <v>16</v>
      </c>
      <c r="E118" s="54">
        <v>0.98299999999999998</v>
      </c>
      <c r="F118" s="4">
        <v>1.07</v>
      </c>
      <c r="G118" s="4">
        <v>1.0900000000000001</v>
      </c>
      <c r="H118" s="4">
        <v>1.05</v>
      </c>
      <c r="I118" s="4">
        <v>1.1599999999999999</v>
      </c>
      <c r="J118" s="4">
        <v>1.38</v>
      </c>
      <c r="K118" s="4">
        <v>1.0900000000000001</v>
      </c>
      <c r="L118" s="4">
        <v>1.28</v>
      </c>
      <c r="M118" s="53">
        <v>8.94</v>
      </c>
      <c r="N118" s="4">
        <v>10.3</v>
      </c>
      <c r="O118" s="4">
        <v>9.09</v>
      </c>
      <c r="P118" s="4">
        <v>8.52</v>
      </c>
      <c r="Q118" s="4">
        <v>9.42</v>
      </c>
      <c r="R118" s="4">
        <v>11.4</v>
      </c>
      <c r="S118" s="4">
        <v>9.81</v>
      </c>
      <c r="T118" s="232">
        <v>9.8699999999999992</v>
      </c>
      <c r="U118" s="47"/>
      <c r="V118" s="87"/>
      <c r="W118" s="234"/>
      <c r="X118" s="261"/>
      <c r="Y118" s="178"/>
      <c r="Z118" s="178"/>
      <c r="AA118" s="180"/>
      <c r="AB118" s="180"/>
      <c r="AC118" s="180"/>
      <c r="AD118" s="180"/>
      <c r="AE118" s="180"/>
      <c r="AF118" s="180"/>
      <c r="AG118" s="178"/>
    </row>
    <row r="119" spans="1:33" x14ac:dyDescent="0.25">
      <c r="A119" s="235" t="s">
        <v>1468</v>
      </c>
      <c r="B119" s="236" t="s">
        <v>225</v>
      </c>
      <c r="C119" s="306" t="s">
        <v>226</v>
      </c>
      <c r="D119" s="237" t="s">
        <v>14</v>
      </c>
      <c r="E119" s="238">
        <v>0.31073693179703532</v>
      </c>
      <c r="F119" s="239">
        <v>0.24686847096379863</v>
      </c>
      <c r="G119" s="239">
        <v>0.22547140374826594</v>
      </c>
      <c r="H119" s="238">
        <v>0.15094176680589763</v>
      </c>
      <c r="I119" s="239">
        <v>0.20864893772982268</v>
      </c>
      <c r="J119" s="241">
        <v>0.11318218297253048</v>
      </c>
      <c r="K119" s="241">
        <v>0</v>
      </c>
      <c r="L119" s="241">
        <v>0.10061724177592414</v>
      </c>
      <c r="M119" s="240">
        <v>2.7608918165763798</v>
      </c>
      <c r="N119" s="241">
        <v>2.346358964027937</v>
      </c>
      <c r="O119" s="241">
        <v>2.0859618005116269</v>
      </c>
      <c r="P119" s="241">
        <v>1.6811635773654563</v>
      </c>
      <c r="Q119" s="241">
        <v>1.986081269655261</v>
      </c>
      <c r="R119" s="241">
        <v>1.1579006601088846</v>
      </c>
      <c r="S119" s="239">
        <v>0.51380874396590903</v>
      </c>
      <c r="T119" s="242">
        <v>0.82955675839981169</v>
      </c>
      <c r="U119" s="241" t="s">
        <v>1486</v>
      </c>
      <c r="V119" s="243" t="s">
        <v>395</v>
      </c>
      <c r="W119" s="244" t="s">
        <v>1628</v>
      </c>
      <c r="X119" s="244" t="s">
        <v>1629</v>
      </c>
      <c r="Y119" s="246">
        <v>0.62429999999999997</v>
      </c>
      <c r="Z119" s="246">
        <v>0.17910000000000001</v>
      </c>
      <c r="AA119" s="246">
        <v>26.59</v>
      </c>
      <c r="AB119" s="246">
        <v>1</v>
      </c>
      <c r="AC119" s="246">
        <v>16</v>
      </c>
      <c r="AD119" s="246" t="s">
        <v>1491</v>
      </c>
      <c r="AE119" s="246">
        <v>262.10287443267799</v>
      </c>
      <c r="AF119" s="246">
        <v>5.2880000000000003</v>
      </c>
      <c r="AG119" s="246">
        <v>5.2880000000000003</v>
      </c>
    </row>
    <row r="120" spans="1:33" x14ac:dyDescent="0.25">
      <c r="A120" s="230"/>
      <c r="B120" s="231"/>
      <c r="C120" s="305"/>
      <c r="D120" s="41" t="s">
        <v>15</v>
      </c>
      <c r="E120" s="47">
        <v>0.28644038926477194</v>
      </c>
      <c r="F120" s="95">
        <v>0.20707043543186363</v>
      </c>
      <c r="G120" s="95">
        <v>0.22941391384212564</v>
      </c>
      <c r="H120" s="13">
        <v>0.16374409561730932</v>
      </c>
      <c r="I120" s="95">
        <v>0.18775752230343512</v>
      </c>
      <c r="J120" s="4">
        <v>0.12417505716886665</v>
      </c>
      <c r="K120" s="4">
        <v>0</v>
      </c>
      <c r="L120" s="4">
        <v>0</v>
      </c>
      <c r="M120" s="53">
        <v>1.9422732834839995</v>
      </c>
      <c r="N120" s="4">
        <v>1.9930995231213509</v>
      </c>
      <c r="O120" s="4">
        <v>1.7443646700387936</v>
      </c>
      <c r="P120" s="4">
        <v>1.1943058401252047</v>
      </c>
      <c r="Q120" s="95">
        <v>2.3510030366824139</v>
      </c>
      <c r="R120" s="4">
        <v>1.4566676558620317</v>
      </c>
      <c r="S120" s="95">
        <v>0.55304246368683574</v>
      </c>
      <c r="T120" s="247">
        <v>0.85083733250526494</v>
      </c>
      <c r="U120" s="54" t="s">
        <v>1486</v>
      </c>
      <c r="V120" s="87" t="s">
        <v>396</v>
      </c>
      <c r="W120" s="228" t="s">
        <v>1630</v>
      </c>
      <c r="X120" s="228" t="s">
        <v>1631</v>
      </c>
      <c r="Y120" s="178">
        <v>0.56459999999999999</v>
      </c>
      <c r="Z120" s="178">
        <v>0.2208</v>
      </c>
      <c r="AA120" s="178">
        <v>20.75</v>
      </c>
      <c r="AB120" s="178">
        <v>1</v>
      </c>
      <c r="AC120" s="178">
        <v>16</v>
      </c>
      <c r="AD120" s="178">
        <v>2.9999999999999997E-4</v>
      </c>
      <c r="AE120" s="178">
        <v>240.70857936783599</v>
      </c>
      <c r="AF120" s="178">
        <v>5.758</v>
      </c>
      <c r="AG120" s="249">
        <v>5.758</v>
      </c>
    </row>
    <row r="121" spans="1:33" x14ac:dyDescent="0.25">
      <c r="A121" s="230"/>
      <c r="B121" s="231"/>
      <c r="C121" s="305"/>
      <c r="D121" s="41" t="s">
        <v>16</v>
      </c>
      <c r="E121" s="47">
        <v>0.24342584000671821</v>
      </c>
      <c r="F121" s="95">
        <v>0.21965781683391714</v>
      </c>
      <c r="G121" s="95">
        <v>0.18675107419901657</v>
      </c>
      <c r="H121" s="13">
        <v>0.14042976255451786</v>
      </c>
      <c r="I121" s="95">
        <v>0.20684249003939023</v>
      </c>
      <c r="J121" s="4">
        <v>0.1377689324233754</v>
      </c>
      <c r="K121" s="4">
        <v>5.6024352634577994E-2</v>
      </c>
      <c r="L121" s="4">
        <v>9.0739784408257917E-2</v>
      </c>
      <c r="M121" s="53">
        <v>2.8377000682517814</v>
      </c>
      <c r="N121" s="4">
        <v>2.5046387956390328</v>
      </c>
      <c r="O121" s="4">
        <v>2.2201799057636671</v>
      </c>
      <c r="P121" s="4">
        <v>1.8633241846838204</v>
      </c>
      <c r="Q121" s="95">
        <v>1.5170301911205601</v>
      </c>
      <c r="R121" s="4">
        <v>0.81904821598839805</v>
      </c>
      <c r="S121" s="95">
        <v>0.39249331593944681</v>
      </c>
      <c r="T121" s="247">
        <v>0.59958863847983579</v>
      </c>
      <c r="U121" s="54"/>
      <c r="V121" s="96"/>
      <c r="W121" s="274"/>
      <c r="X121" s="228"/>
      <c r="Y121" s="178"/>
      <c r="Z121" s="178"/>
      <c r="AA121" s="178"/>
      <c r="AB121" s="178"/>
      <c r="AC121" s="178"/>
      <c r="AD121" s="178"/>
      <c r="AE121" s="178"/>
      <c r="AF121" s="178"/>
      <c r="AG121" s="252"/>
    </row>
    <row r="122" spans="1:33" x14ac:dyDescent="0.25">
      <c r="A122" s="267" t="s">
        <v>1467</v>
      </c>
      <c r="B122" s="253" t="s">
        <v>231</v>
      </c>
      <c r="C122" s="307" t="s">
        <v>232</v>
      </c>
      <c r="D122" s="237" t="s">
        <v>14</v>
      </c>
      <c r="E122" s="241">
        <v>1.03</v>
      </c>
      <c r="F122" s="241">
        <v>1.08</v>
      </c>
      <c r="G122" s="241">
        <v>1.03</v>
      </c>
      <c r="H122" s="241">
        <v>1.03</v>
      </c>
      <c r="I122" s="241">
        <v>1.26</v>
      </c>
      <c r="J122" s="241">
        <v>1.49</v>
      </c>
      <c r="K122" s="241">
        <v>1.58</v>
      </c>
      <c r="L122" s="241">
        <v>1.41</v>
      </c>
      <c r="M122" s="240">
        <v>10.1</v>
      </c>
      <c r="N122" s="241">
        <v>9.3800000000000008</v>
      </c>
      <c r="O122" s="241">
        <v>9.41</v>
      </c>
      <c r="P122" s="241">
        <v>8.5500000000000007</v>
      </c>
      <c r="Q122" s="241">
        <v>12</v>
      </c>
      <c r="R122" s="241">
        <v>13.2</v>
      </c>
      <c r="S122" s="241">
        <v>13.1</v>
      </c>
      <c r="T122" s="255">
        <v>12.9</v>
      </c>
      <c r="U122" s="239" t="s">
        <v>1486</v>
      </c>
      <c r="V122" s="243" t="s">
        <v>395</v>
      </c>
      <c r="W122" s="244" t="s">
        <v>1632</v>
      </c>
      <c r="X122" s="244" t="s">
        <v>1633</v>
      </c>
      <c r="Y122" s="246">
        <v>0.78710000000000002</v>
      </c>
      <c r="Z122" s="246">
        <v>6.0010000000000001E-2</v>
      </c>
      <c r="AA122" s="246">
        <v>59.16</v>
      </c>
      <c r="AB122" s="246">
        <v>1</v>
      </c>
      <c r="AC122" s="246">
        <v>16</v>
      </c>
      <c r="AD122" s="246" t="s">
        <v>1491</v>
      </c>
      <c r="AE122" s="246">
        <v>-524.602573807721</v>
      </c>
      <c r="AF122" s="246">
        <v>-2.6419999999999999</v>
      </c>
      <c r="AG122" s="246">
        <v>0</v>
      </c>
    </row>
    <row r="123" spans="1:33" x14ac:dyDescent="0.25">
      <c r="A123" s="143"/>
      <c r="B123" s="256"/>
      <c r="C123" s="308"/>
      <c r="D123" s="41" t="s">
        <v>15</v>
      </c>
      <c r="E123" s="54">
        <v>1.0900000000000001</v>
      </c>
      <c r="F123" s="4">
        <v>1.1200000000000001</v>
      </c>
      <c r="G123" s="4">
        <v>1.0900000000000001</v>
      </c>
      <c r="H123" s="4">
        <v>1.03</v>
      </c>
      <c r="I123" s="4">
        <v>1.19</v>
      </c>
      <c r="J123" s="4">
        <v>1.33</v>
      </c>
      <c r="K123" s="4">
        <v>1.46</v>
      </c>
      <c r="L123" s="4">
        <v>1.35</v>
      </c>
      <c r="M123" s="53">
        <v>8.6999999999999993</v>
      </c>
      <c r="N123" s="4">
        <v>7.86</v>
      </c>
      <c r="O123" s="4">
        <v>8.5399999999999991</v>
      </c>
      <c r="P123" s="4">
        <v>8.2200000000000006</v>
      </c>
      <c r="Q123" s="4">
        <v>11.2</v>
      </c>
      <c r="R123" s="4">
        <v>11.8</v>
      </c>
      <c r="S123" s="4">
        <v>11.7</v>
      </c>
      <c r="T123" s="232">
        <v>12.7</v>
      </c>
      <c r="U123" s="96" t="s">
        <v>1486</v>
      </c>
      <c r="V123" s="87" t="s">
        <v>396</v>
      </c>
      <c r="W123" s="228" t="s">
        <v>1634</v>
      </c>
      <c r="X123" s="228" t="s">
        <v>1635</v>
      </c>
      <c r="Y123" s="178">
        <v>0.69730000000000003</v>
      </c>
      <c r="Z123" s="178">
        <v>9.6119999999999997E-2</v>
      </c>
      <c r="AA123" s="178">
        <v>36.85</v>
      </c>
      <c r="AB123" s="178">
        <v>1</v>
      </c>
      <c r="AC123" s="178">
        <v>16</v>
      </c>
      <c r="AD123" s="178" t="s">
        <v>1491</v>
      </c>
      <c r="AE123" s="178">
        <v>-414.97005988023898</v>
      </c>
      <c r="AF123" s="178">
        <v>-3.34</v>
      </c>
      <c r="AG123" s="178">
        <v>0</v>
      </c>
    </row>
    <row r="124" spans="1:33" x14ac:dyDescent="0.25">
      <c r="A124" s="143"/>
      <c r="B124" s="256"/>
      <c r="C124" s="308"/>
      <c r="D124" s="41" t="s">
        <v>16</v>
      </c>
      <c r="E124" s="54">
        <v>1.08</v>
      </c>
      <c r="F124" s="4">
        <v>1.03</v>
      </c>
      <c r="G124" s="4">
        <v>1.07</v>
      </c>
      <c r="H124" s="4">
        <v>0.98399999999999999</v>
      </c>
      <c r="I124" s="4">
        <v>1.32</v>
      </c>
      <c r="J124" s="4">
        <v>1.44</v>
      </c>
      <c r="K124" s="4">
        <v>1.62</v>
      </c>
      <c r="L124" s="4">
        <v>1.44</v>
      </c>
      <c r="M124" s="53">
        <v>8.65</v>
      </c>
      <c r="N124" s="4">
        <v>8.9600000000000009</v>
      </c>
      <c r="O124" s="4">
        <v>8.58</v>
      </c>
      <c r="P124" s="4">
        <v>8.27</v>
      </c>
      <c r="Q124" s="4">
        <v>11.9</v>
      </c>
      <c r="R124" s="4">
        <v>12.6</v>
      </c>
      <c r="S124" s="4">
        <v>12.9</v>
      </c>
      <c r="T124" s="232">
        <v>12.2</v>
      </c>
      <c r="U124" s="96"/>
      <c r="V124" s="87"/>
      <c r="W124" s="234"/>
      <c r="X124" s="228"/>
      <c r="Y124" s="178"/>
      <c r="Z124" s="178"/>
      <c r="AA124" s="178"/>
      <c r="AB124" s="178"/>
      <c r="AC124" s="178"/>
      <c r="AD124" s="178"/>
      <c r="AE124" s="178"/>
      <c r="AF124" s="178"/>
      <c r="AG124" s="178"/>
    </row>
    <row r="125" spans="1:33" x14ac:dyDescent="0.25">
      <c r="A125" s="243" t="s">
        <v>1468</v>
      </c>
      <c r="B125" s="253" t="s">
        <v>261</v>
      </c>
      <c r="C125" s="307" t="s">
        <v>262</v>
      </c>
      <c r="D125" s="237" t="s">
        <v>14</v>
      </c>
      <c r="E125" s="241">
        <v>1.0826761521528738</v>
      </c>
      <c r="F125" s="241">
        <v>0.9431556399681984</v>
      </c>
      <c r="G125" s="241">
        <v>0.99214199493591071</v>
      </c>
      <c r="H125" s="241">
        <v>1.0553651727968498</v>
      </c>
      <c r="I125" s="241">
        <v>1.2628210920149556</v>
      </c>
      <c r="J125" s="241">
        <v>1.1394506608733603</v>
      </c>
      <c r="K125" s="241">
        <v>1.425586421872421</v>
      </c>
      <c r="L125" s="241">
        <v>1.0491122955057872</v>
      </c>
      <c r="M125" s="240">
        <v>9.9767195046742341</v>
      </c>
      <c r="N125" s="241">
        <v>10.214401135301177</v>
      </c>
      <c r="O125" s="241">
        <v>10.369683612826167</v>
      </c>
      <c r="P125" s="241">
        <v>9.8459898762103677</v>
      </c>
      <c r="Q125" s="241">
        <v>11.8793772575068</v>
      </c>
      <c r="R125" s="241">
        <v>13.308618125227547</v>
      </c>
      <c r="S125" s="241">
        <v>14.699068815833607</v>
      </c>
      <c r="T125" s="255">
        <v>10.056828731133209</v>
      </c>
      <c r="U125" s="241" t="s">
        <v>1486</v>
      </c>
      <c r="V125" s="243" t="s">
        <v>395</v>
      </c>
      <c r="W125" s="244" t="s">
        <v>1636</v>
      </c>
      <c r="X125" s="244" t="s">
        <v>1637</v>
      </c>
      <c r="Y125" s="284">
        <v>5.9620000000000002E-5</v>
      </c>
      <c r="Z125" s="246">
        <v>0.1111</v>
      </c>
      <c r="AA125" s="246">
        <v>9.5399999999999999E-4</v>
      </c>
      <c r="AB125" s="246">
        <v>1</v>
      </c>
      <c r="AC125" s="246">
        <v>16</v>
      </c>
      <c r="AD125" s="246">
        <v>0.97570000000000001</v>
      </c>
      <c r="AE125" s="246">
        <v>-70555.894929749498</v>
      </c>
      <c r="AF125" s="246">
        <v>-1.9643999999999998E-2</v>
      </c>
      <c r="AG125" s="246">
        <v>0</v>
      </c>
    </row>
    <row r="126" spans="1:33" x14ac:dyDescent="0.25">
      <c r="A126" s="87"/>
      <c r="B126" s="256"/>
      <c r="C126" s="308"/>
      <c r="D126" s="41" t="s">
        <v>15</v>
      </c>
      <c r="E126" s="54">
        <v>1.1748115919679609</v>
      </c>
      <c r="F126" s="4">
        <v>1.100461108963537</v>
      </c>
      <c r="G126" s="4">
        <v>1.0884962189215392</v>
      </c>
      <c r="H126" s="4">
        <v>1.0604573949796567</v>
      </c>
      <c r="I126" s="4">
        <v>1.1050717486214876</v>
      </c>
      <c r="J126" s="4">
        <v>0.84369512813933256</v>
      </c>
      <c r="K126" s="4">
        <v>1.0811604511538169</v>
      </c>
      <c r="L126" s="4">
        <v>0.87072922598669034</v>
      </c>
      <c r="M126" s="53">
        <v>10.650667359536293</v>
      </c>
      <c r="N126" s="4">
        <v>9.289477308246223</v>
      </c>
      <c r="O126" s="4">
        <v>11.032191269059375</v>
      </c>
      <c r="P126" s="4">
        <v>10.216753356081565</v>
      </c>
      <c r="Q126" s="4">
        <v>11.141184458823306</v>
      </c>
      <c r="R126" s="4">
        <v>10.82454999607025</v>
      </c>
      <c r="S126" s="4">
        <v>12.665610935238595</v>
      </c>
      <c r="T126" s="232">
        <v>7.9779638462348705</v>
      </c>
      <c r="U126" s="54" t="s">
        <v>1492</v>
      </c>
      <c r="V126" s="87" t="s">
        <v>396</v>
      </c>
      <c r="W126" s="228" t="s">
        <v>1638</v>
      </c>
      <c r="X126" s="228" t="s">
        <v>1639</v>
      </c>
      <c r="Y126" s="180">
        <v>2.4910000000000002E-2</v>
      </c>
      <c r="Z126" s="178">
        <v>0.2074</v>
      </c>
      <c r="AA126" s="178">
        <v>0.33200000000000002</v>
      </c>
      <c r="AB126" s="178">
        <v>1</v>
      </c>
      <c r="AC126" s="178">
        <v>13</v>
      </c>
      <c r="AD126" s="178">
        <v>0.57430000000000003</v>
      </c>
      <c r="AE126" s="178">
        <v>-952.97029702970303</v>
      </c>
      <c r="AF126" s="178">
        <v>-1.4543999999999999</v>
      </c>
      <c r="AG126" s="178">
        <v>0</v>
      </c>
    </row>
    <row r="127" spans="1:33" x14ac:dyDescent="0.25">
      <c r="A127" s="87"/>
      <c r="B127" s="256"/>
      <c r="C127" s="308"/>
      <c r="D127" s="41" t="s">
        <v>16</v>
      </c>
      <c r="E127" s="54">
        <v>1.0676167272778574</v>
      </c>
      <c r="F127" s="4">
        <v>0.85146502523656986</v>
      </c>
      <c r="G127" s="4">
        <v>0.93057255941307182</v>
      </c>
      <c r="H127" s="4">
        <v>0.95312124532522735</v>
      </c>
      <c r="I127" s="4">
        <v>0.94799155079938024</v>
      </c>
      <c r="J127" s="4">
        <v>1.0837169602287273</v>
      </c>
      <c r="K127" s="4">
        <v>1.1317513998459043</v>
      </c>
      <c r="L127" s="4">
        <v>0.85899266838799349</v>
      </c>
      <c r="M127" s="53">
        <v>6.6431817453511055</v>
      </c>
      <c r="N127" s="4">
        <v>7.1204133145665693</v>
      </c>
      <c r="O127" s="4">
        <v>6.985628255524535</v>
      </c>
      <c r="P127" s="4">
        <v>7.5841085824546299</v>
      </c>
      <c r="Q127" s="4">
        <v>6.872848213256006</v>
      </c>
      <c r="R127" s="4">
        <v>6.1801869241123271</v>
      </c>
      <c r="S127" s="4">
        <v>8.4006720407000532</v>
      </c>
      <c r="T127" s="232">
        <v>5.3353042166267661</v>
      </c>
      <c r="U127" s="54"/>
      <c r="V127" s="268"/>
      <c r="W127" s="234"/>
      <c r="X127" s="228"/>
      <c r="Y127" s="178"/>
      <c r="Z127" s="178"/>
      <c r="AA127" s="178"/>
      <c r="AB127" s="178"/>
      <c r="AC127" s="178"/>
      <c r="AD127" s="178"/>
      <c r="AE127" s="178"/>
      <c r="AF127" s="178"/>
      <c r="AG127" s="178"/>
    </row>
    <row r="128" spans="1:33" x14ac:dyDescent="0.25">
      <c r="A128" s="269" t="s">
        <v>1468</v>
      </c>
      <c r="B128" s="236" t="s">
        <v>265</v>
      </c>
      <c r="C128" s="306" t="s">
        <v>266</v>
      </c>
      <c r="D128" s="237" t="s">
        <v>14</v>
      </c>
      <c r="E128" s="241">
        <v>0.38330569299530309</v>
      </c>
      <c r="F128" s="241">
        <v>0.30118015930745368</v>
      </c>
      <c r="G128" s="241">
        <v>0.21515551180358916</v>
      </c>
      <c r="H128" s="241">
        <v>0.11662737566470564</v>
      </c>
      <c r="I128" s="241"/>
      <c r="J128" s="241">
        <v>0.12981221168547263</v>
      </c>
      <c r="K128" s="241">
        <v>6.0646431632248525E-2</v>
      </c>
      <c r="L128" s="241">
        <v>0.11074323310405848</v>
      </c>
      <c r="M128" s="240">
        <v>4.1382212808526599</v>
      </c>
      <c r="N128" s="241">
        <v>3.1419175537600137</v>
      </c>
      <c r="O128" s="241">
        <v>2.7123486575927895</v>
      </c>
      <c r="P128" s="241">
        <v>1.6840803419427495</v>
      </c>
      <c r="Q128" s="241">
        <v>1.8608994820766767</v>
      </c>
      <c r="R128" s="241">
        <v>1.3850282868261927</v>
      </c>
      <c r="S128" s="241">
        <v>0.45251721437142217</v>
      </c>
      <c r="T128" s="242">
        <v>0.89752936206560452</v>
      </c>
      <c r="U128" s="241" t="s">
        <v>1486</v>
      </c>
      <c r="V128" s="243" t="s">
        <v>395</v>
      </c>
      <c r="W128" s="244" t="s">
        <v>1640</v>
      </c>
      <c r="X128" s="244" t="s">
        <v>1641</v>
      </c>
      <c r="Y128" s="246">
        <v>0.55979999999999996</v>
      </c>
      <c r="Z128" s="246">
        <v>0.28820000000000001</v>
      </c>
      <c r="AA128" s="246">
        <v>19.079999999999998</v>
      </c>
      <c r="AB128" s="246">
        <v>1</v>
      </c>
      <c r="AC128" s="246">
        <v>15</v>
      </c>
      <c r="AD128" s="246">
        <v>5.9999999999999995E-4</v>
      </c>
      <c r="AE128" s="246">
        <v>190.803964757709</v>
      </c>
      <c r="AF128" s="246">
        <v>7.2640000000000002</v>
      </c>
      <c r="AG128" s="246">
        <v>7.2640000000000002</v>
      </c>
    </row>
    <row r="129" spans="1:33" x14ac:dyDescent="0.25">
      <c r="A129" s="270"/>
      <c r="B129" s="231"/>
      <c r="C129" s="305"/>
      <c r="D129" s="41" t="s">
        <v>15</v>
      </c>
      <c r="E129" s="54">
        <v>0.33727378907734717</v>
      </c>
      <c r="F129" s="4">
        <v>0.27869612432831714</v>
      </c>
      <c r="G129" s="4">
        <v>0.22500898388577351</v>
      </c>
      <c r="H129" s="4">
        <v>0.14471146278110053</v>
      </c>
      <c r="I129" s="4">
        <v>0.12158107992763507</v>
      </c>
      <c r="J129" s="4">
        <v>0.12641520772568637</v>
      </c>
      <c r="K129" s="4">
        <v>5.6129900363301531E-2</v>
      </c>
      <c r="L129" s="4">
        <v>9.9152714172211845E-2</v>
      </c>
      <c r="M129" s="53">
        <v>4.0540416098764753</v>
      </c>
      <c r="N129" s="4">
        <v>2.9153869260481065</v>
      </c>
      <c r="O129" s="4">
        <v>2.6262925269084021</v>
      </c>
      <c r="P129" s="4">
        <v>1.8142372980047194</v>
      </c>
      <c r="Q129" s="4">
        <v>1.891720509651373</v>
      </c>
      <c r="R129" s="4">
        <v>1.4073526950207089</v>
      </c>
      <c r="S129" s="4">
        <v>0.3962824139266945</v>
      </c>
      <c r="T129" s="247">
        <v>0.83131508402593512</v>
      </c>
      <c r="U129" s="54" t="s">
        <v>1486</v>
      </c>
      <c r="V129" s="87" t="s">
        <v>396</v>
      </c>
      <c r="W129" s="228" t="s">
        <v>1642</v>
      </c>
      <c r="X129" s="228" t="s">
        <v>1643</v>
      </c>
      <c r="Y129" s="178">
        <v>0.71179999999999999</v>
      </c>
      <c r="Z129" s="178">
        <v>0.1893</v>
      </c>
      <c r="AA129" s="178">
        <v>39.51</v>
      </c>
      <c r="AB129" s="178">
        <v>1</v>
      </c>
      <c r="AC129" s="178">
        <v>16</v>
      </c>
      <c r="AD129" s="178" t="s">
        <v>1491</v>
      </c>
      <c r="AE129" s="178">
        <v>203.464474456841</v>
      </c>
      <c r="AF129" s="178">
        <v>6.8120000000000003</v>
      </c>
      <c r="AG129" s="249">
        <v>6.8120000000000003</v>
      </c>
    </row>
    <row r="130" spans="1:33" x14ac:dyDescent="0.25">
      <c r="A130" s="270"/>
      <c r="B130" s="231"/>
      <c r="C130" s="305"/>
      <c r="D130" s="41" t="s">
        <v>16</v>
      </c>
      <c r="E130" s="54">
        <v>0.34994654800629887</v>
      </c>
      <c r="F130" s="4">
        <v>0.27687198205294411</v>
      </c>
      <c r="G130" s="4">
        <v>0.21082644790447388</v>
      </c>
      <c r="H130" s="4">
        <v>0.13638204951867419</v>
      </c>
      <c r="I130" s="4">
        <v>0.16061059921124701</v>
      </c>
      <c r="J130" s="4">
        <v>0.13013209006559642</v>
      </c>
      <c r="K130" s="4">
        <v>6.4897202140363069E-2</v>
      </c>
      <c r="L130" s="4">
        <v>0.11568346537991872</v>
      </c>
      <c r="M130" s="53">
        <v>3.8661264711890029</v>
      </c>
      <c r="N130" s="4">
        <v>2.7686457237854309</v>
      </c>
      <c r="O130" s="4">
        <v>2.6241150355258793</v>
      </c>
      <c r="P130" s="4">
        <v>2.4555231439091285</v>
      </c>
      <c r="Q130" s="4">
        <v>2.2018292506399706</v>
      </c>
      <c r="R130" s="4">
        <v>1.7249656548339813</v>
      </c>
      <c r="S130" s="95">
        <v>0.45352680085849773</v>
      </c>
      <c r="T130" s="232">
        <v>0.95596017805040812</v>
      </c>
      <c r="U130" s="54"/>
      <c r="V130" s="54"/>
      <c r="W130" s="260"/>
      <c r="X130" s="228"/>
      <c r="Y130" s="178"/>
      <c r="Z130" s="178"/>
      <c r="AA130" s="178"/>
      <c r="AB130" s="178"/>
      <c r="AC130" s="178"/>
      <c r="AD130" s="178"/>
      <c r="AE130" s="178"/>
      <c r="AF130" s="178"/>
      <c r="AG130" s="252"/>
    </row>
    <row r="131" spans="1:33" x14ac:dyDescent="0.25">
      <c r="A131" s="269" t="s">
        <v>1467</v>
      </c>
      <c r="B131" s="264" t="s">
        <v>278</v>
      </c>
      <c r="C131" s="311" t="s">
        <v>279</v>
      </c>
      <c r="D131" s="237" t="s">
        <v>14</v>
      </c>
      <c r="E131" s="241">
        <v>0.98299999999999998</v>
      </c>
      <c r="F131" s="241">
        <v>1.03</v>
      </c>
      <c r="G131" s="241">
        <v>1.04</v>
      </c>
      <c r="H131" s="241">
        <v>1.28</v>
      </c>
      <c r="I131" s="241">
        <v>1.66</v>
      </c>
      <c r="J131" s="241">
        <v>1.77</v>
      </c>
      <c r="K131" s="241">
        <v>1.59</v>
      </c>
      <c r="L131" s="241">
        <v>1.97</v>
      </c>
      <c r="M131" s="240">
        <v>7.21</v>
      </c>
      <c r="N131" s="241">
        <v>7.95</v>
      </c>
      <c r="O131" s="241">
        <v>7.15</v>
      </c>
      <c r="P131" s="241">
        <v>7.61</v>
      </c>
      <c r="Q131" s="241">
        <v>10.199999999999999</v>
      </c>
      <c r="R131" s="241">
        <v>10.9</v>
      </c>
      <c r="S131" s="241">
        <v>6.09</v>
      </c>
      <c r="T131" s="255">
        <v>9.7200000000000006</v>
      </c>
      <c r="U131" s="239" t="s">
        <v>1492</v>
      </c>
      <c r="V131" s="243" t="s">
        <v>395</v>
      </c>
      <c r="W131" s="244" t="s">
        <v>1644</v>
      </c>
      <c r="X131" s="244" t="s">
        <v>1645</v>
      </c>
      <c r="Y131" s="245">
        <v>0.59899999999999998</v>
      </c>
      <c r="Z131" s="246">
        <v>0.1472</v>
      </c>
      <c r="AA131" s="246">
        <v>19.420000000000002</v>
      </c>
      <c r="AB131" s="246">
        <v>1</v>
      </c>
      <c r="AC131" s="246">
        <v>13</v>
      </c>
      <c r="AD131" s="246">
        <v>6.9999999999999999E-4</v>
      </c>
      <c r="AE131" s="246">
        <v>-175.531914893617</v>
      </c>
      <c r="AF131" s="246">
        <v>-7.8959999999999999</v>
      </c>
      <c r="AG131" s="246">
        <v>0</v>
      </c>
    </row>
    <row r="132" spans="1:33" x14ac:dyDescent="0.25">
      <c r="A132" s="270"/>
      <c r="B132" s="266"/>
      <c r="C132" s="312"/>
      <c r="D132" s="41" t="s">
        <v>15</v>
      </c>
      <c r="E132" s="54">
        <v>1.25</v>
      </c>
      <c r="F132" s="4">
        <v>1.21</v>
      </c>
      <c r="G132" s="4">
        <v>1.17</v>
      </c>
      <c r="H132" s="4">
        <v>1.2</v>
      </c>
      <c r="I132" s="4">
        <v>1.62</v>
      </c>
      <c r="J132" s="4">
        <v>1.58</v>
      </c>
      <c r="K132" s="4">
        <v>1.51</v>
      </c>
      <c r="L132" s="4">
        <v>1.78</v>
      </c>
      <c r="M132" s="53">
        <v>9.11</v>
      </c>
      <c r="N132" s="4">
        <v>8.8800000000000008</v>
      </c>
      <c r="O132" s="4">
        <v>8.1999999999999993</v>
      </c>
      <c r="P132" s="4">
        <v>7.2</v>
      </c>
      <c r="Q132" s="4">
        <v>8.2200000000000006</v>
      </c>
      <c r="R132" s="4">
        <v>9.84</v>
      </c>
      <c r="S132" s="4">
        <v>5.61</v>
      </c>
      <c r="T132" s="232">
        <v>8.93</v>
      </c>
      <c r="U132" s="96" t="s">
        <v>1486</v>
      </c>
      <c r="V132" s="87" t="s">
        <v>396</v>
      </c>
      <c r="W132" s="228" t="s">
        <v>1646</v>
      </c>
      <c r="X132" s="228" t="s">
        <v>1647</v>
      </c>
      <c r="Y132" s="178">
        <v>0.53069999999999995</v>
      </c>
      <c r="Z132" s="178">
        <v>0.1053</v>
      </c>
      <c r="AA132" s="178">
        <v>18.09</v>
      </c>
      <c r="AB132" s="178"/>
      <c r="AC132" s="178"/>
      <c r="AD132" s="178">
        <v>5.9999999999999995E-4</v>
      </c>
      <c r="AE132" s="178">
        <v>-540.98360655737702</v>
      </c>
      <c r="AF132" s="178">
        <v>-2.5619999999999998</v>
      </c>
      <c r="AG132" s="178">
        <v>0</v>
      </c>
    </row>
    <row r="133" spans="1:33" x14ac:dyDescent="0.25">
      <c r="A133" s="270"/>
      <c r="B133" s="266"/>
      <c r="C133" s="312"/>
      <c r="D133" s="41" t="s">
        <v>16</v>
      </c>
      <c r="E133" s="54">
        <v>0.90800000000000003</v>
      </c>
      <c r="F133" s="4">
        <v>0.98599999999999999</v>
      </c>
      <c r="G133" s="4">
        <v>1.1599999999999999</v>
      </c>
      <c r="H133" s="4">
        <v>0.83699999999999997</v>
      </c>
      <c r="I133" s="4">
        <v>1.82</v>
      </c>
      <c r="J133" s="4">
        <v>1.49</v>
      </c>
      <c r="K133" s="4">
        <v>1.45</v>
      </c>
      <c r="L133" s="4">
        <v>1.68</v>
      </c>
      <c r="M133" s="53">
        <v>8.0399999999999991</v>
      </c>
      <c r="N133" s="4">
        <v>7.7</v>
      </c>
      <c r="O133" s="4">
        <v>8.2100000000000009</v>
      </c>
      <c r="P133" s="4">
        <v>6.8</v>
      </c>
      <c r="Q133" s="4">
        <v>10.1</v>
      </c>
      <c r="R133" s="4">
        <v>10.8</v>
      </c>
      <c r="S133" s="4">
        <v>8.25</v>
      </c>
      <c r="T133" s="232">
        <v>8.27</v>
      </c>
      <c r="U133" s="54"/>
      <c r="V133" s="87"/>
      <c r="W133" s="234"/>
      <c r="X133" s="228"/>
      <c r="Y133" s="178"/>
      <c r="Z133" s="178"/>
      <c r="AA133" s="178"/>
      <c r="AB133" s="178"/>
      <c r="AC133" s="178"/>
      <c r="AD133" s="178"/>
      <c r="AE133" s="178"/>
      <c r="AF133" s="178"/>
      <c r="AG133" s="178"/>
    </row>
    <row r="134" spans="1:33" x14ac:dyDescent="0.25">
      <c r="A134" s="235" t="s">
        <v>1467</v>
      </c>
      <c r="B134" s="264" t="s">
        <v>280</v>
      </c>
      <c r="C134" s="311" t="s">
        <v>281</v>
      </c>
      <c r="D134" s="237" t="s">
        <v>14</v>
      </c>
      <c r="E134" s="241">
        <v>1.05</v>
      </c>
      <c r="F134" s="241">
        <v>0.502</v>
      </c>
      <c r="G134" s="241">
        <v>0.56100000000000005</v>
      </c>
      <c r="H134" s="241">
        <v>0.72599999999999998</v>
      </c>
      <c r="I134" s="241">
        <v>1.1499999999999999</v>
      </c>
      <c r="J134" s="241">
        <v>1.04</v>
      </c>
      <c r="K134" s="241">
        <v>1.39</v>
      </c>
      <c r="L134" s="241">
        <v>1.07</v>
      </c>
      <c r="M134" s="240">
        <v>2.64</v>
      </c>
      <c r="N134" s="241">
        <v>3.13</v>
      </c>
      <c r="O134" s="241">
        <v>4.21</v>
      </c>
      <c r="P134" s="241">
        <v>5.16</v>
      </c>
      <c r="Q134" s="241">
        <v>5.91</v>
      </c>
      <c r="R134" s="241">
        <v>6.3</v>
      </c>
      <c r="S134" s="241">
        <v>6.77</v>
      </c>
      <c r="T134" s="255">
        <v>6.08</v>
      </c>
      <c r="U134" s="241" t="s">
        <v>1486</v>
      </c>
      <c r="V134" s="243" t="s">
        <v>395</v>
      </c>
      <c r="W134" s="244" t="s">
        <v>1648</v>
      </c>
      <c r="X134" s="244" t="s">
        <v>1649</v>
      </c>
      <c r="Y134" s="246">
        <v>0.25800000000000001</v>
      </c>
      <c r="Z134" s="246">
        <v>0.24199999999999999</v>
      </c>
      <c r="AA134" s="246">
        <v>5.2149999999999999</v>
      </c>
      <c r="AB134" s="246">
        <v>1</v>
      </c>
      <c r="AC134" s="246">
        <v>15</v>
      </c>
      <c r="AD134" s="246">
        <v>3.7400000000000003E-2</v>
      </c>
      <c r="AE134" s="246">
        <v>-426.461538461538</v>
      </c>
      <c r="AF134" s="246">
        <v>-3.25</v>
      </c>
      <c r="AG134" s="246">
        <v>0</v>
      </c>
    </row>
    <row r="135" spans="1:33" x14ac:dyDescent="0.25">
      <c r="A135" s="230"/>
      <c r="B135" s="266"/>
      <c r="C135" s="312"/>
      <c r="D135" s="41" t="s">
        <v>15</v>
      </c>
      <c r="E135" s="54">
        <v>1.01</v>
      </c>
      <c r="F135" s="4">
        <v>0.68100000000000005</v>
      </c>
      <c r="G135" s="4">
        <v>0.56299999999999994</v>
      </c>
      <c r="H135" s="4">
        <v>0.622</v>
      </c>
      <c r="I135" s="4">
        <v>1.07</v>
      </c>
      <c r="J135" s="4">
        <v>0.86199999999999999</v>
      </c>
      <c r="K135" s="4">
        <v>1.26</v>
      </c>
      <c r="L135" s="4">
        <v>0.97299999999999998</v>
      </c>
      <c r="M135" s="53">
        <v>2.44</v>
      </c>
      <c r="N135" s="4">
        <v>3.39</v>
      </c>
      <c r="O135" s="4">
        <v>4.92</v>
      </c>
      <c r="P135" s="4">
        <v>5.0599999999999996</v>
      </c>
      <c r="Q135" s="4">
        <v>6.1</v>
      </c>
      <c r="R135" s="4">
        <v>6.52</v>
      </c>
      <c r="S135" s="4">
        <v>6.89</v>
      </c>
      <c r="T135" s="232">
        <v>6</v>
      </c>
      <c r="U135" s="54" t="s">
        <v>1492</v>
      </c>
      <c r="V135" s="87" t="s">
        <v>396</v>
      </c>
      <c r="W135" s="234" t="s">
        <v>1650</v>
      </c>
      <c r="X135" s="234" t="s">
        <v>1651</v>
      </c>
      <c r="Y135" s="248">
        <v>0.74309999999999998</v>
      </c>
      <c r="Z135" s="249">
        <v>0.16600000000000001</v>
      </c>
      <c r="AA135" s="249">
        <v>37.6</v>
      </c>
      <c r="AB135" s="249">
        <v>1</v>
      </c>
      <c r="AC135" s="249">
        <v>13</v>
      </c>
      <c r="AD135" s="249" t="s">
        <v>1491</v>
      </c>
      <c r="AE135" s="249">
        <v>-111.90053285968</v>
      </c>
      <c r="AF135" s="249">
        <v>-12.385999999999999</v>
      </c>
      <c r="AG135" s="249">
        <v>0</v>
      </c>
    </row>
    <row r="136" spans="1:33" x14ac:dyDescent="0.25">
      <c r="A136" s="230"/>
      <c r="B136" s="266"/>
      <c r="C136" s="312"/>
      <c r="D136" s="41" t="s">
        <v>16</v>
      </c>
      <c r="E136" s="146"/>
      <c r="F136" s="4">
        <v>0.73599999999999999</v>
      </c>
      <c r="G136" s="4">
        <v>0.63300000000000001</v>
      </c>
      <c r="H136" s="4">
        <v>0.63900000000000001</v>
      </c>
      <c r="I136" s="4">
        <v>0.99199999999999999</v>
      </c>
      <c r="J136" s="4">
        <v>0.99199999999999999</v>
      </c>
      <c r="K136" s="4">
        <v>1.2</v>
      </c>
      <c r="L136" s="4">
        <v>0.97799999999999998</v>
      </c>
      <c r="M136" s="53">
        <v>2.76</v>
      </c>
      <c r="N136" s="4">
        <v>4</v>
      </c>
      <c r="O136" s="4">
        <v>4.67</v>
      </c>
      <c r="P136" s="4">
        <v>5.54</v>
      </c>
      <c r="Q136" s="4">
        <v>5.99</v>
      </c>
      <c r="R136" s="4">
        <v>6.33</v>
      </c>
      <c r="S136" s="4">
        <v>6.72</v>
      </c>
      <c r="T136" s="232">
        <v>6.21</v>
      </c>
      <c r="U136" s="54"/>
      <c r="V136" s="285"/>
      <c r="W136" s="251"/>
      <c r="X136" s="251"/>
      <c r="Y136" s="252"/>
      <c r="Z136" s="252"/>
      <c r="AA136" s="252"/>
      <c r="AB136" s="252"/>
      <c r="AC136" s="252"/>
      <c r="AD136" s="252"/>
      <c r="AE136" s="252"/>
      <c r="AF136" s="252"/>
      <c r="AG136" s="252"/>
    </row>
    <row r="137" spans="1:33" x14ac:dyDescent="0.25">
      <c r="A137" s="235" t="s">
        <v>1468</v>
      </c>
      <c r="B137" s="236" t="s">
        <v>648</v>
      </c>
      <c r="C137" s="306" t="s">
        <v>282</v>
      </c>
      <c r="D137" s="237" t="s">
        <v>14</v>
      </c>
      <c r="E137" s="241">
        <v>2.2381047447927065</v>
      </c>
      <c r="F137" s="241">
        <v>1.488609391983319</v>
      </c>
      <c r="G137" s="241">
        <v>0.85775973617858225</v>
      </c>
      <c r="H137" s="241">
        <v>0.51760165036268047</v>
      </c>
      <c r="I137" s="241">
        <v>0</v>
      </c>
      <c r="J137" s="241">
        <v>0</v>
      </c>
      <c r="K137" s="241">
        <v>0.38665217423452602</v>
      </c>
      <c r="L137" s="241">
        <v>0</v>
      </c>
      <c r="M137" s="240">
        <v>26.730307668419069</v>
      </c>
      <c r="N137" s="241">
        <v>24.085926813217689</v>
      </c>
      <c r="O137" s="241">
        <v>21.649238777607714</v>
      </c>
      <c r="P137" s="241">
        <v>24.3201866270343</v>
      </c>
      <c r="Q137" s="241">
        <v>12.951738722151978</v>
      </c>
      <c r="R137" s="241">
        <v>3.252863364462486</v>
      </c>
      <c r="S137" s="241">
        <v>9.394467735853242</v>
      </c>
      <c r="T137" s="242">
        <v>3.8492934939331427</v>
      </c>
      <c r="U137" s="241" t="s">
        <v>1486</v>
      </c>
      <c r="V137" s="243" t="s">
        <v>395</v>
      </c>
      <c r="W137" s="244" t="s">
        <v>1652</v>
      </c>
      <c r="X137" s="244" t="s">
        <v>1653</v>
      </c>
      <c r="Y137" s="246">
        <v>0.91459999999999997</v>
      </c>
      <c r="Z137" s="246">
        <v>0.2031</v>
      </c>
      <c r="AA137" s="246">
        <v>107.1</v>
      </c>
      <c r="AB137" s="246">
        <v>1</v>
      </c>
      <c r="AC137" s="246">
        <v>10</v>
      </c>
      <c r="AD137" s="246" t="s">
        <v>1491</v>
      </c>
      <c r="AE137" s="246">
        <v>25.3382084095064</v>
      </c>
      <c r="AF137" s="246">
        <v>54.7</v>
      </c>
      <c r="AG137" s="246">
        <v>54.7</v>
      </c>
    </row>
    <row r="138" spans="1:33" x14ac:dyDescent="0.25">
      <c r="A138" s="230"/>
      <c r="B138" s="231"/>
      <c r="C138" s="305"/>
      <c r="D138" s="41" t="s">
        <v>15</v>
      </c>
      <c r="E138" s="54">
        <v>2.4174042279452541</v>
      </c>
      <c r="F138" s="4">
        <v>1.8502990912653521</v>
      </c>
      <c r="G138" s="4">
        <v>0.97935567829758285</v>
      </c>
      <c r="H138" s="4">
        <v>0.57510555074939185</v>
      </c>
      <c r="I138" s="4">
        <v>0</v>
      </c>
      <c r="J138" s="4">
        <v>0</v>
      </c>
      <c r="K138" s="4">
        <v>0.36928343795982049</v>
      </c>
      <c r="L138" s="4">
        <v>0</v>
      </c>
      <c r="M138" s="53">
        <v>19.75923337991615</v>
      </c>
      <c r="N138" s="4">
        <v>20.112316349090158</v>
      </c>
      <c r="O138" s="4">
        <v>20.002528781526586</v>
      </c>
      <c r="P138" s="4">
        <v>13.58371967495545</v>
      </c>
      <c r="Q138" s="4">
        <v>12.235664692442493</v>
      </c>
      <c r="R138" s="4">
        <v>2.9417049311239767</v>
      </c>
      <c r="S138" s="95">
        <v>14.922066206753769</v>
      </c>
      <c r="T138" s="247">
        <v>4.1207308326493797</v>
      </c>
      <c r="U138" s="54" t="s">
        <v>1486</v>
      </c>
      <c r="V138" s="87" t="s">
        <v>396</v>
      </c>
      <c r="W138" s="228" t="s">
        <v>1654</v>
      </c>
      <c r="X138" s="228" t="s">
        <v>1655</v>
      </c>
      <c r="Y138" s="178">
        <v>0.91810000000000003</v>
      </c>
      <c r="Z138" s="178">
        <v>0.20150000000000001</v>
      </c>
      <c r="AA138" s="178">
        <v>179.5</v>
      </c>
      <c r="AB138" s="178">
        <v>1</v>
      </c>
      <c r="AC138" s="178">
        <v>16</v>
      </c>
      <c r="AD138" s="178" t="s">
        <v>1491</v>
      </c>
      <c r="AE138" s="178">
        <v>89.697126585555296</v>
      </c>
      <c r="AF138" s="178">
        <v>15.452</v>
      </c>
      <c r="AG138" s="249">
        <v>15.452</v>
      </c>
    </row>
    <row r="139" spans="1:33" x14ac:dyDescent="0.25">
      <c r="A139" s="230"/>
      <c r="B139" s="231"/>
      <c r="C139" s="305"/>
      <c r="D139" s="41" t="s">
        <v>16</v>
      </c>
      <c r="E139" s="54">
        <v>2.4113484616579046</v>
      </c>
      <c r="F139" s="4">
        <v>1.481570210657853</v>
      </c>
      <c r="G139" s="4">
        <v>0.64380411555496397</v>
      </c>
      <c r="H139" s="4">
        <v>0.35356358554601719</v>
      </c>
      <c r="I139" s="4">
        <v>0</v>
      </c>
      <c r="J139" s="4">
        <v>0</v>
      </c>
      <c r="K139" s="4">
        <v>0</v>
      </c>
      <c r="L139" s="4">
        <v>0</v>
      </c>
      <c r="M139" s="53">
        <v>20.750619255710092</v>
      </c>
      <c r="N139" s="4">
        <v>19.828028067996126</v>
      </c>
      <c r="O139" s="4">
        <v>18.798407311284134</v>
      </c>
      <c r="P139" s="4">
        <v>16.117913681299587</v>
      </c>
      <c r="Q139" s="4">
        <v>12.652240781408279</v>
      </c>
      <c r="R139" s="4">
        <v>4.3452821957513512</v>
      </c>
      <c r="S139" s="95">
        <v>16.530363863564101</v>
      </c>
      <c r="T139" s="247">
        <v>4.5982490775862708</v>
      </c>
      <c r="U139" s="54"/>
      <c r="V139" s="96"/>
      <c r="W139" s="274"/>
      <c r="X139" s="228"/>
      <c r="Y139" s="178"/>
      <c r="Z139" s="178"/>
      <c r="AA139" s="286"/>
      <c r="AB139" s="178"/>
      <c r="AC139" s="178"/>
      <c r="AD139" s="178"/>
      <c r="AE139" s="178"/>
      <c r="AF139" s="178"/>
      <c r="AG139" s="252"/>
    </row>
    <row r="140" spans="1:33" x14ac:dyDescent="0.25">
      <c r="A140" s="243" t="s">
        <v>1467</v>
      </c>
      <c r="B140" s="253" t="s">
        <v>302</v>
      </c>
      <c r="C140" s="307" t="s">
        <v>303</v>
      </c>
      <c r="D140" s="237" t="s">
        <v>14</v>
      </c>
      <c r="E140" s="240">
        <v>0.65100000000000002</v>
      </c>
      <c r="F140" s="241">
        <v>1.23</v>
      </c>
      <c r="G140" s="241">
        <v>3.01</v>
      </c>
      <c r="H140" s="241">
        <v>3.42</v>
      </c>
      <c r="I140" s="241">
        <v>5.39</v>
      </c>
      <c r="J140" s="241">
        <v>6.6</v>
      </c>
      <c r="K140" s="241">
        <v>7.97</v>
      </c>
      <c r="L140" s="241">
        <v>9.4</v>
      </c>
      <c r="M140" s="240"/>
      <c r="N140" s="241"/>
      <c r="O140" s="241"/>
      <c r="P140" s="241"/>
      <c r="Q140" s="241"/>
      <c r="R140" s="241"/>
      <c r="S140" s="241"/>
      <c r="T140" s="255"/>
      <c r="U140" s="239" t="s">
        <v>1492</v>
      </c>
      <c r="V140" s="243" t="s">
        <v>395</v>
      </c>
      <c r="W140" s="244" t="s">
        <v>1656</v>
      </c>
      <c r="X140" s="244" t="s">
        <v>1657</v>
      </c>
      <c r="Y140" s="245">
        <v>0.75290000000000001</v>
      </c>
      <c r="Z140" s="246">
        <v>0.37959999999999999</v>
      </c>
      <c r="AA140" s="246">
        <v>39.6</v>
      </c>
      <c r="AB140" s="246">
        <v>1</v>
      </c>
      <c r="AC140" s="246">
        <v>13</v>
      </c>
      <c r="AD140" s="246" t="s">
        <v>1491</v>
      </c>
      <c r="AE140" s="246">
        <v>-47.661623108665701</v>
      </c>
      <c r="AF140" s="246">
        <v>-29.08</v>
      </c>
      <c r="AG140" s="246">
        <v>0</v>
      </c>
    </row>
    <row r="141" spans="1:33" x14ac:dyDescent="0.25">
      <c r="A141" s="87"/>
      <c r="B141" s="256"/>
      <c r="C141" s="308"/>
      <c r="D141" s="41" t="s">
        <v>15</v>
      </c>
      <c r="E141" s="53">
        <v>0.88400000000000001</v>
      </c>
      <c r="F141" s="4">
        <v>1.69</v>
      </c>
      <c r="G141" s="4">
        <v>3.06</v>
      </c>
      <c r="H141" s="4">
        <v>4.3</v>
      </c>
      <c r="I141" s="4">
        <v>6.29</v>
      </c>
      <c r="J141" s="4">
        <v>6.16</v>
      </c>
      <c r="K141" s="4">
        <v>10.8</v>
      </c>
      <c r="L141" s="54">
        <v>11.1</v>
      </c>
      <c r="M141" s="53"/>
      <c r="N141" s="4"/>
      <c r="O141" s="4"/>
      <c r="P141" s="4"/>
      <c r="Q141" s="4"/>
      <c r="R141" s="4"/>
      <c r="S141" s="4"/>
      <c r="T141" s="232"/>
      <c r="U141" s="96"/>
      <c r="V141" s="87"/>
      <c r="W141" s="228"/>
      <c r="X141" s="228"/>
      <c r="Y141" s="178"/>
      <c r="Z141" s="178"/>
      <c r="AA141" s="178"/>
      <c r="AB141" s="178"/>
      <c r="AC141" s="178"/>
      <c r="AD141" s="178"/>
      <c r="AE141" s="178"/>
      <c r="AF141" s="178"/>
      <c r="AG141" s="178"/>
    </row>
    <row r="142" spans="1:33" x14ac:dyDescent="0.25">
      <c r="A142" s="87"/>
      <c r="B142" s="256"/>
      <c r="C142" s="308"/>
      <c r="D142" s="41" t="s">
        <v>16</v>
      </c>
      <c r="E142" s="53">
        <v>1.06</v>
      </c>
      <c r="F142" s="4">
        <v>2.27</v>
      </c>
      <c r="G142" s="4">
        <v>3.47</v>
      </c>
      <c r="H142" s="4">
        <v>4.43</v>
      </c>
      <c r="I142" s="4">
        <v>6.63</v>
      </c>
      <c r="J142" s="4">
        <v>6.27</v>
      </c>
      <c r="K142" s="4">
        <v>10.1</v>
      </c>
      <c r="L142" s="54">
        <v>9.9700000000000006</v>
      </c>
      <c r="M142" s="53"/>
      <c r="N142" s="4"/>
      <c r="O142" s="4"/>
      <c r="P142" s="4"/>
      <c r="Q142" s="4"/>
      <c r="R142" s="4"/>
      <c r="S142" s="4"/>
      <c r="T142" s="232"/>
      <c r="U142" s="96"/>
      <c r="V142" s="87"/>
      <c r="W142" s="234"/>
      <c r="X142" s="228"/>
      <c r="Y142" s="178"/>
      <c r="Z142" s="178"/>
      <c r="AA142" s="178"/>
      <c r="AB142" s="178"/>
      <c r="AC142" s="178"/>
      <c r="AD142" s="178"/>
      <c r="AE142" s="178"/>
      <c r="AF142" s="178"/>
      <c r="AG142" s="178"/>
    </row>
    <row r="143" spans="1:33" x14ac:dyDescent="0.25">
      <c r="A143" s="235" t="s">
        <v>1468</v>
      </c>
      <c r="B143" s="236" t="s">
        <v>650</v>
      </c>
      <c r="C143" s="313" t="s">
        <v>310</v>
      </c>
      <c r="D143" s="237" t="s">
        <v>14</v>
      </c>
      <c r="E143" s="241">
        <v>0.25969023840381822</v>
      </c>
      <c r="F143" s="241"/>
      <c r="G143" s="241">
        <v>0.24469418850620631</v>
      </c>
      <c r="H143" s="241">
        <v>0.24566999881003634</v>
      </c>
      <c r="I143" s="241">
        <v>0.25409451015807416</v>
      </c>
      <c r="J143" s="241">
        <v>0.20343545349271647</v>
      </c>
      <c r="K143" s="241">
        <v>0.27429435652336487</v>
      </c>
      <c r="L143" s="241">
        <v>0.2819615490055486</v>
      </c>
      <c r="M143" s="240">
        <v>2.7234138388744973</v>
      </c>
      <c r="N143" s="241">
        <v>2.3985849720375518</v>
      </c>
      <c r="O143" s="241">
        <v>1.6018299997770034</v>
      </c>
      <c r="P143" s="241">
        <v>2.7867429538458697</v>
      </c>
      <c r="Q143" s="241">
        <v>2.4945756663480907</v>
      </c>
      <c r="R143" s="241">
        <v>2.2030077799148571</v>
      </c>
      <c r="S143" s="239">
        <v>2.7069836391778215</v>
      </c>
      <c r="T143" s="255">
        <v>3.1713504773172745</v>
      </c>
      <c r="U143" s="241" t="s">
        <v>1486</v>
      </c>
      <c r="V143" s="243" t="s">
        <v>395</v>
      </c>
      <c r="W143" s="244" t="s">
        <v>1658</v>
      </c>
      <c r="X143" s="244" t="s">
        <v>1659</v>
      </c>
      <c r="Y143" s="246">
        <v>0.5111</v>
      </c>
      <c r="Z143" s="246">
        <v>7.4130000000000001E-2</v>
      </c>
      <c r="AA143" s="246">
        <v>15.68</v>
      </c>
      <c r="AB143" s="246">
        <v>1</v>
      </c>
      <c r="AC143" s="246">
        <v>15</v>
      </c>
      <c r="AD143" s="246">
        <v>1.2999999999999999E-3</v>
      </c>
      <c r="AE143" s="246">
        <v>810.71595694899395</v>
      </c>
      <c r="AF143" s="246">
        <v>1.7096</v>
      </c>
      <c r="AG143" s="246">
        <v>1.7096</v>
      </c>
    </row>
    <row r="144" spans="1:33" x14ac:dyDescent="0.25">
      <c r="A144" s="230"/>
      <c r="B144" s="231"/>
      <c r="C144" s="314"/>
      <c r="D144" s="41" t="s">
        <v>15</v>
      </c>
      <c r="E144" s="54">
        <v>0.29074918391814891</v>
      </c>
      <c r="F144" s="4">
        <v>0.24492506143973075</v>
      </c>
      <c r="G144" s="4">
        <v>0.26556641699102057</v>
      </c>
      <c r="H144" s="4">
        <v>0.27830505312327053</v>
      </c>
      <c r="I144" s="4">
        <v>0.2746605089353783</v>
      </c>
      <c r="J144" s="4">
        <v>0.2043590635671636</v>
      </c>
      <c r="K144" s="4">
        <v>0.29556081384622412</v>
      </c>
      <c r="L144" s="4">
        <v>0.28404377326828611</v>
      </c>
      <c r="M144" s="53">
        <v>3.0288235270211161</v>
      </c>
      <c r="N144" s="4">
        <v>2.5396642740506334</v>
      </c>
      <c r="O144" s="4">
        <v>2.9108659286597316</v>
      </c>
      <c r="P144" s="4">
        <v>2.9394756005159945</v>
      </c>
      <c r="Q144" s="4">
        <v>2.5281246701233924</v>
      </c>
      <c r="R144" s="4">
        <v>2.2918793962008017</v>
      </c>
      <c r="S144" s="4">
        <v>2.1948969025567067</v>
      </c>
      <c r="T144" s="247">
        <v>3.3652157150485262</v>
      </c>
      <c r="U144" s="54" t="s">
        <v>1486</v>
      </c>
      <c r="V144" s="87" t="s">
        <v>396</v>
      </c>
      <c r="W144" s="228" t="s">
        <v>1660</v>
      </c>
      <c r="X144" s="228" t="s">
        <v>1661</v>
      </c>
      <c r="Y144" s="178">
        <v>0.13500000000000001</v>
      </c>
      <c r="Z144" s="178">
        <v>0.14580000000000001</v>
      </c>
      <c r="AA144" s="178">
        <v>2.4969999999999999</v>
      </c>
      <c r="AB144" s="178">
        <v>1</v>
      </c>
      <c r="AC144" s="178">
        <v>16</v>
      </c>
      <c r="AD144" s="178">
        <v>0.1336</v>
      </c>
      <c r="AE144" s="178">
        <v>1050.63674954518</v>
      </c>
      <c r="AF144" s="178">
        <v>1.3191999999999999</v>
      </c>
      <c r="AG144" s="248">
        <v>0</v>
      </c>
    </row>
    <row r="145" spans="1:33" x14ac:dyDescent="0.25">
      <c r="A145" s="230"/>
      <c r="B145" s="231"/>
      <c r="C145" s="314"/>
      <c r="D145" s="41" t="s">
        <v>16</v>
      </c>
      <c r="E145" s="54">
        <v>0.26863435396495339</v>
      </c>
      <c r="F145" s="4">
        <v>0.24187901399770348</v>
      </c>
      <c r="G145" s="4">
        <v>0.25181835914669803</v>
      </c>
      <c r="H145" s="4">
        <v>0.27617429903348795</v>
      </c>
      <c r="I145" s="4">
        <v>0.26924385305890097</v>
      </c>
      <c r="J145" s="4">
        <v>0.22153125161376566</v>
      </c>
      <c r="K145" s="4">
        <v>0.28136029092518755</v>
      </c>
      <c r="L145" s="4">
        <v>0.28867198731570753</v>
      </c>
      <c r="M145" s="53">
        <v>2.7650425720839378</v>
      </c>
      <c r="N145" s="4">
        <v>2.5201405012592519</v>
      </c>
      <c r="O145" s="4">
        <v>2.8580142752660604</v>
      </c>
      <c r="P145" s="4">
        <v>2.8294868106128352</v>
      </c>
      <c r="Q145" s="4">
        <v>2.7368933807026345</v>
      </c>
      <c r="R145" s="4">
        <v>2.1764617573138465</v>
      </c>
      <c r="S145" s="4">
        <v>2.8118725454870241</v>
      </c>
      <c r="T145" s="247">
        <v>2.6203189506654474</v>
      </c>
      <c r="U145" s="54"/>
      <c r="V145" s="96"/>
      <c r="W145" s="234"/>
      <c r="X145" s="228"/>
      <c r="Y145" s="178"/>
      <c r="Z145" s="178"/>
      <c r="AA145" s="178"/>
      <c r="AB145" s="178"/>
      <c r="AC145" s="178"/>
      <c r="AD145" s="178"/>
      <c r="AE145" s="178"/>
      <c r="AF145" s="178"/>
      <c r="AG145" s="248"/>
    </row>
    <row r="146" spans="1:33" x14ac:dyDescent="0.25">
      <c r="A146" s="235" t="s">
        <v>1468</v>
      </c>
      <c r="B146" s="236" t="s">
        <v>317</v>
      </c>
      <c r="C146" s="306" t="s">
        <v>318</v>
      </c>
      <c r="D146" s="237" t="s">
        <v>14</v>
      </c>
      <c r="E146" s="241">
        <v>0.39911130482442181</v>
      </c>
      <c r="F146" s="241">
        <v>0.30290327638296005</v>
      </c>
      <c r="G146" s="241">
        <v>0.3057299682606473</v>
      </c>
      <c r="H146" s="241">
        <v>0.28778068422191683</v>
      </c>
      <c r="I146" s="241">
        <v>0.20803112158443493</v>
      </c>
      <c r="J146" s="241">
        <v>0.11622016939715331</v>
      </c>
      <c r="K146" s="241">
        <v>0.28394894634327417</v>
      </c>
      <c r="L146" s="241">
        <v>0.32467341030198954</v>
      </c>
      <c r="M146" s="240">
        <v>4.6960573385443851</v>
      </c>
      <c r="N146" s="241">
        <v>3.9191525921141412</v>
      </c>
      <c r="O146" s="241">
        <v>3.5757945391160555</v>
      </c>
      <c r="P146" s="241">
        <v>4.5800674921891176</v>
      </c>
      <c r="Q146" s="241">
        <v>4.0271389221484668</v>
      </c>
      <c r="R146" s="241">
        <v>2.1453929696362204</v>
      </c>
      <c r="S146" s="241">
        <v>2.7955639279609827</v>
      </c>
      <c r="T146" s="242">
        <v>4.1105878916077989</v>
      </c>
      <c r="U146" s="241" t="s">
        <v>1486</v>
      </c>
      <c r="V146" s="243" t="s">
        <v>395</v>
      </c>
      <c r="W146" s="244" t="s">
        <v>1662</v>
      </c>
      <c r="X146" s="244" t="s">
        <v>1663</v>
      </c>
      <c r="Y146" s="246">
        <v>0.96240000000000003</v>
      </c>
      <c r="Z146" s="246">
        <v>9.8519999999999996E-2</v>
      </c>
      <c r="AA146" s="246">
        <v>409.4</v>
      </c>
      <c r="AB146" s="246">
        <v>1</v>
      </c>
      <c r="AC146" s="246">
        <v>16</v>
      </c>
      <c r="AD146" s="246" t="s">
        <v>1491</v>
      </c>
      <c r="AE146" s="246">
        <v>121.451104100946</v>
      </c>
      <c r="AF146" s="246">
        <v>11.412000000000001</v>
      </c>
      <c r="AG146" s="246">
        <v>11.412000000000001</v>
      </c>
    </row>
    <row r="147" spans="1:33" x14ac:dyDescent="0.25">
      <c r="A147" s="230"/>
      <c r="B147" s="231"/>
      <c r="C147" s="305"/>
      <c r="D147" s="41" t="s">
        <v>15</v>
      </c>
      <c r="E147" s="54">
        <v>0.34946705760722668</v>
      </c>
      <c r="F147" s="4">
        <v>0.34234128146045245</v>
      </c>
      <c r="G147" s="4">
        <v>0.35758029144993969</v>
      </c>
      <c r="H147" s="4">
        <v>0.26305822767508069</v>
      </c>
      <c r="I147" s="4">
        <v>0.19109860908333776</v>
      </c>
      <c r="J147" s="4">
        <v>9.2226371201009877E-2</v>
      </c>
      <c r="K147" s="4">
        <v>0.3013404298514743</v>
      </c>
      <c r="L147" s="4">
        <v>0.2675558085293564</v>
      </c>
      <c r="M147" s="53">
        <v>3.4640099727364522</v>
      </c>
      <c r="N147" s="4">
        <v>3.4788813033972565</v>
      </c>
      <c r="O147" s="4">
        <v>3.6353485399026715</v>
      </c>
      <c r="P147" s="4">
        <v>2.8211515616069747</v>
      </c>
      <c r="Q147" s="4">
        <v>2.8830531823441561</v>
      </c>
      <c r="R147" s="4">
        <v>1.5920414427368341</v>
      </c>
      <c r="S147" s="4">
        <v>2.8847483599324342</v>
      </c>
      <c r="T147" s="247">
        <v>3.577795418196291</v>
      </c>
      <c r="U147" s="96" t="s">
        <v>1486</v>
      </c>
      <c r="V147" s="87" t="s">
        <v>396</v>
      </c>
      <c r="W147" s="228" t="s">
        <v>1664</v>
      </c>
      <c r="X147" s="228" t="s">
        <v>1665</v>
      </c>
      <c r="Y147" s="178">
        <v>0.71989999999999998</v>
      </c>
      <c r="Z147" s="178">
        <v>0.156</v>
      </c>
      <c r="AA147" s="178">
        <v>41.13</v>
      </c>
      <c r="AB147" s="178">
        <v>1</v>
      </c>
      <c r="AC147" s="178">
        <v>16</v>
      </c>
      <c r="AD147" s="178" t="s">
        <v>1491</v>
      </c>
      <c r="AE147" s="178">
        <v>241.969273743017</v>
      </c>
      <c r="AF147" s="178">
        <v>5.7279999999999998</v>
      </c>
      <c r="AG147" s="178">
        <v>5.7279999999999998</v>
      </c>
    </row>
    <row r="148" spans="1:33" x14ac:dyDescent="0.25">
      <c r="A148" s="230"/>
      <c r="B148" s="231"/>
      <c r="C148" s="305"/>
      <c r="D148" s="41" t="s">
        <v>16</v>
      </c>
      <c r="E148" s="54">
        <v>0.43806270012978493</v>
      </c>
      <c r="F148" s="4">
        <v>0.36787112496138952</v>
      </c>
      <c r="G148" s="4">
        <v>0.31042018293177281</v>
      </c>
      <c r="H148" s="4">
        <v>0.26231951886437843</v>
      </c>
      <c r="I148" s="4">
        <v>0.21467363811241641</v>
      </c>
      <c r="J148" s="4">
        <v>8.1706052186008557E-2</v>
      </c>
      <c r="K148" s="4">
        <v>0.26466797635327771</v>
      </c>
      <c r="L148" s="4">
        <v>0.30119386064300163</v>
      </c>
      <c r="M148" s="53">
        <v>4.3020499923281488</v>
      </c>
      <c r="N148" s="4">
        <v>3.4860975336841169</v>
      </c>
      <c r="O148" s="4">
        <v>3.7441631953494512</v>
      </c>
      <c r="P148" s="4">
        <v>3.8076670269198223</v>
      </c>
      <c r="Q148" s="4">
        <v>3.0291977588814243</v>
      </c>
      <c r="R148" s="4">
        <v>2.1294035252993528</v>
      </c>
      <c r="S148" s="4">
        <v>3.647926690604629</v>
      </c>
      <c r="T148" s="247">
        <v>3.5302425041994172</v>
      </c>
      <c r="U148" s="96"/>
      <c r="V148" s="96"/>
      <c r="W148" s="234"/>
      <c r="X148" s="228"/>
      <c r="Y148" s="178"/>
      <c r="Z148" s="178"/>
      <c r="AA148" s="178"/>
      <c r="AB148" s="178"/>
      <c r="AC148" s="178"/>
      <c r="AD148" s="178"/>
      <c r="AE148" s="178"/>
      <c r="AF148" s="178"/>
      <c r="AG148" s="178"/>
    </row>
    <row r="149" spans="1:33" x14ac:dyDescent="0.25">
      <c r="A149" s="235" t="s">
        <v>1467</v>
      </c>
      <c r="B149" s="236" t="s">
        <v>1458</v>
      </c>
      <c r="C149" s="306" t="s">
        <v>1476</v>
      </c>
      <c r="D149" s="237" t="s">
        <v>14</v>
      </c>
      <c r="E149" s="241">
        <v>1.37</v>
      </c>
      <c r="F149" s="241">
        <v>1.5</v>
      </c>
      <c r="G149" s="241">
        <v>1.3</v>
      </c>
      <c r="H149" s="241">
        <v>1.32</v>
      </c>
      <c r="I149" s="241">
        <v>1.31</v>
      </c>
      <c r="J149" s="241">
        <v>1.1599999999999999</v>
      </c>
      <c r="K149" s="241">
        <v>1.39</v>
      </c>
      <c r="L149" s="241">
        <v>1.25</v>
      </c>
      <c r="M149" s="240">
        <v>11.1</v>
      </c>
      <c r="N149" s="241">
        <v>13.9</v>
      </c>
      <c r="O149" s="241">
        <v>13.6</v>
      </c>
      <c r="P149" s="241">
        <v>11.1</v>
      </c>
      <c r="Q149" s="241">
        <v>11.7</v>
      </c>
      <c r="R149" s="241">
        <v>12.4</v>
      </c>
      <c r="S149" s="241">
        <v>11.9</v>
      </c>
      <c r="T149" s="255">
        <v>12.5</v>
      </c>
      <c r="U149" s="239" t="s">
        <v>1486</v>
      </c>
      <c r="V149" s="243" t="s">
        <v>395</v>
      </c>
      <c r="W149" s="244" t="s">
        <v>1666</v>
      </c>
      <c r="X149" s="244" t="s">
        <v>1667</v>
      </c>
      <c r="Y149" s="246">
        <v>0.78920000000000001</v>
      </c>
      <c r="Z149" s="246">
        <v>4.3979999999999998E-2</v>
      </c>
      <c r="AA149" s="246">
        <v>59.91</v>
      </c>
      <c r="AB149" s="246">
        <v>1</v>
      </c>
      <c r="AC149" s="246">
        <v>16</v>
      </c>
      <c r="AD149" s="246" t="s">
        <v>1491</v>
      </c>
      <c r="AE149" s="246">
        <v>711.20689655172396</v>
      </c>
      <c r="AF149" s="246">
        <v>1.9488000000000001</v>
      </c>
      <c r="AG149" s="246">
        <v>1.9488000000000001</v>
      </c>
    </row>
    <row r="150" spans="1:33" x14ac:dyDescent="0.25">
      <c r="A150" s="230"/>
      <c r="B150" s="231"/>
      <c r="C150" s="305"/>
      <c r="D150" s="41" t="s">
        <v>15</v>
      </c>
      <c r="E150" s="54">
        <v>1.43</v>
      </c>
      <c r="F150" s="4">
        <v>1.5</v>
      </c>
      <c r="G150" s="4">
        <v>1.38</v>
      </c>
      <c r="H150" s="4">
        <v>1.33</v>
      </c>
      <c r="I150" s="4">
        <v>1.31</v>
      </c>
      <c r="J150" s="4">
        <v>1.1599999999999999</v>
      </c>
      <c r="K150" s="4">
        <v>1.48</v>
      </c>
      <c r="L150" s="4">
        <v>1.33</v>
      </c>
      <c r="M150" s="53">
        <v>11</v>
      </c>
      <c r="N150" s="4">
        <v>13</v>
      </c>
      <c r="O150" s="4">
        <v>11.4</v>
      </c>
      <c r="P150" s="4">
        <v>10.7</v>
      </c>
      <c r="Q150" s="4">
        <v>12</v>
      </c>
      <c r="R150" s="4">
        <v>11.3</v>
      </c>
      <c r="S150" s="4">
        <v>11.9</v>
      </c>
      <c r="T150" s="232">
        <v>11.6</v>
      </c>
      <c r="U150" s="96" t="s">
        <v>1486</v>
      </c>
      <c r="V150" s="87" t="s">
        <v>396</v>
      </c>
      <c r="W150" s="228" t="s">
        <v>1668</v>
      </c>
      <c r="X150" s="228" t="s">
        <v>1669</v>
      </c>
      <c r="Y150" s="178">
        <v>3.48E-3</v>
      </c>
      <c r="Z150" s="178">
        <v>8.3110000000000003E-2</v>
      </c>
      <c r="AA150" s="178">
        <v>5.5870000000000003E-2</v>
      </c>
      <c r="AB150" s="178">
        <v>1</v>
      </c>
      <c r="AC150" s="178">
        <v>16</v>
      </c>
      <c r="AD150" s="178">
        <v>0.81610000000000005</v>
      </c>
      <c r="AE150" s="178">
        <v>-12326.5741728922</v>
      </c>
      <c r="AF150" s="178">
        <v>-0.11244</v>
      </c>
      <c r="AG150" s="248">
        <v>0</v>
      </c>
    </row>
    <row r="151" spans="1:33" x14ac:dyDescent="0.25">
      <c r="A151" s="230"/>
      <c r="B151" s="231"/>
      <c r="C151" s="305"/>
      <c r="D151" s="41" t="s">
        <v>16</v>
      </c>
      <c r="E151" s="54">
        <v>1.39</v>
      </c>
      <c r="F151" s="4">
        <v>1.48</v>
      </c>
      <c r="G151" s="4">
        <v>1.35</v>
      </c>
      <c r="H151" s="4">
        <v>1.27</v>
      </c>
      <c r="I151" s="4">
        <v>1.29</v>
      </c>
      <c r="J151" s="4">
        <v>1.05</v>
      </c>
      <c r="K151" s="4">
        <v>1.39</v>
      </c>
      <c r="L151" s="4">
        <v>1.25</v>
      </c>
      <c r="M151" s="53">
        <v>10.8</v>
      </c>
      <c r="N151" s="4">
        <v>12.7</v>
      </c>
      <c r="O151" s="4">
        <v>11.3</v>
      </c>
      <c r="P151" s="4">
        <v>10.9</v>
      </c>
      <c r="Q151" s="4">
        <v>12.6</v>
      </c>
      <c r="R151" s="4">
        <v>12.2</v>
      </c>
      <c r="S151" s="4">
        <v>12.7</v>
      </c>
      <c r="T151" s="232">
        <v>12.8</v>
      </c>
      <c r="U151" s="96"/>
      <c r="V151" s="87"/>
      <c r="W151" s="234"/>
      <c r="X151" s="228"/>
      <c r="Y151" s="178"/>
      <c r="Z151" s="178"/>
      <c r="AA151" s="178"/>
      <c r="AB151" s="178"/>
      <c r="AC151" s="178"/>
      <c r="AD151" s="178"/>
      <c r="AE151" s="178"/>
      <c r="AF151" s="178"/>
      <c r="AG151" s="248"/>
    </row>
    <row r="152" spans="1:33" x14ac:dyDescent="0.25">
      <c r="A152" s="235" t="s">
        <v>1468</v>
      </c>
      <c r="B152" s="236" t="s">
        <v>325</v>
      </c>
      <c r="C152" s="306" t="s">
        <v>326</v>
      </c>
      <c r="D152" s="237" t="s">
        <v>14</v>
      </c>
      <c r="E152" s="241">
        <v>2.7044058294782762</v>
      </c>
      <c r="F152" s="241">
        <v>0.73666712330210649</v>
      </c>
      <c r="G152" s="241">
        <v>0.31052088053363119</v>
      </c>
      <c r="H152" s="241">
        <v>0.10150478940324772</v>
      </c>
      <c r="I152" s="241">
        <v>0</v>
      </c>
      <c r="J152" s="241">
        <v>0</v>
      </c>
      <c r="K152" s="241">
        <v>0</v>
      </c>
      <c r="L152" s="241">
        <v>0</v>
      </c>
      <c r="M152" s="240">
        <v>27.17643866507898</v>
      </c>
      <c r="N152" s="241">
        <v>20.929033583780306</v>
      </c>
      <c r="O152" s="241">
        <v>13.933264486759327</v>
      </c>
      <c r="P152" s="241">
        <v>7.7152333582726529</v>
      </c>
      <c r="Q152" s="241">
        <v>2.453317807728379</v>
      </c>
      <c r="R152" s="239">
        <v>0.12152649714954107</v>
      </c>
      <c r="S152" s="238">
        <v>4.2677850722362134</v>
      </c>
      <c r="T152" s="242">
        <v>0.16022635067494229</v>
      </c>
      <c r="U152" s="241" t="s">
        <v>1486</v>
      </c>
      <c r="V152" s="243" t="s">
        <v>395</v>
      </c>
      <c r="W152" s="244" t="s">
        <v>1670</v>
      </c>
      <c r="X152" s="244" t="s">
        <v>1671</v>
      </c>
      <c r="Y152" s="246">
        <v>0.94110000000000005</v>
      </c>
      <c r="Z152" s="246">
        <v>0.29320000000000002</v>
      </c>
      <c r="AA152" s="246">
        <v>159.9</v>
      </c>
      <c r="AB152" s="246">
        <v>1</v>
      </c>
      <c r="AC152" s="246">
        <v>10</v>
      </c>
      <c r="AD152" s="246" t="s">
        <v>1491</v>
      </c>
      <c r="AE152" s="246">
        <v>14.365671641791</v>
      </c>
      <c r="AF152" s="246">
        <v>96.48</v>
      </c>
      <c r="AG152" s="246">
        <v>96.48</v>
      </c>
    </row>
    <row r="153" spans="1:33" x14ac:dyDescent="0.25">
      <c r="A153" s="230"/>
      <c r="B153" s="231"/>
      <c r="C153" s="305"/>
      <c r="D153" s="41" t="s">
        <v>15</v>
      </c>
      <c r="E153" s="54">
        <v>1.7513198520501174</v>
      </c>
      <c r="F153" s="4">
        <v>0.67786652897351862</v>
      </c>
      <c r="G153" s="4">
        <v>0.20959566688093406</v>
      </c>
      <c r="H153" s="4">
        <v>0.12084154398979946</v>
      </c>
      <c r="I153" s="4">
        <v>0</v>
      </c>
      <c r="J153" s="4">
        <v>0</v>
      </c>
      <c r="K153" s="4">
        <v>0</v>
      </c>
      <c r="L153" s="4">
        <v>0</v>
      </c>
      <c r="M153" s="53">
        <v>20.977217404132901</v>
      </c>
      <c r="N153" s="4">
        <v>18.514204874758949</v>
      </c>
      <c r="O153" s="4">
        <v>12.559195759613052</v>
      </c>
      <c r="P153" s="4">
        <v>4.9981558953391572</v>
      </c>
      <c r="Q153" s="4">
        <v>1.817760308545054</v>
      </c>
      <c r="R153" s="13">
        <v>0.10387578111004563</v>
      </c>
      <c r="S153" s="95">
        <v>4.2008967617522153</v>
      </c>
      <c r="T153" s="247">
        <v>0.16233389885876265</v>
      </c>
      <c r="U153" s="54" t="s">
        <v>1486</v>
      </c>
      <c r="V153" s="87" t="s">
        <v>396</v>
      </c>
      <c r="W153" s="228" t="s">
        <v>1672</v>
      </c>
      <c r="X153" s="228" t="s">
        <v>1673</v>
      </c>
      <c r="Y153" s="178">
        <v>0.99139999999999995</v>
      </c>
      <c r="Z153" s="178">
        <v>0.17599999999999999</v>
      </c>
      <c r="AA153" s="178">
        <v>1855</v>
      </c>
      <c r="AB153" s="178">
        <v>1</v>
      </c>
      <c r="AC153" s="178">
        <v>16</v>
      </c>
      <c r="AD153" s="178" t="s">
        <v>1491</v>
      </c>
      <c r="AE153" s="178">
        <v>31.9502074688797</v>
      </c>
      <c r="AF153" s="178">
        <v>43.38</v>
      </c>
      <c r="AG153" s="249">
        <v>43.38</v>
      </c>
    </row>
    <row r="154" spans="1:33" x14ac:dyDescent="0.25">
      <c r="A154" s="230"/>
      <c r="B154" s="231"/>
      <c r="C154" s="305"/>
      <c r="D154" s="41" t="s">
        <v>16</v>
      </c>
      <c r="E154" s="54">
        <v>1.7383057420150267</v>
      </c>
      <c r="F154" s="4">
        <v>0.88277290114545237</v>
      </c>
      <c r="G154" s="4">
        <v>0.33183346154251447</v>
      </c>
      <c r="H154" s="4">
        <v>0.10561450836169742</v>
      </c>
      <c r="I154" s="4">
        <v>0</v>
      </c>
      <c r="J154" s="4">
        <v>0</v>
      </c>
      <c r="K154" s="4">
        <v>0</v>
      </c>
      <c r="L154" s="4">
        <v>0</v>
      </c>
      <c r="M154" s="53">
        <v>21.506870607079254</v>
      </c>
      <c r="N154" s="4">
        <v>17.706118212377628</v>
      </c>
      <c r="O154" s="4">
        <v>13.532277100435207</v>
      </c>
      <c r="P154" s="4">
        <v>5.715644330168498</v>
      </c>
      <c r="Q154" s="4">
        <v>2.3524979714848731</v>
      </c>
      <c r="R154" s="13">
        <v>0.16562694289598195</v>
      </c>
      <c r="S154" s="95">
        <v>6.4724648829783868</v>
      </c>
      <c r="T154" s="247">
        <v>0.19934771383710759</v>
      </c>
      <c r="U154" s="54"/>
      <c r="V154" s="287"/>
      <c r="W154" s="288"/>
      <c r="X154" s="228"/>
      <c r="Y154" s="178"/>
      <c r="Z154" s="178"/>
      <c r="AA154" s="178"/>
      <c r="AB154" s="178"/>
      <c r="AC154" s="178"/>
      <c r="AD154" s="178"/>
      <c r="AE154" s="178"/>
      <c r="AF154" s="178"/>
      <c r="AG154" s="252"/>
    </row>
    <row r="155" spans="1:33" x14ac:dyDescent="0.25">
      <c r="A155" s="243" t="s">
        <v>1467</v>
      </c>
      <c r="B155" s="253" t="s">
        <v>327</v>
      </c>
      <c r="C155" s="307" t="s">
        <v>328</v>
      </c>
      <c r="D155" s="237" t="s">
        <v>14</v>
      </c>
      <c r="E155" s="241">
        <v>0.22600000000000001</v>
      </c>
      <c r="F155" s="241">
        <v>0.36199999999999999</v>
      </c>
      <c r="G155" s="241">
        <v>0.28899999999999998</v>
      </c>
      <c r="H155" s="241">
        <v>0.42499999999999999</v>
      </c>
      <c r="I155" s="241">
        <v>0.317</v>
      </c>
      <c r="J155" s="241">
        <v>0.314</v>
      </c>
      <c r="K155" s="241">
        <v>0.41299999999999998</v>
      </c>
      <c r="L155" s="241">
        <v>0.40300000000000002</v>
      </c>
      <c r="M155" s="240">
        <v>2.34</v>
      </c>
      <c r="N155" s="241">
        <v>2.4</v>
      </c>
      <c r="O155" s="241">
        <v>2.65</v>
      </c>
      <c r="P155" s="241">
        <v>3.15</v>
      </c>
      <c r="Q155" s="241">
        <v>3.04</v>
      </c>
      <c r="R155" s="241">
        <v>2.89</v>
      </c>
      <c r="S155" s="241">
        <v>3.86</v>
      </c>
      <c r="T155" s="255">
        <v>3.66</v>
      </c>
      <c r="U155" s="241" t="s">
        <v>1492</v>
      </c>
      <c r="V155" s="243" t="s">
        <v>395</v>
      </c>
      <c r="W155" s="244" t="s">
        <v>1674</v>
      </c>
      <c r="X155" s="244" t="s">
        <v>1675</v>
      </c>
      <c r="Y155" s="246">
        <v>0.29010000000000002</v>
      </c>
      <c r="Z155" s="246">
        <v>0.19270000000000001</v>
      </c>
      <c r="AA155" s="246">
        <v>5.3140000000000001</v>
      </c>
      <c r="AB155" s="246">
        <v>1</v>
      </c>
      <c r="AC155" s="246">
        <v>13</v>
      </c>
      <c r="AD155" s="246">
        <v>3.8300000000000001E-2</v>
      </c>
      <c r="AE155" s="246">
        <v>-256.38179800222002</v>
      </c>
      <c r="AF155" s="246">
        <v>-5.4059999999999997</v>
      </c>
      <c r="AG155" s="246">
        <v>0</v>
      </c>
    </row>
    <row r="156" spans="1:33" x14ac:dyDescent="0.25">
      <c r="A156" s="87"/>
      <c r="B156" s="256"/>
      <c r="C156" s="308"/>
      <c r="D156" s="41" t="s">
        <v>15</v>
      </c>
      <c r="E156" s="54">
        <v>0.22800000000000001</v>
      </c>
      <c r="F156" s="4">
        <v>0.24399999999999999</v>
      </c>
      <c r="G156" s="4">
        <v>0.36299999999999999</v>
      </c>
      <c r="H156" s="4">
        <v>0.308</v>
      </c>
      <c r="I156" s="4">
        <v>0.34599999999999997</v>
      </c>
      <c r="J156" s="4">
        <v>0.32600000000000001</v>
      </c>
      <c r="K156" s="4">
        <v>0.40400000000000003</v>
      </c>
      <c r="L156" s="4">
        <v>0.38700000000000001</v>
      </c>
      <c r="M156" s="53">
        <v>1.97</v>
      </c>
      <c r="N156" s="4">
        <v>2.84</v>
      </c>
      <c r="O156" s="4">
        <v>3.4</v>
      </c>
      <c r="P156" s="4">
        <v>3.42</v>
      </c>
      <c r="Q156" s="4">
        <v>3.2</v>
      </c>
      <c r="R156" s="4">
        <v>2.68</v>
      </c>
      <c r="S156" s="4">
        <v>3.11</v>
      </c>
      <c r="T156" s="232">
        <v>3.35</v>
      </c>
      <c r="U156" s="54" t="s">
        <v>1492</v>
      </c>
      <c r="V156" s="87" t="s">
        <v>396</v>
      </c>
      <c r="W156" s="228" t="s">
        <v>1676</v>
      </c>
      <c r="X156" s="228" t="s">
        <v>1677</v>
      </c>
      <c r="Y156" s="178">
        <v>0.4244</v>
      </c>
      <c r="Z156" s="178">
        <v>0.13159999999999999</v>
      </c>
      <c r="AA156" s="178">
        <v>9.5860000000000003</v>
      </c>
      <c r="AB156" s="178">
        <v>1</v>
      </c>
      <c r="AC156" s="178">
        <v>13</v>
      </c>
      <c r="AD156" s="178">
        <v>8.5000000000000006E-3</v>
      </c>
      <c r="AE156" s="178">
        <v>-279.43548387096803</v>
      </c>
      <c r="AF156" s="178">
        <v>-4.96</v>
      </c>
      <c r="AG156" s="178">
        <v>0</v>
      </c>
    </row>
    <row r="157" spans="1:33" x14ac:dyDescent="0.25">
      <c r="A157" s="87"/>
      <c r="B157" s="256"/>
      <c r="C157" s="308"/>
      <c r="D157" s="41" t="s">
        <v>16</v>
      </c>
      <c r="E157" s="54">
        <v>0.23599999999999999</v>
      </c>
      <c r="F157" s="4">
        <v>0.246</v>
      </c>
      <c r="G157" s="4">
        <v>0.38700000000000001</v>
      </c>
      <c r="H157" s="4">
        <v>0.40400000000000003</v>
      </c>
      <c r="I157" s="4">
        <v>0.35099999999999998</v>
      </c>
      <c r="J157" s="4">
        <v>0.30399999999999999</v>
      </c>
      <c r="K157" s="4">
        <v>0.40799999999999997</v>
      </c>
      <c r="L157" s="4">
        <v>0.41599999999999998</v>
      </c>
      <c r="M157" s="53">
        <v>2.17</v>
      </c>
      <c r="N157" s="4">
        <v>2.4</v>
      </c>
      <c r="O157" s="4">
        <v>2.9</v>
      </c>
      <c r="P157" s="4">
        <v>3</v>
      </c>
      <c r="Q157" s="4">
        <v>2.93</v>
      </c>
      <c r="R157" s="4">
        <v>2.84</v>
      </c>
      <c r="S157" s="4">
        <v>3.27</v>
      </c>
      <c r="T157" s="232">
        <v>3.35</v>
      </c>
      <c r="U157" s="54"/>
      <c r="V157" s="87"/>
      <c r="W157" s="234"/>
      <c r="X157" s="228"/>
      <c r="Y157" s="178"/>
      <c r="Z157" s="178"/>
      <c r="AA157" s="178"/>
      <c r="AB157" s="178"/>
      <c r="AC157" s="178"/>
      <c r="AD157" s="178"/>
      <c r="AE157" s="178"/>
      <c r="AF157" s="178"/>
      <c r="AG157" s="178"/>
    </row>
    <row r="158" spans="1:33" x14ac:dyDescent="0.25">
      <c r="A158" s="235" t="s">
        <v>1468</v>
      </c>
      <c r="B158" s="236" t="s">
        <v>654</v>
      </c>
      <c r="C158" s="306" t="s">
        <v>330</v>
      </c>
      <c r="D158" s="237" t="s">
        <v>14</v>
      </c>
      <c r="E158" s="241">
        <v>0.47986806658849529</v>
      </c>
      <c r="F158" s="241">
        <v>0.15156896234015299</v>
      </c>
      <c r="G158" s="241">
        <v>0.12758091099161706</v>
      </c>
      <c r="H158" s="241">
        <v>0</v>
      </c>
      <c r="I158" s="241">
        <v>0</v>
      </c>
      <c r="J158" s="241">
        <v>0</v>
      </c>
      <c r="K158" s="241">
        <v>8.9158507865102946E-2</v>
      </c>
      <c r="L158" s="241">
        <v>0</v>
      </c>
      <c r="M158" s="240">
        <v>4.4380010048146508</v>
      </c>
      <c r="N158" s="241">
        <v>1.982481416730917</v>
      </c>
      <c r="O158" s="241">
        <v>0.89854606415314797</v>
      </c>
      <c r="P158" s="241">
        <v>0.36987024436203364</v>
      </c>
      <c r="Q158" s="241">
        <v>0.2020625701249531</v>
      </c>
      <c r="R158" s="241">
        <v>0.1978532623719827</v>
      </c>
      <c r="S158" s="241">
        <v>0.62566958805454909</v>
      </c>
      <c r="T158" s="242">
        <v>0.28115725474965064</v>
      </c>
      <c r="U158" s="239" t="s">
        <v>1486</v>
      </c>
      <c r="V158" s="243" t="s">
        <v>395</v>
      </c>
      <c r="W158" s="244" t="s">
        <v>1678</v>
      </c>
      <c r="X158" s="244" t="s">
        <v>1679</v>
      </c>
      <c r="Y158" s="246">
        <v>0.9002</v>
      </c>
      <c r="Z158" s="246">
        <v>0.44540000000000002</v>
      </c>
      <c r="AA158" s="246">
        <v>72.180000000000007</v>
      </c>
      <c r="AB158" s="246">
        <v>1</v>
      </c>
      <c r="AC158" s="246">
        <v>8</v>
      </c>
      <c r="AD158" s="246" t="s">
        <v>1491</v>
      </c>
      <c r="AE158" s="246">
        <v>10.3155701101518</v>
      </c>
      <c r="AF158" s="246">
        <v>134.36000000000001</v>
      </c>
      <c r="AG158" s="246">
        <v>134.36000000000001</v>
      </c>
    </row>
    <row r="159" spans="1:33" x14ac:dyDescent="0.25">
      <c r="A159" s="230"/>
      <c r="B159" s="231"/>
      <c r="C159" s="305"/>
      <c r="D159" s="41" t="s">
        <v>15</v>
      </c>
      <c r="E159" s="54">
        <v>0.53180443143869149</v>
      </c>
      <c r="F159" s="4">
        <v>0.14306429660882675</v>
      </c>
      <c r="G159" s="4">
        <v>0.12002399682443564</v>
      </c>
      <c r="H159" s="4">
        <v>5.0445735150721699E-3</v>
      </c>
      <c r="I159" s="4">
        <v>0</v>
      </c>
      <c r="J159" s="4">
        <v>0</v>
      </c>
      <c r="K159" s="4">
        <v>0.17052509249460301</v>
      </c>
      <c r="L159" s="4">
        <v>0</v>
      </c>
      <c r="M159" s="53">
        <v>5.1266694142915892</v>
      </c>
      <c r="N159" s="4">
        <v>1.9782440727360515</v>
      </c>
      <c r="O159" s="4">
        <v>0.97198145695002713</v>
      </c>
      <c r="P159" s="4">
        <v>0.33172025950633316</v>
      </c>
      <c r="Q159" s="4">
        <v>0.2319940727026841</v>
      </c>
      <c r="R159" s="4">
        <v>0.12050592021299783</v>
      </c>
      <c r="S159" s="4">
        <v>0.54020746997195312</v>
      </c>
      <c r="T159" s="280">
        <v>0.15852092809762452</v>
      </c>
      <c r="U159" s="96" t="s">
        <v>1492</v>
      </c>
      <c r="V159" s="87" t="s">
        <v>396</v>
      </c>
      <c r="W159" s="234" t="s">
        <v>1680</v>
      </c>
      <c r="X159" s="234" t="s">
        <v>1681</v>
      </c>
      <c r="Y159" s="248">
        <v>0.86709999999999998</v>
      </c>
      <c r="Z159" s="249">
        <v>0.44269999999999998</v>
      </c>
      <c r="AA159" s="249">
        <v>84.84</v>
      </c>
      <c r="AB159" s="249">
        <v>1</v>
      </c>
      <c r="AC159" s="249">
        <v>13</v>
      </c>
      <c r="AD159" s="249" t="s">
        <v>1491</v>
      </c>
      <c r="AE159" s="249">
        <v>27.932285368802901</v>
      </c>
      <c r="AF159" s="249">
        <v>49.62</v>
      </c>
      <c r="AG159" s="249">
        <v>49.62</v>
      </c>
    </row>
    <row r="160" spans="1:33" x14ac:dyDescent="0.25">
      <c r="A160" s="230"/>
      <c r="B160" s="231"/>
      <c r="C160" s="305"/>
      <c r="D160" s="41" t="s">
        <v>16</v>
      </c>
      <c r="E160" s="54">
        <v>0.47664668100692553</v>
      </c>
      <c r="F160" s="4">
        <v>0.17093355072042418</v>
      </c>
      <c r="G160" s="4">
        <v>0.1314834815530882</v>
      </c>
      <c r="H160" s="4">
        <v>0</v>
      </c>
      <c r="I160" s="4">
        <v>0</v>
      </c>
      <c r="J160" s="4">
        <v>0</v>
      </c>
      <c r="K160" s="4">
        <v>0.15371546765625088</v>
      </c>
      <c r="L160" s="4">
        <v>0</v>
      </c>
      <c r="M160" s="53">
        <v>5.3095117923541055</v>
      </c>
      <c r="N160" s="4">
        <v>2.3191614628659365</v>
      </c>
      <c r="O160" s="4">
        <v>1.1776328994063323</v>
      </c>
      <c r="P160" s="4">
        <v>0.47404547596777863</v>
      </c>
      <c r="Q160" s="4">
        <v>0.21471394261127061</v>
      </c>
      <c r="R160" s="4">
        <v>0.17127069170680848</v>
      </c>
      <c r="S160" s="4">
        <v>0.57405345807797714</v>
      </c>
      <c r="T160" s="280">
        <v>0.23934083014173629</v>
      </c>
      <c r="U160" s="96"/>
      <c r="V160" s="289"/>
      <c r="W160" s="251"/>
      <c r="X160" s="251"/>
      <c r="Y160" s="252"/>
      <c r="Z160" s="252"/>
      <c r="AA160" s="252"/>
      <c r="AB160" s="252"/>
      <c r="AC160" s="252"/>
      <c r="AD160" s="252"/>
      <c r="AE160" s="252"/>
      <c r="AF160" s="252"/>
      <c r="AG160" s="252"/>
    </row>
    <row r="161" spans="1:33" x14ac:dyDescent="0.25">
      <c r="A161" s="235" t="s">
        <v>1467</v>
      </c>
      <c r="B161" s="236" t="s">
        <v>655</v>
      </c>
      <c r="C161" s="306" t="s">
        <v>333</v>
      </c>
      <c r="D161" s="237" t="s">
        <v>14</v>
      </c>
      <c r="E161" s="241">
        <v>3.24</v>
      </c>
      <c r="F161" s="241">
        <v>3.13</v>
      </c>
      <c r="G161" s="241">
        <v>2.5099999999999998</v>
      </c>
      <c r="H161" s="241">
        <v>2.2400000000000002</v>
      </c>
      <c r="I161" s="241">
        <v>2.11</v>
      </c>
      <c r="J161" s="241">
        <v>1.57</v>
      </c>
      <c r="K161" s="241">
        <v>4.5</v>
      </c>
      <c r="L161" s="241">
        <v>3.92</v>
      </c>
      <c r="M161" s="240">
        <v>5.19</v>
      </c>
      <c r="N161" s="241">
        <v>8.32</v>
      </c>
      <c r="O161" s="241">
        <v>9.23</v>
      </c>
      <c r="P161" s="241">
        <v>7.98</v>
      </c>
      <c r="Q161" s="241">
        <v>11.9</v>
      </c>
      <c r="R161" s="241">
        <v>12.1</v>
      </c>
      <c r="S161" s="241">
        <v>18.2</v>
      </c>
      <c r="T161" s="255">
        <v>17.2</v>
      </c>
      <c r="U161" s="239" t="s">
        <v>1486</v>
      </c>
      <c r="V161" s="243" t="s">
        <v>395</v>
      </c>
      <c r="W161" s="244" t="s">
        <v>1682</v>
      </c>
      <c r="X161" s="244" t="s">
        <v>1683</v>
      </c>
      <c r="Y161" s="246">
        <v>0.73699999999999999</v>
      </c>
      <c r="Z161" s="246">
        <v>0.12609999999999999</v>
      </c>
      <c r="AA161" s="246">
        <v>44.83</v>
      </c>
      <c r="AB161" s="246">
        <v>1</v>
      </c>
      <c r="AC161" s="246">
        <v>16</v>
      </c>
      <c r="AD161" s="246" t="s">
        <v>1491</v>
      </c>
      <c r="AE161" s="246">
        <v>286.83774834437099</v>
      </c>
      <c r="AF161" s="246">
        <v>4.8319999999999999</v>
      </c>
      <c r="AG161" s="246">
        <v>4.8319999999999999</v>
      </c>
    </row>
    <row r="162" spans="1:33" x14ac:dyDescent="0.25">
      <c r="A162" s="230"/>
      <c r="B162" s="231"/>
      <c r="C162" s="305"/>
      <c r="D162" s="41" t="s">
        <v>15</v>
      </c>
      <c r="E162" s="54">
        <v>3.07</v>
      </c>
      <c r="F162" s="4">
        <v>3.32</v>
      </c>
      <c r="G162" s="4">
        <v>2.41</v>
      </c>
      <c r="H162" s="4">
        <v>2.4700000000000002</v>
      </c>
      <c r="I162" s="4">
        <v>2.2000000000000002</v>
      </c>
      <c r="J162" s="4">
        <v>1.53</v>
      </c>
      <c r="K162" s="4">
        <v>4.3899999999999997</v>
      </c>
      <c r="L162" s="4">
        <v>3.65</v>
      </c>
      <c r="M162" s="53">
        <v>7.96</v>
      </c>
      <c r="N162" s="4">
        <v>9.75</v>
      </c>
      <c r="O162" s="4">
        <v>10.5</v>
      </c>
      <c r="P162" s="4">
        <v>9.41</v>
      </c>
      <c r="Q162" s="4">
        <v>9.11</v>
      </c>
      <c r="R162" s="4">
        <v>10.199999999999999</v>
      </c>
      <c r="S162" s="4">
        <v>15.8</v>
      </c>
      <c r="T162" s="232">
        <v>14.6</v>
      </c>
      <c r="U162" s="47" t="s">
        <v>1486</v>
      </c>
      <c r="V162" s="87" t="s">
        <v>396</v>
      </c>
      <c r="W162" s="228" t="s">
        <v>1684</v>
      </c>
      <c r="X162" s="228" t="s">
        <v>1685</v>
      </c>
      <c r="Y162" s="178">
        <v>0.31130000000000002</v>
      </c>
      <c r="Z162" s="178">
        <v>0.18479999999999999</v>
      </c>
      <c r="AA162" s="178">
        <v>7.234</v>
      </c>
      <c r="AB162" s="178">
        <v>1</v>
      </c>
      <c r="AC162" s="178">
        <v>16</v>
      </c>
      <c r="AD162" s="178">
        <v>1.61E-2</v>
      </c>
      <c r="AE162" s="178">
        <v>-487.34177215189902</v>
      </c>
      <c r="AF162" s="178">
        <v>-2.8439999999999999</v>
      </c>
      <c r="AG162" s="248">
        <v>0</v>
      </c>
    </row>
    <row r="163" spans="1:33" x14ac:dyDescent="0.25">
      <c r="A163" s="230"/>
      <c r="B163" s="231"/>
      <c r="C163" s="305"/>
      <c r="D163" s="41" t="s">
        <v>16</v>
      </c>
      <c r="E163" s="54">
        <v>2.88</v>
      </c>
      <c r="F163" s="4">
        <v>2.16</v>
      </c>
      <c r="G163" s="4">
        <v>2.33</v>
      </c>
      <c r="H163" s="4">
        <v>1.85</v>
      </c>
      <c r="I163" s="4">
        <v>2.08</v>
      </c>
      <c r="J163" s="4">
        <v>1.71</v>
      </c>
      <c r="K163" s="4">
        <v>4.8099999999999996</v>
      </c>
      <c r="L163" s="4">
        <v>4.49</v>
      </c>
      <c r="M163" s="53">
        <v>8.74</v>
      </c>
      <c r="N163" s="4">
        <v>10.8</v>
      </c>
      <c r="O163" s="4">
        <v>11</v>
      </c>
      <c r="P163" s="4">
        <v>9.42</v>
      </c>
      <c r="Q163" s="4">
        <v>13.3</v>
      </c>
      <c r="R163" s="4">
        <v>12.3</v>
      </c>
      <c r="S163" s="4">
        <v>22.1</v>
      </c>
      <c r="T163" s="232">
        <v>20.6</v>
      </c>
      <c r="U163" s="47"/>
      <c r="V163" s="87"/>
      <c r="W163" s="234"/>
      <c r="X163" s="228"/>
      <c r="Y163" s="178"/>
      <c r="Z163" s="178"/>
      <c r="AA163" s="178"/>
      <c r="AB163" s="178"/>
      <c r="AC163" s="178"/>
      <c r="AD163" s="178"/>
      <c r="AE163" s="178"/>
      <c r="AF163" s="178"/>
      <c r="AG163" s="248"/>
    </row>
    <row r="164" spans="1:33" x14ac:dyDescent="0.25">
      <c r="A164" s="235" t="s">
        <v>1467</v>
      </c>
      <c r="B164" s="236" t="s">
        <v>352</v>
      </c>
      <c r="C164" s="306" t="s">
        <v>353</v>
      </c>
      <c r="D164" s="237" t="s">
        <v>14</v>
      </c>
      <c r="E164" s="241">
        <v>0.89</v>
      </c>
      <c r="F164" s="241">
        <v>0.9</v>
      </c>
      <c r="G164" s="241">
        <v>0.89</v>
      </c>
      <c r="H164" s="241">
        <v>0.83</v>
      </c>
      <c r="I164" s="241">
        <v>0.92</v>
      </c>
      <c r="J164" s="241">
        <v>0.85</v>
      </c>
      <c r="K164" s="241">
        <v>0.91</v>
      </c>
      <c r="L164" s="241">
        <v>0.87</v>
      </c>
      <c r="M164" s="240">
        <v>8.9499999999999993</v>
      </c>
      <c r="N164" s="241">
        <v>8.41</v>
      </c>
      <c r="O164" s="241">
        <v>8.49</v>
      </c>
      <c r="P164" s="241">
        <v>7.92</v>
      </c>
      <c r="Q164" s="241">
        <v>8.67</v>
      </c>
      <c r="R164" s="241">
        <v>8.31</v>
      </c>
      <c r="S164" s="241">
        <v>7.3</v>
      </c>
      <c r="T164" s="255">
        <v>8.6</v>
      </c>
      <c r="U164" s="241" t="s">
        <v>1486</v>
      </c>
      <c r="V164" s="243" t="s">
        <v>395</v>
      </c>
      <c r="W164" s="244" t="s">
        <v>1686</v>
      </c>
      <c r="X164" s="244" t="s">
        <v>1687</v>
      </c>
      <c r="Y164" s="246">
        <v>2.98E-3</v>
      </c>
      <c r="Z164" s="246">
        <v>4.1450000000000001E-2</v>
      </c>
      <c r="AA164" s="246">
        <v>4.7829999999999998E-2</v>
      </c>
      <c r="AB164" s="246">
        <v>1</v>
      </c>
      <c r="AC164" s="246">
        <v>16</v>
      </c>
      <c r="AD164" s="246">
        <v>0.82969999999999999</v>
      </c>
      <c r="AE164" s="246">
        <v>26705.202312138699</v>
      </c>
      <c r="AF164" s="246">
        <v>5.1900000000000002E-2</v>
      </c>
      <c r="AG164" s="245">
        <v>0</v>
      </c>
    </row>
    <row r="165" spans="1:33" x14ac:dyDescent="0.25">
      <c r="A165" s="230"/>
      <c r="B165" s="231"/>
      <c r="C165" s="305"/>
      <c r="D165" s="41" t="s">
        <v>15</v>
      </c>
      <c r="E165" s="54">
        <v>0.9</v>
      </c>
      <c r="F165" s="4">
        <v>0.83</v>
      </c>
      <c r="G165" s="4">
        <v>0.83</v>
      </c>
      <c r="H165" s="4">
        <v>0.79</v>
      </c>
      <c r="I165" s="4">
        <v>0.88</v>
      </c>
      <c r="J165" s="4">
        <v>0.89</v>
      </c>
      <c r="K165" s="4">
        <v>0.9</v>
      </c>
      <c r="L165" s="4">
        <v>0.88</v>
      </c>
      <c r="M165" s="53">
        <v>9.98</v>
      </c>
      <c r="N165" s="4">
        <v>8.93</v>
      </c>
      <c r="O165" s="4">
        <v>8.9600000000000009</v>
      </c>
      <c r="P165" s="4">
        <v>8.19</v>
      </c>
      <c r="Q165" s="4">
        <v>9.24</v>
      </c>
      <c r="R165" s="4">
        <v>8.39</v>
      </c>
      <c r="S165" s="4">
        <v>7.45</v>
      </c>
      <c r="T165" s="232">
        <v>8.9700000000000006</v>
      </c>
      <c r="U165" s="54" t="s">
        <v>1492</v>
      </c>
      <c r="V165" s="87" t="s">
        <v>396</v>
      </c>
      <c r="W165" s="234" t="s">
        <v>1688</v>
      </c>
      <c r="X165" s="234" t="s">
        <v>1689</v>
      </c>
      <c r="Y165" s="248">
        <v>2.0250000000000001E-2</v>
      </c>
      <c r="Z165" s="249">
        <v>9.0810000000000002E-2</v>
      </c>
      <c r="AA165" s="249">
        <v>0.26869999999999999</v>
      </c>
      <c r="AB165" s="249">
        <v>1</v>
      </c>
      <c r="AC165" s="249">
        <v>13</v>
      </c>
      <c r="AD165" s="249">
        <v>0.6129</v>
      </c>
      <c r="AE165" s="249">
        <v>2418.84816753927</v>
      </c>
      <c r="AF165" s="249">
        <v>0.57299999999999995</v>
      </c>
      <c r="AG165" s="249">
        <v>0</v>
      </c>
    </row>
    <row r="166" spans="1:33" x14ac:dyDescent="0.25">
      <c r="A166" s="230"/>
      <c r="B166" s="231"/>
      <c r="C166" s="305"/>
      <c r="D166" s="41" t="s">
        <v>16</v>
      </c>
      <c r="E166" s="54">
        <v>0.86</v>
      </c>
      <c r="F166" s="4">
        <v>0.89</v>
      </c>
      <c r="G166" s="4">
        <v>0.86</v>
      </c>
      <c r="H166" s="4">
        <v>0.84</v>
      </c>
      <c r="I166" s="4">
        <v>0.89</v>
      </c>
      <c r="J166" s="4">
        <v>0.83</v>
      </c>
      <c r="K166" s="4">
        <v>0.87</v>
      </c>
      <c r="L166" s="4">
        <v>0.85</v>
      </c>
      <c r="M166" s="53">
        <v>9.51</v>
      </c>
      <c r="N166" s="4">
        <v>8.36</v>
      </c>
      <c r="O166" s="4">
        <v>8.59</v>
      </c>
      <c r="P166" s="4">
        <v>6.83</v>
      </c>
      <c r="Q166" s="4">
        <v>9.16</v>
      </c>
      <c r="R166" s="4">
        <v>9.02</v>
      </c>
      <c r="S166" s="4">
        <v>7.58</v>
      </c>
      <c r="T166" s="232">
        <v>9.31</v>
      </c>
      <c r="U166" s="54"/>
      <c r="V166" s="87"/>
      <c r="W166" s="251"/>
      <c r="X166" s="251"/>
      <c r="Y166" s="252"/>
      <c r="Z166" s="252"/>
      <c r="AA166" s="252"/>
      <c r="AB166" s="252"/>
      <c r="AC166" s="252"/>
      <c r="AD166" s="252"/>
      <c r="AE166" s="252"/>
      <c r="AF166" s="252"/>
      <c r="AG166" s="252"/>
    </row>
    <row r="167" spans="1:33" x14ac:dyDescent="0.25">
      <c r="A167" s="243" t="s">
        <v>1467</v>
      </c>
      <c r="B167" s="253" t="s">
        <v>361</v>
      </c>
      <c r="C167" s="307" t="s">
        <v>362</v>
      </c>
      <c r="D167" s="237" t="s">
        <v>14</v>
      </c>
      <c r="E167" s="241">
        <v>1.28</v>
      </c>
      <c r="F167" s="241">
        <v>1.58</v>
      </c>
      <c r="G167" s="241">
        <v>1.56</v>
      </c>
      <c r="H167" s="241">
        <v>1.74</v>
      </c>
      <c r="I167" s="241">
        <v>1.52</v>
      </c>
      <c r="J167" s="241">
        <v>1.04</v>
      </c>
      <c r="K167" s="241">
        <v>1.3</v>
      </c>
      <c r="L167" s="241">
        <v>1.55</v>
      </c>
      <c r="M167" s="240">
        <v>11.2</v>
      </c>
      <c r="N167" s="241">
        <v>9.1999999999999993</v>
      </c>
      <c r="O167" s="241">
        <v>10.7</v>
      </c>
      <c r="P167" s="241">
        <v>9.23</v>
      </c>
      <c r="Q167" s="241">
        <v>8.6300000000000008</v>
      </c>
      <c r="R167" s="241">
        <v>9.35</v>
      </c>
      <c r="S167" s="241">
        <v>11.4</v>
      </c>
      <c r="T167" s="255">
        <v>10.8</v>
      </c>
      <c r="U167" s="241" t="s">
        <v>1486</v>
      </c>
      <c r="V167" s="243" t="s">
        <v>395</v>
      </c>
      <c r="W167" s="244" t="s">
        <v>1690</v>
      </c>
      <c r="X167" s="244" t="s">
        <v>1691</v>
      </c>
      <c r="Y167" s="246">
        <v>0.37380000000000002</v>
      </c>
      <c r="Z167" s="246">
        <v>0.1211</v>
      </c>
      <c r="AA167" s="246">
        <v>9.5500000000000007</v>
      </c>
      <c r="AB167" s="246">
        <v>1</v>
      </c>
      <c r="AC167" s="246">
        <v>16</v>
      </c>
      <c r="AD167" s="246">
        <v>7.0000000000000001E-3</v>
      </c>
      <c r="AE167" s="246">
        <v>647.05882352941205</v>
      </c>
      <c r="AF167" s="246">
        <v>2.1419999999999999</v>
      </c>
      <c r="AG167" s="246">
        <v>2.1419999999999999</v>
      </c>
    </row>
    <row r="168" spans="1:33" x14ac:dyDescent="0.25">
      <c r="A168" s="87"/>
      <c r="B168" s="290"/>
      <c r="C168" s="308"/>
      <c r="D168" s="41" t="s">
        <v>15</v>
      </c>
      <c r="E168" s="54">
        <v>1.59</v>
      </c>
      <c r="F168" s="4">
        <v>1.32</v>
      </c>
      <c r="G168" s="4">
        <v>1.26</v>
      </c>
      <c r="H168" s="4">
        <v>1.1200000000000001</v>
      </c>
      <c r="I168" s="4">
        <v>1.18</v>
      </c>
      <c r="J168" s="4">
        <v>1.18</v>
      </c>
      <c r="K168" s="4">
        <v>1.43</v>
      </c>
      <c r="L168" s="4">
        <v>1.5</v>
      </c>
      <c r="M168" s="53">
        <v>9.44</v>
      </c>
      <c r="N168" s="4">
        <v>10.6</v>
      </c>
      <c r="O168" s="4">
        <v>13.1</v>
      </c>
      <c r="P168" s="4">
        <v>9.68</v>
      </c>
      <c r="Q168" s="4">
        <v>11.3</v>
      </c>
      <c r="R168" s="4">
        <v>7.68</v>
      </c>
      <c r="S168" s="4">
        <v>8.49</v>
      </c>
      <c r="T168" s="232">
        <v>8.66</v>
      </c>
      <c r="U168" s="54" t="s">
        <v>1486</v>
      </c>
      <c r="V168" s="87" t="s">
        <v>396</v>
      </c>
      <c r="W168" s="228" t="s">
        <v>1692</v>
      </c>
      <c r="X168" s="228" t="s">
        <v>1693</v>
      </c>
      <c r="Y168" s="178">
        <v>0.27029999999999998</v>
      </c>
      <c r="Z168" s="178">
        <v>0.1095</v>
      </c>
      <c r="AA168" s="178">
        <v>5.9260000000000002</v>
      </c>
      <c r="AB168" s="178">
        <v>1</v>
      </c>
      <c r="AC168" s="178">
        <v>16</v>
      </c>
      <c r="AD168" s="178">
        <v>2.7E-2</v>
      </c>
      <c r="AE168" s="178">
        <v>908.01886792452797</v>
      </c>
      <c r="AF168" s="178">
        <v>1.5264</v>
      </c>
      <c r="AG168" s="178">
        <v>1.5264</v>
      </c>
    </row>
    <row r="169" spans="1:33" x14ac:dyDescent="0.25">
      <c r="A169" s="87"/>
      <c r="B169" s="256"/>
      <c r="C169" s="308"/>
      <c r="D169" s="41" t="s">
        <v>16</v>
      </c>
      <c r="E169" s="54">
        <v>1.47</v>
      </c>
      <c r="F169" s="4">
        <v>1.3</v>
      </c>
      <c r="G169" s="4">
        <v>1.38</v>
      </c>
      <c r="H169" s="4">
        <v>1.28</v>
      </c>
      <c r="I169" s="4">
        <v>1.1200000000000001</v>
      </c>
      <c r="J169" s="4">
        <v>1.1100000000000001</v>
      </c>
      <c r="K169" s="4">
        <v>1.47</v>
      </c>
      <c r="L169" s="4">
        <v>1.6</v>
      </c>
      <c r="M169" s="53">
        <v>11.3</v>
      </c>
      <c r="N169" s="4">
        <v>9.4600000000000009</v>
      </c>
      <c r="O169" s="4">
        <v>10.9</v>
      </c>
      <c r="P169" s="4">
        <v>9.89</v>
      </c>
      <c r="Q169" s="4">
        <v>8.8699999999999992</v>
      </c>
      <c r="R169" s="4">
        <v>9.61</v>
      </c>
      <c r="S169" s="4">
        <v>9.89</v>
      </c>
      <c r="T169" s="232">
        <v>11.7</v>
      </c>
      <c r="U169" s="54"/>
      <c r="V169" s="87"/>
      <c r="W169" s="234"/>
      <c r="X169" s="228"/>
      <c r="Y169" s="178"/>
      <c r="Z169" s="178"/>
      <c r="AA169" s="178"/>
      <c r="AB169" s="178"/>
      <c r="AC169" s="178"/>
      <c r="AD169" s="178"/>
      <c r="AE169" s="178"/>
      <c r="AF169" s="178"/>
      <c r="AG169" s="178"/>
    </row>
    <row r="170" spans="1:33" x14ac:dyDescent="0.25">
      <c r="A170" s="267" t="s">
        <v>1468</v>
      </c>
      <c r="B170" s="236" t="s">
        <v>557</v>
      </c>
      <c r="C170" s="306" t="s">
        <v>605</v>
      </c>
      <c r="D170" s="237" t="s">
        <v>9</v>
      </c>
      <c r="E170" s="240">
        <v>1.8911882126513029</v>
      </c>
      <c r="F170" s="241">
        <v>1.5077741634707191</v>
      </c>
      <c r="G170" s="241">
        <v>1.3646359622852928</v>
      </c>
      <c r="H170" s="241">
        <v>1.3384279879544621</v>
      </c>
      <c r="I170" s="238">
        <v>0.96293401815546431</v>
      </c>
      <c r="J170" s="239">
        <v>0.38751884423535166</v>
      </c>
      <c r="K170" s="241">
        <v>1.7783532876916495</v>
      </c>
      <c r="L170" s="241">
        <v>1.0039038687093613</v>
      </c>
      <c r="M170" s="240"/>
      <c r="N170" s="241"/>
      <c r="O170" s="241"/>
      <c r="P170" s="241"/>
      <c r="Q170" s="238"/>
      <c r="R170" s="239"/>
      <c r="S170" s="241"/>
      <c r="T170" s="255"/>
      <c r="U170" s="241" t="s">
        <v>1486</v>
      </c>
      <c r="V170" s="243" t="s">
        <v>395</v>
      </c>
      <c r="W170" s="244" t="s">
        <v>1694</v>
      </c>
      <c r="X170" s="244" t="s">
        <v>1695</v>
      </c>
      <c r="Y170" s="246">
        <v>0.94269999999999998</v>
      </c>
      <c r="Z170" s="246">
        <v>0.1231</v>
      </c>
      <c r="AA170" s="246">
        <v>263.39999999999998</v>
      </c>
      <c r="AB170" s="246">
        <v>1</v>
      </c>
      <c r="AC170" s="246">
        <v>16</v>
      </c>
      <c r="AD170" s="246" t="s">
        <v>1491</v>
      </c>
      <c r="AE170" s="246">
        <v>121.132669113791</v>
      </c>
      <c r="AF170" s="246">
        <v>11.442</v>
      </c>
      <c r="AG170" s="246">
        <v>11.442</v>
      </c>
    </row>
    <row r="171" spans="1:33" x14ac:dyDescent="0.25">
      <c r="A171" s="143"/>
      <c r="B171" s="231"/>
      <c r="C171" s="305"/>
      <c r="D171" s="41" t="s">
        <v>10</v>
      </c>
      <c r="E171" s="53">
        <v>1.7627672116659496</v>
      </c>
      <c r="F171" s="4">
        <v>1.6653700407158938</v>
      </c>
      <c r="G171" s="4">
        <v>1.5005484205783004</v>
      </c>
      <c r="H171" s="4">
        <v>1.0842662178326457</v>
      </c>
      <c r="I171" s="95">
        <v>0.98380049740135422</v>
      </c>
      <c r="J171" s="4">
        <v>0.55253106404224139</v>
      </c>
      <c r="K171" s="4">
        <v>1.8658573969558383</v>
      </c>
      <c r="L171" s="54">
        <v>1.2365809162242392</v>
      </c>
      <c r="M171" s="53"/>
      <c r="N171" s="4"/>
      <c r="O171" s="4"/>
      <c r="P171" s="4"/>
      <c r="Q171" s="95"/>
      <c r="R171" s="4"/>
      <c r="S171" s="4"/>
      <c r="T171" s="232"/>
      <c r="U171" s="54"/>
      <c r="V171" s="87"/>
      <c r="W171" s="228"/>
      <c r="X171" s="228"/>
      <c r="Y171" s="178"/>
      <c r="Z171" s="178"/>
      <c r="AA171" s="178"/>
      <c r="AB171" s="178"/>
      <c r="AC171" s="178"/>
      <c r="AD171" s="178"/>
      <c r="AE171" s="178"/>
      <c r="AF171" s="178"/>
      <c r="AG171" s="178"/>
    </row>
    <row r="172" spans="1:33" x14ac:dyDescent="0.25">
      <c r="A172" s="143"/>
      <c r="B172" s="231"/>
      <c r="C172" s="305"/>
      <c r="D172" s="41" t="s">
        <v>11</v>
      </c>
      <c r="E172" s="53">
        <v>1.9208266870502275</v>
      </c>
      <c r="F172" s="4">
        <v>1.2746321521719266</v>
      </c>
      <c r="G172" s="4">
        <v>1.4685925712914816</v>
      </c>
      <c r="H172" s="4">
        <v>1.3435201167537212</v>
      </c>
      <c r="I172" s="95">
        <v>0.96771912423813344</v>
      </c>
      <c r="J172" s="4">
        <v>0.36551794215836142</v>
      </c>
      <c r="K172" s="4">
        <v>1.785966482071224</v>
      </c>
      <c r="L172" s="54">
        <v>1.0183981939551965</v>
      </c>
      <c r="M172" s="53"/>
      <c r="N172" s="4"/>
      <c r="O172" s="4"/>
      <c r="P172" s="4"/>
      <c r="Q172" s="95"/>
      <c r="R172" s="4"/>
      <c r="S172" s="4"/>
      <c r="T172" s="232"/>
      <c r="U172" s="54"/>
      <c r="V172" s="268"/>
      <c r="W172" s="234"/>
      <c r="X172" s="228"/>
      <c r="Y172" s="178"/>
      <c r="Z172" s="178"/>
      <c r="AA172" s="178"/>
      <c r="AB172" s="178"/>
      <c r="AC172" s="178"/>
      <c r="AD172" s="178"/>
      <c r="AE172" s="178"/>
      <c r="AF172" s="178"/>
      <c r="AG172" s="178"/>
    </row>
    <row r="173" spans="1:33" x14ac:dyDescent="0.25">
      <c r="A173" s="243" t="s">
        <v>1468</v>
      </c>
      <c r="B173" s="236" t="s">
        <v>562</v>
      </c>
      <c r="C173" s="306" t="s">
        <v>606</v>
      </c>
      <c r="D173" s="237" t="s">
        <v>14</v>
      </c>
      <c r="E173" s="241">
        <v>0.47715090268646471</v>
      </c>
      <c r="F173" s="241">
        <v>0.13227535211301045</v>
      </c>
      <c r="G173" s="241">
        <v>7.7706759581546478E-2</v>
      </c>
      <c r="H173" s="241">
        <v>4.6417853517363307E-2</v>
      </c>
      <c r="I173" s="241">
        <v>4.1693347504800506E-2</v>
      </c>
      <c r="J173" s="241">
        <v>2.8324697256933221E-2</v>
      </c>
      <c r="K173" s="241">
        <v>2.0355562398647876E-2</v>
      </c>
      <c r="L173" s="241">
        <v>6.3793476121461287E-2</v>
      </c>
      <c r="M173" s="240">
        <v>3.5612884914419611</v>
      </c>
      <c r="N173" s="241">
        <v>1.7792526460621245</v>
      </c>
      <c r="O173" s="241">
        <v>0.79324419137643443</v>
      </c>
      <c r="P173" s="241">
        <v>0.40450232162250599</v>
      </c>
      <c r="Q173" s="241">
        <v>0.20151250663500109</v>
      </c>
      <c r="R173" s="241">
        <v>0.21620540991862383</v>
      </c>
      <c r="S173" s="241">
        <v>0.80681857070971275</v>
      </c>
      <c r="T173" s="255">
        <v>0.58999374007450034</v>
      </c>
      <c r="U173" s="241" t="s">
        <v>1492</v>
      </c>
      <c r="V173" s="243" t="s">
        <v>395</v>
      </c>
      <c r="W173" s="244" t="s">
        <v>1696</v>
      </c>
      <c r="X173" s="244" t="s">
        <v>1697</v>
      </c>
      <c r="Y173" s="245">
        <v>0.69679999999999997</v>
      </c>
      <c r="Z173" s="246">
        <v>0.52090000000000003</v>
      </c>
      <c r="AA173" s="246">
        <v>29.88</v>
      </c>
      <c r="AB173" s="246">
        <v>1</v>
      </c>
      <c r="AC173" s="246">
        <v>13</v>
      </c>
      <c r="AD173" s="246">
        <v>1E-4</v>
      </c>
      <c r="AE173" s="246">
        <v>39.988459319099803</v>
      </c>
      <c r="AF173" s="246">
        <v>34.659999999999997</v>
      </c>
      <c r="AG173" s="246">
        <v>34.659999999999997</v>
      </c>
    </row>
    <row r="174" spans="1:33" x14ac:dyDescent="0.25">
      <c r="A174" s="87"/>
      <c r="B174" s="231"/>
      <c r="C174" s="305"/>
      <c r="D174" s="41" t="s">
        <v>15</v>
      </c>
      <c r="E174" s="54">
        <v>0.39712561183260053</v>
      </c>
      <c r="F174" s="4">
        <v>0.14103921607631836</v>
      </c>
      <c r="G174" s="4">
        <v>8.7913583923760863E-2</v>
      </c>
      <c r="H174" s="4">
        <v>3.7664996836326035E-2</v>
      </c>
      <c r="I174" s="4">
        <v>3.8882767191645663E-2</v>
      </c>
      <c r="J174" s="4">
        <v>2.4848340469471302E-2</v>
      </c>
      <c r="K174" s="4"/>
      <c r="L174" s="4">
        <v>7.0171123941919489E-2</v>
      </c>
      <c r="M174" s="53">
        <v>3.6654300322056952</v>
      </c>
      <c r="N174" s="4">
        <v>1.8214200837269383</v>
      </c>
      <c r="O174" s="4">
        <v>0.85206687462745856</v>
      </c>
      <c r="P174" s="4">
        <v>0.40278227383090404</v>
      </c>
      <c r="Q174" s="4">
        <v>0.22512831058218036</v>
      </c>
      <c r="R174" s="4">
        <v>0.24395374578059451</v>
      </c>
      <c r="S174" s="4">
        <v>0.4548787558834459</v>
      </c>
      <c r="T174" s="232">
        <v>0.54669638880521598</v>
      </c>
      <c r="U174" s="54" t="s">
        <v>1492</v>
      </c>
      <c r="V174" s="87" t="s">
        <v>396</v>
      </c>
      <c r="W174" s="228" t="s">
        <v>1698</v>
      </c>
      <c r="X174" s="228" t="s">
        <v>1699</v>
      </c>
      <c r="Y174" s="180">
        <v>0.81730000000000003</v>
      </c>
      <c r="Z174" s="178">
        <v>0.47210000000000002</v>
      </c>
      <c r="AA174" s="178">
        <v>58.16</v>
      </c>
      <c r="AB174" s="178">
        <v>1</v>
      </c>
      <c r="AC174" s="178">
        <v>13</v>
      </c>
      <c r="AD174" s="178" t="s">
        <v>1491</v>
      </c>
      <c r="AE174" s="178">
        <v>31.629392971245998</v>
      </c>
      <c r="AF174" s="178">
        <v>43.82</v>
      </c>
      <c r="AG174" s="178">
        <v>43.82</v>
      </c>
    </row>
    <row r="175" spans="1:33" x14ac:dyDescent="0.25">
      <c r="A175" s="87"/>
      <c r="B175" s="231"/>
      <c r="C175" s="305"/>
      <c r="D175" s="41" t="s">
        <v>16</v>
      </c>
      <c r="E175" s="54">
        <v>0.39928931593891664</v>
      </c>
      <c r="F175" s="4">
        <v>0.1214698966766366</v>
      </c>
      <c r="G175" s="4">
        <v>8.3852241322088919E-2</v>
      </c>
      <c r="H175" s="4">
        <v>4.3571573316615812E-2</v>
      </c>
      <c r="I175" s="4">
        <v>3.3529805144813303E-2</v>
      </c>
      <c r="J175" s="4">
        <v>2.0609515310529517E-2</v>
      </c>
      <c r="K175" s="4">
        <v>1.7410436493963177E-2</v>
      </c>
      <c r="L175" s="4">
        <v>7.3608544682924854E-2</v>
      </c>
      <c r="M175" s="53">
        <v>3.6448099120655724</v>
      </c>
      <c r="N175" s="4">
        <v>1.6898209830902962</v>
      </c>
      <c r="O175" s="4">
        <v>0.92813727534595913</v>
      </c>
      <c r="P175" s="4">
        <v>0.2160157209420677</v>
      </c>
      <c r="Q175" s="4">
        <v>0.29459077899791053</v>
      </c>
      <c r="R175" s="4">
        <v>0.232330037977486</v>
      </c>
      <c r="S175" s="4">
        <v>0.42402820449710593</v>
      </c>
      <c r="T175" s="232">
        <v>0.5266529828016846</v>
      </c>
      <c r="U175" s="54"/>
      <c r="V175" s="268"/>
      <c r="W175" s="234"/>
      <c r="X175" s="228"/>
      <c r="Y175" s="178"/>
      <c r="Z175" s="178"/>
      <c r="AA175" s="178"/>
      <c r="AB175" s="178"/>
      <c r="AC175" s="178"/>
      <c r="AD175" s="178"/>
      <c r="AE175" s="178"/>
      <c r="AF175" s="178"/>
      <c r="AG175" s="178"/>
    </row>
    <row r="176" spans="1:33" x14ac:dyDescent="0.25">
      <c r="A176" s="235" t="s">
        <v>1467</v>
      </c>
      <c r="B176" s="236" t="s">
        <v>376</v>
      </c>
      <c r="C176" s="306" t="s">
        <v>377</v>
      </c>
      <c r="D176" s="237" t="s">
        <v>14</v>
      </c>
      <c r="E176" s="241">
        <v>0.73</v>
      </c>
      <c r="F176" s="241">
        <v>0.6</v>
      </c>
      <c r="G176" s="241">
        <v>0.49</v>
      </c>
      <c r="H176" s="241">
        <v>0.26</v>
      </c>
      <c r="I176" s="241">
        <v>0.2</v>
      </c>
      <c r="J176" s="241">
        <v>7.2999999999999995E-2</v>
      </c>
      <c r="K176" s="241">
        <v>0.88</v>
      </c>
      <c r="L176" s="241">
        <v>0.42</v>
      </c>
      <c r="M176" s="240">
        <v>6.07</v>
      </c>
      <c r="N176" s="241">
        <v>5.69</v>
      </c>
      <c r="O176" s="241">
        <v>5.85</v>
      </c>
      <c r="P176" s="241">
        <v>5.24</v>
      </c>
      <c r="Q176" s="241">
        <v>5.91</v>
      </c>
      <c r="R176" s="241">
        <v>5.35</v>
      </c>
      <c r="S176" s="241">
        <v>6.49</v>
      </c>
      <c r="T176" s="255">
        <v>6.7</v>
      </c>
      <c r="U176" s="241" t="s">
        <v>1486</v>
      </c>
      <c r="V176" s="243" t="s">
        <v>395</v>
      </c>
      <c r="W176" s="244" t="s">
        <v>1700</v>
      </c>
      <c r="X176" s="244" t="s">
        <v>1701</v>
      </c>
      <c r="Y176" s="246">
        <v>0.9385</v>
      </c>
      <c r="Z176" s="246">
        <v>0.2306</v>
      </c>
      <c r="AA176" s="246">
        <v>244</v>
      </c>
      <c r="AB176" s="246">
        <v>1</v>
      </c>
      <c r="AC176" s="246">
        <v>16</v>
      </c>
      <c r="AD176" s="246" t="s">
        <v>1491</v>
      </c>
      <c r="AE176" s="246">
        <v>67.216294859359806</v>
      </c>
      <c r="AF176" s="246">
        <v>20.62</v>
      </c>
      <c r="AG176" s="246">
        <v>20.62</v>
      </c>
    </row>
    <row r="177" spans="1:33" x14ac:dyDescent="0.25">
      <c r="A177" s="230"/>
      <c r="B177" s="231"/>
      <c r="C177" s="305"/>
      <c r="D177" s="41" t="s">
        <v>15</v>
      </c>
      <c r="E177" s="54">
        <v>0.71</v>
      </c>
      <c r="F177" s="4">
        <v>0.59</v>
      </c>
      <c r="G177" s="4">
        <v>0.48</v>
      </c>
      <c r="H177" s="4">
        <v>0.24</v>
      </c>
      <c r="I177" s="4">
        <v>0.16</v>
      </c>
      <c r="J177" s="4">
        <v>6.4000000000000001E-2</v>
      </c>
      <c r="K177" s="4">
        <v>0.91</v>
      </c>
      <c r="L177" s="4">
        <v>0.42</v>
      </c>
      <c r="M177" s="53">
        <v>6.43</v>
      </c>
      <c r="N177" s="4">
        <v>6.07</v>
      </c>
      <c r="O177" s="4">
        <v>6.09</v>
      </c>
      <c r="P177" s="4">
        <v>5.39</v>
      </c>
      <c r="Q177" s="4">
        <v>5.26</v>
      </c>
      <c r="R177" s="4">
        <v>4.6900000000000004</v>
      </c>
      <c r="S177" s="4">
        <v>5.84</v>
      </c>
      <c r="T177" s="232">
        <v>6.3</v>
      </c>
      <c r="U177" s="54" t="s">
        <v>1486</v>
      </c>
      <c r="V177" s="87" t="s">
        <v>396</v>
      </c>
      <c r="W177" s="228" t="s">
        <v>1702</v>
      </c>
      <c r="X177" s="228" t="s">
        <v>1703</v>
      </c>
      <c r="Y177" s="178">
        <v>0.2157</v>
      </c>
      <c r="Z177" s="178">
        <v>7.6289999999999997E-2</v>
      </c>
      <c r="AA177" s="178">
        <v>4.4009999999999998</v>
      </c>
      <c r="AB177" s="178">
        <v>1</v>
      </c>
      <c r="AC177" s="178">
        <v>16</v>
      </c>
      <c r="AD177" s="178">
        <v>5.2200000000000003E-2</v>
      </c>
      <c r="AE177" s="178">
        <v>1512.7701375245599</v>
      </c>
      <c r="AF177" s="178">
        <v>0.91620000000000001</v>
      </c>
      <c r="AG177" s="249">
        <v>0.91620000000000001</v>
      </c>
    </row>
    <row r="178" spans="1:33" x14ac:dyDescent="0.25">
      <c r="A178" s="230"/>
      <c r="B178" s="231"/>
      <c r="C178" s="305"/>
      <c r="D178" s="41" t="s">
        <v>16</v>
      </c>
      <c r="E178" s="54">
        <v>0.65</v>
      </c>
      <c r="F178" s="4">
        <v>0.53</v>
      </c>
      <c r="G178" s="4">
        <v>0.46</v>
      </c>
      <c r="H178" s="4">
        <v>0.23</v>
      </c>
      <c r="I178" s="4">
        <v>0.11</v>
      </c>
      <c r="J178" s="4">
        <v>4.2000000000000003E-2</v>
      </c>
      <c r="K178" s="4">
        <v>0.82</v>
      </c>
      <c r="L178" s="4">
        <v>0.35</v>
      </c>
      <c r="M178" s="53">
        <v>5.51</v>
      </c>
      <c r="N178" s="4">
        <v>5.3</v>
      </c>
      <c r="O178" s="4">
        <v>5.61</v>
      </c>
      <c r="P178" s="4">
        <v>4.9000000000000004</v>
      </c>
      <c r="Q178" s="4">
        <v>6.18</v>
      </c>
      <c r="R178" s="4">
        <v>5.49</v>
      </c>
      <c r="S178" s="4">
        <v>6.67</v>
      </c>
      <c r="T178" s="232">
        <v>7.18</v>
      </c>
      <c r="U178" s="54"/>
      <c r="V178" s="87"/>
      <c r="W178" s="234"/>
      <c r="X178" s="228"/>
      <c r="Y178" s="178"/>
      <c r="Z178" s="178"/>
      <c r="AA178" s="178"/>
      <c r="AB178" s="178"/>
      <c r="AC178" s="178"/>
      <c r="AD178" s="178"/>
      <c r="AE178" s="178"/>
      <c r="AF178" s="178"/>
      <c r="AG178" s="252"/>
    </row>
    <row r="179" spans="1:33" x14ac:dyDescent="0.25">
      <c r="A179" s="235" t="s">
        <v>1468</v>
      </c>
      <c r="B179" s="291" t="s">
        <v>381</v>
      </c>
      <c r="C179" s="306" t="s">
        <v>382</v>
      </c>
      <c r="D179" s="237" t="s">
        <v>14</v>
      </c>
      <c r="E179" s="241">
        <v>0.7029513791710601</v>
      </c>
      <c r="F179" s="241">
        <v>0.58936813648143072</v>
      </c>
      <c r="G179" s="241">
        <v>0.56538978809796481</v>
      </c>
      <c r="H179" s="241">
        <v>0.32749734120206409</v>
      </c>
      <c r="I179" s="241">
        <v>0.16639612231529485</v>
      </c>
      <c r="J179" s="241">
        <v>0</v>
      </c>
      <c r="K179" s="241">
        <v>0.67252837690030298</v>
      </c>
      <c r="L179" s="241">
        <v>1.069071258810341</v>
      </c>
      <c r="M179" s="240"/>
      <c r="N179" s="241"/>
      <c r="O179" s="241"/>
      <c r="P179" s="241"/>
      <c r="Q179" s="241"/>
      <c r="R179" s="241"/>
      <c r="S179" s="241"/>
      <c r="T179" s="255"/>
      <c r="U179" s="241" t="s">
        <v>1486</v>
      </c>
      <c r="V179" s="243" t="s">
        <v>395</v>
      </c>
      <c r="W179" s="244" t="s">
        <v>1704</v>
      </c>
      <c r="X179" s="244" t="s">
        <v>1705</v>
      </c>
      <c r="Y179" s="246">
        <v>0.83240000000000003</v>
      </c>
      <c r="Z179" s="246">
        <v>0.18390000000000001</v>
      </c>
      <c r="AA179" s="246">
        <v>64.55</v>
      </c>
      <c r="AB179" s="246">
        <v>1</v>
      </c>
      <c r="AC179" s="246">
        <v>13</v>
      </c>
      <c r="AD179" s="246" t="s">
        <v>1491</v>
      </c>
      <c r="AE179" s="246">
        <v>77.068505338078296</v>
      </c>
      <c r="AF179" s="246">
        <v>17.984000000000002</v>
      </c>
      <c r="AG179" s="246">
        <v>17.984000000000002</v>
      </c>
    </row>
    <row r="180" spans="1:33" x14ac:dyDescent="0.25">
      <c r="A180" s="230"/>
      <c r="B180" s="292"/>
      <c r="C180" s="305"/>
      <c r="D180" s="41" t="s">
        <v>15</v>
      </c>
      <c r="E180" s="54">
        <v>0.67124247178194674</v>
      </c>
      <c r="F180" s="4">
        <v>0.66277062629630579</v>
      </c>
      <c r="G180" s="4">
        <v>0.564194652752669</v>
      </c>
      <c r="H180" s="4">
        <v>0.44250264366964037</v>
      </c>
      <c r="I180" s="4">
        <v>0.31996345003804766</v>
      </c>
      <c r="J180" s="4">
        <v>0</v>
      </c>
      <c r="K180" s="4">
        <v>0.88406733301765617</v>
      </c>
      <c r="L180" s="4">
        <v>1.5409833089515637</v>
      </c>
      <c r="M180" s="53"/>
      <c r="N180" s="4"/>
      <c r="O180" s="4"/>
      <c r="P180" s="4"/>
      <c r="Q180" s="4"/>
      <c r="R180" s="4"/>
      <c r="S180" s="4"/>
      <c r="T180" s="232"/>
      <c r="U180" s="54"/>
      <c r="V180" s="87"/>
      <c r="W180" s="228"/>
      <c r="X180" s="228"/>
      <c r="Y180" s="178"/>
      <c r="Z180" s="178"/>
      <c r="AA180" s="178"/>
      <c r="AB180" s="178"/>
      <c r="AC180" s="178"/>
      <c r="AD180" s="178"/>
      <c r="AE180" s="178"/>
      <c r="AF180" s="178"/>
      <c r="AG180" s="178"/>
    </row>
    <row r="181" spans="1:33" x14ac:dyDescent="0.25">
      <c r="A181" s="230"/>
      <c r="B181" s="292"/>
      <c r="C181" s="305"/>
      <c r="D181" s="41" t="s">
        <v>16</v>
      </c>
      <c r="E181" s="54">
        <v>0.85420407768077178</v>
      </c>
      <c r="F181" s="4">
        <v>0.63625072426714757</v>
      </c>
      <c r="G181" s="4">
        <v>0.68572025058508679</v>
      </c>
      <c r="H181" s="4">
        <v>0.48701008906027565</v>
      </c>
      <c r="I181" s="4">
        <v>0.30725568180958618</v>
      </c>
      <c r="J181" s="4">
        <v>0</v>
      </c>
      <c r="K181" s="4">
        <v>0.7467629229682321</v>
      </c>
      <c r="L181" s="4">
        <v>1.148888145921487</v>
      </c>
      <c r="M181" s="53"/>
      <c r="N181" s="4"/>
      <c r="O181" s="4"/>
      <c r="P181" s="4"/>
      <c r="Q181" s="4"/>
      <c r="R181" s="4"/>
      <c r="S181" s="4"/>
      <c r="T181" s="232"/>
      <c r="U181" s="54"/>
      <c r="V181" s="268"/>
      <c r="W181" s="293"/>
      <c r="X181" s="228"/>
      <c r="Y181" s="178"/>
      <c r="Z181" s="178"/>
      <c r="AA181" s="178"/>
      <c r="AB181" s="178"/>
      <c r="AC181" s="178"/>
      <c r="AD181" s="178"/>
      <c r="AE181" s="178"/>
      <c r="AF181" s="178"/>
      <c r="AG181" s="178"/>
    </row>
    <row r="182" spans="1:33" x14ac:dyDescent="0.25">
      <c r="A182" s="267" t="s">
        <v>1467</v>
      </c>
      <c r="B182" s="236" t="s">
        <v>567</v>
      </c>
      <c r="C182" s="306" t="s">
        <v>607</v>
      </c>
      <c r="D182" s="257" t="s">
        <v>14</v>
      </c>
      <c r="E182" s="241">
        <v>1.65</v>
      </c>
      <c r="F182" s="241">
        <v>0.55000000000000004</v>
      </c>
      <c r="G182" s="241">
        <v>0.43</v>
      </c>
      <c r="H182" s="241">
        <v>0.19</v>
      </c>
      <c r="I182" s="241">
        <v>0.14000000000000001</v>
      </c>
      <c r="J182" s="241">
        <v>0</v>
      </c>
      <c r="K182" s="241">
        <v>2.31</v>
      </c>
      <c r="L182" s="241">
        <v>0.94</v>
      </c>
      <c r="M182" s="240">
        <v>18.100000000000001</v>
      </c>
      <c r="N182" s="241">
        <v>7.96</v>
      </c>
      <c r="O182" s="241">
        <v>5.84</v>
      </c>
      <c r="P182" s="241">
        <v>5.67</v>
      </c>
      <c r="Q182" s="241">
        <v>1.1599999999999999</v>
      </c>
      <c r="R182" s="241">
        <v>0.38</v>
      </c>
      <c r="S182" s="241">
        <v>25.5</v>
      </c>
      <c r="T182" s="255">
        <v>17.399999999999999</v>
      </c>
      <c r="U182" s="241" t="s">
        <v>1486</v>
      </c>
      <c r="V182" s="243" t="s">
        <v>395</v>
      </c>
      <c r="W182" s="244" t="s">
        <v>1706</v>
      </c>
      <c r="X182" s="244" t="s">
        <v>1707</v>
      </c>
      <c r="Y182" s="246">
        <v>0.79820000000000002</v>
      </c>
      <c r="Z182" s="246">
        <v>0.47260000000000002</v>
      </c>
      <c r="AA182" s="246">
        <v>51.43</v>
      </c>
      <c r="AB182" s="246">
        <v>1</v>
      </c>
      <c r="AC182" s="246">
        <v>13</v>
      </c>
      <c r="AD182" s="246" t="s">
        <v>1491</v>
      </c>
      <c r="AE182" s="246">
        <v>33.591856519631598</v>
      </c>
      <c r="AF182" s="246">
        <v>41.26</v>
      </c>
      <c r="AG182" s="246">
        <v>41.26</v>
      </c>
    </row>
    <row r="183" spans="1:33" x14ac:dyDescent="0.25">
      <c r="A183" s="2"/>
      <c r="C183" s="315"/>
      <c r="D183" s="41" t="s">
        <v>15</v>
      </c>
      <c r="E183" s="54">
        <v>1.26</v>
      </c>
      <c r="F183" s="4">
        <v>0.5</v>
      </c>
      <c r="G183" s="4">
        <v>0.36</v>
      </c>
      <c r="H183" s="4">
        <v>0.13</v>
      </c>
      <c r="I183" s="4">
        <v>0.12</v>
      </c>
      <c r="J183" s="4">
        <v>0</v>
      </c>
      <c r="K183" s="4">
        <v>2.06</v>
      </c>
      <c r="L183" s="4">
        <v>0.76</v>
      </c>
      <c r="M183" s="53">
        <v>18.600000000000001</v>
      </c>
      <c r="N183" s="4">
        <v>7.07</v>
      </c>
      <c r="O183" s="4">
        <v>5.32</v>
      </c>
      <c r="P183" s="4">
        <v>5.03</v>
      </c>
      <c r="Q183" s="4">
        <v>1.96</v>
      </c>
      <c r="R183" s="4">
        <v>0.9</v>
      </c>
      <c r="S183" s="4">
        <v>29.7</v>
      </c>
      <c r="T183" s="232">
        <v>16.7</v>
      </c>
      <c r="U183" s="54" t="s">
        <v>1486</v>
      </c>
      <c r="V183" s="87" t="s">
        <v>396</v>
      </c>
      <c r="W183" s="228" t="s">
        <v>1708</v>
      </c>
      <c r="X183" s="228" t="s">
        <v>1709</v>
      </c>
      <c r="Y183" s="178">
        <v>0.88029999999999997</v>
      </c>
      <c r="Z183" s="178">
        <v>0.41599999999999998</v>
      </c>
      <c r="AA183" s="178">
        <v>117.7</v>
      </c>
      <c r="AB183" s="178">
        <v>1</v>
      </c>
      <c r="AC183" s="178">
        <v>16</v>
      </c>
      <c r="AD183" s="178" t="s">
        <v>1491</v>
      </c>
      <c r="AE183" s="178">
        <v>53.637770897832802</v>
      </c>
      <c r="AF183" s="178">
        <v>25.84</v>
      </c>
      <c r="AG183" s="249">
        <v>25.84</v>
      </c>
    </row>
    <row r="184" spans="1:33" x14ac:dyDescent="0.25">
      <c r="A184" s="19"/>
      <c r="B184" s="18"/>
      <c r="C184" s="315"/>
      <c r="D184" s="41" t="s">
        <v>16</v>
      </c>
      <c r="E184" s="54">
        <v>1.24</v>
      </c>
      <c r="F184" s="4">
        <v>0.49</v>
      </c>
      <c r="G184" s="4">
        <v>0.31</v>
      </c>
      <c r="H184" s="4">
        <v>0.12</v>
      </c>
      <c r="I184" s="4">
        <v>4.9000000000000002E-2</v>
      </c>
      <c r="J184" s="4">
        <v>0</v>
      </c>
      <c r="K184" s="4">
        <v>1.55</v>
      </c>
      <c r="L184" s="4">
        <v>0.53</v>
      </c>
      <c r="M184" s="53">
        <v>22.4</v>
      </c>
      <c r="N184" s="4">
        <v>7.9</v>
      </c>
      <c r="O184" s="4">
        <v>6.4</v>
      </c>
      <c r="P184" s="4">
        <v>6.53</v>
      </c>
      <c r="Q184" s="4">
        <v>1.48</v>
      </c>
      <c r="R184" s="4">
        <v>0.79</v>
      </c>
      <c r="S184" s="4">
        <v>27.1</v>
      </c>
      <c r="T184" s="232">
        <v>14.3</v>
      </c>
      <c r="U184" s="54"/>
      <c r="V184" s="87"/>
      <c r="W184" s="294"/>
      <c r="X184" s="106"/>
      <c r="Y184" s="184"/>
      <c r="Z184" s="184"/>
      <c r="AA184" s="184"/>
      <c r="AB184" s="184"/>
      <c r="AC184" s="184"/>
      <c r="AD184" s="178"/>
      <c r="AE184" s="184"/>
      <c r="AF184" s="178"/>
      <c r="AG184" s="295"/>
    </row>
  </sheetData>
  <hyperlinks>
    <hyperlink ref="A1" r:id="rId1" tooltip="Toxicological sciences : an official journal of the Society of Toxicology." display="http://www.ncbi.nlm.nih.gov/pubmed/2335819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6" workbookViewId="0">
      <selection activeCell="A7" sqref="A7:B65"/>
    </sheetView>
  </sheetViews>
  <sheetFormatPr defaultRowHeight="15" x14ac:dyDescent="0.25"/>
  <cols>
    <col min="2" max="2" width="8.7109375" style="302" customWidth="1"/>
  </cols>
  <sheetData>
    <row r="1" spans="1:15" x14ac:dyDescent="0.25">
      <c r="A1" s="176" t="s">
        <v>1463</v>
      </c>
    </row>
    <row r="2" spans="1:15" x14ac:dyDescent="0.25">
      <c r="A2" s="177" t="s">
        <v>1479</v>
      </c>
      <c r="B2" s="322"/>
      <c r="C2" s="178"/>
      <c r="D2" s="179"/>
      <c r="E2" s="179"/>
      <c r="F2" s="179"/>
      <c r="G2" s="178"/>
      <c r="H2" s="178"/>
      <c r="I2" s="178"/>
      <c r="J2" s="180"/>
      <c r="K2" s="178"/>
      <c r="L2" s="180"/>
      <c r="M2" s="39"/>
      <c r="N2" s="179"/>
      <c r="O2" s="181"/>
    </row>
    <row r="3" spans="1:15" x14ac:dyDescent="0.25">
      <c r="A3" s="182" t="s">
        <v>1464</v>
      </c>
      <c r="B3" s="322"/>
      <c r="C3" s="178"/>
      <c r="D3" s="179"/>
      <c r="E3" s="179"/>
      <c r="F3" s="179"/>
      <c r="G3" s="178"/>
      <c r="H3" s="178"/>
      <c r="I3" s="178"/>
      <c r="J3" s="180"/>
      <c r="K3" s="178"/>
      <c r="L3" s="180"/>
      <c r="M3" s="179"/>
      <c r="N3" s="179"/>
      <c r="O3" s="181"/>
    </row>
    <row r="4" spans="1:15" x14ac:dyDescent="0.25">
      <c r="B4" s="322"/>
      <c r="C4" s="178"/>
      <c r="D4" s="183" t="s">
        <v>614</v>
      </c>
      <c r="E4" s="183" t="s">
        <v>615</v>
      </c>
      <c r="F4" s="183"/>
      <c r="G4" s="178"/>
      <c r="H4" s="178"/>
      <c r="I4" s="178"/>
      <c r="J4" s="178"/>
      <c r="K4" s="178"/>
      <c r="L4" s="178"/>
      <c r="M4" s="179"/>
      <c r="N4" s="179"/>
      <c r="O4" s="179"/>
    </row>
    <row r="5" spans="1:15" x14ac:dyDescent="0.25">
      <c r="A5" s="184"/>
      <c r="B5" s="322"/>
      <c r="C5" s="178"/>
      <c r="D5" s="183" t="s">
        <v>616</v>
      </c>
      <c r="E5" s="183" t="s">
        <v>616</v>
      </c>
      <c r="F5" s="183"/>
      <c r="G5" s="385" t="s">
        <v>617</v>
      </c>
      <c r="H5" s="385"/>
      <c r="I5" s="385"/>
      <c r="J5" s="385" t="s">
        <v>618</v>
      </c>
      <c r="K5" s="385"/>
      <c r="L5" s="385"/>
      <c r="M5" s="386" t="s">
        <v>619</v>
      </c>
      <c r="N5" s="386"/>
      <c r="O5" s="386"/>
    </row>
    <row r="6" spans="1:15" x14ac:dyDescent="0.25">
      <c r="A6" s="185" t="s">
        <v>0</v>
      </c>
      <c r="B6" s="323" t="s">
        <v>1</v>
      </c>
      <c r="C6" s="186" t="s">
        <v>1465</v>
      </c>
      <c r="D6" s="386" t="s">
        <v>1466</v>
      </c>
      <c r="E6" s="386"/>
      <c r="F6" s="183" t="s">
        <v>620</v>
      </c>
      <c r="G6" s="185" t="s">
        <v>611</v>
      </c>
      <c r="H6" s="185" t="s">
        <v>612</v>
      </c>
      <c r="I6" s="185" t="s">
        <v>613</v>
      </c>
      <c r="J6" s="185" t="s">
        <v>611</v>
      </c>
      <c r="K6" s="185" t="s">
        <v>612</v>
      </c>
      <c r="L6" s="185" t="s">
        <v>613</v>
      </c>
      <c r="M6" s="183" t="s">
        <v>611</v>
      </c>
      <c r="N6" s="183" t="s">
        <v>612</v>
      </c>
      <c r="O6" s="183" t="s">
        <v>613</v>
      </c>
    </row>
    <row r="7" spans="1:15" x14ac:dyDescent="0.25">
      <c r="A7" s="187" t="s">
        <v>397</v>
      </c>
      <c r="B7" s="324" t="s">
        <v>573</v>
      </c>
      <c r="C7" s="188" t="s">
        <v>1467</v>
      </c>
      <c r="D7" s="189">
        <v>2.9757510744226852</v>
      </c>
      <c r="E7" s="189">
        <v>0.43442862987470365</v>
      </c>
      <c r="F7" s="190">
        <v>0.14598957339164723</v>
      </c>
      <c r="G7" s="4">
        <v>0.30199999999999999</v>
      </c>
      <c r="H7" s="4">
        <v>0.249</v>
      </c>
      <c r="I7" s="4">
        <v>0.222</v>
      </c>
      <c r="J7" s="11">
        <v>8.7899999999999991</v>
      </c>
      <c r="K7" s="11">
        <v>8.5299999999999994</v>
      </c>
      <c r="L7" s="191">
        <v>8.6300000000000008</v>
      </c>
      <c r="M7" s="189">
        <v>3.4357224118316272</v>
      </c>
      <c r="N7" s="189">
        <v>2.9191090269636581</v>
      </c>
      <c r="O7" s="189">
        <v>2.5724217844727693</v>
      </c>
    </row>
    <row r="8" spans="1:15" x14ac:dyDescent="0.25">
      <c r="A8" s="187" t="s">
        <v>408</v>
      </c>
      <c r="B8" s="324" t="s">
        <v>575</v>
      </c>
      <c r="C8" s="188" t="s">
        <v>1467</v>
      </c>
      <c r="D8" s="189">
        <v>19.229456626122396</v>
      </c>
      <c r="E8" s="189">
        <v>5.1256534048338809</v>
      </c>
      <c r="F8" s="190">
        <v>0.26655217068749099</v>
      </c>
      <c r="G8" s="95">
        <v>1.39</v>
      </c>
      <c r="H8" s="4">
        <v>0.89900000000000002</v>
      </c>
      <c r="I8" s="4">
        <v>1.34</v>
      </c>
      <c r="J8" s="4">
        <v>6.34</v>
      </c>
      <c r="K8" s="95">
        <v>6.75</v>
      </c>
      <c r="L8" s="95">
        <v>5.97</v>
      </c>
      <c r="M8" s="189">
        <v>21.92429022082019</v>
      </c>
      <c r="N8" s="189">
        <v>13.318518518518518</v>
      </c>
      <c r="O8" s="189">
        <v>22.445561139028477</v>
      </c>
    </row>
    <row r="9" spans="1:15" x14ac:dyDescent="0.25">
      <c r="A9" s="192" t="s">
        <v>26</v>
      </c>
      <c r="B9" s="325" t="s">
        <v>27</v>
      </c>
      <c r="C9" s="193" t="s">
        <v>1467</v>
      </c>
      <c r="D9" s="189">
        <v>0.47293564120994347</v>
      </c>
      <c r="E9" s="189">
        <v>6.4460759940594178E-2</v>
      </c>
      <c r="F9" s="190">
        <v>0.13629922197379715</v>
      </c>
      <c r="G9" s="194">
        <v>3.7199999999999997E-2</v>
      </c>
      <c r="H9" s="194">
        <v>3.2399999999999998E-2</v>
      </c>
      <c r="I9" s="12">
        <v>2.7E-2</v>
      </c>
      <c r="J9" s="195">
        <v>7.38</v>
      </c>
      <c r="K9" s="195">
        <v>6.28</v>
      </c>
      <c r="L9" s="195">
        <v>6.77</v>
      </c>
      <c r="M9" s="189">
        <v>0.50406504065040647</v>
      </c>
      <c r="N9" s="189">
        <v>0.51592356687898078</v>
      </c>
      <c r="O9" s="189">
        <v>0.39881831610044316</v>
      </c>
    </row>
    <row r="10" spans="1:15" x14ac:dyDescent="0.25">
      <c r="A10" s="187" t="s">
        <v>413</v>
      </c>
      <c r="B10" s="324" t="s">
        <v>576</v>
      </c>
      <c r="C10" s="188" t="s">
        <v>1468</v>
      </c>
      <c r="D10" s="189">
        <v>59.734056855152573</v>
      </c>
      <c r="E10" s="189">
        <v>17.1041092283265</v>
      </c>
      <c r="F10" s="190">
        <v>0.2863376460400433</v>
      </c>
      <c r="G10" s="4">
        <v>0.21296455446721377</v>
      </c>
      <c r="H10" s="4">
        <v>0.36377485042154972</v>
      </c>
      <c r="I10" s="4">
        <v>0.28904823112969585</v>
      </c>
      <c r="J10" s="12">
        <v>0.44703238831693959</v>
      </c>
      <c r="K10" s="4">
        <v>0.31646994478382806</v>
      </c>
      <c r="L10" s="12">
        <v>0.4024144698849243</v>
      </c>
      <c r="M10" s="189">
        <v>47.639625233647486</v>
      </c>
      <c r="N10" s="189"/>
      <c r="O10" s="189">
        <v>71.828488476657654</v>
      </c>
    </row>
    <row r="11" spans="1:15" x14ac:dyDescent="0.25">
      <c r="A11" s="187" t="s">
        <v>30</v>
      </c>
      <c r="B11" s="324" t="s">
        <v>31</v>
      </c>
      <c r="C11" s="188" t="s">
        <v>1467</v>
      </c>
      <c r="D11" s="189">
        <v>18.23187762569064</v>
      </c>
      <c r="E11" s="189">
        <v>0.70973231996464203</v>
      </c>
      <c r="F11" s="190">
        <v>3.892809805637102E-2</v>
      </c>
      <c r="G11" s="4">
        <v>1.46</v>
      </c>
      <c r="H11" s="4">
        <v>1.44</v>
      </c>
      <c r="I11" s="194">
        <v>1.56</v>
      </c>
      <c r="J11" s="194">
        <v>8.16</v>
      </c>
      <c r="K11" s="194">
        <v>8.11</v>
      </c>
      <c r="L11" s="194">
        <v>8.19</v>
      </c>
      <c r="M11" s="189">
        <v>17.892156862745097</v>
      </c>
      <c r="N11" s="189">
        <v>17.755856966707771</v>
      </c>
      <c r="O11" s="189">
        <v>19.047619047619051</v>
      </c>
    </row>
    <row r="12" spans="1:15" x14ac:dyDescent="0.25">
      <c r="A12" s="187" t="s">
        <v>423</v>
      </c>
      <c r="B12" s="324" t="s">
        <v>578</v>
      </c>
      <c r="C12" s="188" t="s">
        <v>1467</v>
      </c>
      <c r="D12" s="189">
        <v>0.8183303624480095</v>
      </c>
      <c r="E12" s="189">
        <v>5.9279957677603717E-2</v>
      </c>
      <c r="F12" s="190">
        <v>7.2440129803163597E-2</v>
      </c>
      <c r="G12" s="4">
        <v>0.121</v>
      </c>
      <c r="H12" s="12">
        <v>0.105</v>
      </c>
      <c r="I12" s="194">
        <v>0.11700000000000001</v>
      </c>
      <c r="J12" s="4">
        <v>15.3</v>
      </c>
      <c r="K12" s="12">
        <v>13.5</v>
      </c>
      <c r="L12" s="4">
        <v>13.2</v>
      </c>
      <c r="M12" s="189">
        <v>0.79084967320261434</v>
      </c>
      <c r="N12" s="189">
        <v>0.77777777777777779</v>
      </c>
      <c r="O12" s="189">
        <v>0.88636363636363646</v>
      </c>
    </row>
    <row r="13" spans="1:15" x14ac:dyDescent="0.25">
      <c r="A13" s="196" t="s">
        <v>429</v>
      </c>
      <c r="B13" s="326" t="s">
        <v>579</v>
      </c>
      <c r="C13" s="193" t="s">
        <v>1467</v>
      </c>
      <c r="D13" s="189">
        <v>9.8561243428012144</v>
      </c>
      <c r="E13" s="189">
        <v>0.74095921618286775</v>
      </c>
      <c r="F13" s="190">
        <v>7.5177543465556496E-2</v>
      </c>
      <c r="G13" s="4">
        <v>0.84399999999999997</v>
      </c>
      <c r="H13" s="12">
        <v>0.78200000000000003</v>
      </c>
      <c r="I13" s="194">
        <v>0.78500000000000003</v>
      </c>
      <c r="J13" s="4">
        <v>8.17</v>
      </c>
      <c r="K13" s="12">
        <v>7.64</v>
      </c>
      <c r="L13" s="4">
        <v>8.7200000000000006</v>
      </c>
      <c r="M13" s="189">
        <v>10.33047735618115</v>
      </c>
      <c r="N13" s="189">
        <v>10.235602094240837</v>
      </c>
      <c r="O13" s="189">
        <v>9.0022935779816518</v>
      </c>
    </row>
    <row r="14" spans="1:15" x14ac:dyDescent="0.25">
      <c r="A14" s="197" t="s">
        <v>1469</v>
      </c>
      <c r="B14" s="327" t="s">
        <v>580</v>
      </c>
      <c r="C14" s="188" t="s">
        <v>1468</v>
      </c>
      <c r="D14" s="189">
        <v>71.811502099321672</v>
      </c>
      <c r="E14" s="189">
        <v>19.294353259943492</v>
      </c>
      <c r="F14" s="190">
        <v>0.26868054136031982</v>
      </c>
      <c r="G14" s="195">
        <v>9.5322236021194016</v>
      </c>
      <c r="H14" s="195">
        <v>15.982664596195901</v>
      </c>
      <c r="I14" s="4">
        <v>14.653675071860738</v>
      </c>
      <c r="J14" s="195">
        <v>16.387307208332373</v>
      </c>
      <c r="K14" s="195">
        <v>10.151818102127622</v>
      </c>
      <c r="L14" s="195">
        <v>17.147892619449784</v>
      </c>
      <c r="M14" s="189">
        <v>58.16833407060679</v>
      </c>
      <c r="N14" s="189"/>
      <c r="O14" s="189">
        <v>85.45467012803654</v>
      </c>
    </row>
    <row r="15" spans="1:15" x14ac:dyDescent="0.25">
      <c r="A15" s="192" t="s">
        <v>50</v>
      </c>
      <c r="B15" s="325" t="s">
        <v>51</v>
      </c>
      <c r="C15" s="198" t="s">
        <v>1467</v>
      </c>
      <c r="D15" s="189">
        <v>4.6644446570027585</v>
      </c>
      <c r="E15" s="189">
        <v>0.43238114262899735</v>
      </c>
      <c r="F15" s="190">
        <v>9.2697239312264312E-2</v>
      </c>
      <c r="G15" s="12">
        <v>0.35399999999999998</v>
      </c>
      <c r="H15" s="194">
        <v>0.307</v>
      </c>
      <c r="I15" s="4">
        <v>0.38200000000000001</v>
      </c>
      <c r="J15" s="12">
        <v>7.18</v>
      </c>
      <c r="K15" s="4">
        <v>7.37</v>
      </c>
      <c r="L15" s="4">
        <v>7.8</v>
      </c>
      <c r="M15" s="189">
        <v>4.9303621169916436</v>
      </c>
      <c r="N15" s="189">
        <v>4.1655359565807331</v>
      </c>
      <c r="O15" s="189">
        <v>4.8974358974358978</v>
      </c>
    </row>
    <row r="16" spans="1:15" x14ac:dyDescent="0.25">
      <c r="A16" s="197" t="s">
        <v>622</v>
      </c>
      <c r="B16" s="324" t="s">
        <v>62</v>
      </c>
      <c r="C16" s="188" t="s">
        <v>1467</v>
      </c>
      <c r="D16" s="189">
        <v>37.531826105737338</v>
      </c>
      <c r="E16" s="189">
        <v>1.0813811804246867</v>
      </c>
      <c r="F16" s="190">
        <v>2.8812378523180367E-2</v>
      </c>
      <c r="G16" s="194">
        <v>6.36</v>
      </c>
      <c r="H16" s="194">
        <v>5.72</v>
      </c>
      <c r="I16" s="194">
        <v>5.0199999999999996</v>
      </c>
      <c r="J16" s="4">
        <v>16.399999999999999</v>
      </c>
      <c r="K16" s="195">
        <v>15.5</v>
      </c>
      <c r="L16" s="195">
        <v>13.6</v>
      </c>
      <c r="M16" s="189">
        <v>38.780487804878057</v>
      </c>
      <c r="N16" s="189">
        <v>36.903225806451609</v>
      </c>
      <c r="O16" s="189">
        <v>36.911764705882348</v>
      </c>
    </row>
    <row r="17" spans="1:15" x14ac:dyDescent="0.25">
      <c r="A17" s="192" t="s">
        <v>67</v>
      </c>
      <c r="B17" s="325" t="s">
        <v>68</v>
      </c>
      <c r="C17" s="198" t="s">
        <v>1467</v>
      </c>
      <c r="D17" s="189">
        <v>48.891721030907746</v>
      </c>
      <c r="E17" s="189">
        <v>2.0308145998158702</v>
      </c>
      <c r="F17" s="190">
        <v>4.1536983296866468E-2</v>
      </c>
      <c r="G17" s="4">
        <v>3.23</v>
      </c>
      <c r="H17" s="12">
        <v>3.52</v>
      </c>
      <c r="I17" s="194">
        <v>3.2</v>
      </c>
      <c r="J17" s="4">
        <v>6.89</v>
      </c>
      <c r="K17" s="12">
        <v>6.91</v>
      </c>
      <c r="L17" s="4">
        <v>6.55</v>
      </c>
      <c r="M17" s="189">
        <v>46.879535558780844</v>
      </c>
      <c r="N17" s="189">
        <v>50.940665701881329</v>
      </c>
      <c r="O17" s="189">
        <v>48.854961832061072</v>
      </c>
    </row>
    <row r="18" spans="1:15" x14ac:dyDescent="0.25">
      <c r="A18" s="187" t="s">
        <v>71</v>
      </c>
      <c r="B18" s="324" t="s">
        <v>72</v>
      </c>
      <c r="C18" s="188" t="s">
        <v>1468</v>
      </c>
      <c r="D18" s="189">
        <v>3.2788070725506793</v>
      </c>
      <c r="E18" s="189">
        <v>0.29947998103596057</v>
      </c>
      <c r="F18" s="190">
        <v>9.1338091692899276E-2</v>
      </c>
      <c r="G18" s="11">
        <v>0.10814161271961026</v>
      </c>
      <c r="H18" s="11">
        <v>0.11488611545967935</v>
      </c>
      <c r="I18" s="11">
        <v>0.10542558944179836</v>
      </c>
      <c r="J18" s="11">
        <v>3.6803778834022185</v>
      </c>
      <c r="K18" s="12">
        <v>3.2811178641441296</v>
      </c>
      <c r="L18" s="11">
        <v>3.103801639938899</v>
      </c>
      <c r="M18" s="189">
        <v>2.938329056027309</v>
      </c>
      <c r="N18" s="189">
        <v>3.5014321404039856</v>
      </c>
      <c r="O18" s="189">
        <v>3.3966600212207423</v>
      </c>
    </row>
    <row r="19" spans="1:15" x14ac:dyDescent="0.25">
      <c r="A19" s="187" t="s">
        <v>88</v>
      </c>
      <c r="B19" s="324" t="s">
        <v>89</v>
      </c>
      <c r="C19" s="199" t="s">
        <v>1470</v>
      </c>
      <c r="D19" s="189">
        <v>0</v>
      </c>
      <c r="E19" s="189">
        <v>0</v>
      </c>
      <c r="F19" s="190" t="e">
        <v>#DIV/0!</v>
      </c>
      <c r="G19" s="4">
        <v>0</v>
      </c>
      <c r="H19" s="12">
        <v>0</v>
      </c>
      <c r="I19" s="194">
        <v>0</v>
      </c>
      <c r="J19" s="12">
        <v>9.0399999999999991</v>
      </c>
      <c r="K19" s="4">
        <v>8.18</v>
      </c>
      <c r="L19" s="4">
        <v>7.64</v>
      </c>
      <c r="M19" s="189">
        <v>0</v>
      </c>
      <c r="N19" s="189">
        <v>0</v>
      </c>
      <c r="O19" s="189">
        <v>0</v>
      </c>
    </row>
    <row r="20" spans="1:15" x14ac:dyDescent="0.25">
      <c r="A20" s="187" t="s">
        <v>92</v>
      </c>
      <c r="B20" s="324" t="s">
        <v>93</v>
      </c>
      <c r="C20" s="199" t="s">
        <v>1468</v>
      </c>
      <c r="D20" s="189">
        <v>11.945982746695455</v>
      </c>
      <c r="E20" s="189">
        <v>0.33139211013288722</v>
      </c>
      <c r="F20" s="190">
        <v>2.7740883036563753E-2</v>
      </c>
      <c r="G20" s="11">
        <v>0.12486991195842487</v>
      </c>
      <c r="H20" s="11">
        <v>0.10726991286169456</v>
      </c>
      <c r="I20" s="11">
        <v>0.10621487001597339</v>
      </c>
      <c r="J20" s="11">
        <v>1.060745113341214</v>
      </c>
      <c r="K20" s="11">
        <v>0.870122614491872</v>
      </c>
      <c r="L20" s="11">
        <v>0.90488778081761179</v>
      </c>
      <c r="M20" s="189">
        <v>11.771905464178884</v>
      </c>
      <c r="N20" s="189">
        <v>12.328137560743354</v>
      </c>
      <c r="O20" s="189">
        <v>11.737905215164128</v>
      </c>
    </row>
    <row r="21" spans="1:15" x14ac:dyDescent="0.25">
      <c r="A21" s="187" t="s">
        <v>454</v>
      </c>
      <c r="B21" s="324" t="s">
        <v>584</v>
      </c>
      <c r="C21" s="188" t="s">
        <v>1467</v>
      </c>
      <c r="D21" s="189">
        <v>0</v>
      </c>
      <c r="E21" s="189">
        <v>0</v>
      </c>
      <c r="F21" s="190" t="e">
        <v>#DIV/0!</v>
      </c>
      <c r="G21" s="12">
        <v>0</v>
      </c>
      <c r="H21" s="12">
        <v>0</v>
      </c>
      <c r="I21" s="12">
        <v>0</v>
      </c>
      <c r="J21" s="4">
        <v>8.36</v>
      </c>
      <c r="K21" s="12">
        <v>9.5500000000000007</v>
      </c>
      <c r="L21" s="4">
        <v>8.6</v>
      </c>
      <c r="M21" s="189">
        <v>0</v>
      </c>
      <c r="N21" s="189">
        <v>0</v>
      </c>
      <c r="O21" s="189">
        <v>0</v>
      </c>
    </row>
    <row r="22" spans="1:15" x14ac:dyDescent="0.25">
      <c r="A22" s="196" t="s">
        <v>1471</v>
      </c>
      <c r="B22" s="326" t="s">
        <v>1472</v>
      </c>
      <c r="C22" s="198" t="s">
        <v>1467</v>
      </c>
      <c r="D22" s="189">
        <v>32.793387830624503</v>
      </c>
      <c r="E22" s="189">
        <v>4.4575418749067683</v>
      </c>
      <c r="F22" s="190">
        <v>0.13592806872927105</v>
      </c>
      <c r="G22" s="47">
        <v>1.05</v>
      </c>
      <c r="H22" s="47">
        <v>1.3</v>
      </c>
      <c r="I22" s="47">
        <v>0.95</v>
      </c>
      <c r="J22" s="47">
        <v>3.41</v>
      </c>
      <c r="K22" s="47">
        <v>3.43</v>
      </c>
      <c r="L22" s="47">
        <v>3.2</v>
      </c>
      <c r="M22" s="189">
        <v>30.791788856304986</v>
      </c>
      <c r="N22" s="189">
        <v>37.900874635568513</v>
      </c>
      <c r="O22" s="189">
        <v>29.687499999999993</v>
      </c>
    </row>
    <row r="23" spans="1:15" x14ac:dyDescent="0.25">
      <c r="A23" s="187" t="s">
        <v>103</v>
      </c>
      <c r="B23" s="324" t="s">
        <v>104</v>
      </c>
      <c r="C23" s="188" t="s">
        <v>1468</v>
      </c>
      <c r="D23" s="189">
        <v>8.402107557705655</v>
      </c>
      <c r="E23" s="189">
        <v>1.7440950125055223</v>
      </c>
      <c r="F23" s="190">
        <v>0.20757827729853276</v>
      </c>
      <c r="G23" s="11">
        <v>0.24375459854972942</v>
      </c>
      <c r="H23" s="11">
        <v>0.25909344286454244</v>
      </c>
      <c r="I23" s="12">
        <v>0.30158275017906216</v>
      </c>
      <c r="J23" s="11">
        <v>3.1791728641258961</v>
      </c>
      <c r="K23" s="11">
        <v>3.6258597230191629</v>
      </c>
      <c r="L23" s="11">
        <v>2.9016814956565198</v>
      </c>
      <c r="M23" s="189">
        <v>7.6672332385659372</v>
      </c>
      <c r="N23" s="189">
        <v>7.1457106081534176</v>
      </c>
      <c r="O23" s="189">
        <v>10.393378826397608</v>
      </c>
    </row>
    <row r="24" spans="1:15" x14ac:dyDescent="0.25">
      <c r="A24" s="187" t="s">
        <v>114</v>
      </c>
      <c r="B24" s="324" t="s">
        <v>115</v>
      </c>
      <c r="C24" s="188" t="s">
        <v>1468</v>
      </c>
      <c r="D24" s="189">
        <v>21.517738354133382</v>
      </c>
      <c r="E24" s="189">
        <v>6.8304637447751153</v>
      </c>
      <c r="F24" s="190">
        <v>0.31743409239210491</v>
      </c>
      <c r="G24" s="11">
        <v>2.7049408301128426</v>
      </c>
      <c r="H24" s="11">
        <v>0.12431602874932481</v>
      </c>
      <c r="I24" s="11">
        <v>2.9927356154962323</v>
      </c>
      <c r="J24" s="11">
        <v>16.209022771149908</v>
      </c>
      <c r="K24" s="11">
        <v>13.274763806035345</v>
      </c>
      <c r="L24" s="11">
        <v>11.358662576175378</v>
      </c>
      <c r="M24" s="189">
        <v>16.687871121554032</v>
      </c>
      <c r="N24" s="189"/>
      <c r="O24" s="189">
        <v>26.347605586712731</v>
      </c>
    </row>
    <row r="25" spans="1:15" x14ac:dyDescent="0.25">
      <c r="A25" s="187" t="s">
        <v>122</v>
      </c>
      <c r="B25" s="324" t="s">
        <v>123</v>
      </c>
      <c r="C25" s="188" t="s">
        <v>1468</v>
      </c>
      <c r="D25" s="189">
        <v>53.716289940167201</v>
      </c>
      <c r="E25" s="189">
        <v>6.7298287535961991</v>
      </c>
      <c r="F25" s="190">
        <v>0.12528469038149009</v>
      </c>
      <c r="G25" s="11">
        <v>1.4088273536401303</v>
      </c>
      <c r="H25" s="11">
        <v>1.200125194633183</v>
      </c>
      <c r="I25" s="12">
        <v>1.1436170621410899</v>
      </c>
      <c r="J25" s="11">
        <v>2.2938213192516401</v>
      </c>
      <c r="K25" s="11">
        <v>2.3643477707567473</v>
      </c>
      <c r="L25" s="11">
        <v>2.3352819218795569</v>
      </c>
      <c r="M25" s="189">
        <v>61.418356426286969</v>
      </c>
      <c r="N25" s="189">
        <v>50.759249949471851</v>
      </c>
      <c r="O25" s="189">
        <v>48.971263444742775</v>
      </c>
    </row>
    <row r="26" spans="1:15" x14ac:dyDescent="0.25">
      <c r="A26" s="192" t="s">
        <v>628</v>
      </c>
      <c r="B26" s="325" t="s">
        <v>131</v>
      </c>
      <c r="C26" s="198" t="s">
        <v>1468</v>
      </c>
      <c r="D26" s="189">
        <v>0</v>
      </c>
      <c r="E26" s="189">
        <v>0</v>
      </c>
      <c r="F26" s="190" t="e">
        <v>#DIV/0!</v>
      </c>
      <c r="G26" s="4">
        <v>0</v>
      </c>
      <c r="H26" s="12">
        <v>0</v>
      </c>
      <c r="I26" s="4">
        <v>0</v>
      </c>
      <c r="J26" s="195">
        <v>4.573150555510141</v>
      </c>
      <c r="K26" s="4">
        <v>4.9829682467603265</v>
      </c>
      <c r="L26" s="4">
        <v>4.7951897316947036</v>
      </c>
      <c r="M26" s="189">
        <v>0</v>
      </c>
      <c r="N26" s="189">
        <v>0</v>
      </c>
      <c r="O26" s="189">
        <v>0</v>
      </c>
    </row>
    <row r="27" spans="1:15" x14ac:dyDescent="0.25">
      <c r="A27" s="187" t="s">
        <v>134</v>
      </c>
      <c r="B27" s="324" t="s">
        <v>135</v>
      </c>
      <c r="C27" s="188" t="s">
        <v>1468</v>
      </c>
      <c r="D27" s="189">
        <v>0.25931072582063713</v>
      </c>
      <c r="E27" s="189">
        <v>9.8879133353813944E-2</v>
      </c>
      <c r="F27" s="190">
        <v>0.38131524656719268</v>
      </c>
      <c r="G27" s="11">
        <v>2.2848180929506693E-2</v>
      </c>
      <c r="H27" s="11">
        <v>1.8619622682512223E-2</v>
      </c>
      <c r="I27" s="12">
        <v>3.1311534843636205E-2</v>
      </c>
      <c r="J27" s="11">
        <v>8.5709679015735531</v>
      </c>
      <c r="K27" s="11">
        <v>11.859696624448954</v>
      </c>
      <c r="L27" s="11">
        <v>8.8361654935242928</v>
      </c>
      <c r="M27" s="189">
        <v>0.26657643794596375</v>
      </c>
      <c r="N27" s="189">
        <v>0.15699914822549149</v>
      </c>
      <c r="O27" s="189">
        <v>0.35435659129045627</v>
      </c>
    </row>
    <row r="28" spans="1:15" x14ac:dyDescent="0.25">
      <c r="A28" s="187" t="s">
        <v>1473</v>
      </c>
      <c r="B28" s="324" t="s">
        <v>587</v>
      </c>
      <c r="C28" s="188" t="s">
        <v>1467</v>
      </c>
      <c r="D28" s="189">
        <v>0</v>
      </c>
      <c r="E28" s="189">
        <v>0</v>
      </c>
      <c r="F28" s="190" t="e">
        <v>#DIV/0!</v>
      </c>
      <c r="G28" s="4">
        <v>0</v>
      </c>
      <c r="H28" s="12">
        <v>0</v>
      </c>
      <c r="I28" s="4">
        <v>0</v>
      </c>
      <c r="J28" s="12">
        <v>10.1</v>
      </c>
      <c r="K28" s="4">
        <v>11.3</v>
      </c>
      <c r="L28" s="4">
        <v>12</v>
      </c>
      <c r="M28" s="189">
        <v>0</v>
      </c>
      <c r="N28" s="189">
        <v>0</v>
      </c>
      <c r="O28" s="189">
        <v>0</v>
      </c>
    </row>
    <row r="29" spans="1:15" x14ac:dyDescent="0.25">
      <c r="A29" s="192" t="s">
        <v>631</v>
      </c>
      <c r="B29" s="325" t="s">
        <v>144</v>
      </c>
      <c r="C29" s="198" t="s">
        <v>1468</v>
      </c>
      <c r="D29" s="189">
        <v>13.864872400231059</v>
      </c>
      <c r="E29" s="189">
        <v>0.72507040370468401</v>
      </c>
      <c r="F29" s="190">
        <v>5.2295497771230888E-2</v>
      </c>
      <c r="G29" s="4">
        <v>0.27684713005581457</v>
      </c>
      <c r="H29" s="4">
        <v>0.27832773899162649</v>
      </c>
      <c r="I29" s="4">
        <v>0.25134781983182802</v>
      </c>
      <c r="J29" s="4">
        <v>1.8842456637494298</v>
      </c>
      <c r="K29" s="4">
        <v>2.0526881123751046</v>
      </c>
      <c r="L29" s="4">
        <v>1.883784722302551</v>
      </c>
      <c r="M29" s="189">
        <v>14.692730113806974</v>
      </c>
      <c r="N29" s="189">
        <v>13.559183068955456</v>
      </c>
      <c r="O29" s="189">
        <v>13.342704017930746</v>
      </c>
    </row>
    <row r="30" spans="1:15" x14ac:dyDescent="0.25">
      <c r="A30" s="187" t="s">
        <v>145</v>
      </c>
      <c r="B30" s="324" t="s">
        <v>146</v>
      </c>
      <c r="C30" s="188" t="s">
        <v>1467</v>
      </c>
      <c r="D30" s="189">
        <v>11.407466724236761</v>
      </c>
      <c r="E30" s="189">
        <v>1.1706575790668055</v>
      </c>
      <c r="F30" s="190">
        <v>0.10262204636368384</v>
      </c>
      <c r="G30" s="195">
        <v>0.9</v>
      </c>
      <c r="H30" s="195">
        <v>0.77</v>
      </c>
      <c r="I30" s="195">
        <v>0.79</v>
      </c>
      <c r="J30" s="4">
        <v>7.59</v>
      </c>
      <c r="K30" s="4">
        <v>7.64</v>
      </c>
      <c r="L30" s="4">
        <v>6.43</v>
      </c>
      <c r="M30" s="189">
        <v>11.857707509881424</v>
      </c>
      <c r="N30" s="189">
        <v>10.078534031413614</v>
      </c>
      <c r="O30" s="189">
        <v>12.286158631415242</v>
      </c>
    </row>
    <row r="31" spans="1:15" x14ac:dyDescent="0.25">
      <c r="A31" s="187" t="s">
        <v>479</v>
      </c>
      <c r="B31" s="324" t="s">
        <v>589</v>
      </c>
      <c r="C31" s="188" t="s">
        <v>1468</v>
      </c>
      <c r="D31" s="189">
        <v>0.60296224954201549</v>
      </c>
      <c r="E31" s="189">
        <v>1.0443612512527949</v>
      </c>
      <c r="F31" s="190">
        <v>1.7320508075688774</v>
      </c>
      <c r="G31" s="12">
        <v>0.16814472875500647</v>
      </c>
      <c r="H31" s="11">
        <v>0</v>
      </c>
      <c r="I31" s="11">
        <v>0</v>
      </c>
      <c r="J31" s="11">
        <v>9.2954812612078701</v>
      </c>
      <c r="K31" s="11">
        <v>9.3163775040152004</v>
      </c>
      <c r="L31" s="200">
        <v>8.8567152144041366</v>
      </c>
      <c r="M31" s="189">
        <v>1.8088867486260465</v>
      </c>
      <c r="N31" s="189">
        <v>0</v>
      </c>
      <c r="O31" s="189">
        <v>0</v>
      </c>
    </row>
    <row r="32" spans="1:15" x14ac:dyDescent="0.25">
      <c r="A32" s="192" t="s">
        <v>151</v>
      </c>
      <c r="B32" s="325" t="s">
        <v>152</v>
      </c>
      <c r="C32" s="198" t="s">
        <v>1467</v>
      </c>
      <c r="D32" s="189">
        <v>2.7597565183364527</v>
      </c>
      <c r="E32" s="189">
        <v>0.36611325856987942</v>
      </c>
      <c r="F32" s="190">
        <v>0.1326614344915355</v>
      </c>
      <c r="G32" s="195">
        <v>0.19</v>
      </c>
      <c r="H32" s="195">
        <v>0.23</v>
      </c>
      <c r="I32" s="195">
        <v>0.21</v>
      </c>
      <c r="J32" s="4">
        <v>8.1300000000000008</v>
      </c>
      <c r="K32" s="4">
        <v>7.75</v>
      </c>
      <c r="L32" s="4">
        <v>7.06</v>
      </c>
      <c r="M32" s="189">
        <v>2.3370233702337022</v>
      </c>
      <c r="N32" s="189">
        <v>2.967741935483871</v>
      </c>
      <c r="O32" s="189">
        <v>2.974504249291785</v>
      </c>
    </row>
    <row r="33" spans="1:15" x14ac:dyDescent="0.25">
      <c r="A33" s="187" t="s">
        <v>153</v>
      </c>
      <c r="B33" s="324" t="s">
        <v>154</v>
      </c>
      <c r="C33" s="188" t="s">
        <v>1468</v>
      </c>
      <c r="D33" s="189">
        <v>29.297464093399828</v>
      </c>
      <c r="E33" s="189">
        <v>22.946093152157065</v>
      </c>
      <c r="F33" s="190">
        <v>0.7832108976737816</v>
      </c>
      <c r="G33" s="4">
        <v>0.40328361582564598</v>
      </c>
      <c r="H33" s="4">
        <v>0.13090442956493031</v>
      </c>
      <c r="I33" s="4">
        <v>0.19248526428570717</v>
      </c>
      <c r="J33" s="4">
        <v>0.7240826413970467</v>
      </c>
      <c r="K33" s="4">
        <v>0.92634441996349826</v>
      </c>
      <c r="L33" s="4">
        <v>1.0654971094963064</v>
      </c>
      <c r="M33" s="189">
        <v>55.695799452884224</v>
      </c>
      <c r="N33" s="189">
        <v>14.131291422912492</v>
      </c>
      <c r="O33" s="189">
        <v>18.065301404402771</v>
      </c>
    </row>
    <row r="34" spans="1:15" x14ac:dyDescent="0.25">
      <c r="A34" s="187" t="s">
        <v>169</v>
      </c>
      <c r="B34" s="324" t="s">
        <v>170</v>
      </c>
      <c r="C34" s="188" t="s">
        <v>1467</v>
      </c>
      <c r="D34" s="189">
        <v>0</v>
      </c>
      <c r="E34" s="189">
        <v>0</v>
      </c>
      <c r="F34" s="190" t="e">
        <v>#DIV/0!</v>
      </c>
      <c r="G34" s="4">
        <v>0</v>
      </c>
      <c r="H34" s="12">
        <v>0</v>
      </c>
      <c r="I34" s="4">
        <v>0</v>
      </c>
      <c r="J34" s="4">
        <v>7.59</v>
      </c>
      <c r="K34" s="4">
        <v>6.93</v>
      </c>
      <c r="L34" s="4">
        <v>6.25</v>
      </c>
      <c r="M34" s="189">
        <v>0</v>
      </c>
      <c r="N34" s="189">
        <v>0</v>
      </c>
      <c r="O34" s="189">
        <v>0</v>
      </c>
    </row>
    <row r="35" spans="1:15" x14ac:dyDescent="0.25">
      <c r="A35" s="187" t="s">
        <v>634</v>
      </c>
      <c r="B35" s="324" t="s">
        <v>171</v>
      </c>
      <c r="C35" s="188" t="s">
        <v>1467</v>
      </c>
      <c r="D35" s="189">
        <v>20.072922102002181</v>
      </c>
      <c r="E35" s="189">
        <v>3.5928277827718369</v>
      </c>
      <c r="F35" s="190">
        <v>0.17898877724501649</v>
      </c>
      <c r="G35" s="12">
        <v>1.22</v>
      </c>
      <c r="H35" s="4">
        <v>1.01</v>
      </c>
      <c r="I35" s="4">
        <v>1.0900000000000001</v>
      </c>
      <c r="J35" s="12">
        <v>5.09</v>
      </c>
      <c r="K35" s="4">
        <v>5.98</v>
      </c>
      <c r="L35" s="4">
        <v>5.63</v>
      </c>
      <c r="M35" s="189">
        <v>23.968565815324165</v>
      </c>
      <c r="N35" s="189">
        <v>16.889632107023409</v>
      </c>
      <c r="O35" s="189">
        <v>19.360568383658972</v>
      </c>
    </row>
    <row r="36" spans="1:15" x14ac:dyDescent="0.25">
      <c r="A36" s="187" t="s">
        <v>186</v>
      </c>
      <c r="B36" s="324" t="s">
        <v>635</v>
      </c>
      <c r="C36" s="188" t="s">
        <v>1468</v>
      </c>
      <c r="D36" s="189">
        <v>7.9257867569314771</v>
      </c>
      <c r="E36" s="189">
        <v>3.0077873770887891</v>
      </c>
      <c r="F36" s="190">
        <v>0.37949385585706508</v>
      </c>
      <c r="G36" s="12">
        <v>0.17487867675994226</v>
      </c>
      <c r="H36" s="12">
        <v>0.10856184138815679</v>
      </c>
      <c r="I36" s="12">
        <v>9.218006747833303E-2</v>
      </c>
      <c r="J36" s="11">
        <v>1.5372173668018367</v>
      </c>
      <c r="K36" s="11">
        <v>1.659246623591595</v>
      </c>
      <c r="L36" s="12">
        <v>1.5735202152146888</v>
      </c>
      <c r="M36" s="189">
        <v>11.376314146370554</v>
      </c>
      <c r="N36" s="189">
        <v>6.5428393732792118</v>
      </c>
      <c r="O36" s="189">
        <v>5.8582067511446692</v>
      </c>
    </row>
    <row r="37" spans="1:15" x14ac:dyDescent="0.25">
      <c r="A37" s="187" t="s">
        <v>190</v>
      </c>
      <c r="B37" s="324" t="s">
        <v>191</v>
      </c>
      <c r="C37" s="188" t="s">
        <v>1467</v>
      </c>
      <c r="D37" s="189">
        <v>74.849824921516543</v>
      </c>
      <c r="E37" s="189">
        <v>33.264030945461073</v>
      </c>
      <c r="F37" s="190">
        <v>0.44441027056963628</v>
      </c>
      <c r="G37" s="4">
        <v>1.24</v>
      </c>
      <c r="H37" s="4">
        <v>2.76</v>
      </c>
      <c r="I37" s="4">
        <v>1.05</v>
      </c>
      <c r="J37" s="4">
        <v>1.28</v>
      </c>
      <c r="K37" s="4">
        <v>3.03</v>
      </c>
      <c r="L37" s="4">
        <v>2.87</v>
      </c>
      <c r="M37" s="189">
        <v>96.875</v>
      </c>
      <c r="N37" s="189">
        <v>91.089108910891099</v>
      </c>
      <c r="O37" s="189">
        <v>36.585365853658537</v>
      </c>
    </row>
    <row r="38" spans="1:15" x14ac:dyDescent="0.25">
      <c r="A38" s="187" t="s">
        <v>1474</v>
      </c>
      <c r="B38" s="324" t="s">
        <v>195</v>
      </c>
      <c r="C38" s="188" t="s">
        <v>1467</v>
      </c>
      <c r="D38" s="189">
        <v>0.5001733188693126</v>
      </c>
      <c r="E38" s="189">
        <v>6.9962772625493233E-2</v>
      </c>
      <c r="F38" s="190">
        <v>0.13987705858371347</v>
      </c>
      <c r="G38" s="4">
        <v>0.12</v>
      </c>
      <c r="H38" s="4">
        <v>8.2000000000000003E-2</v>
      </c>
      <c r="I38" s="4">
        <v>0.1</v>
      </c>
      <c r="J38" s="4">
        <v>21</v>
      </c>
      <c r="K38" s="4">
        <v>19</v>
      </c>
      <c r="L38" s="4">
        <v>20.100000000000001</v>
      </c>
      <c r="M38" s="189">
        <v>0.5714285714285714</v>
      </c>
      <c r="N38" s="189">
        <v>0.43157894736842106</v>
      </c>
      <c r="O38" s="189">
        <v>0.49751243781094528</v>
      </c>
    </row>
    <row r="39" spans="1:15" x14ac:dyDescent="0.25">
      <c r="A39" s="187" t="s">
        <v>196</v>
      </c>
      <c r="B39" s="324" t="s">
        <v>1475</v>
      </c>
      <c r="C39" s="188" t="s">
        <v>1467</v>
      </c>
      <c r="D39" s="189">
        <v>6.8555896588652248</v>
      </c>
      <c r="E39" s="189">
        <v>4.6507909206419038</v>
      </c>
      <c r="F39" s="190">
        <v>0.67839400431847441</v>
      </c>
      <c r="G39" s="47">
        <v>0.64</v>
      </c>
      <c r="H39" s="47">
        <v>0.04</v>
      </c>
      <c r="I39" s="47">
        <v>0.82</v>
      </c>
      <c r="J39" s="47">
        <v>12.46</v>
      </c>
      <c r="K39" s="47">
        <v>0.33</v>
      </c>
      <c r="L39" s="47">
        <v>24.78</v>
      </c>
      <c r="M39" s="189">
        <v>5.1364365971107544</v>
      </c>
      <c r="N39" s="189">
        <v>12.121212121212121</v>
      </c>
      <c r="O39" s="189">
        <v>3.3091202582728005</v>
      </c>
    </row>
    <row r="40" spans="1:15" x14ac:dyDescent="0.25">
      <c r="A40" s="187" t="s">
        <v>204</v>
      </c>
      <c r="B40" s="324" t="s">
        <v>205</v>
      </c>
      <c r="C40" s="188" t="s">
        <v>1467</v>
      </c>
      <c r="D40" s="189">
        <v>4.8292372294980774</v>
      </c>
      <c r="E40" s="189">
        <v>3.9323937227139151E-2</v>
      </c>
      <c r="F40" s="190">
        <v>8.1428878637271364E-3</v>
      </c>
      <c r="G40" s="4">
        <v>0.36299999999999999</v>
      </c>
      <c r="H40" s="4">
        <v>0.374</v>
      </c>
      <c r="I40" s="4">
        <v>0.38100000000000001</v>
      </c>
      <c r="J40" s="4">
        <v>7.53</v>
      </c>
      <c r="K40" s="4">
        <v>7.8</v>
      </c>
      <c r="L40" s="4">
        <v>7.82</v>
      </c>
      <c r="M40" s="189">
        <v>4.8207171314741029</v>
      </c>
      <c r="N40" s="189">
        <v>4.7948717948717947</v>
      </c>
      <c r="O40" s="189">
        <v>4.8721227621483374</v>
      </c>
    </row>
    <row r="41" spans="1:15" x14ac:dyDescent="0.25">
      <c r="A41" s="187" t="s">
        <v>214</v>
      </c>
      <c r="B41" s="324" t="s">
        <v>215</v>
      </c>
      <c r="C41" s="188" t="s">
        <v>1467</v>
      </c>
      <c r="D41" s="189">
        <v>83.929538363339574</v>
      </c>
      <c r="E41" s="189">
        <v>4.671116283913511</v>
      </c>
      <c r="F41" s="190">
        <v>5.565521239604309E-2</v>
      </c>
      <c r="G41" s="12">
        <v>5.82</v>
      </c>
      <c r="H41" s="4">
        <v>5.31</v>
      </c>
      <c r="I41" s="4">
        <v>5.27</v>
      </c>
      <c r="J41" s="4">
        <v>6.59</v>
      </c>
      <c r="K41" s="4">
        <v>6.72</v>
      </c>
      <c r="L41" s="4">
        <v>6.24</v>
      </c>
      <c r="M41" s="189">
        <v>88.31562974203338</v>
      </c>
      <c r="N41" s="189">
        <v>79.017857142857139</v>
      </c>
      <c r="O41" s="189">
        <v>84.45512820512819</v>
      </c>
    </row>
    <row r="42" spans="1:15" x14ac:dyDescent="0.25">
      <c r="A42" s="192" t="s">
        <v>222</v>
      </c>
      <c r="B42" s="325" t="s">
        <v>223</v>
      </c>
      <c r="C42" s="198" t="s">
        <v>1468</v>
      </c>
      <c r="D42" s="189">
        <v>10.721339121290447</v>
      </c>
      <c r="E42" s="189">
        <v>0.12849009019117399</v>
      </c>
      <c r="F42" s="190">
        <v>1.1984518793554272E-2</v>
      </c>
      <c r="G42" s="12">
        <v>0.4602729141714258</v>
      </c>
      <c r="H42" s="201">
        <v>0.45188615072228222</v>
      </c>
      <c r="I42" s="12">
        <v>0.40923559870111081</v>
      </c>
      <c r="J42" s="12">
        <v>4.2478162285078485</v>
      </c>
      <c r="K42" s="12">
        <v>4.2050401205384729</v>
      </c>
      <c r="L42" s="12">
        <v>3.8672069492013281</v>
      </c>
      <c r="M42" s="189">
        <v>10.83551852084496</v>
      </c>
      <c r="N42" s="189">
        <v>10.746298198563117</v>
      </c>
      <c r="O42" s="189">
        <v>10.582200644463258</v>
      </c>
    </row>
    <row r="43" spans="1:15" x14ac:dyDescent="0.25">
      <c r="A43" s="187" t="s">
        <v>504</v>
      </c>
      <c r="B43" s="324" t="s">
        <v>594</v>
      </c>
      <c r="C43" s="188" t="s">
        <v>1467</v>
      </c>
      <c r="D43" s="189">
        <v>6.218968750547698</v>
      </c>
      <c r="E43" s="189">
        <v>0.58559077071807508</v>
      </c>
      <c r="F43" s="190">
        <v>9.4162037824438771E-2</v>
      </c>
      <c r="G43" s="4">
        <v>0.85899999999999999</v>
      </c>
      <c r="H43" s="4">
        <v>0.73199999999999998</v>
      </c>
      <c r="I43" s="4">
        <v>0.86499999999999999</v>
      </c>
      <c r="J43" s="4">
        <v>13</v>
      </c>
      <c r="K43" s="4">
        <v>13.2</v>
      </c>
      <c r="L43" s="4">
        <v>13.3</v>
      </c>
      <c r="M43" s="189">
        <v>6.6076923076923073</v>
      </c>
      <c r="N43" s="189">
        <v>5.5454545454545459</v>
      </c>
      <c r="O43" s="189">
        <v>6.503759398496241</v>
      </c>
    </row>
    <row r="44" spans="1:15" x14ac:dyDescent="0.25">
      <c r="A44" s="187" t="s">
        <v>225</v>
      </c>
      <c r="B44" s="324" t="s">
        <v>226</v>
      </c>
      <c r="C44" s="188" t="s">
        <v>1468</v>
      </c>
      <c r="D44" s="189">
        <v>0</v>
      </c>
      <c r="E44" s="189">
        <v>0</v>
      </c>
      <c r="F44" s="190" t="e">
        <v>#DIV/0!</v>
      </c>
      <c r="G44" s="12">
        <v>0</v>
      </c>
      <c r="H44" s="202">
        <v>0</v>
      </c>
      <c r="I44" s="12">
        <v>0</v>
      </c>
      <c r="J44" s="12">
        <v>2.6483350377107135</v>
      </c>
      <c r="K44" s="201">
        <v>2.6207515627061997</v>
      </c>
      <c r="L44" s="12">
        <v>2.416597893922412</v>
      </c>
      <c r="M44" s="189">
        <v>0</v>
      </c>
      <c r="N44" s="189">
        <v>0</v>
      </c>
      <c r="O44" s="189">
        <v>0</v>
      </c>
    </row>
    <row r="45" spans="1:15" x14ac:dyDescent="0.25">
      <c r="A45" s="192" t="s">
        <v>231</v>
      </c>
      <c r="B45" s="325" t="s">
        <v>232</v>
      </c>
      <c r="C45" s="198" t="s">
        <v>1467</v>
      </c>
      <c r="D45" s="189">
        <v>1.7140156932214978</v>
      </c>
      <c r="E45" s="189">
        <v>7.2342266854544271E-2</v>
      </c>
      <c r="F45" s="190">
        <v>4.220630367658814E-2</v>
      </c>
      <c r="G45" s="4">
        <v>0.18</v>
      </c>
      <c r="H45" s="4">
        <v>0.16</v>
      </c>
      <c r="I45" s="4">
        <v>0.17</v>
      </c>
      <c r="J45" s="4">
        <v>10.3</v>
      </c>
      <c r="K45" s="4">
        <v>9.81</v>
      </c>
      <c r="L45" s="4">
        <v>9.64</v>
      </c>
      <c r="M45" s="189">
        <v>1.7475728155339803</v>
      </c>
      <c r="N45" s="189">
        <v>1.6309887869520896</v>
      </c>
      <c r="O45" s="189">
        <v>1.7634854771784232</v>
      </c>
    </row>
    <row r="46" spans="1:15" x14ac:dyDescent="0.25">
      <c r="A46" s="192" t="s">
        <v>261</v>
      </c>
      <c r="B46" s="325" t="s">
        <v>262</v>
      </c>
      <c r="C46" s="193" t="s">
        <v>1468</v>
      </c>
      <c r="D46" s="189">
        <v>1.3958993469761107</v>
      </c>
      <c r="E46" s="189">
        <v>0.30088714653020743</v>
      </c>
      <c r="F46" s="190">
        <v>0.21555074667955754</v>
      </c>
      <c r="G46" s="203">
        <v>0.18056056680764129</v>
      </c>
      <c r="H46" s="12">
        <v>0.1216038021059999</v>
      </c>
      <c r="I46" s="11">
        <v>0.11898171221621505</v>
      </c>
      <c r="J46" s="202">
        <v>10.361799977798222</v>
      </c>
      <c r="K46" s="12">
        <v>10.112618939724314</v>
      </c>
      <c r="L46" s="11">
        <v>9.5748944848616411</v>
      </c>
      <c r="M46" s="189">
        <v>1.7425598563427256</v>
      </c>
      <c r="N46" s="189">
        <v>1.2024956426303848</v>
      </c>
      <c r="O46" s="189">
        <v>1.2426425419552218</v>
      </c>
    </row>
    <row r="47" spans="1:15" x14ac:dyDescent="0.25">
      <c r="A47" s="187" t="s">
        <v>265</v>
      </c>
      <c r="B47" s="324" t="s">
        <v>266</v>
      </c>
      <c r="C47" s="199" t="s">
        <v>1468</v>
      </c>
      <c r="D47" s="189">
        <v>0</v>
      </c>
      <c r="E47" s="189">
        <v>0</v>
      </c>
      <c r="F47" s="190" t="e">
        <v>#DIV/0!</v>
      </c>
      <c r="G47" s="12">
        <v>0</v>
      </c>
      <c r="H47" s="11">
        <v>0</v>
      </c>
      <c r="I47" s="11">
        <v>0</v>
      </c>
      <c r="J47" s="12">
        <v>6.1296370949446972</v>
      </c>
      <c r="K47" s="11">
        <v>7.1007661834240414</v>
      </c>
      <c r="L47" s="203">
        <v>6.028911237967395</v>
      </c>
      <c r="M47" s="189">
        <v>0</v>
      </c>
      <c r="N47" s="189">
        <v>0</v>
      </c>
      <c r="O47" s="189">
        <v>0</v>
      </c>
    </row>
    <row r="48" spans="1:15" x14ac:dyDescent="0.25">
      <c r="A48" s="197" t="s">
        <v>278</v>
      </c>
      <c r="B48" s="327" t="s">
        <v>279</v>
      </c>
      <c r="C48" s="199" t="s">
        <v>1467</v>
      </c>
      <c r="D48" s="189">
        <v>0</v>
      </c>
      <c r="E48" s="189">
        <v>0</v>
      </c>
      <c r="F48" s="190" t="e">
        <v>#DIV/0!</v>
      </c>
      <c r="G48" s="12">
        <v>0</v>
      </c>
      <c r="H48" s="11">
        <v>0</v>
      </c>
      <c r="I48" s="11">
        <v>0</v>
      </c>
      <c r="J48" s="12">
        <v>11.5</v>
      </c>
      <c r="K48" s="4">
        <v>11.3</v>
      </c>
      <c r="L48" s="204">
        <v>9.15</v>
      </c>
      <c r="M48" s="189">
        <v>0</v>
      </c>
      <c r="N48" s="189">
        <v>0</v>
      </c>
      <c r="O48" s="189">
        <v>0</v>
      </c>
    </row>
    <row r="49" spans="1:15" x14ac:dyDescent="0.25">
      <c r="A49" s="197" t="s">
        <v>280</v>
      </c>
      <c r="B49" s="327" t="s">
        <v>281</v>
      </c>
      <c r="C49" s="188" t="s">
        <v>1467</v>
      </c>
      <c r="D49" s="189">
        <v>0.29287148483006559</v>
      </c>
      <c r="E49" s="189">
        <v>4.2463026026474913E-2</v>
      </c>
      <c r="F49" s="190">
        <v>0.14498859815974732</v>
      </c>
      <c r="G49" s="4">
        <v>3.2000000000000001E-2</v>
      </c>
      <c r="H49" s="204">
        <v>2.5999999999999999E-2</v>
      </c>
      <c r="I49" s="204">
        <v>2.1999999999999999E-2</v>
      </c>
      <c r="J49" s="204">
        <v>9.65</v>
      </c>
      <c r="K49" s="4">
        <v>8.68</v>
      </c>
      <c r="L49" s="4">
        <v>8.89</v>
      </c>
      <c r="M49" s="189">
        <v>0.33160621761658032</v>
      </c>
      <c r="N49" s="189">
        <v>0.29953917050691242</v>
      </c>
      <c r="O49" s="189">
        <v>0.24746906636670413</v>
      </c>
    </row>
    <row r="50" spans="1:15" x14ac:dyDescent="0.25">
      <c r="A50" s="187" t="s">
        <v>648</v>
      </c>
      <c r="B50" s="324" t="s">
        <v>282</v>
      </c>
      <c r="C50" s="188" t="s">
        <v>1468</v>
      </c>
      <c r="D50" s="189">
        <v>0</v>
      </c>
      <c r="E50" s="189">
        <v>0</v>
      </c>
      <c r="F50" s="190" t="e">
        <v>#DIV/0!</v>
      </c>
      <c r="G50" s="11">
        <v>0</v>
      </c>
      <c r="H50" s="11">
        <v>0</v>
      </c>
      <c r="I50" s="12">
        <v>0</v>
      </c>
      <c r="J50" s="203">
        <v>2.6874641595643771</v>
      </c>
      <c r="K50" s="12">
        <v>2.1658284928915421</v>
      </c>
      <c r="L50" s="11">
        <v>2.3929404640877463</v>
      </c>
      <c r="M50" s="189">
        <v>0</v>
      </c>
      <c r="N50" s="189">
        <v>0</v>
      </c>
      <c r="O50" s="189">
        <v>0</v>
      </c>
    </row>
    <row r="51" spans="1:15" x14ac:dyDescent="0.25">
      <c r="A51" s="192" t="s">
        <v>302</v>
      </c>
      <c r="B51" s="325" t="s">
        <v>303</v>
      </c>
      <c r="C51" s="193" t="s">
        <v>1467</v>
      </c>
      <c r="D51" s="189">
        <v>77.451267056530227</v>
      </c>
      <c r="E51" s="189">
        <v>30.152545025652486</v>
      </c>
      <c r="F51" s="190">
        <v>0.38930989990963877</v>
      </c>
      <c r="G51" s="12">
        <v>8.7100000000000009</v>
      </c>
      <c r="H51" s="4">
        <v>4.09</v>
      </c>
      <c r="I51" s="4">
        <v>9.86</v>
      </c>
      <c r="J51" s="4">
        <v>11.4</v>
      </c>
      <c r="K51" s="204">
        <v>8.5500000000000007</v>
      </c>
      <c r="L51" s="204">
        <v>9.1199999999999992</v>
      </c>
      <c r="M51" s="189">
        <v>76.403508771929836</v>
      </c>
      <c r="N51" s="189">
        <v>47.836257309941516</v>
      </c>
      <c r="O51" s="189">
        <v>108.1140350877193</v>
      </c>
    </row>
    <row r="52" spans="1:15" x14ac:dyDescent="0.25">
      <c r="A52" s="187" t="s">
        <v>650</v>
      </c>
      <c r="B52" s="328" t="s">
        <v>310</v>
      </c>
      <c r="C52" s="188" t="s">
        <v>1468</v>
      </c>
      <c r="D52" s="189">
        <v>9.3605794899460211</v>
      </c>
      <c r="E52" s="189">
        <v>1.33270411346021</v>
      </c>
      <c r="F52" s="190">
        <v>0.14237410353617916</v>
      </c>
      <c r="G52" s="12">
        <v>0.28007035394861696</v>
      </c>
      <c r="H52" s="12">
        <v>0.26549644286602248</v>
      </c>
      <c r="I52" s="12">
        <v>0.32829854345293791</v>
      </c>
      <c r="J52" s="11">
        <v>3.3183971039430058</v>
      </c>
      <c r="K52" s="11">
        <v>3.0332020756381119</v>
      </c>
      <c r="L52" s="12">
        <v>3.0150109881492617</v>
      </c>
      <c r="M52" s="189">
        <v>8.4399288323820585</v>
      </c>
      <c r="N52" s="189">
        <v>8.7530087427547496</v>
      </c>
      <c r="O52" s="189">
        <v>10.888800894701253</v>
      </c>
    </row>
    <row r="53" spans="1:15" x14ac:dyDescent="0.25">
      <c r="A53" s="187" t="s">
        <v>317</v>
      </c>
      <c r="B53" s="324" t="s">
        <v>318</v>
      </c>
      <c r="C53" s="188" t="s">
        <v>1468</v>
      </c>
      <c r="D53" s="189">
        <v>7.9240522002362566</v>
      </c>
      <c r="E53" s="189">
        <v>0.14812274302623993</v>
      </c>
      <c r="F53" s="190">
        <v>1.8692802531238201E-2</v>
      </c>
      <c r="G53" s="12">
        <v>0.23985943341539009</v>
      </c>
      <c r="H53" s="12">
        <v>0.23825615060285951</v>
      </c>
      <c r="I53" s="11">
        <v>0.23677215524948456</v>
      </c>
      <c r="J53" s="12">
        <v>2.9641031746939945</v>
      </c>
      <c r="K53" s="12">
        <v>3.0284018315388854</v>
      </c>
      <c r="L53" s="12">
        <v>3.0306347798184183</v>
      </c>
      <c r="M53" s="189">
        <v>8.0921418479352525</v>
      </c>
      <c r="N53" s="189">
        <v>7.8673889350340742</v>
      </c>
      <c r="O53" s="189">
        <v>7.8126258177394394</v>
      </c>
    </row>
    <row r="54" spans="1:15" x14ac:dyDescent="0.25">
      <c r="A54" s="187" t="s">
        <v>1458</v>
      </c>
      <c r="B54" s="324" t="s">
        <v>1476</v>
      </c>
      <c r="C54" s="188" t="s">
        <v>1467</v>
      </c>
      <c r="D54" s="189">
        <v>0.9272131147540984</v>
      </c>
      <c r="E54" s="189">
        <v>6.3957120814460255E-2</v>
      </c>
      <c r="F54" s="190">
        <v>6.8977800029739661E-2</v>
      </c>
      <c r="G54" s="4">
        <v>0.12</v>
      </c>
      <c r="H54" s="4">
        <v>0.11</v>
      </c>
      <c r="I54" s="4">
        <v>0.11</v>
      </c>
      <c r="J54" s="4">
        <v>12</v>
      </c>
      <c r="K54" s="12">
        <v>12.5</v>
      </c>
      <c r="L54" s="4">
        <v>12.2</v>
      </c>
      <c r="M54" s="189">
        <v>1</v>
      </c>
      <c r="N54" s="189">
        <v>0.88</v>
      </c>
      <c r="O54" s="189">
        <v>0.90163934426229519</v>
      </c>
    </row>
    <row r="55" spans="1:15" x14ac:dyDescent="0.25">
      <c r="A55" s="192" t="s">
        <v>327</v>
      </c>
      <c r="B55" s="325" t="s">
        <v>328</v>
      </c>
      <c r="C55" s="198" t="s">
        <v>1467</v>
      </c>
      <c r="D55" s="189">
        <v>40.947375980601301</v>
      </c>
      <c r="E55" s="189">
        <v>4.2225141971658253</v>
      </c>
      <c r="F55" s="190">
        <v>0.10312050762828438</v>
      </c>
      <c r="G55" s="4">
        <v>0.52800000000000002</v>
      </c>
      <c r="H55" s="4">
        <v>0.56399999999999995</v>
      </c>
      <c r="I55" s="4">
        <v>0.59399999999999997</v>
      </c>
      <c r="J55" s="4">
        <v>1.43</v>
      </c>
      <c r="K55" s="4">
        <v>1.39</v>
      </c>
      <c r="L55" s="4">
        <v>1.31</v>
      </c>
      <c r="M55" s="189">
        <v>36.923076923076927</v>
      </c>
      <c r="N55" s="189">
        <v>40.57553956834532</v>
      </c>
      <c r="O55" s="189">
        <v>45.343511450381676</v>
      </c>
    </row>
    <row r="56" spans="1:15" x14ac:dyDescent="0.25">
      <c r="A56" s="187" t="s">
        <v>325</v>
      </c>
      <c r="B56" s="324" t="s">
        <v>326</v>
      </c>
      <c r="C56" s="188" t="s">
        <v>1468</v>
      </c>
      <c r="D56" s="189">
        <v>0</v>
      </c>
      <c r="E56" s="189">
        <v>0</v>
      </c>
      <c r="F56" s="190" t="e">
        <v>#DIV/0!</v>
      </c>
      <c r="G56" s="11">
        <v>0</v>
      </c>
      <c r="H56" s="12">
        <v>0</v>
      </c>
      <c r="I56" s="12">
        <v>0</v>
      </c>
      <c r="J56" s="12">
        <v>3.4911291600806584</v>
      </c>
      <c r="K56" s="12">
        <v>4.2539359476016108</v>
      </c>
      <c r="L56" s="12">
        <v>4.0965728750729236</v>
      </c>
      <c r="M56" s="189">
        <v>0</v>
      </c>
      <c r="N56" s="189">
        <v>0</v>
      </c>
      <c r="O56" s="189">
        <v>0</v>
      </c>
    </row>
    <row r="57" spans="1:15" x14ac:dyDescent="0.25">
      <c r="A57" s="187" t="s">
        <v>654</v>
      </c>
      <c r="B57" s="324" t="s">
        <v>330</v>
      </c>
      <c r="C57" s="188" t="s">
        <v>1468</v>
      </c>
      <c r="D57" s="189">
        <v>0</v>
      </c>
      <c r="E57" s="189">
        <v>0</v>
      </c>
      <c r="F57" s="190" t="e">
        <v>#DIV/0!</v>
      </c>
      <c r="G57" s="12">
        <v>0</v>
      </c>
      <c r="H57" s="12">
        <v>0</v>
      </c>
      <c r="I57" s="11">
        <v>0</v>
      </c>
      <c r="J57" s="12">
        <v>5.657068593398396</v>
      </c>
      <c r="K57" s="12">
        <v>6.4319463650582298</v>
      </c>
      <c r="L57" s="11">
        <v>5.6804533160410218</v>
      </c>
      <c r="M57" s="189">
        <v>0</v>
      </c>
      <c r="N57" s="189">
        <v>0</v>
      </c>
      <c r="O57" s="189">
        <v>0</v>
      </c>
    </row>
    <row r="58" spans="1:15" x14ac:dyDescent="0.25">
      <c r="A58" s="187" t="s">
        <v>1477</v>
      </c>
      <c r="B58" s="324" t="s">
        <v>1478</v>
      </c>
      <c r="C58" s="188" t="s">
        <v>1467</v>
      </c>
      <c r="D58" s="189">
        <v>64.699290780141837</v>
      </c>
      <c r="E58" s="189">
        <v>13.648387762172275</v>
      </c>
      <c r="F58" s="190">
        <v>0.2109511185918807</v>
      </c>
      <c r="G58" s="47">
        <v>8.0299999999999994</v>
      </c>
      <c r="H58" s="47">
        <v>7.75</v>
      </c>
      <c r="I58" s="47">
        <v>7.06</v>
      </c>
      <c r="J58" s="47">
        <v>10</v>
      </c>
      <c r="K58" s="47">
        <v>14.1</v>
      </c>
      <c r="L58" s="47">
        <v>12</v>
      </c>
      <c r="M58" s="189">
        <v>80.3</v>
      </c>
      <c r="N58" s="189">
        <v>54.964539007092192</v>
      </c>
      <c r="O58" s="189">
        <v>58.833333333333329</v>
      </c>
    </row>
    <row r="59" spans="1:15" x14ac:dyDescent="0.25">
      <c r="A59" s="187" t="s">
        <v>352</v>
      </c>
      <c r="B59" s="324" t="s">
        <v>353</v>
      </c>
      <c r="C59" s="188" t="s">
        <v>1467</v>
      </c>
      <c r="D59" s="189">
        <v>5.6135259136870559</v>
      </c>
      <c r="E59" s="189">
        <v>0.8757145151504413</v>
      </c>
      <c r="F59" s="190">
        <v>0.15600079675685644</v>
      </c>
      <c r="G59" s="4">
        <v>0.55000000000000004</v>
      </c>
      <c r="H59" s="4">
        <v>0.45</v>
      </c>
      <c r="I59" s="4">
        <v>0.37</v>
      </c>
      <c r="J59" s="4">
        <v>8.39</v>
      </c>
      <c r="K59" s="4">
        <v>8.24</v>
      </c>
      <c r="L59" s="4">
        <v>7.67</v>
      </c>
      <c r="M59" s="189">
        <v>6.5554231227651973</v>
      </c>
      <c r="N59" s="189">
        <v>5.4611650485436893</v>
      </c>
      <c r="O59" s="189">
        <v>4.8239895697522819</v>
      </c>
    </row>
    <row r="60" spans="1:15" x14ac:dyDescent="0.25">
      <c r="A60" s="192" t="s">
        <v>361</v>
      </c>
      <c r="B60" s="325" t="s">
        <v>362</v>
      </c>
      <c r="C60" s="193" t="s">
        <v>1467</v>
      </c>
      <c r="D60" s="189">
        <v>16.446028414539757</v>
      </c>
      <c r="E60" s="189">
        <v>2.8384491786803814</v>
      </c>
      <c r="F60" s="190">
        <v>0.17259177152892055</v>
      </c>
      <c r="G60" s="4">
        <v>1.42</v>
      </c>
      <c r="H60" s="4">
        <v>1.49</v>
      </c>
      <c r="I60" s="4">
        <v>1.9</v>
      </c>
      <c r="J60" s="12">
        <v>10.4</v>
      </c>
      <c r="K60" s="4">
        <v>9.11</v>
      </c>
      <c r="L60" s="4">
        <v>9.83</v>
      </c>
      <c r="M60" s="189">
        <v>13.653846153846153</v>
      </c>
      <c r="N60" s="189">
        <v>16.355653128430298</v>
      </c>
      <c r="O60" s="189">
        <v>19.328585961342824</v>
      </c>
    </row>
    <row r="61" spans="1:15" x14ac:dyDescent="0.25">
      <c r="A61" s="205" t="s">
        <v>557</v>
      </c>
      <c r="B61" s="324" t="s">
        <v>605</v>
      </c>
      <c r="C61" s="198" t="s">
        <v>1468</v>
      </c>
      <c r="D61" s="189">
        <v>0</v>
      </c>
      <c r="E61" s="189">
        <v>0</v>
      </c>
      <c r="F61" s="190" t="e">
        <v>#DIV/0!</v>
      </c>
      <c r="G61" s="11">
        <v>0</v>
      </c>
      <c r="H61" s="12">
        <v>0</v>
      </c>
      <c r="I61" s="12">
        <v>0</v>
      </c>
      <c r="J61" s="4">
        <v>2.7197474600188669</v>
      </c>
      <c r="K61" s="4">
        <v>2.9079084097317804</v>
      </c>
      <c r="L61" s="12">
        <v>2.6203827821017742</v>
      </c>
      <c r="M61" s="189">
        <v>0</v>
      </c>
      <c r="N61" s="189">
        <v>0</v>
      </c>
      <c r="O61" s="189">
        <v>0</v>
      </c>
    </row>
    <row r="62" spans="1:15" x14ac:dyDescent="0.25">
      <c r="A62" s="187" t="s">
        <v>562</v>
      </c>
      <c r="B62" s="324" t="s">
        <v>606</v>
      </c>
      <c r="C62" s="193" t="s">
        <v>1468</v>
      </c>
      <c r="D62" s="189">
        <v>0</v>
      </c>
      <c r="E62" s="189">
        <v>0</v>
      </c>
      <c r="F62" s="190" t="e">
        <v>#DIV/0!</v>
      </c>
      <c r="G62" s="12">
        <v>0</v>
      </c>
      <c r="H62" s="12">
        <v>0</v>
      </c>
      <c r="I62" s="12">
        <v>0</v>
      </c>
      <c r="J62" s="11">
        <v>5.2679971576177396</v>
      </c>
      <c r="K62" s="11">
        <v>5.4036251369148367</v>
      </c>
      <c r="L62" s="11">
        <v>4.9964646086529747</v>
      </c>
      <c r="M62" s="189">
        <v>0</v>
      </c>
      <c r="N62" s="189">
        <v>0</v>
      </c>
      <c r="O62" s="189">
        <v>0</v>
      </c>
    </row>
    <row r="63" spans="1:15" x14ac:dyDescent="0.25">
      <c r="A63" s="187" t="s">
        <v>376</v>
      </c>
      <c r="B63" s="324" t="s">
        <v>377</v>
      </c>
      <c r="C63" s="188" t="s">
        <v>1467</v>
      </c>
      <c r="D63" s="189">
        <v>0.94568506999446222</v>
      </c>
      <c r="E63" s="189">
        <v>8.0941514059907571E-2</v>
      </c>
      <c r="F63" s="190">
        <v>8.5590347810377873E-2</v>
      </c>
      <c r="G63" s="4">
        <v>0.161</v>
      </c>
      <c r="H63" s="12">
        <v>0.16</v>
      </c>
      <c r="I63" s="4">
        <v>0.16200000000000001</v>
      </c>
      <c r="J63" s="4">
        <v>18.100000000000001</v>
      </c>
      <c r="K63" s="4">
        <v>17.600000000000001</v>
      </c>
      <c r="L63" s="4">
        <v>15.6</v>
      </c>
      <c r="M63" s="189">
        <v>0.88950276243093918</v>
      </c>
      <c r="N63" s="189">
        <v>0.90909090909090906</v>
      </c>
      <c r="O63" s="189">
        <v>1.0384615384615385</v>
      </c>
    </row>
    <row r="64" spans="1:15" x14ac:dyDescent="0.25">
      <c r="A64" s="206" t="s">
        <v>381</v>
      </c>
      <c r="B64" s="324" t="s">
        <v>382</v>
      </c>
      <c r="C64" s="188" t="s">
        <v>1468</v>
      </c>
      <c r="D64" s="189">
        <v>0</v>
      </c>
      <c r="E64" s="189">
        <v>0</v>
      </c>
      <c r="F64" s="190" t="e">
        <v>#DIV/0!</v>
      </c>
      <c r="G64" s="12">
        <v>0</v>
      </c>
      <c r="H64" s="12">
        <v>0</v>
      </c>
      <c r="I64" s="12">
        <v>0</v>
      </c>
      <c r="J64" s="4">
        <v>1.429401070636138</v>
      </c>
      <c r="K64" s="4">
        <v>1.146087161052213</v>
      </c>
      <c r="L64" s="4">
        <v>1.3672678933191433</v>
      </c>
      <c r="M64" s="189">
        <v>0</v>
      </c>
      <c r="N64" s="189">
        <v>0</v>
      </c>
      <c r="O64" s="189">
        <v>0</v>
      </c>
    </row>
    <row r="65" spans="1:15" x14ac:dyDescent="0.25">
      <c r="A65" s="187" t="s">
        <v>567</v>
      </c>
      <c r="B65" s="324" t="s">
        <v>607</v>
      </c>
      <c r="C65" s="198" t="s">
        <v>1467</v>
      </c>
      <c r="D65" s="189">
        <v>5.3879891997667722</v>
      </c>
      <c r="E65" s="189">
        <v>1.2756427561581076</v>
      </c>
      <c r="F65" s="190">
        <v>0.23675673964107535</v>
      </c>
      <c r="G65" s="4">
        <v>0.57999999999999996</v>
      </c>
      <c r="H65" s="4">
        <v>0.53</v>
      </c>
      <c r="I65" s="4">
        <v>0.45</v>
      </c>
      <c r="J65" s="4">
        <v>14.8</v>
      </c>
      <c r="K65" s="12">
        <v>8.7899999999999991</v>
      </c>
      <c r="L65" s="4">
        <v>7.24</v>
      </c>
      <c r="M65" s="189">
        <v>3.9189189189189184</v>
      </c>
      <c r="N65" s="189">
        <v>6.0295790671217295</v>
      </c>
      <c r="O65" s="189">
        <v>6.2154696132596685</v>
      </c>
    </row>
  </sheetData>
  <mergeCells count="4">
    <mergeCell ref="G5:I5"/>
    <mergeCell ref="J5:L5"/>
    <mergeCell ref="M5:O5"/>
    <mergeCell ref="D6:E6"/>
  </mergeCells>
  <hyperlinks>
    <hyperlink ref="A1" r:id="rId1" tooltip="Toxicological sciences : an official journal of the Society of Toxicology." display="http://www.ncbi.nlm.nih.gov/pubmed/2335819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2"/>
  <sheetViews>
    <sheetView topLeftCell="A88" workbookViewId="0">
      <selection sqref="A1:IV1"/>
    </sheetView>
  </sheetViews>
  <sheetFormatPr defaultRowHeight="15" x14ac:dyDescent="0.25"/>
  <sheetData>
    <row r="1" spans="1:28" x14ac:dyDescent="0.25">
      <c r="A1" s="176" t="s">
        <v>1710</v>
      </c>
    </row>
    <row r="2" spans="1:28" ht="18.75" x14ac:dyDescent="0.3">
      <c r="A2" s="329" t="s">
        <v>1711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45" x14ac:dyDescent="0.25">
      <c r="R3" s="2"/>
      <c r="S3" s="216" t="s">
        <v>383</v>
      </c>
      <c r="T3" s="330" t="s">
        <v>1712</v>
      </c>
      <c r="U3" s="35" t="s">
        <v>384</v>
      </c>
      <c r="V3" s="2"/>
      <c r="W3" s="2"/>
      <c r="X3" s="2"/>
      <c r="Y3" s="2"/>
      <c r="Z3" s="2"/>
      <c r="AA3" s="2"/>
      <c r="AB3" s="2"/>
    </row>
    <row r="4" spans="1:28" ht="30" x14ac:dyDescent="0.25">
      <c r="Q4" s="36"/>
      <c r="R4" s="216" t="s">
        <v>385</v>
      </c>
      <c r="S4" s="330" t="s">
        <v>386</v>
      </c>
      <c r="T4" s="330" t="s">
        <v>386</v>
      </c>
      <c r="U4" s="330" t="s">
        <v>387</v>
      </c>
      <c r="V4" s="330" t="s">
        <v>388</v>
      </c>
      <c r="W4" s="330" t="s">
        <v>389</v>
      </c>
      <c r="X4" s="330" t="s">
        <v>390</v>
      </c>
      <c r="Y4" s="216" t="s">
        <v>391</v>
      </c>
      <c r="Z4" s="330" t="s">
        <v>392</v>
      </c>
      <c r="AA4" s="330" t="s">
        <v>393</v>
      </c>
      <c r="AB4" s="330" t="s">
        <v>394</v>
      </c>
    </row>
    <row r="5" spans="1:28" x14ac:dyDescent="0.25">
      <c r="A5" s="36" t="s">
        <v>0</v>
      </c>
      <c r="B5" s="36" t="s">
        <v>1713</v>
      </c>
      <c r="C5" s="36" t="s">
        <v>1714</v>
      </c>
      <c r="D5" s="36"/>
      <c r="E5" s="36"/>
      <c r="F5" s="36"/>
      <c r="G5" s="36"/>
      <c r="H5" s="36" t="s">
        <v>1715</v>
      </c>
      <c r="I5" s="36"/>
      <c r="J5" s="36"/>
      <c r="K5" s="36"/>
      <c r="L5" s="36"/>
      <c r="M5" s="36" t="s">
        <v>1716</v>
      </c>
      <c r="N5" s="36"/>
      <c r="O5" s="36" t="s">
        <v>1717</v>
      </c>
      <c r="P5" s="36"/>
      <c r="Q5" s="36"/>
      <c r="R5" s="2"/>
      <c r="S5" s="216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36"/>
      <c r="B6" s="36" t="s">
        <v>2</v>
      </c>
      <c r="C6" s="36" t="s">
        <v>395</v>
      </c>
      <c r="D6" s="36"/>
      <c r="E6" s="36"/>
      <c r="F6" s="36"/>
      <c r="G6" s="36"/>
      <c r="H6" s="36" t="s">
        <v>396</v>
      </c>
      <c r="I6" s="36"/>
      <c r="J6" s="36"/>
      <c r="K6" s="36"/>
      <c r="L6" s="36"/>
      <c r="M6" s="36" t="s">
        <v>395</v>
      </c>
      <c r="N6" s="36"/>
      <c r="O6" s="36" t="s">
        <v>395</v>
      </c>
      <c r="P6" s="36"/>
      <c r="Q6" s="36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36"/>
      <c r="B7" s="36" t="s">
        <v>1713</v>
      </c>
      <c r="C7" s="36" t="s">
        <v>1714</v>
      </c>
      <c r="D7" s="36"/>
      <c r="E7" s="36"/>
      <c r="F7" s="36"/>
      <c r="G7" s="36"/>
      <c r="H7" s="36" t="s">
        <v>1715</v>
      </c>
      <c r="I7" s="36"/>
      <c r="J7" s="36"/>
      <c r="K7" s="36"/>
      <c r="L7" s="36"/>
      <c r="M7" s="36" t="s">
        <v>1718</v>
      </c>
      <c r="N7" s="36"/>
      <c r="O7" s="36" t="s">
        <v>1719</v>
      </c>
      <c r="P7" s="36"/>
      <c r="Q7" s="36"/>
      <c r="R7" s="2"/>
      <c r="S7" s="216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9"/>
      <c r="B8" s="9" t="s">
        <v>1720</v>
      </c>
      <c r="C8" s="331">
        <v>0</v>
      </c>
      <c r="D8" s="331">
        <v>0.25</v>
      </c>
      <c r="E8" s="331">
        <v>0.5</v>
      </c>
      <c r="F8" s="331">
        <v>1</v>
      </c>
      <c r="G8" s="331">
        <v>2</v>
      </c>
      <c r="H8" s="331">
        <v>0</v>
      </c>
      <c r="I8" s="331">
        <v>0.25</v>
      </c>
      <c r="J8" s="331">
        <v>0.5</v>
      </c>
      <c r="K8" s="331">
        <v>1</v>
      </c>
      <c r="L8" s="331">
        <v>2</v>
      </c>
      <c r="M8" s="331">
        <v>0</v>
      </c>
      <c r="N8" s="331">
        <v>2</v>
      </c>
      <c r="O8" s="331">
        <v>0</v>
      </c>
      <c r="P8" s="331">
        <v>2</v>
      </c>
      <c r="Q8" s="331"/>
      <c r="R8" s="331"/>
      <c r="S8" s="331"/>
      <c r="T8" s="332"/>
      <c r="U8" s="332"/>
      <c r="V8" s="332"/>
      <c r="W8" s="332"/>
      <c r="X8" s="332"/>
      <c r="Y8" s="332"/>
      <c r="Z8" s="332"/>
      <c r="AA8" s="332"/>
      <c r="AB8" s="332"/>
    </row>
    <row r="9" spans="1:28" x14ac:dyDescent="0.25">
      <c r="A9" s="9" t="s">
        <v>397</v>
      </c>
      <c r="B9" s="9" t="s">
        <v>9</v>
      </c>
      <c r="C9" s="333">
        <v>0.24399999999999999</v>
      </c>
      <c r="D9" s="333">
        <v>0.59399999999999997</v>
      </c>
      <c r="E9" s="333">
        <v>0.48699999999999999</v>
      </c>
      <c r="F9" s="333">
        <v>0.70799999999999996</v>
      </c>
      <c r="G9" s="333">
        <v>0.80400000000000005</v>
      </c>
      <c r="H9" s="332">
        <v>12.28</v>
      </c>
      <c r="I9" s="332">
        <v>12.940000000000001</v>
      </c>
      <c r="J9" s="332">
        <v>10.98</v>
      </c>
      <c r="K9" s="332">
        <v>10.600000000000001</v>
      </c>
      <c r="L9" s="332">
        <v>17.420000000000002</v>
      </c>
      <c r="M9" s="332">
        <v>3.2800000000000002</v>
      </c>
      <c r="N9" s="333">
        <v>0.84799999999999998</v>
      </c>
      <c r="O9" s="332">
        <v>1.3460000000000001</v>
      </c>
      <c r="P9" s="333">
        <v>0.81100000000000005</v>
      </c>
      <c r="Q9" s="148"/>
      <c r="R9" s="332" t="s">
        <v>398</v>
      </c>
      <c r="S9" s="334" t="s">
        <v>399</v>
      </c>
      <c r="T9" s="334" t="s">
        <v>400</v>
      </c>
      <c r="U9" s="332">
        <v>0.24189704599266801</v>
      </c>
      <c r="V9" s="332">
        <v>0.308513038074127</v>
      </c>
      <c r="W9" s="332">
        <v>2.5526564138973602</v>
      </c>
      <c r="X9" s="335">
        <v>1</v>
      </c>
      <c r="Y9" s="335">
        <v>8</v>
      </c>
      <c r="Z9" s="332">
        <v>0.14877610444447201</v>
      </c>
      <c r="AA9" s="332">
        <v>-188.665290934805</v>
      </c>
      <c r="AB9" s="332">
        <v>-7.3479035505207602</v>
      </c>
    </row>
    <row r="10" spans="1:28" x14ac:dyDescent="0.25">
      <c r="A10" s="9"/>
      <c r="B10" s="9" t="s">
        <v>10</v>
      </c>
      <c r="C10" s="333">
        <v>0.48299999999999998</v>
      </c>
      <c r="D10" s="333">
        <v>0.58299999999999996</v>
      </c>
      <c r="E10" s="333">
        <v>0.61899999999999999</v>
      </c>
      <c r="F10" s="333">
        <v>0.67500000000000004</v>
      </c>
      <c r="G10" s="333">
        <v>0.49</v>
      </c>
      <c r="H10" s="332">
        <v>12.24</v>
      </c>
      <c r="I10" s="332">
        <v>16.739999999999998</v>
      </c>
      <c r="J10" s="332">
        <v>12.5</v>
      </c>
      <c r="K10" s="332">
        <v>12.4</v>
      </c>
      <c r="L10" s="332">
        <v>13.02</v>
      </c>
      <c r="M10" s="332">
        <v>2.12</v>
      </c>
      <c r="N10" s="333">
        <v>0.64900000000000002</v>
      </c>
      <c r="O10" s="332"/>
      <c r="P10" s="333">
        <v>0.78100000000000003</v>
      </c>
      <c r="Q10" s="148"/>
      <c r="R10" s="332" t="s">
        <v>396</v>
      </c>
      <c r="S10" s="334" t="s">
        <v>401</v>
      </c>
      <c r="T10" s="334" t="s">
        <v>402</v>
      </c>
      <c r="U10" s="332">
        <v>8.9336200294414803E-2</v>
      </c>
      <c r="V10" s="332">
        <v>0.16191829324056001</v>
      </c>
      <c r="W10" s="332">
        <v>0.78480071634161297</v>
      </c>
      <c r="X10" s="335">
        <v>1</v>
      </c>
      <c r="Y10" s="335">
        <v>8</v>
      </c>
      <c r="Z10" s="332">
        <v>0.40152056481975601</v>
      </c>
      <c r="AA10" s="332">
        <v>-648.31504615011602</v>
      </c>
      <c r="AB10" s="332">
        <v>-2.1383035444759599</v>
      </c>
    </row>
    <row r="11" spans="1:28" x14ac:dyDescent="0.25">
      <c r="C11" s="333"/>
      <c r="D11" s="333"/>
      <c r="E11" s="333"/>
      <c r="F11" s="333"/>
      <c r="G11" s="333"/>
      <c r="H11" s="332"/>
      <c r="I11" s="332"/>
      <c r="J11" s="332"/>
      <c r="K11" s="332"/>
      <c r="L11" s="332"/>
      <c r="M11" s="332"/>
      <c r="N11" s="333"/>
      <c r="O11" s="332"/>
      <c r="P11" s="333"/>
      <c r="Q11" s="148"/>
      <c r="R11" s="332"/>
      <c r="S11" s="151"/>
      <c r="T11" s="151"/>
      <c r="U11" s="336"/>
      <c r="V11" s="336"/>
      <c r="W11" s="336"/>
      <c r="X11" s="332"/>
      <c r="Y11" s="332"/>
      <c r="Z11" s="336"/>
      <c r="AA11" s="336"/>
      <c r="AB11" s="336"/>
    </row>
    <row r="12" spans="1:28" x14ac:dyDescent="0.25">
      <c r="A12" t="s">
        <v>403</v>
      </c>
      <c r="B12" t="s">
        <v>9</v>
      </c>
      <c r="C12" s="332">
        <v>1.758</v>
      </c>
      <c r="D12" s="332">
        <v>1.488</v>
      </c>
      <c r="E12" s="332">
        <v>1.944</v>
      </c>
      <c r="F12" s="332">
        <v>1.42</v>
      </c>
      <c r="G12" s="332">
        <v>1.3480000000000001</v>
      </c>
      <c r="H12" s="332">
        <v>21.400000000000002</v>
      </c>
      <c r="I12" s="332">
        <v>22.799999999999997</v>
      </c>
      <c r="J12" s="332">
        <v>28.799999999999997</v>
      </c>
      <c r="K12" s="332">
        <v>29.6</v>
      </c>
      <c r="L12" s="332">
        <v>24.4</v>
      </c>
      <c r="M12" s="332">
        <v>1.52</v>
      </c>
      <c r="N12" s="332">
        <v>1.496</v>
      </c>
      <c r="O12" s="332">
        <v>1.522</v>
      </c>
      <c r="P12" s="332">
        <v>1.3380000000000001</v>
      </c>
      <c r="Q12" s="331"/>
      <c r="R12" s="332" t="s">
        <v>395</v>
      </c>
      <c r="S12" s="151" t="s">
        <v>404</v>
      </c>
      <c r="T12" s="151" t="s">
        <v>405</v>
      </c>
      <c r="U12" s="336">
        <v>5.9063273926447701E-7</v>
      </c>
      <c r="V12" s="336">
        <v>0.25144151279018201</v>
      </c>
      <c r="W12" s="336">
        <v>4.7250647042693096E-6</v>
      </c>
      <c r="X12" s="332">
        <v>1</v>
      </c>
      <c r="Y12" s="332">
        <v>8</v>
      </c>
      <c r="Z12" s="336">
        <v>0.99831884961862405</v>
      </c>
      <c r="AA12" s="336">
        <v>-170145.65093263399</v>
      </c>
      <c r="AB12" s="336">
        <v>-8.1476920128200105E-3</v>
      </c>
    </row>
    <row r="13" spans="1:28" x14ac:dyDescent="0.25">
      <c r="B13" t="s">
        <v>10</v>
      </c>
      <c r="C13" s="332">
        <v>2.06</v>
      </c>
      <c r="D13" s="332">
        <v>1.6300000000000001</v>
      </c>
      <c r="E13" s="332">
        <v>2.68</v>
      </c>
      <c r="F13" s="332">
        <v>1.948</v>
      </c>
      <c r="G13" s="332">
        <v>2.6</v>
      </c>
      <c r="H13" s="332">
        <v>14.78</v>
      </c>
      <c r="I13" s="332">
        <v>10.18</v>
      </c>
      <c r="J13" s="332">
        <v>14.96</v>
      </c>
      <c r="K13" s="332">
        <v>15.940000000000001</v>
      </c>
      <c r="L13" s="332">
        <v>18.759999999999998</v>
      </c>
      <c r="M13" s="332">
        <v>2.12</v>
      </c>
      <c r="N13" s="332">
        <v>2.1</v>
      </c>
      <c r="O13" s="332">
        <v>1.6159999999999999</v>
      </c>
      <c r="P13" s="332">
        <v>1.484</v>
      </c>
      <c r="Q13" s="331"/>
      <c r="R13" s="332" t="s">
        <v>396</v>
      </c>
      <c r="S13" s="151" t="s">
        <v>406</v>
      </c>
      <c r="T13" s="151" t="s">
        <v>407</v>
      </c>
      <c r="U13" s="336">
        <v>8.0271499726782297E-2</v>
      </c>
      <c r="V13" s="336">
        <v>0.34226713201141401</v>
      </c>
      <c r="W13" s="336">
        <v>0.69821909142045002</v>
      </c>
      <c r="X13" s="332">
        <v>1</v>
      </c>
      <c r="Y13" s="332">
        <v>8</v>
      </c>
      <c r="Z13" s="336">
        <v>0.427631936816527</v>
      </c>
      <c r="AA13" s="336">
        <v>-325.16265282660299</v>
      </c>
      <c r="AB13" s="336">
        <v>-4.2633874126348301</v>
      </c>
    </row>
    <row r="14" spans="1:28" x14ac:dyDescent="0.25"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150"/>
      <c r="R14" s="332"/>
      <c r="S14" s="151"/>
      <c r="T14" s="151"/>
      <c r="U14" s="332"/>
      <c r="V14" s="332"/>
      <c r="W14" s="332"/>
      <c r="X14" s="332"/>
      <c r="Y14" s="332"/>
      <c r="Z14" s="332"/>
      <c r="AA14" s="332"/>
      <c r="AB14" s="332"/>
    </row>
    <row r="15" spans="1:28" x14ac:dyDescent="0.25">
      <c r="A15" t="s">
        <v>408</v>
      </c>
      <c r="B15" t="s">
        <v>9</v>
      </c>
      <c r="C15" s="332">
        <v>0.21600000000000003</v>
      </c>
      <c r="D15" s="332">
        <v>0.19419999999999998</v>
      </c>
      <c r="E15" s="332">
        <v>5.8999999999999997E-2</v>
      </c>
      <c r="F15" s="332">
        <v>0</v>
      </c>
      <c r="G15" s="332">
        <v>0</v>
      </c>
      <c r="H15" s="332">
        <v>7.22</v>
      </c>
      <c r="I15" s="337">
        <v>6.7600000000000007</v>
      </c>
      <c r="J15" s="337">
        <v>5.68</v>
      </c>
      <c r="K15" s="337">
        <v>2.68</v>
      </c>
      <c r="L15" s="337">
        <v>0.39</v>
      </c>
      <c r="M15" s="337">
        <v>0.72400000000000009</v>
      </c>
      <c r="N15" s="337">
        <v>0.81199999999999994</v>
      </c>
      <c r="O15" s="337">
        <v>1.03</v>
      </c>
      <c r="P15" s="338">
        <v>1.07</v>
      </c>
      <c r="Q15" s="150"/>
      <c r="R15" s="332" t="s">
        <v>395</v>
      </c>
      <c r="S15" s="151" t="s">
        <v>409</v>
      </c>
      <c r="T15" s="151" t="s">
        <v>410</v>
      </c>
      <c r="U15" s="336">
        <v>0.78402529450440706</v>
      </c>
      <c r="V15" s="336">
        <v>0.33346547176184599</v>
      </c>
      <c r="W15" s="336">
        <v>14.5206873685568</v>
      </c>
      <c r="X15" s="332">
        <v>1</v>
      </c>
      <c r="Y15" s="332">
        <v>4</v>
      </c>
      <c r="Z15" s="336">
        <v>1.8930351126270999E-2</v>
      </c>
      <c r="AA15" s="336">
        <v>16.364481748416399</v>
      </c>
      <c r="AB15" s="336">
        <v>84.7136122263109</v>
      </c>
    </row>
    <row r="16" spans="1:28" x14ac:dyDescent="0.25">
      <c r="B16" t="s">
        <v>10</v>
      </c>
      <c r="C16" s="332">
        <v>0.39399999999999996</v>
      </c>
      <c r="D16" s="332">
        <v>0.1782</v>
      </c>
      <c r="E16" s="332">
        <v>0.11360000000000001</v>
      </c>
      <c r="F16" s="332">
        <v>0</v>
      </c>
      <c r="G16" s="332">
        <v>0</v>
      </c>
      <c r="H16" s="332">
        <v>4.4800000000000004</v>
      </c>
      <c r="I16" s="337">
        <v>6.22</v>
      </c>
      <c r="J16" s="337">
        <v>4.96</v>
      </c>
      <c r="K16" s="337">
        <v>2.86</v>
      </c>
      <c r="L16" s="337">
        <v>0.41399999999999998</v>
      </c>
      <c r="M16" s="337">
        <v>0.92600000000000005</v>
      </c>
      <c r="N16" s="337">
        <v>0.94799999999999995</v>
      </c>
      <c r="O16" s="337"/>
      <c r="P16" s="332"/>
      <c r="Q16" s="150"/>
      <c r="R16" s="332" t="s">
        <v>396</v>
      </c>
      <c r="S16" s="151" t="s">
        <v>411</v>
      </c>
      <c r="T16" s="151" t="s">
        <v>412</v>
      </c>
      <c r="U16" s="336">
        <v>0.92191744845013301</v>
      </c>
      <c r="V16" s="336">
        <v>0.32585900782738703</v>
      </c>
      <c r="W16" s="336">
        <v>94.455668279370798</v>
      </c>
      <c r="X16" s="332">
        <v>1</v>
      </c>
      <c r="Y16" s="332">
        <v>8</v>
      </c>
      <c r="Z16" s="339">
        <v>1.0498091093768999E-5</v>
      </c>
      <c r="AA16" s="336">
        <v>29.3641862639785</v>
      </c>
      <c r="AB16" s="336">
        <v>47.210378951330803</v>
      </c>
    </row>
    <row r="17" spans="1:28" x14ac:dyDescent="0.25"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150"/>
      <c r="R17" s="332"/>
      <c r="S17" s="151"/>
      <c r="T17" s="151"/>
      <c r="U17" s="336"/>
      <c r="V17" s="336"/>
      <c r="W17" s="336"/>
      <c r="X17" s="332"/>
      <c r="Y17" s="332"/>
      <c r="Z17" s="339"/>
      <c r="AA17" s="336"/>
      <c r="AB17" s="336"/>
    </row>
    <row r="18" spans="1:28" x14ac:dyDescent="0.25">
      <c r="A18" t="s">
        <v>413</v>
      </c>
      <c r="B18" t="s">
        <v>9</v>
      </c>
      <c r="C18" s="332">
        <v>1.1000000000000001</v>
      </c>
      <c r="D18" s="332">
        <v>0.7</v>
      </c>
      <c r="E18" s="332">
        <v>0.4</v>
      </c>
      <c r="F18" s="332">
        <v>0</v>
      </c>
      <c r="G18" s="332">
        <v>0</v>
      </c>
      <c r="H18" s="332">
        <v>11</v>
      </c>
      <c r="I18" s="332">
        <v>8.6999999999999993</v>
      </c>
      <c r="J18" s="332">
        <v>7.4</v>
      </c>
      <c r="K18" s="332">
        <v>3.3</v>
      </c>
      <c r="L18" s="332">
        <v>1.1000000000000001</v>
      </c>
      <c r="M18" s="332">
        <v>1.3</v>
      </c>
      <c r="N18" s="332">
        <v>1.3</v>
      </c>
      <c r="O18" s="332">
        <v>1</v>
      </c>
      <c r="P18" s="332">
        <v>0.9</v>
      </c>
      <c r="Q18" s="150"/>
      <c r="R18" s="332" t="s">
        <v>395</v>
      </c>
      <c r="S18" s="151" t="s">
        <v>414</v>
      </c>
      <c r="T18" s="151" t="s">
        <v>415</v>
      </c>
      <c r="U18" s="336">
        <v>0.96799747778071998</v>
      </c>
      <c r="V18" s="336">
        <v>8.5779385224794197E-2</v>
      </c>
      <c r="W18" s="336">
        <v>120.990148357439</v>
      </c>
      <c r="X18" s="332">
        <v>1</v>
      </c>
      <c r="Y18" s="332">
        <v>4</v>
      </c>
      <c r="Z18" s="339">
        <v>3.8823286663625101E-4</v>
      </c>
      <c r="AA18" s="336">
        <v>22.038842527578101</v>
      </c>
      <c r="AB18" s="336">
        <v>62.902321634412601</v>
      </c>
    </row>
    <row r="19" spans="1:28" x14ac:dyDescent="0.25">
      <c r="B19" t="s">
        <v>10</v>
      </c>
      <c r="C19" s="332">
        <v>1.2</v>
      </c>
      <c r="D19" s="332">
        <v>0.7</v>
      </c>
      <c r="E19" s="332">
        <v>0.5</v>
      </c>
      <c r="F19" s="332">
        <v>0</v>
      </c>
      <c r="G19" s="332">
        <v>0</v>
      </c>
      <c r="H19" s="332">
        <v>11.7</v>
      </c>
      <c r="I19" s="332">
        <v>8.6999999999999993</v>
      </c>
      <c r="J19" s="332">
        <v>7.1</v>
      </c>
      <c r="K19" s="332">
        <v>3.8</v>
      </c>
      <c r="L19" s="332">
        <v>1.2</v>
      </c>
      <c r="M19" s="332">
        <v>1</v>
      </c>
      <c r="N19" s="332">
        <v>1.7</v>
      </c>
      <c r="O19" s="332"/>
      <c r="P19" s="332"/>
      <c r="Q19" s="150"/>
      <c r="R19" s="332" t="s">
        <v>396</v>
      </c>
      <c r="S19" s="151" t="s">
        <v>416</v>
      </c>
      <c r="T19" s="151" t="s">
        <v>417</v>
      </c>
      <c r="U19" s="336">
        <v>0.99397197680999705</v>
      </c>
      <c r="V19" s="336">
        <v>7.1632681140360893E-2</v>
      </c>
      <c r="W19" s="336">
        <v>1319.1349077202301</v>
      </c>
      <c r="X19" s="332">
        <v>1</v>
      </c>
      <c r="Y19" s="332">
        <v>8</v>
      </c>
      <c r="Z19" s="339">
        <v>3.6191583063782601E-10</v>
      </c>
      <c r="AA19" s="336">
        <v>35.7442262502435</v>
      </c>
      <c r="AB19" s="336">
        <v>38.783728354182699</v>
      </c>
    </row>
    <row r="20" spans="1:28" x14ac:dyDescent="0.25"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150"/>
      <c r="R20" s="332"/>
      <c r="S20" s="151"/>
      <c r="T20" s="151"/>
      <c r="U20" s="336"/>
      <c r="V20" s="336"/>
      <c r="W20" s="336"/>
      <c r="X20" s="332"/>
      <c r="Y20" s="332"/>
      <c r="Z20" s="339"/>
      <c r="AA20" s="336"/>
      <c r="AB20" s="336"/>
    </row>
    <row r="21" spans="1:28" x14ac:dyDescent="0.25">
      <c r="A21" t="s">
        <v>418</v>
      </c>
      <c r="B21" t="s">
        <v>9</v>
      </c>
      <c r="C21" s="332">
        <v>0.97600000000000009</v>
      </c>
      <c r="D21" s="332">
        <v>1.5379999999999998</v>
      </c>
      <c r="E21" s="332">
        <v>1.252</v>
      </c>
      <c r="F21" s="332">
        <v>0.996</v>
      </c>
      <c r="G21" s="332">
        <v>0.71400000000000008</v>
      </c>
      <c r="H21" s="332">
        <v>7.1999999999999993</v>
      </c>
      <c r="I21" s="332">
        <v>4.74</v>
      </c>
      <c r="J21" s="332">
        <v>6.62</v>
      </c>
      <c r="K21" s="332">
        <v>7.1999999999999993</v>
      </c>
      <c r="L21" s="332">
        <v>5.5</v>
      </c>
      <c r="M21" s="332">
        <v>1.3880000000000001</v>
      </c>
      <c r="N21" s="332">
        <v>1.224</v>
      </c>
      <c r="O21" s="332">
        <v>1.3839999999999999</v>
      </c>
      <c r="P21" s="332">
        <v>0.97199999999999998</v>
      </c>
      <c r="Q21" s="150"/>
      <c r="R21" s="332" t="s">
        <v>395</v>
      </c>
      <c r="S21" s="151" t="s">
        <v>419</v>
      </c>
      <c r="T21" s="151" t="s">
        <v>420</v>
      </c>
      <c r="U21" s="336">
        <v>0.38982776365653998</v>
      </c>
      <c r="V21" s="336">
        <v>0.184246380839789</v>
      </c>
      <c r="W21" s="336">
        <v>5.1110521316752902</v>
      </c>
      <c r="X21" s="332">
        <v>1</v>
      </c>
      <c r="Y21" s="332">
        <v>8</v>
      </c>
      <c r="Z21" s="336">
        <v>5.3658380333998799E-2</v>
      </c>
      <c r="AA21" s="336">
        <v>223.25828921459399</v>
      </c>
      <c r="AB21" s="336">
        <v>6.2093746485147996</v>
      </c>
    </row>
    <row r="22" spans="1:28" x14ac:dyDescent="0.25">
      <c r="B22" t="s">
        <v>10</v>
      </c>
      <c r="C22" s="332">
        <v>1.208</v>
      </c>
      <c r="D22" s="332">
        <v>1.3819999999999999</v>
      </c>
      <c r="E22" s="332">
        <v>1.3080000000000001</v>
      </c>
      <c r="F22" s="332">
        <v>0.96399999999999997</v>
      </c>
      <c r="G22" s="332">
        <v>1.1040000000000001</v>
      </c>
      <c r="H22" s="332">
        <v>4.6400000000000006</v>
      </c>
      <c r="I22" s="332">
        <v>8.4</v>
      </c>
      <c r="J22" s="332">
        <v>8.36</v>
      </c>
      <c r="K22" s="332">
        <v>7.9</v>
      </c>
      <c r="L22" s="332">
        <v>6.12</v>
      </c>
      <c r="M22" s="332">
        <v>1.57</v>
      </c>
      <c r="N22" s="332">
        <v>1.4380000000000002</v>
      </c>
      <c r="O22" s="332"/>
      <c r="P22" s="332"/>
      <c r="Q22" s="150"/>
      <c r="R22" s="332" t="s">
        <v>396</v>
      </c>
      <c r="S22" s="151" t="s">
        <v>421</v>
      </c>
      <c r="T22" s="151" t="s">
        <v>422</v>
      </c>
      <c r="U22" s="336">
        <v>2.36074208582218E-3</v>
      </c>
      <c r="V22" s="336">
        <v>0.232387420268404</v>
      </c>
      <c r="W22" s="336">
        <v>1.89306270144818E-2</v>
      </c>
      <c r="X22" s="332">
        <v>1</v>
      </c>
      <c r="Y22" s="332">
        <v>8</v>
      </c>
      <c r="Z22" s="336">
        <v>0.89396546934361598</v>
      </c>
      <c r="AA22" s="336">
        <v>2908.4834663532602</v>
      </c>
      <c r="AB22" s="336">
        <v>0.47663821271711199</v>
      </c>
    </row>
    <row r="23" spans="1:28" x14ac:dyDescent="0.25"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150"/>
      <c r="R23" s="332"/>
      <c r="S23" s="151"/>
      <c r="T23" s="151"/>
      <c r="U23" s="336"/>
      <c r="V23" s="336"/>
      <c r="W23" s="336"/>
      <c r="X23" s="332"/>
      <c r="Y23" s="332"/>
      <c r="Z23" s="336"/>
      <c r="AA23" s="336"/>
      <c r="AB23" s="336"/>
    </row>
    <row r="24" spans="1:28" x14ac:dyDescent="0.25">
      <c r="A24" t="s">
        <v>423</v>
      </c>
      <c r="B24" t="s">
        <v>9</v>
      </c>
      <c r="C24" s="333" t="s">
        <v>424</v>
      </c>
      <c r="D24" s="337">
        <v>3.5900000000000001E-2</v>
      </c>
      <c r="E24" s="340">
        <v>3.8300000000000001E-3</v>
      </c>
      <c r="F24" s="338">
        <v>0</v>
      </c>
      <c r="G24" s="338">
        <v>0</v>
      </c>
      <c r="H24" s="332">
        <v>5.05</v>
      </c>
      <c r="I24" s="332">
        <v>3.68</v>
      </c>
      <c r="J24" s="332">
        <v>2.81</v>
      </c>
      <c r="K24" s="332">
        <v>1.46</v>
      </c>
      <c r="L24" s="332">
        <v>2.1000000000000001E-2</v>
      </c>
      <c r="M24" s="341">
        <v>0.4</v>
      </c>
      <c r="N24" s="342">
        <v>0.73</v>
      </c>
      <c r="O24" s="342">
        <v>0.32</v>
      </c>
      <c r="P24" s="342">
        <v>0.15</v>
      </c>
      <c r="Q24" s="150"/>
      <c r="R24" s="332" t="s">
        <v>395</v>
      </c>
      <c r="S24" s="151" t="s">
        <v>425</v>
      </c>
      <c r="T24" s="151" t="s">
        <v>426</v>
      </c>
      <c r="U24" s="336">
        <v>0.95167627072571703</v>
      </c>
      <c r="V24" s="336">
        <v>0.42302224254219201</v>
      </c>
      <c r="W24" s="336">
        <v>78.775068482324301</v>
      </c>
      <c r="X24" s="332">
        <v>1</v>
      </c>
      <c r="Y24" s="332">
        <v>4</v>
      </c>
      <c r="Z24" s="339">
        <v>8.90195370759738E-4</v>
      </c>
      <c r="AA24" s="336">
        <v>5.5384612034416696</v>
      </c>
      <c r="AB24" s="336">
        <v>250.303163676298</v>
      </c>
    </row>
    <row r="25" spans="1:28" x14ac:dyDescent="0.25">
      <c r="B25" t="s">
        <v>10</v>
      </c>
      <c r="C25" s="337">
        <v>9.0700000000000003E-2</v>
      </c>
      <c r="D25" s="337">
        <v>2.4799999999999999E-2</v>
      </c>
      <c r="E25" s="340">
        <v>2.0999999999999999E-3</v>
      </c>
      <c r="F25" s="338">
        <v>0</v>
      </c>
      <c r="G25" s="338">
        <v>0</v>
      </c>
      <c r="H25" s="332">
        <v>3.15</v>
      </c>
      <c r="I25" s="332">
        <v>3.82</v>
      </c>
      <c r="J25" s="332">
        <v>2.0699999999999998</v>
      </c>
      <c r="K25" s="332">
        <v>1.64</v>
      </c>
      <c r="L25" s="332">
        <v>2.5000000000000001E-2</v>
      </c>
      <c r="M25" s="342">
        <v>0.18</v>
      </c>
      <c r="N25" s="342">
        <v>0.73</v>
      </c>
      <c r="O25" s="342"/>
      <c r="P25" s="342"/>
      <c r="Q25" s="150"/>
      <c r="R25" s="332" t="s">
        <v>396</v>
      </c>
      <c r="S25" s="151" t="s">
        <v>427</v>
      </c>
      <c r="T25" s="151" t="s">
        <v>428</v>
      </c>
      <c r="U25" s="336">
        <v>0.89928341232906905</v>
      </c>
      <c r="V25" s="336">
        <v>0.69099142991028695</v>
      </c>
      <c r="W25" s="336">
        <v>71.430808618519094</v>
      </c>
      <c r="X25" s="332">
        <v>1</v>
      </c>
      <c r="Y25" s="332">
        <v>8</v>
      </c>
      <c r="Z25" s="339">
        <v>2.93464020616474E-5</v>
      </c>
      <c r="AA25" s="336">
        <v>15.923783684889299</v>
      </c>
      <c r="AB25" s="336">
        <v>87.058100546504804</v>
      </c>
    </row>
    <row r="26" spans="1:28" x14ac:dyDescent="0.25"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150"/>
      <c r="R26" s="332"/>
      <c r="S26" s="151"/>
      <c r="T26" s="151"/>
      <c r="U26" s="332"/>
      <c r="V26" s="332"/>
      <c r="W26" s="332"/>
      <c r="X26" s="332"/>
      <c r="Y26" s="332"/>
      <c r="Z26" s="332"/>
      <c r="AA26" s="332"/>
      <c r="AB26" s="332"/>
    </row>
    <row r="27" spans="1:28" x14ac:dyDescent="0.25">
      <c r="A27" t="s">
        <v>429</v>
      </c>
      <c r="B27" t="s">
        <v>9</v>
      </c>
      <c r="C27" s="333">
        <v>0.53300000000000003</v>
      </c>
      <c r="D27" s="333">
        <v>0.747</v>
      </c>
      <c r="E27" s="333">
        <v>0.69699999999999995</v>
      </c>
      <c r="F27" s="338">
        <v>1.19</v>
      </c>
      <c r="G27" s="338">
        <v>1.39</v>
      </c>
      <c r="H27" s="332">
        <v>10.26</v>
      </c>
      <c r="I27" s="332">
        <v>12.3</v>
      </c>
      <c r="J27" s="332">
        <v>13.14</v>
      </c>
      <c r="K27" s="332">
        <v>11.379999999999999</v>
      </c>
      <c r="L27" s="332">
        <v>13.72</v>
      </c>
      <c r="M27" s="332">
        <v>2.8000000000000003</v>
      </c>
      <c r="N27" s="338">
        <v>0.83</v>
      </c>
      <c r="O27" s="332">
        <v>1.5</v>
      </c>
      <c r="P27" s="338">
        <v>1.39</v>
      </c>
      <c r="Q27" s="150"/>
      <c r="R27" s="332" t="s">
        <v>395</v>
      </c>
      <c r="S27" s="151" t="s">
        <v>430</v>
      </c>
      <c r="T27" s="151" t="s">
        <v>431</v>
      </c>
      <c r="U27" s="336">
        <v>0.56525041089482897</v>
      </c>
      <c r="V27" s="336">
        <v>0.25559494457177201</v>
      </c>
      <c r="W27" s="336">
        <v>10.401397495202</v>
      </c>
      <c r="X27" s="332">
        <v>1</v>
      </c>
      <c r="Y27" s="332">
        <v>8</v>
      </c>
      <c r="Z27" s="336">
        <v>1.2145549926007099E-2</v>
      </c>
      <c r="AA27" s="336">
        <v>-112.81415822575801</v>
      </c>
      <c r="AB27" s="336">
        <v>-12.288301246246901</v>
      </c>
    </row>
    <row r="28" spans="1:28" x14ac:dyDescent="0.25">
      <c r="B28" t="s">
        <v>10</v>
      </c>
      <c r="C28" s="333">
        <v>0.94199999999999995</v>
      </c>
      <c r="D28" s="333">
        <v>1.17</v>
      </c>
      <c r="E28" s="333">
        <v>0.63900000000000001</v>
      </c>
      <c r="F28" s="338">
        <v>1.27</v>
      </c>
      <c r="G28" s="338">
        <v>1.54</v>
      </c>
      <c r="H28" s="332">
        <v>10.760000000000002</v>
      </c>
      <c r="I28" s="332">
        <v>14.44</v>
      </c>
      <c r="J28" s="332">
        <v>13.86</v>
      </c>
      <c r="K28" s="332">
        <v>14.5</v>
      </c>
      <c r="L28" s="332">
        <v>17.04</v>
      </c>
      <c r="M28" s="332">
        <v>3.54</v>
      </c>
      <c r="N28" s="338">
        <v>1.36</v>
      </c>
      <c r="O28" s="332"/>
      <c r="P28" s="333">
        <v>0.78100000000000003</v>
      </c>
      <c r="Q28" s="150"/>
      <c r="R28" s="332" t="s">
        <v>396</v>
      </c>
      <c r="S28" s="151" t="s">
        <v>432</v>
      </c>
      <c r="T28" s="151" t="s">
        <v>433</v>
      </c>
      <c r="U28" s="336">
        <v>0.422717319775189</v>
      </c>
      <c r="V28" s="336">
        <v>0.12481256320735901</v>
      </c>
      <c r="W28" s="336">
        <v>5.8580287856281599</v>
      </c>
      <c r="X28" s="332">
        <v>1</v>
      </c>
      <c r="Y28" s="332">
        <v>8</v>
      </c>
      <c r="Z28" s="336">
        <v>4.1828123557946503E-2</v>
      </c>
      <c r="AA28" s="336">
        <v>-307.84185031512101</v>
      </c>
      <c r="AB28" s="336">
        <v>-4.5032680244768999</v>
      </c>
    </row>
    <row r="29" spans="1:28" x14ac:dyDescent="0.25"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150"/>
      <c r="R29" s="332"/>
      <c r="S29" s="151"/>
      <c r="T29" s="151"/>
      <c r="U29" s="336"/>
      <c r="V29" s="336"/>
      <c r="W29" s="336"/>
      <c r="X29" s="332"/>
      <c r="Y29" s="332"/>
      <c r="Z29" s="336"/>
      <c r="AA29" s="336"/>
      <c r="AB29" s="336"/>
    </row>
    <row r="30" spans="1:28" x14ac:dyDescent="0.25">
      <c r="A30" s="38" t="s">
        <v>434</v>
      </c>
      <c r="B30" t="s">
        <v>9</v>
      </c>
      <c r="C30" s="337">
        <v>4.7042408354826435</v>
      </c>
      <c r="D30" s="337">
        <v>3.256521922963088</v>
      </c>
      <c r="E30" s="337">
        <v>2.7110904401505223</v>
      </c>
      <c r="F30" s="337">
        <v>2.35508012346201</v>
      </c>
      <c r="G30" s="337">
        <v>0.91187123870731324</v>
      </c>
      <c r="H30" s="337">
        <v>32.380026214536379</v>
      </c>
      <c r="I30" s="337">
        <v>19.863007906642423</v>
      </c>
      <c r="J30" s="337">
        <v>16.629599875974236</v>
      </c>
      <c r="K30" s="337">
        <v>14.016884416444688</v>
      </c>
      <c r="L30" s="337">
        <v>4.2833988696742917</v>
      </c>
      <c r="M30" s="337"/>
      <c r="N30" s="337">
        <v>3.6765182585655292</v>
      </c>
      <c r="O30" s="337"/>
      <c r="P30" s="337">
        <v>3.915549730103026</v>
      </c>
      <c r="Q30" s="150"/>
      <c r="R30" s="332" t="s">
        <v>395</v>
      </c>
      <c r="S30" s="151" t="s">
        <v>435</v>
      </c>
      <c r="T30" s="151" t="s">
        <v>436</v>
      </c>
      <c r="U30" s="336">
        <v>0.83285713511661896</v>
      </c>
      <c r="V30" s="336">
        <v>0.20498744987231499</v>
      </c>
      <c r="W30" s="336">
        <v>39.863245646661497</v>
      </c>
      <c r="X30" s="332">
        <v>1</v>
      </c>
      <c r="Y30" s="332">
        <v>8</v>
      </c>
      <c r="Z30" s="339">
        <v>2.2936991901989501E-4</v>
      </c>
      <c r="AA30" s="336">
        <v>71.853530678726599</v>
      </c>
      <c r="AB30" s="336">
        <v>19.2933367090662</v>
      </c>
    </row>
    <row r="31" spans="1:28" x14ac:dyDescent="0.25">
      <c r="B31" t="s">
        <v>10</v>
      </c>
      <c r="C31" s="337">
        <v>4.3200428452637665</v>
      </c>
      <c r="D31" s="337">
        <v>3.748678702803264</v>
      </c>
      <c r="E31" s="337">
        <v>3.1806970811664059</v>
      </c>
      <c r="F31" s="337">
        <v>2.5856552929403973</v>
      </c>
      <c r="G31" s="337">
        <v>1.9243724719180302</v>
      </c>
      <c r="H31" s="337">
        <v>27.30314433498231</v>
      </c>
      <c r="I31" s="337">
        <v>27.851394585147915</v>
      </c>
      <c r="J31" s="337">
        <v>19.346891604301437</v>
      </c>
      <c r="K31" s="337">
        <v>13.893704283116993</v>
      </c>
      <c r="L31" s="337">
        <v>9.3769114766112782</v>
      </c>
      <c r="M31" s="337"/>
      <c r="N31" s="337">
        <v>4.2174397136132367</v>
      </c>
      <c r="O31" s="337"/>
      <c r="P31" s="337">
        <v>4.2039096303186616</v>
      </c>
      <c r="Q31" s="150"/>
      <c r="R31" s="332" t="s">
        <v>396</v>
      </c>
      <c r="S31" s="151" t="s">
        <v>437</v>
      </c>
      <c r="T31" s="151" t="s">
        <v>438</v>
      </c>
      <c r="U31" s="336">
        <v>0.87262033287407503</v>
      </c>
      <c r="V31" s="336">
        <v>0.22687681856939701</v>
      </c>
      <c r="W31" s="336">
        <v>54.8043720046104</v>
      </c>
      <c r="X31" s="332">
        <v>1</v>
      </c>
      <c r="Y31" s="332">
        <v>8</v>
      </c>
      <c r="Z31" s="339">
        <v>7.5977110855385196E-5</v>
      </c>
      <c r="AA31" s="336">
        <v>55.3686567038853</v>
      </c>
      <c r="AB31" s="336">
        <v>25.037529238497999</v>
      </c>
    </row>
    <row r="32" spans="1:28" x14ac:dyDescent="0.25"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150"/>
      <c r="R32" s="332"/>
      <c r="S32" s="151"/>
      <c r="T32" s="151"/>
      <c r="U32" s="336"/>
      <c r="V32" s="336"/>
      <c r="W32" s="336"/>
      <c r="X32" s="332"/>
      <c r="Y32" s="332"/>
      <c r="Z32" s="339"/>
      <c r="AA32" s="336"/>
      <c r="AB32" s="336"/>
    </row>
    <row r="33" spans="1:28" x14ac:dyDescent="0.25">
      <c r="A33" t="s">
        <v>439</v>
      </c>
      <c r="B33" t="s">
        <v>9</v>
      </c>
      <c r="C33" s="332">
        <v>0.98</v>
      </c>
      <c r="D33" s="332">
        <v>0.94600000000000006</v>
      </c>
      <c r="E33" s="332">
        <v>0.86799999999999999</v>
      </c>
      <c r="F33" s="332">
        <v>0.78200000000000003</v>
      </c>
      <c r="G33" s="332">
        <v>0.98</v>
      </c>
      <c r="H33" s="332">
        <v>8.44</v>
      </c>
      <c r="I33" s="332">
        <v>9.4599999999999991</v>
      </c>
      <c r="J33" s="332">
        <v>9.08</v>
      </c>
      <c r="K33" s="332">
        <v>8.76</v>
      </c>
      <c r="L33" s="332">
        <v>10.52</v>
      </c>
      <c r="M33" s="332">
        <v>0.96799999999999997</v>
      </c>
      <c r="N33" s="332">
        <v>0.94</v>
      </c>
      <c r="O33" s="332">
        <v>0.88800000000000001</v>
      </c>
      <c r="P33" s="332">
        <v>0.81199999999999994</v>
      </c>
      <c r="Q33" s="338"/>
      <c r="R33" s="332" t="s">
        <v>395</v>
      </c>
      <c r="S33" s="151" t="s">
        <v>440</v>
      </c>
      <c r="T33" s="151" t="s">
        <v>441</v>
      </c>
      <c r="U33" s="336">
        <v>0.19669670923515001</v>
      </c>
      <c r="V33" s="336">
        <v>0.135541820553092</v>
      </c>
      <c r="W33" s="336">
        <v>1.9588786601172199</v>
      </c>
      <c r="X33" s="332">
        <v>1</v>
      </c>
      <c r="Y33" s="332">
        <v>8</v>
      </c>
      <c r="Z33" s="336">
        <v>0.199194957238642</v>
      </c>
      <c r="AA33" s="336">
        <v>-490.21278242941997</v>
      </c>
      <c r="AB33" s="336">
        <v>-2.8279441312191498</v>
      </c>
    </row>
    <row r="34" spans="1:28" x14ac:dyDescent="0.25">
      <c r="B34" t="s">
        <v>10</v>
      </c>
      <c r="C34" s="332">
        <v>0.64400000000000002</v>
      </c>
      <c r="D34" s="332">
        <v>0.94399999999999995</v>
      </c>
      <c r="E34" s="332">
        <v>0.89800000000000002</v>
      </c>
      <c r="F34" s="332">
        <v>0.85999999999999988</v>
      </c>
      <c r="G34" s="332">
        <v>1.07</v>
      </c>
      <c r="H34" s="332">
        <v>7.32</v>
      </c>
      <c r="I34" s="332">
        <v>9.8000000000000007</v>
      </c>
      <c r="J34" s="332">
        <v>10.58</v>
      </c>
      <c r="K34" s="332">
        <v>7.68</v>
      </c>
      <c r="L34" s="332">
        <v>11.16</v>
      </c>
      <c r="M34" s="332">
        <v>0.876</v>
      </c>
      <c r="N34" s="332">
        <v>1.044</v>
      </c>
      <c r="O34" s="332">
        <v>0.79600000000000004</v>
      </c>
      <c r="P34" s="332">
        <v>0.91399999999999992</v>
      </c>
      <c r="Q34" s="332"/>
      <c r="R34" s="332" t="s">
        <v>396</v>
      </c>
      <c r="S34" s="151" t="s">
        <v>442</v>
      </c>
      <c r="T34" s="151" t="s">
        <v>443</v>
      </c>
      <c r="U34" s="336">
        <v>0.29882347991171299</v>
      </c>
      <c r="V34" s="336">
        <v>0.123653363075024</v>
      </c>
      <c r="W34" s="336">
        <v>3.4093951677000001</v>
      </c>
      <c r="X34" s="332">
        <v>1</v>
      </c>
      <c r="Y34" s="332">
        <v>8</v>
      </c>
      <c r="Z34" s="336">
        <v>0.102030187858315</v>
      </c>
      <c r="AA34" s="336">
        <v>-407.30253241665798</v>
      </c>
      <c r="AB34" s="336">
        <v>-3.4035986785904599</v>
      </c>
    </row>
    <row r="35" spans="1:28" x14ac:dyDescent="0.25"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150"/>
      <c r="R35" s="332"/>
      <c r="S35" s="151"/>
      <c r="T35" s="151"/>
      <c r="U35" s="336"/>
      <c r="V35" s="336"/>
      <c r="W35" s="336"/>
      <c r="X35" s="332"/>
      <c r="Y35" s="332"/>
      <c r="Z35" s="336"/>
      <c r="AA35" s="336"/>
      <c r="AB35" s="336"/>
    </row>
    <row r="36" spans="1:28" x14ac:dyDescent="0.25">
      <c r="A36" t="s">
        <v>444</v>
      </c>
      <c r="B36" t="s">
        <v>9</v>
      </c>
      <c r="C36" s="332">
        <v>0.28600000000000003</v>
      </c>
      <c r="D36" s="332">
        <v>0.36399999999999999</v>
      </c>
      <c r="E36" s="332">
        <v>0.28199999999999997</v>
      </c>
      <c r="F36" s="332">
        <v>0.16880000000000001</v>
      </c>
      <c r="G36" s="332">
        <v>0.12279999999999999</v>
      </c>
      <c r="H36" s="332">
        <v>5.7399999999999993</v>
      </c>
      <c r="I36" s="332">
        <v>6.26</v>
      </c>
      <c r="J36" s="332">
        <v>9.14</v>
      </c>
      <c r="K36" s="332">
        <v>7.02</v>
      </c>
      <c r="L36" s="332">
        <v>3.3400000000000003</v>
      </c>
      <c r="M36" s="332">
        <v>0.222</v>
      </c>
      <c r="N36" s="332">
        <v>0.27400000000000002</v>
      </c>
      <c r="O36" s="332">
        <v>1.8320000000000001</v>
      </c>
      <c r="P36" s="332">
        <v>1.758</v>
      </c>
      <c r="Q36" s="150"/>
      <c r="R36" s="332" t="s">
        <v>395</v>
      </c>
      <c r="S36" s="151" t="s">
        <v>445</v>
      </c>
      <c r="T36" s="151" t="s">
        <v>446</v>
      </c>
      <c r="U36" s="336">
        <v>0.64655746593428298</v>
      </c>
      <c r="V36" s="336">
        <v>0.323877999892486</v>
      </c>
      <c r="W36" s="336">
        <v>14.634514041008201</v>
      </c>
      <c r="X36" s="332">
        <v>1</v>
      </c>
      <c r="Y36" s="332">
        <v>8</v>
      </c>
      <c r="Z36" s="336">
        <v>5.0500338826526799E-3</v>
      </c>
      <c r="AA36" s="336">
        <v>75.056984497045505</v>
      </c>
      <c r="AB36" s="336">
        <v>18.469891515218801</v>
      </c>
    </row>
    <row r="37" spans="1:28" x14ac:dyDescent="0.25">
      <c r="B37" t="s">
        <v>10</v>
      </c>
      <c r="C37" s="332">
        <v>0.35000000000000003</v>
      </c>
      <c r="D37" s="332">
        <v>0.3</v>
      </c>
      <c r="E37" s="332">
        <v>0.17960000000000001</v>
      </c>
      <c r="F37" s="332">
        <v>0.40599999999999997</v>
      </c>
      <c r="G37" s="332">
        <v>8.6599999999999996E-2</v>
      </c>
      <c r="H37" s="332">
        <v>7.14</v>
      </c>
      <c r="I37" s="332">
        <v>7.46</v>
      </c>
      <c r="J37" s="332">
        <v>5.42</v>
      </c>
      <c r="K37" s="332">
        <v>7</v>
      </c>
      <c r="L37" s="332">
        <v>3.22</v>
      </c>
      <c r="M37" s="332">
        <v>0.51400000000000001</v>
      </c>
      <c r="N37" s="332">
        <v>0.60399999999999998</v>
      </c>
      <c r="O37" s="332"/>
      <c r="P37" s="332"/>
      <c r="Q37" s="150"/>
      <c r="R37" s="332" t="s">
        <v>396</v>
      </c>
      <c r="S37" s="151" t="s">
        <v>447</v>
      </c>
      <c r="T37" s="151" t="s">
        <v>448</v>
      </c>
      <c r="U37" s="336">
        <v>0.57953250449299798</v>
      </c>
      <c r="V37" s="336">
        <v>0.23428314642744699</v>
      </c>
      <c r="W37" s="336">
        <v>11.0264410102701</v>
      </c>
      <c r="X37" s="332">
        <v>1</v>
      </c>
      <c r="Y37" s="332">
        <v>8</v>
      </c>
      <c r="Z37" s="336">
        <v>1.05305322781842E-2</v>
      </c>
      <c r="AA37" s="336">
        <v>119.53717455913301</v>
      </c>
      <c r="AB37" s="336">
        <v>11.597181933007001</v>
      </c>
    </row>
    <row r="38" spans="1:28" x14ac:dyDescent="0.25"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2"/>
      <c r="P38" s="332"/>
      <c r="Q38" s="150"/>
      <c r="R38" s="332"/>
      <c r="S38" s="151"/>
      <c r="T38" s="151"/>
      <c r="U38" s="336"/>
      <c r="V38" s="336"/>
      <c r="W38" s="336"/>
      <c r="X38" s="332"/>
      <c r="Y38" s="332"/>
      <c r="Z38" s="336"/>
      <c r="AA38" s="336"/>
      <c r="AB38" s="336"/>
    </row>
    <row r="39" spans="1:28" x14ac:dyDescent="0.25">
      <c r="A39" t="s">
        <v>449</v>
      </c>
      <c r="B39" t="s">
        <v>9</v>
      </c>
      <c r="C39" s="332">
        <v>1.1719999999999999</v>
      </c>
      <c r="D39" s="332">
        <v>1.8520000000000001</v>
      </c>
      <c r="E39" s="332">
        <v>0.99399999999999999</v>
      </c>
      <c r="F39" s="332">
        <v>0.85400000000000009</v>
      </c>
      <c r="G39" s="332">
        <v>0.86199999999999999</v>
      </c>
      <c r="H39" s="332">
        <v>4.38</v>
      </c>
      <c r="I39" s="332">
        <v>4.82</v>
      </c>
      <c r="J39" s="332">
        <v>3.3800000000000003</v>
      </c>
      <c r="K39" s="332">
        <v>4.5</v>
      </c>
      <c r="L39" s="332">
        <v>4.22</v>
      </c>
      <c r="M39" s="332">
        <v>0.58000000000000007</v>
      </c>
      <c r="N39" s="332">
        <v>9.7000000000000003E-2</v>
      </c>
      <c r="O39" s="332">
        <v>0.59200000000000008</v>
      </c>
      <c r="P39" s="332">
        <v>0.60199999999999998</v>
      </c>
      <c r="Q39" s="332"/>
      <c r="R39" s="332" t="s">
        <v>395</v>
      </c>
      <c r="S39" s="151" t="s">
        <v>450</v>
      </c>
      <c r="T39" s="151" t="s">
        <v>451</v>
      </c>
      <c r="U39" s="336">
        <v>0.58299028943831599</v>
      </c>
      <c r="V39" s="336">
        <v>0.21517181707975999</v>
      </c>
      <c r="W39" s="336">
        <v>11.1842055409802</v>
      </c>
      <c r="X39" s="332">
        <v>1</v>
      </c>
      <c r="Y39" s="332">
        <v>8</v>
      </c>
      <c r="Z39" s="336">
        <v>1.0166307192304399E-2</v>
      </c>
      <c r="AA39" s="336">
        <v>129.233098247719</v>
      </c>
      <c r="AB39" s="336">
        <v>10.727084469201399</v>
      </c>
    </row>
    <row r="40" spans="1:28" x14ac:dyDescent="0.25">
      <c r="B40" t="s">
        <v>10</v>
      </c>
      <c r="C40" s="332">
        <v>1.73</v>
      </c>
      <c r="D40" s="332">
        <v>1.694</v>
      </c>
      <c r="E40" s="332">
        <v>1.0760000000000001</v>
      </c>
      <c r="F40" s="332">
        <v>0.98</v>
      </c>
      <c r="G40" s="332">
        <v>0.81199999999999994</v>
      </c>
      <c r="H40" s="332">
        <v>4.6800000000000006</v>
      </c>
      <c r="I40" s="332">
        <v>4.24</v>
      </c>
      <c r="J40" s="332">
        <v>3.8</v>
      </c>
      <c r="K40" s="332">
        <v>0.53200000000000003</v>
      </c>
      <c r="L40" s="332">
        <v>1.9900000000000002</v>
      </c>
      <c r="M40" s="332">
        <v>1.3759999999999999</v>
      </c>
      <c r="N40" s="332">
        <v>0.748</v>
      </c>
      <c r="O40" s="332">
        <v>0.73599999999999999</v>
      </c>
      <c r="P40" s="332">
        <v>0.65600000000000003</v>
      </c>
      <c r="Q40" s="332"/>
      <c r="R40" s="332" t="s">
        <v>396</v>
      </c>
      <c r="S40" s="151" t="s">
        <v>452</v>
      </c>
      <c r="T40" s="151" t="s">
        <v>453</v>
      </c>
      <c r="U40" s="336">
        <v>0.11311887547228899</v>
      </c>
      <c r="V40" s="336">
        <v>0.67911725166818304</v>
      </c>
      <c r="W40" s="336">
        <v>1.0203746350563301</v>
      </c>
      <c r="X40" s="332">
        <v>1</v>
      </c>
      <c r="Y40" s="332">
        <v>8</v>
      </c>
      <c r="Z40" s="336">
        <v>0.34200283541841597</v>
      </c>
      <c r="AA40" s="336">
        <v>135.561736536674</v>
      </c>
      <c r="AB40" s="336">
        <v>10.2262953878939</v>
      </c>
    </row>
    <row r="41" spans="1:28" x14ac:dyDescent="0.25"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151"/>
      <c r="T41" s="151"/>
      <c r="U41" s="336"/>
      <c r="V41" s="336"/>
      <c r="W41" s="336"/>
      <c r="X41" s="332"/>
      <c r="Y41" s="332"/>
      <c r="Z41" s="336"/>
      <c r="AA41" s="336"/>
      <c r="AB41" s="336"/>
    </row>
    <row r="42" spans="1:28" x14ac:dyDescent="0.25">
      <c r="A42" t="s">
        <v>454</v>
      </c>
      <c r="B42" t="s">
        <v>9</v>
      </c>
      <c r="C42" s="333">
        <v>0.80400000000000005</v>
      </c>
      <c r="D42" s="333">
        <v>0.313</v>
      </c>
      <c r="E42" s="333">
        <v>0.625</v>
      </c>
      <c r="F42" s="333">
        <v>0.49299999999999999</v>
      </c>
      <c r="G42" s="337">
        <v>4.9799999999999997E-2</v>
      </c>
      <c r="H42" s="332">
        <v>3.12</v>
      </c>
      <c r="I42" s="332">
        <v>3.3400000000000003</v>
      </c>
      <c r="J42" s="332">
        <v>2.46</v>
      </c>
      <c r="K42" s="332">
        <v>4.34</v>
      </c>
      <c r="L42" s="332">
        <v>3.2</v>
      </c>
      <c r="M42" s="332">
        <v>0.73799999999999999</v>
      </c>
      <c r="N42" s="333">
        <v>0.35699999999999998</v>
      </c>
      <c r="O42" s="332">
        <v>0.73799999999999999</v>
      </c>
      <c r="P42" s="333">
        <v>0.40699999999999997</v>
      </c>
      <c r="Q42" s="150"/>
      <c r="R42" s="332" t="s">
        <v>395</v>
      </c>
      <c r="S42" s="151" t="s">
        <v>455</v>
      </c>
      <c r="T42" s="151" t="s">
        <v>456</v>
      </c>
      <c r="U42" s="336">
        <v>0.79989471776851295</v>
      </c>
      <c r="V42" s="336">
        <v>0.448090072790159</v>
      </c>
      <c r="W42" s="336">
        <v>31.9789546322191</v>
      </c>
      <c r="X42" s="332">
        <v>1</v>
      </c>
      <c r="Y42" s="332">
        <v>8</v>
      </c>
      <c r="Z42" s="339">
        <v>4.78644859813748E-4</v>
      </c>
      <c r="AA42" s="336">
        <v>36.699847507732599</v>
      </c>
      <c r="AB42" s="336">
        <v>37.7738452680981</v>
      </c>
    </row>
    <row r="43" spans="1:28" x14ac:dyDescent="0.25">
      <c r="B43" t="s">
        <v>10</v>
      </c>
      <c r="C43" s="333">
        <v>0.81799999999999995</v>
      </c>
      <c r="D43" s="333">
        <v>0.79100000000000004</v>
      </c>
      <c r="E43" s="333">
        <v>0.47</v>
      </c>
      <c r="F43" s="333">
        <v>0.47099999999999997</v>
      </c>
      <c r="G43" s="333">
        <v>9.9500000000000005E-2</v>
      </c>
      <c r="H43" s="332">
        <v>4.28</v>
      </c>
      <c r="I43" s="332">
        <v>7.32</v>
      </c>
      <c r="J43" s="332">
        <v>4.6800000000000006</v>
      </c>
      <c r="K43" s="332">
        <v>5.4600000000000009</v>
      </c>
      <c r="L43" s="332">
        <v>4.16</v>
      </c>
      <c r="M43" s="332">
        <v>0.81799999999999995</v>
      </c>
      <c r="N43" s="333">
        <v>0.84399999999999997</v>
      </c>
      <c r="O43" s="332">
        <v>0.79600000000000004</v>
      </c>
      <c r="P43" s="333">
        <v>0.49</v>
      </c>
      <c r="Q43" s="150"/>
      <c r="R43" s="332" t="s">
        <v>396</v>
      </c>
      <c r="S43" s="151" t="s">
        <v>457</v>
      </c>
      <c r="T43" s="151" t="s">
        <v>458</v>
      </c>
      <c r="U43" s="336">
        <v>3.6055427564755998E-3</v>
      </c>
      <c r="V43" s="336">
        <v>0.33074306366600997</v>
      </c>
      <c r="W43" s="336">
        <v>2.89487178919095E-2</v>
      </c>
      <c r="X43" s="332">
        <v>1</v>
      </c>
      <c r="Y43" s="332">
        <v>8</v>
      </c>
      <c r="Z43" s="332">
        <v>0.86912156702677101</v>
      </c>
      <c r="AA43" s="336">
        <v>1652.5564426503799</v>
      </c>
      <c r="AB43" s="336">
        <v>0.83887867629897195</v>
      </c>
    </row>
    <row r="44" spans="1:28" x14ac:dyDescent="0.25"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2"/>
      <c r="P44" s="332"/>
      <c r="Q44" s="150"/>
      <c r="R44" s="332"/>
      <c r="S44" s="151"/>
      <c r="T44" s="151"/>
      <c r="U44" s="336"/>
      <c r="V44" s="336"/>
      <c r="W44" s="336"/>
      <c r="X44" s="332"/>
      <c r="Y44" s="332"/>
      <c r="Z44" s="332"/>
      <c r="AA44" s="336"/>
      <c r="AB44" s="336"/>
    </row>
    <row r="45" spans="1:28" x14ac:dyDescent="0.25">
      <c r="A45" t="s">
        <v>459</v>
      </c>
      <c r="B45" t="s">
        <v>9</v>
      </c>
      <c r="C45" s="332">
        <v>0.89999999999999991</v>
      </c>
      <c r="D45" s="332">
        <v>0.70400000000000007</v>
      </c>
      <c r="E45" s="332">
        <v>0.30399999999999999</v>
      </c>
      <c r="F45" s="332">
        <v>9.4800000000000009E-2</v>
      </c>
      <c r="G45" s="332">
        <v>0.1338</v>
      </c>
      <c r="H45" s="332">
        <v>10.08</v>
      </c>
      <c r="I45" s="332">
        <v>4.7799999999999994</v>
      </c>
      <c r="J45" s="332">
        <v>2.1</v>
      </c>
      <c r="K45" s="332">
        <v>0.51200000000000001</v>
      </c>
      <c r="L45" s="332">
        <v>7.5399999999999995E-2</v>
      </c>
      <c r="M45" s="332">
        <v>0.63400000000000001</v>
      </c>
      <c r="N45" s="332">
        <v>0.67199999999999993</v>
      </c>
      <c r="O45" s="332">
        <v>0.69799999999999995</v>
      </c>
      <c r="P45" s="332">
        <v>0.71199999999999997</v>
      </c>
      <c r="Q45" s="150"/>
      <c r="R45" s="332" t="s">
        <v>395</v>
      </c>
      <c r="S45" s="151" t="s">
        <v>460</v>
      </c>
      <c r="T45" s="151" t="s">
        <v>461</v>
      </c>
      <c r="U45" s="336">
        <v>0.64603023405081605</v>
      </c>
      <c r="V45" s="336">
        <v>0.60782424459898499</v>
      </c>
      <c r="W45" s="336">
        <v>14.600800321314701</v>
      </c>
      <c r="X45" s="332">
        <v>1</v>
      </c>
      <c r="Y45" s="332">
        <v>8</v>
      </c>
      <c r="Z45" s="332">
        <v>5.0817757790341204E-3</v>
      </c>
      <c r="AA45" s="336">
        <v>40.0401193885954</v>
      </c>
      <c r="AB45" s="336">
        <v>34.622633056252702</v>
      </c>
    </row>
    <row r="46" spans="1:28" x14ac:dyDescent="0.25">
      <c r="B46" t="s">
        <v>10</v>
      </c>
      <c r="C46" s="332">
        <v>1.3919999999999999</v>
      </c>
      <c r="D46" s="332">
        <v>0.85000000000000009</v>
      </c>
      <c r="E46" s="332">
        <v>0.39600000000000002</v>
      </c>
      <c r="F46" s="332">
        <v>0.1208</v>
      </c>
      <c r="G46" s="332">
        <v>0.17500000000000002</v>
      </c>
      <c r="H46" s="332">
        <v>10.48</v>
      </c>
      <c r="I46" s="332">
        <v>5.9799999999999995</v>
      </c>
      <c r="J46" s="332">
        <v>2.82</v>
      </c>
      <c r="K46" s="332">
        <v>0.59399999999999997</v>
      </c>
      <c r="L46" s="332">
        <v>0.10160000000000001</v>
      </c>
      <c r="M46" s="332">
        <v>0.68599999999999994</v>
      </c>
      <c r="N46" s="332">
        <v>0.68</v>
      </c>
      <c r="O46" s="332"/>
      <c r="P46" s="332"/>
      <c r="Q46" s="150"/>
      <c r="R46" s="332" t="s">
        <v>396</v>
      </c>
      <c r="S46" s="151" t="s">
        <v>462</v>
      </c>
      <c r="T46" s="151" t="s">
        <v>463</v>
      </c>
      <c r="U46" s="336">
        <v>0.98114823611333302</v>
      </c>
      <c r="V46" s="336">
        <v>0.26307413422189002</v>
      </c>
      <c r="W46" s="336">
        <v>416.36347325877398</v>
      </c>
      <c r="X46" s="332">
        <v>1</v>
      </c>
      <c r="Y46" s="332">
        <v>8</v>
      </c>
      <c r="Z46" s="339">
        <v>3.4799055859124899E-8</v>
      </c>
      <c r="AA46" s="336">
        <v>17.323963196459701</v>
      </c>
      <c r="AB46" s="336">
        <v>80.021779393019301</v>
      </c>
    </row>
    <row r="47" spans="1:28" x14ac:dyDescent="0.25"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150"/>
      <c r="R47" s="332"/>
      <c r="S47" s="151"/>
      <c r="T47" s="151"/>
      <c r="U47" s="336"/>
      <c r="V47" s="336"/>
      <c r="W47" s="336"/>
      <c r="X47" s="332"/>
      <c r="Y47" s="332"/>
      <c r="Z47" s="339"/>
      <c r="AA47" s="336"/>
      <c r="AB47" s="336"/>
    </row>
    <row r="48" spans="1:28" x14ac:dyDescent="0.25">
      <c r="A48" t="s">
        <v>464</v>
      </c>
      <c r="B48" t="s">
        <v>9</v>
      </c>
      <c r="C48" s="332">
        <v>0.75800000000000001</v>
      </c>
      <c r="D48" s="332">
        <v>0.85999999999999988</v>
      </c>
      <c r="E48" s="332">
        <v>0.77200000000000002</v>
      </c>
      <c r="F48" s="332">
        <v>0.78400000000000003</v>
      </c>
      <c r="G48" s="332">
        <v>0.80600000000000005</v>
      </c>
      <c r="H48" s="332">
        <v>8.18</v>
      </c>
      <c r="I48" s="332">
        <v>6.4</v>
      </c>
      <c r="J48" s="332">
        <v>7.48</v>
      </c>
      <c r="K48" s="332">
        <v>7.34</v>
      </c>
      <c r="L48" s="332">
        <v>8.36</v>
      </c>
      <c r="M48" s="332">
        <v>1.3220000000000001</v>
      </c>
      <c r="N48" s="332">
        <v>1.0939999999999999</v>
      </c>
      <c r="O48" s="332">
        <v>0.8640000000000001</v>
      </c>
      <c r="P48" s="332">
        <v>0.93799999999999994</v>
      </c>
      <c r="Q48" s="150"/>
      <c r="R48" s="332" t="s">
        <v>395</v>
      </c>
      <c r="S48" s="151" t="s">
        <v>465</v>
      </c>
      <c r="T48" s="151" t="s">
        <v>466</v>
      </c>
      <c r="U48" s="336">
        <v>0.31413320996794297</v>
      </c>
      <c r="V48" s="336">
        <v>6.61225810766983E-2</v>
      </c>
      <c r="W48" s="336">
        <v>3.6640725520856501</v>
      </c>
      <c r="X48" s="332">
        <v>1</v>
      </c>
      <c r="Y48" s="332">
        <v>8</v>
      </c>
      <c r="Z48" s="332">
        <v>9.1937370132069193E-2</v>
      </c>
      <c r="AA48" s="336">
        <v>734.73357053249595</v>
      </c>
      <c r="AB48" s="336">
        <v>1.8867987209502</v>
      </c>
    </row>
    <row r="49" spans="1:28" x14ac:dyDescent="0.25">
      <c r="B49" t="s">
        <v>10</v>
      </c>
      <c r="C49" s="332">
        <v>0.88200000000000001</v>
      </c>
      <c r="D49" s="332">
        <v>0.88800000000000001</v>
      </c>
      <c r="E49" s="332">
        <v>0.78400000000000003</v>
      </c>
      <c r="F49" s="332">
        <v>0.79200000000000004</v>
      </c>
      <c r="G49" s="332">
        <v>0.69400000000000006</v>
      </c>
      <c r="H49" s="332">
        <v>7.34</v>
      </c>
      <c r="I49" s="332">
        <v>7.8800000000000008</v>
      </c>
      <c r="J49" s="332">
        <v>7.38</v>
      </c>
      <c r="K49" s="332">
        <v>7.82</v>
      </c>
      <c r="L49" s="332">
        <v>8.2999999999999989</v>
      </c>
      <c r="M49" s="332"/>
      <c r="N49" s="332">
        <v>1.032</v>
      </c>
      <c r="O49" s="332"/>
      <c r="P49" s="332"/>
      <c r="Q49" s="150"/>
      <c r="R49" s="332" t="s">
        <v>396</v>
      </c>
      <c r="S49" s="151" t="s">
        <v>467</v>
      </c>
      <c r="T49" s="151" t="s">
        <v>468</v>
      </c>
      <c r="U49" s="336">
        <v>0.26924797210169199</v>
      </c>
      <c r="V49" s="336">
        <v>7.2364808732814798E-2</v>
      </c>
      <c r="W49" s="336">
        <v>2.9476261366096201</v>
      </c>
      <c r="X49" s="332">
        <v>1</v>
      </c>
      <c r="Y49" s="332">
        <v>8</v>
      </c>
      <c r="Z49" s="332">
        <v>0.124335276108358</v>
      </c>
      <c r="AA49" s="336">
        <v>-748.51084248057202</v>
      </c>
      <c r="AB49" s="336">
        <v>-1.8520698464776999</v>
      </c>
    </row>
    <row r="50" spans="1:28" x14ac:dyDescent="0.25"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150"/>
      <c r="R50" s="332"/>
      <c r="S50" s="151"/>
      <c r="T50" s="151"/>
      <c r="U50" s="336"/>
      <c r="V50" s="336"/>
      <c r="W50" s="336"/>
      <c r="X50" s="332"/>
      <c r="Y50" s="332"/>
      <c r="Z50" s="332"/>
      <c r="AA50" s="336"/>
      <c r="AB50" s="336"/>
    </row>
    <row r="51" spans="1:28" x14ac:dyDescent="0.25">
      <c r="A51" t="s">
        <v>469</v>
      </c>
      <c r="B51" t="s">
        <v>9</v>
      </c>
      <c r="C51" s="332">
        <v>0.76</v>
      </c>
      <c r="D51" s="332">
        <v>0.62</v>
      </c>
      <c r="E51" s="332">
        <v>0.71</v>
      </c>
      <c r="F51" s="332">
        <v>0.65</v>
      </c>
      <c r="G51" s="332">
        <v>0.5</v>
      </c>
      <c r="H51" s="332">
        <v>10.1</v>
      </c>
      <c r="I51" s="332">
        <v>4.96</v>
      </c>
      <c r="J51" s="332">
        <v>10.1</v>
      </c>
      <c r="K51" s="332">
        <v>10.4</v>
      </c>
      <c r="L51" s="332">
        <v>9.67</v>
      </c>
      <c r="M51" s="342">
        <v>0.57999999999999996</v>
      </c>
      <c r="N51" s="332">
        <v>0.83</v>
      </c>
      <c r="O51" s="332">
        <v>0.94</v>
      </c>
      <c r="P51" s="332">
        <v>0.99</v>
      </c>
      <c r="Q51" s="150"/>
      <c r="R51" s="332" t="s">
        <v>395</v>
      </c>
      <c r="S51" s="151" t="s">
        <v>470</v>
      </c>
      <c r="T51" s="151" t="s">
        <v>471</v>
      </c>
      <c r="U51" s="336">
        <v>0.70687636075973104</v>
      </c>
      <c r="V51" s="336">
        <v>0.18560589844948</v>
      </c>
      <c r="W51" s="336">
        <v>19.292237571608901</v>
      </c>
      <c r="X51" s="332">
        <v>1</v>
      </c>
      <c r="Y51" s="332">
        <v>8</v>
      </c>
      <c r="Z51" s="332">
        <v>2.3104470334817098E-3</v>
      </c>
      <c r="AA51" s="336">
        <v>114.071890519576</v>
      </c>
      <c r="AB51" s="336">
        <v>12.152813062057399</v>
      </c>
    </row>
    <row r="52" spans="1:28" x14ac:dyDescent="0.25">
      <c r="B52" t="s">
        <v>10</v>
      </c>
      <c r="C52" s="332">
        <v>0.86</v>
      </c>
      <c r="D52" s="332">
        <v>0.75</v>
      </c>
      <c r="E52" s="332">
        <v>0.71</v>
      </c>
      <c r="F52" s="332">
        <v>0.42</v>
      </c>
      <c r="G52" s="332">
        <v>0.3</v>
      </c>
      <c r="H52" s="332">
        <v>10.7</v>
      </c>
      <c r="I52" s="332">
        <v>10.5</v>
      </c>
      <c r="J52" s="332">
        <v>5.64</v>
      </c>
      <c r="K52" s="332">
        <v>10.5</v>
      </c>
      <c r="L52" s="332">
        <v>10.199999999999999</v>
      </c>
      <c r="M52" s="342">
        <v>0.55000000000000004</v>
      </c>
      <c r="N52" s="332">
        <v>0.91</v>
      </c>
      <c r="O52" s="332"/>
      <c r="P52" s="332"/>
      <c r="Q52" s="150"/>
      <c r="R52" s="332" t="s">
        <v>396</v>
      </c>
      <c r="S52" s="151" t="s">
        <v>472</v>
      </c>
      <c r="T52" s="151" t="s">
        <v>473</v>
      </c>
      <c r="U52" s="336">
        <v>4.7546106964672097E-2</v>
      </c>
      <c r="V52" s="336">
        <v>0.292613829934118</v>
      </c>
      <c r="W52" s="336">
        <v>0.39935671269629403</v>
      </c>
      <c r="X52" s="332">
        <v>1</v>
      </c>
      <c r="Y52" s="332">
        <v>8</v>
      </c>
      <c r="Z52" s="332">
        <v>0.54505327074871901</v>
      </c>
      <c r="AA52" s="336">
        <v>-502.90548308728802</v>
      </c>
      <c r="AB52" s="336">
        <v>-2.7565703849748502</v>
      </c>
    </row>
    <row r="53" spans="1:28" x14ac:dyDescent="0.25"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42"/>
      <c r="N53" s="332"/>
      <c r="O53" s="332"/>
      <c r="P53" s="332"/>
      <c r="Q53" s="150"/>
      <c r="R53" s="332"/>
      <c r="S53" s="151"/>
      <c r="T53" s="151"/>
      <c r="U53" s="336"/>
      <c r="V53" s="336"/>
      <c r="W53" s="336"/>
      <c r="X53" s="332"/>
      <c r="Y53" s="332"/>
      <c r="Z53" s="332"/>
      <c r="AA53" s="336"/>
      <c r="AB53" s="336"/>
    </row>
    <row r="54" spans="1:28" x14ac:dyDescent="0.25">
      <c r="A54" s="9" t="s">
        <v>474</v>
      </c>
      <c r="B54" s="9" t="s">
        <v>9</v>
      </c>
      <c r="C54" s="333">
        <v>0.439</v>
      </c>
      <c r="D54" s="333">
        <v>0.52400000000000002</v>
      </c>
      <c r="E54" s="333">
        <v>0.72399999999999998</v>
      </c>
      <c r="F54" s="333">
        <v>0.83899999999999997</v>
      </c>
      <c r="G54" s="333">
        <v>0.46300000000000002</v>
      </c>
      <c r="H54" s="333">
        <v>8.02</v>
      </c>
      <c r="I54" s="333">
        <v>1.19</v>
      </c>
      <c r="J54" s="333">
        <v>9.33</v>
      </c>
      <c r="K54" s="333">
        <v>10.1</v>
      </c>
      <c r="L54" s="333">
        <v>10.5</v>
      </c>
      <c r="M54" s="332"/>
      <c r="N54" s="333">
        <v>0.69899999999999995</v>
      </c>
      <c r="O54" s="332"/>
      <c r="P54" s="333">
        <v>0.73699999999999999</v>
      </c>
      <c r="Q54" s="332"/>
      <c r="R54" s="332" t="s">
        <v>395</v>
      </c>
      <c r="S54" s="334" t="s">
        <v>475</v>
      </c>
      <c r="T54" s="334" t="s">
        <v>476</v>
      </c>
      <c r="U54" s="332">
        <v>0.197768744279674</v>
      </c>
      <c r="V54" s="332">
        <v>0.27667786369124803</v>
      </c>
      <c r="W54" s="332">
        <v>1.9721868762353101</v>
      </c>
      <c r="X54" s="332">
        <v>1</v>
      </c>
      <c r="Y54" s="332">
        <v>8</v>
      </c>
      <c r="Z54" s="332">
        <v>0.197829093029286</v>
      </c>
      <c r="AA54" s="332">
        <v>-239.338887301255</v>
      </c>
      <c r="AB54" s="332">
        <v>-5.7921818587506104</v>
      </c>
    </row>
    <row r="55" spans="1:28" x14ac:dyDescent="0.25">
      <c r="A55" s="9"/>
      <c r="B55" s="9" t="s">
        <v>10</v>
      </c>
      <c r="C55" s="333">
        <v>0.40699999999999997</v>
      </c>
      <c r="D55" s="333">
        <v>0.53500000000000003</v>
      </c>
      <c r="E55" s="333">
        <v>0.74</v>
      </c>
      <c r="F55" s="333">
        <v>0.78</v>
      </c>
      <c r="G55" s="333">
        <v>0.90100000000000002</v>
      </c>
      <c r="H55" s="333">
        <v>0.98499999999999999</v>
      </c>
      <c r="I55" s="333">
        <v>7.67</v>
      </c>
      <c r="J55" s="333">
        <v>4.6399999999999997</v>
      </c>
      <c r="K55" s="333">
        <v>1.46</v>
      </c>
      <c r="L55" s="333">
        <v>9.9499999999999993</v>
      </c>
      <c r="M55" s="332"/>
      <c r="N55" s="333">
        <v>0.372</v>
      </c>
      <c r="O55" s="332"/>
      <c r="P55" s="333">
        <v>1.06</v>
      </c>
      <c r="Q55" s="332"/>
      <c r="R55" s="332" t="s">
        <v>396</v>
      </c>
      <c r="S55" s="334" t="s">
        <v>477</v>
      </c>
      <c r="T55" s="334" t="s">
        <v>478</v>
      </c>
      <c r="U55" s="332">
        <v>0.196210163765239</v>
      </c>
      <c r="V55" s="332">
        <v>0.92242943818819001</v>
      </c>
      <c r="W55" s="332">
        <v>1.9528504086028999</v>
      </c>
      <c r="X55" s="332">
        <v>1</v>
      </c>
      <c r="Y55" s="332">
        <v>8</v>
      </c>
      <c r="Z55" s="332">
        <v>0.19981789553816701</v>
      </c>
      <c r="AA55" s="332">
        <v>-72.142978831188898</v>
      </c>
      <c r="AB55" s="332">
        <v>-19.215929028433202</v>
      </c>
    </row>
    <row r="56" spans="1:28" x14ac:dyDescent="0.25"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42"/>
      <c r="N56" s="332"/>
      <c r="O56" s="332"/>
      <c r="P56" s="332"/>
      <c r="Q56" s="150"/>
      <c r="R56" s="332"/>
      <c r="S56" s="151"/>
      <c r="T56" s="151"/>
      <c r="U56" s="336"/>
      <c r="V56" s="336"/>
      <c r="W56" s="336"/>
      <c r="X56" s="332"/>
      <c r="Y56" s="332"/>
      <c r="Z56" s="332"/>
      <c r="AA56" s="336"/>
      <c r="AB56" s="336"/>
    </row>
    <row r="57" spans="1:28" x14ac:dyDescent="0.25">
      <c r="A57" t="s">
        <v>479</v>
      </c>
      <c r="B57" t="s">
        <v>9</v>
      </c>
      <c r="C57" s="332">
        <v>0.2</v>
      </c>
      <c r="D57" s="332">
        <v>0</v>
      </c>
      <c r="E57" s="332">
        <v>0.3</v>
      </c>
      <c r="F57" s="332">
        <v>0.3</v>
      </c>
      <c r="G57" s="332">
        <v>0.1</v>
      </c>
      <c r="H57" s="332">
        <v>2.7</v>
      </c>
      <c r="I57" s="332">
        <v>4.9000000000000004</v>
      </c>
      <c r="J57" s="332">
        <v>4.0999999999999996</v>
      </c>
      <c r="K57" s="332">
        <v>3.4</v>
      </c>
      <c r="L57" s="332">
        <v>1.6</v>
      </c>
      <c r="M57" s="332">
        <v>0.5</v>
      </c>
      <c r="N57" s="332">
        <v>0.1</v>
      </c>
      <c r="O57" s="332">
        <v>0.3</v>
      </c>
      <c r="P57" s="332">
        <v>0.2</v>
      </c>
      <c r="Q57" s="331"/>
      <c r="R57" s="332" t="s">
        <v>395</v>
      </c>
      <c r="S57" s="151" t="s">
        <v>480</v>
      </c>
      <c r="T57" s="151" t="s">
        <v>481</v>
      </c>
      <c r="U57" s="336">
        <v>0.64518831538809496</v>
      </c>
      <c r="V57" s="336">
        <v>0.363146750555151</v>
      </c>
      <c r="W57" s="336">
        <v>10.9103788297243</v>
      </c>
      <c r="X57" s="332">
        <v>1</v>
      </c>
      <c r="Y57" s="332">
        <v>6</v>
      </c>
      <c r="Z57" s="332">
        <v>1.6344886490882199E-2</v>
      </c>
      <c r="AA57" s="336">
        <v>75.003764262706298</v>
      </c>
      <c r="AB57" s="336">
        <v>18.4829971501735</v>
      </c>
    </row>
    <row r="58" spans="1:28" x14ac:dyDescent="0.25">
      <c r="B58" t="s">
        <v>10</v>
      </c>
      <c r="C58" s="332">
        <v>0.3</v>
      </c>
      <c r="D58" s="332">
        <v>0.4</v>
      </c>
      <c r="E58" s="332">
        <v>0.4</v>
      </c>
      <c r="F58" s="332">
        <v>0</v>
      </c>
      <c r="G58" s="332">
        <v>0.1</v>
      </c>
      <c r="H58" s="332">
        <v>3.6</v>
      </c>
      <c r="I58" s="332">
        <v>4.3</v>
      </c>
      <c r="J58" s="332">
        <v>4.8</v>
      </c>
      <c r="K58" s="332">
        <v>2.2999999999999998</v>
      </c>
      <c r="L58" s="332">
        <v>2</v>
      </c>
      <c r="M58" s="332">
        <v>0.7</v>
      </c>
      <c r="N58" s="332">
        <v>0.2</v>
      </c>
      <c r="O58" s="332"/>
      <c r="P58" s="332"/>
      <c r="Q58" s="331"/>
      <c r="R58" s="332" t="s">
        <v>396</v>
      </c>
      <c r="S58" s="151" t="s">
        <v>482</v>
      </c>
      <c r="T58" s="151" t="s">
        <v>483</v>
      </c>
      <c r="U58" s="336">
        <v>6.68062484889521E-2</v>
      </c>
      <c r="V58" s="336">
        <v>1.45162547844304</v>
      </c>
      <c r="W58" s="336">
        <v>0.50112180741185397</v>
      </c>
      <c r="X58" s="332">
        <v>1</v>
      </c>
      <c r="Y58" s="332">
        <v>7</v>
      </c>
      <c r="Z58" s="332">
        <v>0.50189093473799695</v>
      </c>
      <c r="AA58" s="336">
        <v>89.866619735234295</v>
      </c>
      <c r="AB58" s="336">
        <v>15.4261322524893</v>
      </c>
    </row>
    <row r="59" spans="1:28" x14ac:dyDescent="0.25"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150"/>
      <c r="R59" s="332"/>
      <c r="S59" s="151"/>
      <c r="T59" s="151"/>
      <c r="U59" s="336"/>
      <c r="V59" s="336"/>
      <c r="W59" s="336"/>
      <c r="X59" s="332"/>
      <c r="Y59" s="332"/>
      <c r="Z59" s="332"/>
      <c r="AA59" s="336"/>
      <c r="AB59" s="336"/>
    </row>
    <row r="60" spans="1:28" x14ac:dyDescent="0.25">
      <c r="A60" t="s">
        <v>484</v>
      </c>
      <c r="B60" t="s">
        <v>9</v>
      </c>
      <c r="C60" s="333">
        <v>0.80600000000000005</v>
      </c>
      <c r="D60" s="333">
        <v>0.624</v>
      </c>
      <c r="E60" s="333">
        <v>0.432</v>
      </c>
      <c r="F60" s="333">
        <v>0.151</v>
      </c>
      <c r="G60" s="338">
        <v>0</v>
      </c>
      <c r="H60" s="332">
        <v>3.8200000000000003</v>
      </c>
      <c r="I60" s="332">
        <v>4.4000000000000004</v>
      </c>
      <c r="J60" s="332">
        <v>4.4000000000000004</v>
      </c>
      <c r="K60" s="332">
        <v>1.274</v>
      </c>
      <c r="L60" s="332">
        <v>0.69599999999999995</v>
      </c>
      <c r="M60" s="332">
        <v>0.42399999999999999</v>
      </c>
      <c r="N60" s="333">
        <v>0.84599999999999997</v>
      </c>
      <c r="O60" s="332">
        <v>0.35599999999999998</v>
      </c>
      <c r="P60" s="333">
        <v>0.372</v>
      </c>
      <c r="Q60" s="150"/>
      <c r="R60" s="332" t="s">
        <v>395</v>
      </c>
      <c r="S60" s="151" t="s">
        <v>485</v>
      </c>
      <c r="T60" s="151" t="s">
        <v>486</v>
      </c>
      <c r="U60" s="336">
        <v>0.72121010936085095</v>
      </c>
      <c r="V60" s="336">
        <v>0.49463239020663802</v>
      </c>
      <c r="W60" s="336">
        <v>15.521583821581601</v>
      </c>
      <c r="X60" s="332">
        <v>1</v>
      </c>
      <c r="Y60" s="332">
        <v>6</v>
      </c>
      <c r="Z60" s="332">
        <v>7.6268718360686903E-3</v>
      </c>
      <c r="AA60" s="336">
        <v>22.319536683504001</v>
      </c>
      <c r="AB60" s="336">
        <v>62.111251715384903</v>
      </c>
    </row>
    <row r="61" spans="1:28" x14ac:dyDescent="0.25">
      <c r="B61" t="s">
        <v>10</v>
      </c>
      <c r="C61" s="333">
        <v>0.42199999999999999</v>
      </c>
      <c r="D61" s="333">
        <v>0.26300000000000001</v>
      </c>
      <c r="E61" s="333">
        <v>0.19500000000000001</v>
      </c>
      <c r="F61" s="337">
        <v>5.4699999999999999E-2</v>
      </c>
      <c r="G61" s="338">
        <v>0</v>
      </c>
      <c r="H61" s="332">
        <v>3.9000000000000004</v>
      </c>
      <c r="I61" s="332">
        <v>4.16</v>
      </c>
      <c r="J61" s="332">
        <v>2.48</v>
      </c>
      <c r="K61" s="332">
        <v>1.5740000000000001</v>
      </c>
      <c r="L61" s="332">
        <v>0.8640000000000001</v>
      </c>
      <c r="M61" s="332">
        <v>0.41399999999999998</v>
      </c>
      <c r="N61" s="333">
        <v>0.77700000000000002</v>
      </c>
      <c r="O61" s="332">
        <v>0.30399999999999999</v>
      </c>
      <c r="P61" s="333">
        <v>0.46400000000000002</v>
      </c>
      <c r="Q61" s="150"/>
      <c r="R61" s="332" t="s">
        <v>396</v>
      </c>
      <c r="S61" s="151" t="s">
        <v>487</v>
      </c>
      <c r="T61" s="151" t="s">
        <v>488</v>
      </c>
      <c r="U61" s="336">
        <v>0.89315324061468804</v>
      </c>
      <c r="V61" s="336">
        <v>0.24821188440012101</v>
      </c>
      <c r="W61" s="336">
        <v>66.873585741148503</v>
      </c>
      <c r="X61" s="332">
        <v>1</v>
      </c>
      <c r="Y61" s="332">
        <v>8</v>
      </c>
      <c r="Z61" s="339">
        <v>3.7270448433268601E-5</v>
      </c>
      <c r="AA61" s="336">
        <v>45.815437345045297</v>
      </c>
      <c r="AB61" s="336">
        <v>30.2582369929032</v>
      </c>
    </row>
    <row r="62" spans="1:28" x14ac:dyDescent="0.25"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150"/>
      <c r="R62" s="332"/>
      <c r="S62" s="151"/>
      <c r="T62" s="151"/>
      <c r="U62" s="336"/>
      <c r="V62" s="336"/>
      <c r="W62" s="336"/>
      <c r="X62" s="332"/>
      <c r="Y62" s="332"/>
      <c r="Z62" s="339"/>
      <c r="AA62" s="336"/>
      <c r="AB62" s="336"/>
    </row>
    <row r="63" spans="1:28" x14ac:dyDescent="0.25">
      <c r="A63" t="s">
        <v>489</v>
      </c>
      <c r="B63" t="s">
        <v>9</v>
      </c>
      <c r="C63" s="332">
        <v>0.81600000000000006</v>
      </c>
      <c r="D63" s="332">
        <v>0.21000000000000002</v>
      </c>
      <c r="E63" s="332">
        <v>0.52600000000000002</v>
      </c>
      <c r="F63" s="332">
        <v>0.1832</v>
      </c>
      <c r="G63" s="332">
        <v>8.6599999999999996E-2</v>
      </c>
      <c r="H63" s="332">
        <v>6.95</v>
      </c>
      <c r="I63" s="332">
        <v>3.99</v>
      </c>
      <c r="J63" s="332">
        <v>4.82</v>
      </c>
      <c r="K63" s="332">
        <v>5.17</v>
      </c>
      <c r="L63" s="332">
        <v>4.82</v>
      </c>
      <c r="M63" s="332">
        <v>0.3</v>
      </c>
      <c r="N63" s="332">
        <v>0.42000000000000004</v>
      </c>
      <c r="O63" s="332">
        <v>0.39800000000000002</v>
      </c>
      <c r="P63" s="332">
        <v>0.33</v>
      </c>
      <c r="Q63" s="150"/>
      <c r="R63" s="332" t="s">
        <v>395</v>
      </c>
      <c r="S63" s="151" t="s">
        <v>490</v>
      </c>
      <c r="T63" s="151" t="s">
        <v>491</v>
      </c>
      <c r="U63" s="336">
        <v>0.61895985319545899</v>
      </c>
      <c r="V63" s="336">
        <v>0.42981215785197202</v>
      </c>
      <c r="W63" s="336">
        <v>12.995163021768599</v>
      </c>
      <c r="X63" s="332">
        <v>1</v>
      </c>
      <c r="Y63" s="332">
        <v>8</v>
      </c>
      <c r="Z63" s="332">
        <v>6.9329956552491804E-3</v>
      </c>
      <c r="AA63" s="336">
        <v>60.019469383529099</v>
      </c>
      <c r="AB63" s="336">
        <v>23.097411146062601</v>
      </c>
    </row>
    <row r="64" spans="1:28" x14ac:dyDescent="0.25">
      <c r="B64" t="s">
        <v>10</v>
      </c>
      <c r="C64" s="332">
        <v>0.34399999999999997</v>
      </c>
      <c r="D64" s="332">
        <v>0.31</v>
      </c>
      <c r="E64" s="332">
        <v>0.33399999999999996</v>
      </c>
      <c r="F64" s="332">
        <v>0.38</v>
      </c>
      <c r="G64" s="332">
        <v>0.13599999999999998</v>
      </c>
      <c r="H64" s="332">
        <v>6.78</v>
      </c>
      <c r="I64" s="332">
        <v>6.61</v>
      </c>
      <c r="J64" s="332">
        <v>6.53</v>
      </c>
      <c r="K64" s="332">
        <v>5.51</v>
      </c>
      <c r="L64" s="332">
        <v>4.6500000000000004</v>
      </c>
      <c r="M64" s="332">
        <v>0.53800000000000003</v>
      </c>
      <c r="N64" s="332">
        <v>0.42799999999999999</v>
      </c>
      <c r="O64" s="332">
        <v>0.26600000000000001</v>
      </c>
      <c r="P64" s="332">
        <v>0.31399999999999995</v>
      </c>
      <c r="Q64" s="150"/>
      <c r="R64" s="332" t="s">
        <v>396</v>
      </c>
      <c r="S64" s="151" t="s">
        <v>492</v>
      </c>
      <c r="T64" s="151" t="s">
        <v>493</v>
      </c>
      <c r="U64" s="336">
        <v>0.26558036258011403</v>
      </c>
      <c r="V64" s="336">
        <v>0.17448484857775301</v>
      </c>
      <c r="W64" s="336">
        <v>2.8929549162180099</v>
      </c>
      <c r="X64" s="332">
        <v>1</v>
      </c>
      <c r="Y64" s="332">
        <v>8</v>
      </c>
      <c r="Z64" s="332">
        <v>0.12738523159023801</v>
      </c>
      <c r="AA64" s="336">
        <v>313.35249705485899</v>
      </c>
      <c r="AB64" s="336">
        <v>4.4240731257909403</v>
      </c>
    </row>
    <row r="65" spans="1:28" x14ac:dyDescent="0.25"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2"/>
      <c r="P65" s="332"/>
      <c r="Q65" s="150"/>
      <c r="R65" s="332"/>
      <c r="S65" s="151"/>
      <c r="T65" s="151"/>
      <c r="U65" s="336"/>
      <c r="V65" s="336"/>
      <c r="W65" s="336"/>
      <c r="X65" s="332"/>
      <c r="Y65" s="332"/>
      <c r="Z65" s="332"/>
      <c r="AA65" s="336"/>
      <c r="AB65" s="336"/>
    </row>
    <row r="66" spans="1:28" x14ac:dyDescent="0.25">
      <c r="A66" t="s">
        <v>494</v>
      </c>
      <c r="B66" t="s">
        <v>9</v>
      </c>
      <c r="C66" s="332">
        <v>0.64</v>
      </c>
      <c r="D66" s="332">
        <v>0.32</v>
      </c>
      <c r="E66" s="332">
        <v>0.17960000000000001</v>
      </c>
      <c r="F66" s="332">
        <v>0.1426</v>
      </c>
      <c r="G66" s="332">
        <v>5.28E-2</v>
      </c>
      <c r="H66" s="332">
        <v>5.620000000000001</v>
      </c>
      <c r="I66" s="332">
        <v>4.5200000000000005</v>
      </c>
      <c r="J66" s="332">
        <v>7.5</v>
      </c>
      <c r="K66" s="332">
        <v>4.5200000000000005</v>
      </c>
      <c r="L66" s="332">
        <v>6.42</v>
      </c>
      <c r="M66" s="332">
        <v>0.94799999999999995</v>
      </c>
      <c r="N66" s="332">
        <v>1.1440000000000001</v>
      </c>
      <c r="O66" s="332">
        <v>0.63</v>
      </c>
      <c r="P66" s="332">
        <v>0.60799999999999998</v>
      </c>
      <c r="Q66" s="150"/>
      <c r="R66" s="332" t="s">
        <v>395</v>
      </c>
      <c r="S66" s="151" t="s">
        <v>495</v>
      </c>
      <c r="T66" s="151" t="s">
        <v>496</v>
      </c>
      <c r="U66" s="336">
        <v>0.78773467823660903</v>
      </c>
      <c r="V66" s="336">
        <v>0.330784653528993</v>
      </c>
      <c r="W66" s="336">
        <v>29.6886810032846</v>
      </c>
      <c r="X66" s="332">
        <v>1</v>
      </c>
      <c r="Y66" s="332">
        <v>8</v>
      </c>
      <c r="Z66" s="339">
        <v>6.09622229977846E-4</v>
      </c>
      <c r="AA66" s="336">
        <v>51.596579197866703</v>
      </c>
      <c r="AB66" s="336">
        <v>26.867950989611401</v>
      </c>
    </row>
    <row r="67" spans="1:28" x14ac:dyDescent="0.25">
      <c r="B67" t="s">
        <v>10</v>
      </c>
      <c r="C67" s="332">
        <v>0.218</v>
      </c>
      <c r="D67" s="332">
        <v>0.21600000000000003</v>
      </c>
      <c r="E67" s="332">
        <v>0.20400000000000001</v>
      </c>
      <c r="F67" s="332">
        <v>0.1484</v>
      </c>
      <c r="G67" s="332">
        <v>8.8599999999999998E-2</v>
      </c>
      <c r="H67" s="332">
        <v>5.7399999999999993</v>
      </c>
      <c r="I67" s="332">
        <v>6.66</v>
      </c>
      <c r="J67" s="332">
        <v>5.72</v>
      </c>
      <c r="K67" s="332">
        <v>4.4800000000000004</v>
      </c>
      <c r="L67" s="332">
        <v>6.9599999999999991</v>
      </c>
      <c r="M67" s="332">
        <v>1.1400000000000001</v>
      </c>
      <c r="N67" s="332">
        <v>1.0539999999999998</v>
      </c>
      <c r="O67" s="332">
        <v>0.55800000000000005</v>
      </c>
      <c r="P67" s="332">
        <v>0.498</v>
      </c>
      <c r="Q67" s="150"/>
      <c r="R67" s="332" t="s">
        <v>396</v>
      </c>
      <c r="S67" s="151" t="s">
        <v>497</v>
      </c>
      <c r="T67" s="151" t="s">
        <v>498</v>
      </c>
      <c r="U67" s="336">
        <v>4.0461477784108003E-2</v>
      </c>
      <c r="V67" s="336">
        <v>0.19569382309080799</v>
      </c>
      <c r="W67" s="336">
        <v>0.33734114345441002</v>
      </c>
      <c r="X67" s="332">
        <v>1</v>
      </c>
      <c r="Y67" s="332">
        <v>8</v>
      </c>
      <c r="Z67" s="332">
        <v>0.57735919229504995</v>
      </c>
      <c r="AA67" s="336">
        <v>-818.18203527698699</v>
      </c>
      <c r="AB67" s="336">
        <v>-1.69435932512325</v>
      </c>
    </row>
    <row r="68" spans="1:28" x14ac:dyDescent="0.25">
      <c r="C68" s="337"/>
      <c r="D68" s="337"/>
      <c r="E68" s="337"/>
      <c r="F68" s="337"/>
      <c r="G68" s="337"/>
      <c r="H68" s="333"/>
      <c r="I68" s="333"/>
      <c r="J68" s="333"/>
      <c r="K68" s="333"/>
      <c r="L68" s="333"/>
      <c r="M68" s="333"/>
      <c r="N68" s="333"/>
      <c r="O68" s="332"/>
      <c r="P68" s="332"/>
      <c r="Q68" s="150"/>
      <c r="R68" s="332"/>
      <c r="S68" s="151"/>
      <c r="T68" s="151"/>
      <c r="U68" s="336"/>
      <c r="V68" s="336"/>
      <c r="W68" s="336"/>
      <c r="X68" s="332"/>
      <c r="Y68" s="332"/>
      <c r="Z68" s="332"/>
      <c r="AA68" s="336"/>
      <c r="AB68" s="336"/>
    </row>
    <row r="69" spans="1:28" x14ac:dyDescent="0.25">
      <c r="A69" t="s">
        <v>499</v>
      </c>
      <c r="B69" t="s">
        <v>9</v>
      </c>
      <c r="C69" s="338">
        <v>1.1200000000000001</v>
      </c>
      <c r="D69" s="333">
        <v>1</v>
      </c>
      <c r="E69" s="333">
        <v>1.05</v>
      </c>
      <c r="F69" s="333">
        <v>1.05</v>
      </c>
      <c r="G69" s="333">
        <v>0.97499999999999998</v>
      </c>
      <c r="H69" s="332">
        <v>7.94</v>
      </c>
      <c r="I69" s="332">
        <v>3.92</v>
      </c>
      <c r="J69" s="343">
        <v>0.71</v>
      </c>
      <c r="K69" s="332">
        <v>6.24</v>
      </c>
      <c r="L69" s="332">
        <v>4.5600000000000005</v>
      </c>
      <c r="M69" s="332">
        <v>1.978</v>
      </c>
      <c r="N69" s="333">
        <v>0.39200000000000002</v>
      </c>
      <c r="O69" s="332">
        <v>1.6659999999999999</v>
      </c>
      <c r="P69" s="333">
        <v>1.17</v>
      </c>
      <c r="Q69" s="150"/>
      <c r="R69" s="332" t="s">
        <v>395</v>
      </c>
      <c r="S69" s="151" t="s">
        <v>500</v>
      </c>
      <c r="T69" s="151" t="s">
        <v>501</v>
      </c>
      <c r="U69" s="336">
        <v>7.4865327082775601E-2</v>
      </c>
      <c r="V69" s="336">
        <v>0.34269019360124198</v>
      </c>
      <c r="W69" s="336">
        <v>0.56646594806237305</v>
      </c>
      <c r="X69" s="332">
        <v>1</v>
      </c>
      <c r="Y69" s="332">
        <v>7</v>
      </c>
      <c r="Z69" s="332">
        <v>0.47620969507463901</v>
      </c>
      <c r="AA69" s="336">
        <v>337.269570142269</v>
      </c>
      <c r="AB69" s="336">
        <v>4.1103452070553299</v>
      </c>
    </row>
    <row r="70" spans="1:28" x14ac:dyDescent="0.25">
      <c r="B70" t="s">
        <v>10</v>
      </c>
      <c r="C70" s="338">
        <v>0</v>
      </c>
      <c r="D70" s="333">
        <v>0.58799999999999997</v>
      </c>
      <c r="E70" s="333">
        <v>0.628</v>
      </c>
      <c r="F70" s="333">
        <v>0.51</v>
      </c>
      <c r="G70" s="333">
        <v>0.52400000000000002</v>
      </c>
      <c r="H70" s="332">
        <v>7.48</v>
      </c>
      <c r="I70" s="332">
        <v>3.5599999999999996</v>
      </c>
      <c r="J70" s="332">
        <v>7.94</v>
      </c>
      <c r="K70" s="332">
        <v>5.9799999999999995</v>
      </c>
      <c r="L70" s="332">
        <v>5.8</v>
      </c>
      <c r="M70" s="332">
        <v>1.6500000000000001</v>
      </c>
      <c r="N70" s="333">
        <v>0.52900000000000003</v>
      </c>
      <c r="O70" s="332"/>
      <c r="P70" s="333">
        <v>0.63300000000000001</v>
      </c>
      <c r="Q70" s="150"/>
      <c r="R70" s="332" t="s">
        <v>396</v>
      </c>
      <c r="S70" s="151" t="s">
        <v>502</v>
      </c>
      <c r="T70" s="151" t="s">
        <v>503</v>
      </c>
      <c r="U70" s="336">
        <v>1.4853682051207599E-3</v>
      </c>
      <c r="V70" s="336">
        <v>0.76018733992003895</v>
      </c>
      <c r="W70" s="336">
        <v>1.1900622447170999E-2</v>
      </c>
      <c r="X70" s="332">
        <v>1</v>
      </c>
      <c r="Y70" s="332">
        <v>8</v>
      </c>
      <c r="Z70" s="332">
        <v>0.91581782696802005</v>
      </c>
      <c r="AA70" s="336">
        <v>-1121.3888726550999</v>
      </c>
      <c r="AB70" s="336">
        <v>-1.2362298172600601</v>
      </c>
    </row>
    <row r="71" spans="1:28" x14ac:dyDescent="0.25">
      <c r="C71" s="338"/>
      <c r="D71" s="333"/>
      <c r="E71" s="333"/>
      <c r="F71" s="333"/>
      <c r="G71" s="333"/>
      <c r="H71" s="332"/>
      <c r="I71" s="332"/>
      <c r="J71" s="332"/>
      <c r="K71" s="332"/>
      <c r="L71" s="332"/>
      <c r="M71" s="332"/>
      <c r="N71" s="333"/>
      <c r="O71" s="332"/>
      <c r="P71" s="333"/>
      <c r="Q71" s="150"/>
      <c r="R71" s="332"/>
      <c r="S71" s="151"/>
      <c r="T71" s="151"/>
      <c r="U71" s="336"/>
      <c r="V71" s="336"/>
      <c r="W71" s="336"/>
      <c r="X71" s="332"/>
      <c r="Y71" s="332"/>
      <c r="Z71" s="332"/>
      <c r="AA71" s="336"/>
      <c r="AB71" s="336"/>
    </row>
    <row r="72" spans="1:28" x14ac:dyDescent="0.25">
      <c r="A72" t="s">
        <v>504</v>
      </c>
      <c r="B72" t="s">
        <v>9</v>
      </c>
      <c r="C72" s="332">
        <v>0.624</v>
      </c>
      <c r="D72" s="332">
        <v>0.44800000000000001</v>
      </c>
      <c r="E72" s="332">
        <v>0.18259999999999998</v>
      </c>
      <c r="F72" s="332">
        <v>0.1678</v>
      </c>
      <c r="G72" s="332">
        <v>0.17760000000000001</v>
      </c>
      <c r="H72" s="332">
        <v>1.954</v>
      </c>
      <c r="I72" s="332">
        <v>1.1139999999999999</v>
      </c>
      <c r="J72" s="332">
        <v>1.246</v>
      </c>
      <c r="K72" s="332">
        <v>1.1020000000000001</v>
      </c>
      <c r="L72" s="332">
        <v>0.35000000000000003</v>
      </c>
      <c r="M72" s="332">
        <v>0.42200000000000004</v>
      </c>
      <c r="N72" s="332">
        <v>0.19539999999999999</v>
      </c>
      <c r="O72" s="332">
        <v>0.26</v>
      </c>
      <c r="P72" s="332">
        <v>0.22999999999999998</v>
      </c>
      <c r="Q72" s="150"/>
      <c r="R72" s="332" t="s">
        <v>395</v>
      </c>
      <c r="S72" s="151" t="s">
        <v>505</v>
      </c>
      <c r="T72" s="151" t="s">
        <v>506</v>
      </c>
      <c r="U72" s="336">
        <v>0.70346279652985599</v>
      </c>
      <c r="V72" s="336">
        <v>0.31439914453408502</v>
      </c>
      <c r="W72" s="336">
        <v>18.978065168154998</v>
      </c>
      <c r="X72" s="332">
        <v>1</v>
      </c>
      <c r="Y72" s="332">
        <v>8</v>
      </c>
      <c r="Z72" s="332">
        <v>2.42439698767227E-3</v>
      </c>
      <c r="AA72" s="336">
        <v>67.897594953901901</v>
      </c>
      <c r="AB72" s="336">
        <v>20.4174295431391</v>
      </c>
    </row>
    <row r="73" spans="1:28" x14ac:dyDescent="0.25">
      <c r="B73" t="s">
        <v>10</v>
      </c>
      <c r="C73" s="332">
        <v>0.48599999999999999</v>
      </c>
      <c r="D73" s="332">
        <v>0.34</v>
      </c>
      <c r="E73" s="332">
        <v>0.318</v>
      </c>
      <c r="F73" s="332">
        <v>0.17919999999999997</v>
      </c>
      <c r="G73" s="332">
        <v>0.12759999999999999</v>
      </c>
      <c r="H73" s="332">
        <v>3.1</v>
      </c>
      <c r="I73" s="332">
        <v>2.82</v>
      </c>
      <c r="J73" s="332">
        <v>1.3519999999999999</v>
      </c>
      <c r="K73" s="332">
        <v>0.70000000000000007</v>
      </c>
      <c r="L73" s="332">
        <v>0.63</v>
      </c>
      <c r="M73" s="332">
        <v>0.29600000000000004</v>
      </c>
      <c r="N73" s="332">
        <v>0.18140000000000001</v>
      </c>
      <c r="O73" s="332">
        <v>0.32599999999999996</v>
      </c>
      <c r="P73" s="332">
        <v>0.376</v>
      </c>
      <c r="Q73" s="150"/>
      <c r="R73" s="332" t="s">
        <v>396</v>
      </c>
      <c r="S73" s="151" t="s">
        <v>507</v>
      </c>
      <c r="T73" s="151" t="s">
        <v>508</v>
      </c>
      <c r="U73" s="336">
        <v>0.78011628660199905</v>
      </c>
      <c r="V73" s="336">
        <v>0.33647874463646699</v>
      </c>
      <c r="W73" s="336">
        <v>28.382867454669402</v>
      </c>
      <c r="X73" s="332">
        <v>1</v>
      </c>
      <c r="Y73" s="332">
        <v>8</v>
      </c>
      <c r="Z73" s="339">
        <v>7.0459726342553199E-4</v>
      </c>
      <c r="AA73" s="336">
        <v>51.8771302887979</v>
      </c>
      <c r="AB73" s="336">
        <v>26.7226493331925</v>
      </c>
    </row>
    <row r="74" spans="1:28" x14ac:dyDescent="0.25">
      <c r="C74" s="332"/>
      <c r="D74" s="332"/>
      <c r="E74" s="332"/>
      <c r="F74" s="332"/>
      <c r="G74" s="332"/>
      <c r="H74" s="332"/>
      <c r="I74" s="332"/>
      <c r="J74" s="332"/>
      <c r="K74" s="332"/>
      <c r="L74" s="332"/>
      <c r="M74" s="332"/>
      <c r="N74" s="332"/>
      <c r="O74" s="332"/>
      <c r="P74" s="332"/>
      <c r="Q74" s="150"/>
      <c r="R74" s="332"/>
      <c r="S74" s="151"/>
      <c r="T74" s="151"/>
      <c r="U74" s="336"/>
      <c r="V74" s="336"/>
      <c r="W74" s="336"/>
      <c r="X74" s="332"/>
      <c r="Y74" s="332"/>
      <c r="Z74" s="339"/>
      <c r="AA74" s="336"/>
      <c r="AB74" s="336"/>
    </row>
    <row r="75" spans="1:28" x14ac:dyDescent="0.25">
      <c r="A75" t="s">
        <v>509</v>
      </c>
      <c r="B75" t="s">
        <v>9</v>
      </c>
      <c r="C75" s="343">
        <v>0.50600739371534198</v>
      </c>
      <c r="D75" s="343">
        <v>0.5036968576709796</v>
      </c>
      <c r="E75" s="343">
        <v>0.46499537892791126</v>
      </c>
      <c r="F75" s="343">
        <v>0.37777264325323473</v>
      </c>
      <c r="G75" s="343">
        <v>0.22643253234750463</v>
      </c>
      <c r="H75" s="343">
        <v>6.1258086876155264</v>
      </c>
      <c r="I75" s="343">
        <v>7.1857670979667283</v>
      </c>
      <c r="J75" s="343">
        <v>6.2072550831792972</v>
      </c>
      <c r="K75" s="343">
        <v>5.3812384473197783</v>
      </c>
      <c r="L75" s="343">
        <v>3.934842883548983</v>
      </c>
      <c r="M75" s="343">
        <v>0.38412661737523102</v>
      </c>
      <c r="N75" s="343">
        <v>0.31018946395563768</v>
      </c>
      <c r="O75" s="343">
        <v>0.45806377079482441</v>
      </c>
      <c r="P75" s="343">
        <v>0.3142329020332717</v>
      </c>
      <c r="Q75" s="150"/>
      <c r="R75" s="332" t="s">
        <v>395</v>
      </c>
      <c r="S75" s="151" t="s">
        <v>510</v>
      </c>
      <c r="T75" s="151" t="s">
        <v>511</v>
      </c>
      <c r="U75" s="336">
        <v>0.90842007820350901</v>
      </c>
      <c r="V75" s="336">
        <v>0.10686997846678201</v>
      </c>
      <c r="W75" s="336">
        <v>79.3553923509307</v>
      </c>
      <c r="X75" s="332">
        <v>1</v>
      </c>
      <c r="Y75" s="332">
        <v>8</v>
      </c>
      <c r="Z75" s="339">
        <v>1.99812638604912E-5</v>
      </c>
      <c r="AA75" s="336">
        <v>97.682725836697699</v>
      </c>
      <c r="AB75" s="336">
        <v>14.191806680716899</v>
      </c>
    </row>
    <row r="76" spans="1:28" x14ac:dyDescent="0.25">
      <c r="B76" t="s">
        <v>10</v>
      </c>
      <c r="C76" s="343">
        <v>0.49618761552680218</v>
      </c>
      <c r="D76" s="343">
        <v>0.53488909426987064</v>
      </c>
      <c r="E76" s="343">
        <v>0.49560998151571162</v>
      </c>
      <c r="F76" s="343">
        <v>0.4511321626617375</v>
      </c>
      <c r="G76" s="343">
        <v>0.22065619223659888</v>
      </c>
      <c r="H76" s="343">
        <v>6.0172134935304991</v>
      </c>
      <c r="I76" s="343">
        <v>7.0003465804066538</v>
      </c>
      <c r="J76" s="343">
        <v>6.4793207024029575</v>
      </c>
      <c r="K76" s="343">
        <v>5.4424676524953792</v>
      </c>
      <c r="L76" s="343">
        <v>5.0115526802218113</v>
      </c>
      <c r="M76" s="343">
        <v>0.43957948243992606</v>
      </c>
      <c r="N76" s="343">
        <v>0.2634011090573013</v>
      </c>
      <c r="O76" s="332"/>
      <c r="P76" s="332"/>
      <c r="Q76" s="150"/>
      <c r="R76" s="332" t="s">
        <v>396</v>
      </c>
      <c r="S76" s="151" t="s">
        <v>512</v>
      </c>
      <c r="T76" s="151" t="s">
        <v>513</v>
      </c>
      <c r="U76" s="336">
        <v>0.72777721874020895</v>
      </c>
      <c r="V76" s="336">
        <v>9.8312228278705893E-2</v>
      </c>
      <c r="W76" s="336">
        <v>21.387694751253498</v>
      </c>
      <c r="X76" s="332">
        <v>1</v>
      </c>
      <c r="Y76" s="332">
        <v>8</v>
      </c>
      <c r="Z76" s="332">
        <v>1.6997874989457199E-3</v>
      </c>
      <c r="AA76" s="336">
        <v>204.53714300303599</v>
      </c>
      <c r="AB76" s="336">
        <v>6.77771450586512</v>
      </c>
    </row>
    <row r="77" spans="1:28" x14ac:dyDescent="0.25"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2"/>
      <c r="P77" s="332"/>
      <c r="Q77" s="150"/>
      <c r="R77" s="332"/>
      <c r="S77" s="151"/>
      <c r="T77" s="151"/>
      <c r="U77" s="336"/>
      <c r="V77" s="336"/>
      <c r="W77" s="336"/>
      <c r="X77" s="332"/>
      <c r="Y77" s="332"/>
      <c r="Z77" s="332"/>
      <c r="AA77" s="336"/>
      <c r="AB77" s="336"/>
    </row>
    <row r="78" spans="1:28" x14ac:dyDescent="0.25">
      <c r="A78" t="s">
        <v>514</v>
      </c>
      <c r="B78" t="s">
        <v>9</v>
      </c>
      <c r="C78" s="332">
        <v>0.74</v>
      </c>
      <c r="D78" s="332">
        <v>0.7</v>
      </c>
      <c r="E78" s="332">
        <v>0.66</v>
      </c>
      <c r="F78" s="332">
        <v>0.7</v>
      </c>
      <c r="G78" s="332">
        <v>0.65</v>
      </c>
      <c r="H78" s="332">
        <v>6.54</v>
      </c>
      <c r="I78" s="332">
        <v>6.98</v>
      </c>
      <c r="J78" s="332">
        <v>7.34</v>
      </c>
      <c r="K78" s="332">
        <v>5.27</v>
      </c>
      <c r="L78" s="332">
        <v>7.3</v>
      </c>
      <c r="M78" s="332"/>
      <c r="N78" s="332">
        <v>0.71</v>
      </c>
      <c r="O78" s="332"/>
      <c r="P78" s="332">
        <v>0.74</v>
      </c>
      <c r="Q78" s="150"/>
      <c r="R78" s="332" t="s">
        <v>395</v>
      </c>
      <c r="S78" s="151" t="s">
        <v>515</v>
      </c>
      <c r="T78" s="151" t="s">
        <v>516</v>
      </c>
      <c r="U78" s="336">
        <v>0.438296102146778</v>
      </c>
      <c r="V78" s="336">
        <v>2.86425872213333E-2</v>
      </c>
      <c r="W78" s="336">
        <v>6.2423793578346602</v>
      </c>
      <c r="X78" s="332">
        <v>1</v>
      </c>
      <c r="Y78" s="332">
        <v>8</v>
      </c>
      <c r="Z78" s="332">
        <v>3.7029903125647801E-2</v>
      </c>
      <c r="AA78" s="336">
        <v>1299.4943345582001</v>
      </c>
      <c r="AB78" s="336">
        <v>1.06679523277121</v>
      </c>
    </row>
    <row r="79" spans="1:28" x14ac:dyDescent="0.25">
      <c r="B79" t="s">
        <v>10</v>
      </c>
      <c r="C79" s="332">
        <v>0.69</v>
      </c>
      <c r="D79" s="332">
        <v>0.69</v>
      </c>
      <c r="E79" s="332">
        <v>0.69</v>
      </c>
      <c r="F79" s="332">
        <v>0.68</v>
      </c>
      <c r="G79" s="332">
        <v>0.67</v>
      </c>
      <c r="H79" s="332">
        <v>4.87</v>
      </c>
      <c r="I79" s="332">
        <v>7.37</v>
      </c>
      <c r="J79" s="332">
        <v>8.2200000000000006</v>
      </c>
      <c r="K79" s="332">
        <v>7.55</v>
      </c>
      <c r="L79" s="332">
        <v>7.55</v>
      </c>
      <c r="M79" s="332"/>
      <c r="N79" s="332">
        <v>0.73</v>
      </c>
      <c r="O79" s="332"/>
      <c r="P79" s="332">
        <v>0.76</v>
      </c>
      <c r="Q79" s="150"/>
      <c r="R79" s="332" t="s">
        <v>396</v>
      </c>
      <c r="S79" s="151" t="s">
        <v>517</v>
      </c>
      <c r="T79" s="151" t="s">
        <v>518</v>
      </c>
      <c r="U79" s="336">
        <v>9.20156232688496E-2</v>
      </c>
      <c r="V79" s="336">
        <v>0.169710258134184</v>
      </c>
      <c r="W79" s="336">
        <v>0.81072428668974805</v>
      </c>
      <c r="X79" s="332">
        <v>1</v>
      </c>
      <c r="Y79" s="332">
        <v>8</v>
      </c>
      <c r="Z79" s="332">
        <v>0.39420265613741101</v>
      </c>
      <c r="AA79" s="336">
        <v>-608.57909202977396</v>
      </c>
      <c r="AB79" s="336">
        <v>-2.2779197959236899</v>
      </c>
    </row>
    <row r="80" spans="1:28" x14ac:dyDescent="0.25">
      <c r="C80" s="332"/>
      <c r="D80" s="332"/>
      <c r="E80" s="332"/>
      <c r="F80" s="332"/>
      <c r="G80" s="332"/>
      <c r="H80" s="332"/>
      <c r="I80" s="332"/>
      <c r="J80" s="332"/>
      <c r="K80" s="332"/>
      <c r="L80" s="332"/>
      <c r="M80" s="332"/>
      <c r="N80" s="332"/>
      <c r="O80" s="332"/>
      <c r="P80" s="332"/>
      <c r="Q80" s="150"/>
      <c r="R80" s="332"/>
      <c r="S80" s="151"/>
      <c r="T80" s="151"/>
      <c r="U80" s="336"/>
      <c r="V80" s="336"/>
      <c r="W80" s="336"/>
      <c r="X80" s="332"/>
      <c r="Y80" s="332"/>
      <c r="Z80" s="339"/>
      <c r="AA80" s="336"/>
      <c r="AB80" s="336"/>
    </row>
    <row r="81" spans="1:28" x14ac:dyDescent="0.25">
      <c r="A81" t="s">
        <v>519</v>
      </c>
      <c r="B81" t="s">
        <v>9</v>
      </c>
      <c r="C81" s="332">
        <v>0.5</v>
      </c>
      <c r="D81" s="332">
        <v>0.2</v>
      </c>
      <c r="E81" s="332">
        <v>0</v>
      </c>
      <c r="F81" s="332">
        <v>0</v>
      </c>
      <c r="G81" s="332">
        <v>0</v>
      </c>
      <c r="H81" s="332">
        <v>3.5</v>
      </c>
      <c r="I81" s="332">
        <v>3.7</v>
      </c>
      <c r="J81" s="332">
        <v>3.1</v>
      </c>
      <c r="K81" s="332">
        <v>2.2999999999999998</v>
      </c>
      <c r="L81" s="332">
        <v>1.3</v>
      </c>
      <c r="M81" s="332">
        <v>0.3</v>
      </c>
      <c r="N81" s="332">
        <v>0.3</v>
      </c>
      <c r="O81" s="332">
        <v>0.5</v>
      </c>
      <c r="P81" s="332">
        <v>0.5</v>
      </c>
      <c r="Q81" s="150"/>
      <c r="R81" s="332" t="s">
        <v>395</v>
      </c>
      <c r="S81" s="151" t="s">
        <v>520</v>
      </c>
      <c r="T81" s="151" t="s">
        <v>521</v>
      </c>
      <c r="U81" s="336">
        <v>0.73247487655208199</v>
      </c>
      <c r="V81" s="336">
        <v>0.430521727620719</v>
      </c>
      <c r="W81" s="336">
        <v>5.47593337860609</v>
      </c>
      <c r="X81" s="332">
        <v>1</v>
      </c>
      <c r="Y81" s="332">
        <v>2</v>
      </c>
      <c r="Z81" s="332">
        <v>0.14415253896965799</v>
      </c>
      <c r="AA81" s="336">
        <v>10.3203058434058</v>
      </c>
      <c r="AB81" s="336">
        <v>134.32686803614999</v>
      </c>
    </row>
    <row r="82" spans="1:28" x14ac:dyDescent="0.25">
      <c r="B82" t="s">
        <v>10</v>
      </c>
      <c r="C82" s="332">
        <v>0.3</v>
      </c>
      <c r="D82" s="332">
        <v>0.1</v>
      </c>
      <c r="E82" s="332">
        <v>0</v>
      </c>
      <c r="F82" s="332">
        <v>0</v>
      </c>
      <c r="G82" s="332">
        <v>0</v>
      </c>
      <c r="H82" s="332">
        <v>4</v>
      </c>
      <c r="I82" s="332">
        <v>3.3</v>
      </c>
      <c r="J82" s="332">
        <v>3.2</v>
      </c>
      <c r="K82" s="332">
        <v>2.4</v>
      </c>
      <c r="L82" s="332">
        <v>1.2</v>
      </c>
      <c r="M82" s="332">
        <v>0.4</v>
      </c>
      <c r="N82" s="332">
        <v>0.3</v>
      </c>
      <c r="O82" s="332"/>
      <c r="P82" s="332"/>
      <c r="Q82" s="150"/>
      <c r="R82" s="332" t="s">
        <v>396</v>
      </c>
      <c r="S82" s="151" t="s">
        <v>522</v>
      </c>
      <c r="T82" s="151" t="s">
        <v>523</v>
      </c>
      <c r="U82" s="336">
        <v>0.97717664164917695</v>
      </c>
      <c r="V82" s="336">
        <v>6.8169925432345693E-2</v>
      </c>
      <c r="W82" s="336">
        <v>342.518091028958</v>
      </c>
      <c r="X82" s="332">
        <v>1</v>
      </c>
      <c r="Y82" s="332">
        <v>8</v>
      </c>
      <c r="Z82" s="339">
        <v>7.4882455569635895E-8</v>
      </c>
      <c r="AA82" s="336">
        <v>73.710123220958494</v>
      </c>
      <c r="AB82" s="336">
        <v>18.8073808663192</v>
      </c>
    </row>
    <row r="83" spans="1:28" x14ac:dyDescent="0.25">
      <c r="C83" s="332"/>
      <c r="D83" s="332"/>
      <c r="E83" s="332"/>
      <c r="F83" s="332"/>
      <c r="G83" s="332"/>
      <c r="H83" s="332"/>
      <c r="I83" s="332"/>
      <c r="J83" s="332"/>
      <c r="K83" s="332"/>
      <c r="L83" s="332"/>
      <c r="M83" s="332"/>
      <c r="N83" s="332"/>
      <c r="O83" s="332"/>
      <c r="P83" s="332"/>
      <c r="Q83" s="150"/>
      <c r="R83" s="332"/>
      <c r="S83" s="151"/>
      <c r="T83" s="151"/>
      <c r="U83" s="336"/>
      <c r="V83" s="336"/>
      <c r="W83" s="336"/>
      <c r="X83" s="332"/>
      <c r="Y83" s="332"/>
      <c r="Z83" s="332"/>
      <c r="AA83" s="336"/>
      <c r="AB83" s="336"/>
    </row>
    <row r="84" spans="1:28" x14ac:dyDescent="0.25">
      <c r="A84" t="s">
        <v>524</v>
      </c>
      <c r="B84" t="s">
        <v>9</v>
      </c>
      <c r="C84" s="332">
        <v>6.9500000000000006E-2</v>
      </c>
      <c r="D84" s="332">
        <v>9.2499999999999999E-2</v>
      </c>
      <c r="E84" s="332">
        <v>0.1</v>
      </c>
      <c r="F84" s="332">
        <v>9.6199999999999994E-2</v>
      </c>
      <c r="G84" s="332">
        <v>7.2900000000000006E-2</v>
      </c>
      <c r="H84" s="332">
        <v>0.53</v>
      </c>
      <c r="I84" s="332">
        <v>0.74099999999999999</v>
      </c>
      <c r="J84" s="332">
        <v>0.77400000000000002</v>
      </c>
      <c r="K84" s="332">
        <v>0.40799999999999997</v>
      </c>
      <c r="L84" s="332">
        <v>0.97499999999999998</v>
      </c>
      <c r="M84" s="332">
        <v>8.9200000000000002E-2</v>
      </c>
      <c r="N84" s="332">
        <v>0.18099999999999999</v>
      </c>
      <c r="O84" s="332">
        <v>5.8900000000000001E-2</v>
      </c>
      <c r="P84" s="332">
        <v>5.1499999999999997E-2</v>
      </c>
      <c r="Q84" s="332"/>
      <c r="R84" s="332" t="s">
        <v>395</v>
      </c>
      <c r="S84" s="151" t="s">
        <v>525</v>
      </c>
      <c r="T84" s="151" t="s">
        <v>526</v>
      </c>
      <c r="U84" s="336">
        <v>3.6861608636441501E-2</v>
      </c>
      <c r="V84" s="336">
        <v>0.51889686881451602</v>
      </c>
      <c r="W84" s="336">
        <v>0.30617912413816101</v>
      </c>
      <c r="X84" s="332">
        <v>1</v>
      </c>
      <c r="Y84" s="332">
        <v>8</v>
      </c>
      <c r="Z84" s="332">
        <v>0.59515560047246197</v>
      </c>
      <c r="AA84" s="336">
        <v>-323.88652157995199</v>
      </c>
      <c r="AB84" s="336">
        <v>-4.2801854006069702</v>
      </c>
    </row>
    <row r="85" spans="1:28" x14ac:dyDescent="0.25">
      <c r="B85" t="s">
        <v>10</v>
      </c>
      <c r="C85" s="332">
        <v>4.5499999999999999E-2</v>
      </c>
      <c r="D85" s="332">
        <v>2.3E-2</v>
      </c>
      <c r="E85" s="332">
        <v>6.7500000000000004E-2</v>
      </c>
      <c r="F85" s="332">
        <v>0.13600000000000001</v>
      </c>
      <c r="G85" s="332">
        <v>5.4199999999999998E-2</v>
      </c>
      <c r="H85" s="332">
        <v>0.57399999999999995</v>
      </c>
      <c r="I85" s="332">
        <v>0.66500000000000004</v>
      </c>
      <c r="J85" s="332">
        <v>0.432</v>
      </c>
      <c r="K85" s="332">
        <v>0.68400000000000005</v>
      </c>
      <c r="L85" s="332">
        <v>0.629</v>
      </c>
      <c r="M85" s="332">
        <v>7.4800000000000005E-2</v>
      </c>
      <c r="N85" s="332">
        <v>0.11</v>
      </c>
      <c r="O85" s="332"/>
      <c r="P85" s="332"/>
      <c r="Q85" s="332"/>
      <c r="R85" s="332" t="s">
        <v>396</v>
      </c>
      <c r="S85" s="151" t="s">
        <v>527</v>
      </c>
      <c r="T85" s="151" t="s">
        <v>528</v>
      </c>
      <c r="U85" s="336">
        <v>0.10931640934239099</v>
      </c>
      <c r="V85" s="336">
        <v>0.26627891576398499</v>
      </c>
      <c r="W85" s="336">
        <v>0.98186525934922197</v>
      </c>
      <c r="X85" s="332">
        <v>1</v>
      </c>
      <c r="Y85" s="332">
        <v>8</v>
      </c>
      <c r="Z85" s="332">
        <v>0.350758893790378</v>
      </c>
      <c r="AA85" s="336">
        <v>-352.45119442862301</v>
      </c>
      <c r="AB85" s="336">
        <v>-3.9332945469720402</v>
      </c>
    </row>
    <row r="86" spans="1:28" x14ac:dyDescent="0.25"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2"/>
      <c r="P86" s="332"/>
      <c r="Q86" s="150"/>
      <c r="R86" s="332"/>
      <c r="S86" s="151"/>
      <c r="T86" s="151"/>
      <c r="U86" s="336"/>
      <c r="V86" s="336"/>
      <c r="W86" s="336"/>
      <c r="X86" s="332"/>
      <c r="Y86" s="332"/>
      <c r="Z86" s="332"/>
      <c r="AA86" s="336"/>
      <c r="AB86" s="336"/>
    </row>
    <row r="87" spans="1:28" x14ac:dyDescent="0.25">
      <c r="A87" t="s">
        <v>274</v>
      </c>
      <c r="B87" t="s">
        <v>9</v>
      </c>
      <c r="C87" s="337">
        <v>0.90506799315223352</v>
      </c>
      <c r="D87" s="337">
        <v>0.83788236054136112</v>
      </c>
      <c r="E87" s="337">
        <v>0.90248393035950769</v>
      </c>
      <c r="F87" s="337">
        <v>0.58787428534513386</v>
      </c>
      <c r="G87" s="337">
        <v>0.61048483478148519</v>
      </c>
      <c r="H87" s="332">
        <v>12.8</v>
      </c>
      <c r="I87" s="332">
        <v>12.7</v>
      </c>
      <c r="J87" s="332">
        <v>11.8</v>
      </c>
      <c r="K87" s="332">
        <v>9.4</v>
      </c>
      <c r="L87" s="332">
        <v>16.100000000000001</v>
      </c>
      <c r="M87" s="332">
        <v>1.3</v>
      </c>
      <c r="N87" s="337">
        <v>0.89602377337769301</v>
      </c>
      <c r="O87" s="332">
        <v>1.2</v>
      </c>
      <c r="P87" s="337">
        <v>1.0853063729448624</v>
      </c>
      <c r="Q87" s="150"/>
      <c r="R87" s="332" t="s">
        <v>395</v>
      </c>
      <c r="S87" s="151" t="s">
        <v>529</v>
      </c>
      <c r="T87" s="151" t="s">
        <v>530</v>
      </c>
      <c r="U87" s="336">
        <v>0.61124133245131396</v>
      </c>
      <c r="V87" s="336">
        <v>0.12579048832364001</v>
      </c>
      <c r="W87" s="336">
        <v>12.5783193219689</v>
      </c>
      <c r="X87" s="332">
        <v>1</v>
      </c>
      <c r="Y87" s="332">
        <v>8</v>
      </c>
      <c r="Z87" s="332">
        <v>7.5468710852950498E-3</v>
      </c>
      <c r="AA87" s="336">
        <v>208.45033749025501</v>
      </c>
      <c r="AB87" s="336">
        <v>6.6504778922926704</v>
      </c>
    </row>
    <row r="88" spans="1:28" x14ac:dyDescent="0.25">
      <c r="B88" t="s">
        <v>10</v>
      </c>
      <c r="C88" s="337">
        <v>0.83788236054136112</v>
      </c>
      <c r="D88" s="337">
        <v>0.63503343131238088</v>
      </c>
      <c r="E88" s="337">
        <v>0.81527181110500979</v>
      </c>
      <c r="F88" s="337">
        <v>0.67831648309053905</v>
      </c>
      <c r="G88" s="337">
        <v>0.54911334345424589</v>
      </c>
      <c r="H88" s="332">
        <v>13.3</v>
      </c>
      <c r="I88" s="332">
        <v>13.5</v>
      </c>
      <c r="J88" s="332">
        <v>12.4</v>
      </c>
      <c r="K88" s="332">
        <v>11.7</v>
      </c>
      <c r="L88" s="332">
        <v>16.100000000000001</v>
      </c>
      <c r="M88" s="332">
        <v>1</v>
      </c>
      <c r="N88" s="337">
        <v>0.98517393972673528</v>
      </c>
      <c r="O88" s="332"/>
      <c r="P88" s="337">
        <v>0.8611389256758939</v>
      </c>
      <c r="Q88" s="150"/>
      <c r="R88" s="332" t="s">
        <v>396</v>
      </c>
      <c r="S88" s="151" t="s">
        <v>531</v>
      </c>
      <c r="T88" s="151" t="s">
        <v>532</v>
      </c>
      <c r="U88" s="336">
        <v>0.18417088950041499</v>
      </c>
      <c r="V88" s="336">
        <v>0.14995833253337401</v>
      </c>
      <c r="W88" s="336">
        <v>1.8059751693600199</v>
      </c>
      <c r="X88" s="332">
        <v>1</v>
      </c>
      <c r="Y88" s="332">
        <v>8</v>
      </c>
      <c r="Z88" s="332">
        <v>0.215857807866419</v>
      </c>
      <c r="AA88" s="336">
        <v>-461.46123449065999</v>
      </c>
      <c r="AB88" s="336">
        <v>-3.0041404510392198</v>
      </c>
    </row>
    <row r="89" spans="1:28" x14ac:dyDescent="0.25">
      <c r="C89" s="337"/>
      <c r="D89" s="337"/>
      <c r="E89" s="337"/>
      <c r="F89" s="337"/>
      <c r="G89" s="337"/>
      <c r="H89" s="332"/>
      <c r="I89" s="332"/>
      <c r="J89" s="332"/>
      <c r="K89" s="332"/>
      <c r="L89" s="332"/>
      <c r="M89" s="332"/>
      <c r="N89" s="337"/>
      <c r="O89" s="332"/>
      <c r="P89" s="337"/>
      <c r="Q89" s="150"/>
      <c r="R89" s="332"/>
      <c r="S89" s="151"/>
      <c r="T89" s="151"/>
      <c r="U89" s="336"/>
      <c r="V89" s="336"/>
      <c r="W89" s="336"/>
      <c r="X89" s="332"/>
      <c r="Y89" s="332"/>
      <c r="Z89" s="332"/>
      <c r="AA89" s="336"/>
      <c r="AB89" s="336"/>
    </row>
    <row r="90" spans="1:28" x14ac:dyDescent="0.25">
      <c r="A90" t="s">
        <v>533</v>
      </c>
      <c r="B90" t="s">
        <v>9</v>
      </c>
      <c r="C90" s="332">
        <v>0.58399999999999996</v>
      </c>
      <c r="D90" s="332">
        <v>0.496</v>
      </c>
      <c r="E90" s="332">
        <v>0.26</v>
      </c>
      <c r="F90" s="332">
        <v>0.30599999999999999</v>
      </c>
      <c r="G90" s="332">
        <v>0.18140000000000001</v>
      </c>
      <c r="H90" s="332">
        <v>3.02</v>
      </c>
      <c r="I90" s="332">
        <v>2.1</v>
      </c>
      <c r="J90" s="332">
        <v>4.0600000000000005</v>
      </c>
      <c r="K90" s="332">
        <v>2.08</v>
      </c>
      <c r="L90" s="332">
        <v>2.02</v>
      </c>
      <c r="M90" s="332">
        <v>0.59200000000000008</v>
      </c>
      <c r="N90" s="332">
        <v>0.59599999999999997</v>
      </c>
      <c r="O90" s="332">
        <v>0.372</v>
      </c>
      <c r="P90" s="332">
        <v>0.48199999999999998</v>
      </c>
      <c r="Q90" s="150"/>
      <c r="R90" s="332" t="s">
        <v>395</v>
      </c>
      <c r="S90" s="151" t="s">
        <v>534</v>
      </c>
      <c r="T90" s="151" t="s">
        <v>535</v>
      </c>
      <c r="U90" s="336">
        <v>0.72273808185310295</v>
      </c>
      <c r="V90" s="336">
        <v>0.23863164067019799</v>
      </c>
      <c r="W90" s="336">
        <v>20.8535838367875</v>
      </c>
      <c r="X90" s="332">
        <v>1</v>
      </c>
      <c r="Y90" s="332">
        <v>8</v>
      </c>
      <c r="Z90" s="336">
        <v>1.8340173113498E-3</v>
      </c>
      <c r="AA90" s="336">
        <v>85.338171905382296</v>
      </c>
      <c r="AB90" s="336">
        <v>16.2447159362275</v>
      </c>
    </row>
    <row r="91" spans="1:28" x14ac:dyDescent="0.25">
      <c r="B91" t="s">
        <v>10</v>
      </c>
      <c r="C91" s="332">
        <v>0.626</v>
      </c>
      <c r="D91" s="332">
        <v>0.59</v>
      </c>
      <c r="E91" s="332">
        <v>0.33</v>
      </c>
      <c r="F91" s="332">
        <v>0.29399999999999998</v>
      </c>
      <c r="G91" s="332">
        <v>0.26</v>
      </c>
      <c r="H91" s="332">
        <v>2.08</v>
      </c>
      <c r="I91" s="332">
        <v>2.4</v>
      </c>
      <c r="J91" s="332">
        <v>3.46</v>
      </c>
      <c r="K91" s="332">
        <v>1.716</v>
      </c>
      <c r="L91" s="332">
        <v>2.52</v>
      </c>
      <c r="M91" s="332">
        <v>0.59</v>
      </c>
      <c r="N91" s="332">
        <v>0.63200000000000012</v>
      </c>
      <c r="O91" s="332"/>
      <c r="P91" s="332"/>
      <c r="Q91" s="150"/>
      <c r="R91" s="332" t="s">
        <v>396</v>
      </c>
      <c r="S91" s="151" t="s">
        <v>536</v>
      </c>
      <c r="T91" s="151" t="s">
        <v>537</v>
      </c>
      <c r="U91" s="336">
        <v>7.4265136942963203E-2</v>
      </c>
      <c r="V91" s="336">
        <v>0.276467152052226</v>
      </c>
      <c r="W91" s="336">
        <v>0.64178321380459902</v>
      </c>
      <c r="X91" s="332">
        <v>1</v>
      </c>
      <c r="Y91" s="332">
        <v>8</v>
      </c>
      <c r="Z91" s="336">
        <v>0.44620439229258002</v>
      </c>
      <c r="AA91" s="336">
        <v>419.87884894829</v>
      </c>
      <c r="AB91" s="336">
        <v>3.3016532378143602</v>
      </c>
    </row>
    <row r="92" spans="1:28" x14ac:dyDescent="0.25">
      <c r="C92" s="332"/>
      <c r="D92" s="332"/>
      <c r="E92" s="332"/>
      <c r="F92" s="332"/>
      <c r="G92" s="332"/>
      <c r="H92" s="332"/>
      <c r="I92" s="332"/>
      <c r="J92" s="332"/>
      <c r="K92" s="332"/>
      <c r="L92" s="332"/>
      <c r="M92" s="332"/>
      <c r="N92" s="344"/>
      <c r="O92" s="332"/>
      <c r="P92" s="332"/>
      <c r="Q92" s="150"/>
      <c r="R92" s="332"/>
      <c r="S92" s="151"/>
      <c r="T92" s="151"/>
      <c r="U92" s="336"/>
      <c r="V92" s="336"/>
      <c r="W92" s="336"/>
      <c r="X92" s="332"/>
      <c r="Y92" s="332"/>
      <c r="Z92" s="336"/>
      <c r="AA92" s="336"/>
      <c r="AB92" s="336"/>
    </row>
    <row r="93" spans="1:28" x14ac:dyDescent="0.25">
      <c r="A93" t="s">
        <v>538</v>
      </c>
      <c r="B93" t="s">
        <v>9</v>
      </c>
      <c r="C93" s="332">
        <v>0.5</v>
      </c>
      <c r="D93" s="332">
        <v>0.45</v>
      </c>
      <c r="E93" s="332">
        <v>0.37</v>
      </c>
      <c r="F93" s="332">
        <v>9.0999999999999998E-2</v>
      </c>
      <c r="G93" s="332">
        <v>2.3E-2</v>
      </c>
      <c r="H93" s="332">
        <v>4</v>
      </c>
      <c r="I93" s="332">
        <v>2.68</v>
      </c>
      <c r="J93" s="332">
        <v>2.44</v>
      </c>
      <c r="K93" s="332">
        <v>1.34</v>
      </c>
      <c r="L93" s="332">
        <v>2.52</v>
      </c>
      <c r="M93" s="332"/>
      <c r="N93" s="332">
        <v>0.44</v>
      </c>
      <c r="O93" s="332"/>
      <c r="P93" s="332">
        <v>0.56999999999999995</v>
      </c>
      <c r="Q93" s="150"/>
      <c r="R93" s="332" t="s">
        <v>395</v>
      </c>
      <c r="S93" s="151" t="s">
        <v>539</v>
      </c>
      <c r="T93" s="151" t="s">
        <v>540</v>
      </c>
      <c r="U93" s="336">
        <v>0.96325061929133604</v>
      </c>
      <c r="V93" s="336">
        <v>0.24984303660180199</v>
      </c>
      <c r="W93" s="336">
        <v>209.69074323785799</v>
      </c>
      <c r="X93" s="332">
        <v>1</v>
      </c>
      <c r="Y93" s="332">
        <v>8</v>
      </c>
      <c r="Z93" s="339">
        <v>5.0622561031943196E-7</v>
      </c>
      <c r="AA93" s="336">
        <v>25.7042439555836</v>
      </c>
      <c r="AB93" s="336">
        <v>53.932508713945197</v>
      </c>
    </row>
    <row r="94" spans="1:28" x14ac:dyDescent="0.25">
      <c r="B94" t="s">
        <v>10</v>
      </c>
      <c r="C94" s="332">
        <v>0.54</v>
      </c>
      <c r="D94" s="332">
        <v>0.45</v>
      </c>
      <c r="E94" s="332">
        <v>0.39</v>
      </c>
      <c r="F94" s="332">
        <v>0.18</v>
      </c>
      <c r="G94" s="332">
        <v>2.5000000000000001E-2</v>
      </c>
      <c r="H94" s="332">
        <v>6.08</v>
      </c>
      <c r="I94" s="332">
        <v>3.53</v>
      </c>
      <c r="J94" s="332">
        <v>5.04</v>
      </c>
      <c r="K94" s="332">
        <v>3.62</v>
      </c>
      <c r="L94" s="332">
        <v>1.1599999999999999</v>
      </c>
      <c r="M94" s="332"/>
      <c r="N94" s="332">
        <v>0.52</v>
      </c>
      <c r="O94" s="332"/>
      <c r="P94" s="332">
        <v>0.57999999999999996</v>
      </c>
      <c r="Q94" s="150"/>
      <c r="R94" s="332" t="s">
        <v>396</v>
      </c>
      <c r="S94" s="151" t="s">
        <v>541</v>
      </c>
      <c r="T94" s="151" t="s">
        <v>542</v>
      </c>
      <c r="U94" s="336">
        <v>0.45758706867167398</v>
      </c>
      <c r="V94" s="336">
        <v>0.41465751209835999</v>
      </c>
      <c r="W94" s="336">
        <v>6.74891090890595</v>
      </c>
      <c r="X94" s="332">
        <v>1</v>
      </c>
      <c r="Y94" s="332">
        <v>8</v>
      </c>
      <c r="Z94" s="336">
        <v>3.1722820159907003E-2</v>
      </c>
      <c r="AA94" s="336">
        <v>86.328725314081495</v>
      </c>
      <c r="AB94" s="336">
        <v>16.058320751016101</v>
      </c>
    </row>
    <row r="95" spans="1:28" x14ac:dyDescent="0.25"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150"/>
      <c r="R95" s="332"/>
      <c r="S95" s="151"/>
      <c r="T95" s="151"/>
      <c r="U95" s="336"/>
      <c r="V95" s="336"/>
      <c r="W95" s="336"/>
      <c r="X95" s="332"/>
      <c r="Y95" s="332"/>
      <c r="Z95" s="336"/>
      <c r="AA95" s="336"/>
      <c r="AB95" s="336"/>
    </row>
    <row r="96" spans="1:28" x14ac:dyDescent="0.25">
      <c r="A96" t="s">
        <v>1721</v>
      </c>
      <c r="B96" t="s">
        <v>9</v>
      </c>
      <c r="C96" s="332">
        <v>0.4</v>
      </c>
      <c r="D96" s="332">
        <v>0.74</v>
      </c>
      <c r="E96" s="332">
        <v>0.47</v>
      </c>
      <c r="F96" s="332">
        <v>0.38</v>
      </c>
      <c r="G96" s="332">
        <v>0.41</v>
      </c>
      <c r="H96" s="332">
        <v>6.77</v>
      </c>
      <c r="I96" s="332">
        <v>6.53</v>
      </c>
      <c r="J96" s="332">
        <v>8.06</v>
      </c>
      <c r="K96" s="332">
        <v>9.1999999999999993</v>
      </c>
      <c r="L96" s="332">
        <v>5.68</v>
      </c>
      <c r="M96" s="342">
        <v>1.42</v>
      </c>
      <c r="N96" s="342">
        <v>1.55</v>
      </c>
      <c r="O96" s="342">
        <v>0.62</v>
      </c>
      <c r="P96" s="332">
        <v>0.74</v>
      </c>
      <c r="Q96" s="150"/>
      <c r="R96" s="332" t="s">
        <v>395</v>
      </c>
      <c r="S96" s="151" t="s">
        <v>543</v>
      </c>
      <c r="T96" s="151" t="s">
        <v>544</v>
      </c>
      <c r="U96" s="336">
        <v>9.6965758419782E-2</v>
      </c>
      <c r="V96" s="336">
        <v>0.28841708568597102</v>
      </c>
      <c r="W96" s="336">
        <v>0.85902176422547805</v>
      </c>
      <c r="X96" s="332">
        <v>1</v>
      </c>
      <c r="Y96" s="332">
        <v>8</v>
      </c>
      <c r="Z96" s="336">
        <v>0.38112362964618202</v>
      </c>
      <c r="AA96" s="336">
        <v>347.88735695874499</v>
      </c>
      <c r="AB96" s="336">
        <v>3.9848943440743798</v>
      </c>
    </row>
    <row r="97" spans="1:28" x14ac:dyDescent="0.25">
      <c r="B97" t="s">
        <v>10</v>
      </c>
      <c r="C97" s="332">
        <v>0.76</v>
      </c>
      <c r="D97" s="332">
        <v>0.72</v>
      </c>
      <c r="E97" s="332">
        <v>0.64</v>
      </c>
      <c r="F97" s="332">
        <v>0.76</v>
      </c>
      <c r="G97" s="332">
        <v>0.57999999999999996</v>
      </c>
      <c r="H97" s="332">
        <v>8.32</v>
      </c>
      <c r="I97" s="332">
        <v>6.65</v>
      </c>
      <c r="J97" s="332">
        <v>4.26</v>
      </c>
      <c r="K97" s="332">
        <v>5.85</v>
      </c>
      <c r="L97" s="332">
        <v>8.7799999999999994</v>
      </c>
      <c r="M97" s="342">
        <v>1.21</v>
      </c>
      <c r="N97" s="342">
        <v>0.75</v>
      </c>
      <c r="O97" s="342"/>
      <c r="P97" s="332"/>
      <c r="Q97" s="150"/>
      <c r="R97" s="332" t="s">
        <v>396</v>
      </c>
      <c r="S97" s="151" t="s">
        <v>545</v>
      </c>
      <c r="T97" s="151" t="s">
        <v>546</v>
      </c>
      <c r="U97" s="336">
        <v>3.24774673183339E-3</v>
      </c>
      <c r="V97" s="336">
        <v>0.25003197203410799</v>
      </c>
      <c r="W97" s="336">
        <v>2.6066631672491101E-2</v>
      </c>
      <c r="X97" s="332">
        <v>1</v>
      </c>
      <c r="Y97" s="332">
        <v>8</v>
      </c>
      <c r="Z97" s="336">
        <v>0.87574063773709898</v>
      </c>
      <c r="AA97" s="336">
        <v>-2303.6882633857299</v>
      </c>
      <c r="AB97" s="336">
        <v>-0.60177168202543696</v>
      </c>
    </row>
    <row r="98" spans="1:28" x14ac:dyDescent="0.25">
      <c r="C98" s="332"/>
      <c r="D98" s="332"/>
      <c r="E98" s="332"/>
      <c r="F98" s="332"/>
      <c r="G98" s="332"/>
      <c r="H98" s="332"/>
      <c r="I98" s="332"/>
      <c r="J98" s="332"/>
      <c r="K98" s="332"/>
      <c r="L98" s="332"/>
      <c r="M98" s="332"/>
      <c r="N98" s="332"/>
      <c r="O98" s="332"/>
      <c r="P98" s="332"/>
      <c r="Q98" s="150"/>
      <c r="R98" s="332"/>
      <c r="S98" s="151"/>
      <c r="T98" s="151"/>
      <c r="U98" s="336"/>
      <c r="V98" s="336"/>
      <c r="W98" s="336"/>
      <c r="X98" s="332"/>
      <c r="Y98" s="332"/>
      <c r="Z98" s="336"/>
      <c r="AA98" s="336"/>
      <c r="AB98" s="336"/>
    </row>
    <row r="99" spans="1:28" x14ac:dyDescent="0.25">
      <c r="A99" t="s">
        <v>547</v>
      </c>
      <c r="B99" t="s">
        <v>9</v>
      </c>
      <c r="C99" s="332">
        <v>0.53</v>
      </c>
      <c r="D99" s="332">
        <v>0.45</v>
      </c>
      <c r="E99" s="332">
        <v>0.19</v>
      </c>
      <c r="F99" s="332">
        <v>0.26</v>
      </c>
      <c r="G99" s="332">
        <v>0.14000000000000001</v>
      </c>
      <c r="H99" s="332">
        <v>4.32</v>
      </c>
      <c r="I99" s="332">
        <v>3.28</v>
      </c>
      <c r="J99" s="332">
        <v>3.45</v>
      </c>
      <c r="K99" s="332">
        <v>2.17</v>
      </c>
      <c r="L99" s="332">
        <v>0.74</v>
      </c>
      <c r="M99" s="341">
        <v>0.4</v>
      </c>
      <c r="N99" s="342">
        <v>0.56000000000000005</v>
      </c>
      <c r="O99" s="332">
        <v>0.33</v>
      </c>
      <c r="P99" s="332">
        <v>0.28000000000000003</v>
      </c>
      <c r="Q99" s="150"/>
      <c r="R99" s="332" t="s">
        <v>395</v>
      </c>
      <c r="S99" s="151" t="s">
        <v>548</v>
      </c>
      <c r="T99" s="151" t="s">
        <v>549</v>
      </c>
      <c r="U99" s="336">
        <v>0.81571685862376098</v>
      </c>
      <c r="V99" s="336">
        <v>0.23587280908307001</v>
      </c>
      <c r="W99" s="336">
        <v>35.411458803314702</v>
      </c>
      <c r="X99" s="332">
        <v>1</v>
      </c>
      <c r="Y99" s="332">
        <v>8</v>
      </c>
      <c r="Z99" s="339">
        <v>3.4168964634839701E-4</v>
      </c>
      <c r="AA99" s="336">
        <v>66.253972827422501</v>
      </c>
      <c r="AB99" s="336">
        <v>20.923943153279101</v>
      </c>
    </row>
    <row r="100" spans="1:28" x14ac:dyDescent="0.25">
      <c r="B100" t="s">
        <v>10</v>
      </c>
      <c r="C100" s="332">
        <v>0.51</v>
      </c>
      <c r="D100" s="332">
        <v>0.44</v>
      </c>
      <c r="E100" s="332">
        <v>0.28000000000000003</v>
      </c>
      <c r="F100" s="332">
        <v>0.28000000000000003</v>
      </c>
      <c r="G100" s="332">
        <v>0.13</v>
      </c>
      <c r="H100" s="332">
        <v>3.76</v>
      </c>
      <c r="I100" s="332">
        <v>2.3199999999999998</v>
      </c>
      <c r="J100" s="332">
        <v>4.1399999999999997</v>
      </c>
      <c r="K100" s="332">
        <v>3.39</v>
      </c>
      <c r="L100" s="332">
        <v>0.99</v>
      </c>
      <c r="M100" s="341">
        <v>0.8</v>
      </c>
      <c r="N100" s="342">
        <v>0.69</v>
      </c>
      <c r="O100" s="332"/>
      <c r="P100" s="332"/>
      <c r="Q100" s="150"/>
      <c r="R100" s="332" t="s">
        <v>396</v>
      </c>
      <c r="S100" s="151" t="s">
        <v>550</v>
      </c>
      <c r="T100" s="151" t="s">
        <v>551</v>
      </c>
      <c r="U100" s="336">
        <v>0.79839080986878697</v>
      </c>
      <c r="V100" s="336">
        <v>0.29082526821174998</v>
      </c>
      <c r="W100" s="336">
        <v>31.680730798002699</v>
      </c>
      <c r="X100" s="332">
        <v>1</v>
      </c>
      <c r="Y100" s="332">
        <v>8</v>
      </c>
      <c r="Z100" s="339">
        <v>4.9355550610807799E-4</v>
      </c>
      <c r="AA100" s="336">
        <v>56.810940720274502</v>
      </c>
      <c r="AB100" s="336">
        <v>24.401890613741401</v>
      </c>
    </row>
    <row r="101" spans="1:28" x14ac:dyDescent="0.25"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150"/>
      <c r="R101" s="332"/>
      <c r="S101" s="151"/>
      <c r="T101" s="151"/>
      <c r="U101" s="336"/>
      <c r="V101" s="336"/>
      <c r="W101" s="336"/>
      <c r="X101" s="332"/>
      <c r="Y101" s="332"/>
      <c r="Z101" s="339"/>
      <c r="AA101" s="336"/>
      <c r="AB101" s="336"/>
    </row>
    <row r="102" spans="1:28" x14ac:dyDescent="0.25">
      <c r="A102" t="s">
        <v>552</v>
      </c>
      <c r="B102" t="s">
        <v>9</v>
      </c>
      <c r="C102" s="332">
        <v>1.244</v>
      </c>
      <c r="D102" s="332">
        <v>1.23</v>
      </c>
      <c r="E102" s="332">
        <v>0.45999999999999996</v>
      </c>
      <c r="F102" s="332">
        <v>0.23599999999999999</v>
      </c>
      <c r="G102" s="332">
        <v>6.6799999999999998E-2</v>
      </c>
      <c r="H102" s="332">
        <v>6.26</v>
      </c>
      <c r="I102" s="332">
        <v>4.74</v>
      </c>
      <c r="J102" s="332">
        <v>2.2600000000000002</v>
      </c>
      <c r="K102" s="332">
        <v>2.2200000000000002</v>
      </c>
      <c r="L102" s="332">
        <v>0.61599999999999999</v>
      </c>
      <c r="M102" s="332">
        <v>1.038</v>
      </c>
      <c r="N102" s="332">
        <v>0.40800000000000003</v>
      </c>
      <c r="O102" s="332">
        <v>0.41200000000000003</v>
      </c>
      <c r="P102" s="332">
        <v>0.254</v>
      </c>
      <c r="Q102" s="150"/>
      <c r="R102" s="332" t="s">
        <v>395</v>
      </c>
      <c r="S102" s="151" t="s">
        <v>553</v>
      </c>
      <c r="T102" s="151" t="s">
        <v>554</v>
      </c>
      <c r="U102" s="336">
        <v>0.89538309384021497</v>
      </c>
      <c r="V102" s="336">
        <v>0.33643652412988301</v>
      </c>
      <c r="W102" s="336">
        <v>68.469476049896898</v>
      </c>
      <c r="X102" s="332">
        <v>1</v>
      </c>
      <c r="Y102" s="332">
        <v>8</v>
      </c>
      <c r="Z102" s="339">
        <v>3.42216482197565E-5</v>
      </c>
      <c r="AA102" s="336">
        <v>33.404892146148001</v>
      </c>
      <c r="AB102" s="336">
        <v>41.4997406683663</v>
      </c>
    </row>
    <row r="103" spans="1:28" x14ac:dyDescent="0.25">
      <c r="B103" t="s">
        <v>10</v>
      </c>
      <c r="C103" s="332">
        <v>0.94200000000000006</v>
      </c>
      <c r="D103" s="332">
        <v>0.54399999999999993</v>
      </c>
      <c r="E103" s="332">
        <v>0.33799999999999997</v>
      </c>
      <c r="F103" s="332">
        <v>0.222</v>
      </c>
      <c r="G103" s="332">
        <v>0.11979999999999999</v>
      </c>
      <c r="H103" s="332">
        <v>5.8999999999999995</v>
      </c>
      <c r="I103" s="332">
        <v>4.9399999999999995</v>
      </c>
      <c r="J103" s="332">
        <v>4.3600000000000003</v>
      </c>
      <c r="K103" s="332">
        <v>1.0840000000000001</v>
      </c>
      <c r="L103" s="332">
        <v>0.46600000000000003</v>
      </c>
      <c r="M103" s="332">
        <v>1.03</v>
      </c>
      <c r="N103" s="332">
        <v>0.5</v>
      </c>
      <c r="O103" s="332">
        <v>0.3</v>
      </c>
      <c r="P103" s="332">
        <v>0.29600000000000004</v>
      </c>
      <c r="Q103" s="150"/>
      <c r="R103" s="332" t="s">
        <v>396</v>
      </c>
      <c r="S103" s="151" t="s">
        <v>555</v>
      </c>
      <c r="T103" s="151" t="s">
        <v>556</v>
      </c>
      <c r="U103" s="336">
        <v>0.931174299543997</v>
      </c>
      <c r="V103" s="336">
        <v>0.26634581121249301</v>
      </c>
      <c r="W103" s="336">
        <v>108.235649575612</v>
      </c>
      <c r="X103" s="332">
        <v>1</v>
      </c>
      <c r="Y103" s="332">
        <v>8</v>
      </c>
      <c r="Z103" s="339">
        <v>6.3122102307300301E-6</v>
      </c>
      <c r="AA103" s="336">
        <v>33.560674337849903</v>
      </c>
      <c r="AB103" s="336">
        <v>41.307106858589499</v>
      </c>
    </row>
    <row r="104" spans="1:28" x14ac:dyDescent="0.25"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150"/>
      <c r="R104" s="332"/>
      <c r="S104" s="151"/>
      <c r="T104" s="151"/>
      <c r="U104" s="336"/>
      <c r="V104" s="336"/>
      <c r="W104" s="336"/>
      <c r="X104" s="332"/>
      <c r="Y104" s="332"/>
      <c r="Z104" s="339"/>
      <c r="AA104" s="336"/>
      <c r="AB104" s="336"/>
    </row>
    <row r="105" spans="1:28" x14ac:dyDescent="0.25">
      <c r="A105" t="s">
        <v>557</v>
      </c>
      <c r="B105" t="s">
        <v>9</v>
      </c>
      <c r="C105" s="337">
        <v>0.96246833985724156</v>
      </c>
      <c r="D105" s="337">
        <v>0.98641492056182367</v>
      </c>
      <c r="E105" s="337">
        <v>0.89154962007828686</v>
      </c>
      <c r="F105" s="337">
        <v>0.50564126180059865</v>
      </c>
      <c r="G105" s="337">
        <v>0</v>
      </c>
      <c r="H105" s="346">
        <v>3.0097538318625174</v>
      </c>
      <c r="I105" s="346">
        <v>2.8278371264901687</v>
      </c>
      <c r="J105" s="346">
        <v>2.7465551943025237</v>
      </c>
      <c r="K105" s="346">
        <v>2.2836352376528875</v>
      </c>
      <c r="L105" s="346">
        <v>1.0868555503947981</v>
      </c>
      <c r="M105" s="346">
        <v>0</v>
      </c>
      <c r="N105" s="337">
        <v>0.96707345153119961</v>
      </c>
      <c r="O105" s="346">
        <v>0</v>
      </c>
      <c r="P105" s="337">
        <v>0.88326041906516228</v>
      </c>
      <c r="Q105" s="150"/>
      <c r="R105" s="332" t="s">
        <v>395</v>
      </c>
      <c r="S105" s="151" t="s">
        <v>558</v>
      </c>
      <c r="T105" s="151" t="s">
        <v>559</v>
      </c>
      <c r="U105" s="336">
        <v>0.55194063769637003</v>
      </c>
      <c r="V105" s="336">
        <v>0.168357960311663</v>
      </c>
      <c r="W105" s="336">
        <v>7.3910827555346899</v>
      </c>
      <c r="X105" s="332">
        <v>1</v>
      </c>
      <c r="Y105" s="332">
        <v>6</v>
      </c>
      <c r="Z105" s="336">
        <v>3.4704727625461097E-2</v>
      </c>
      <c r="AA105" s="336">
        <v>95.027227035345604</v>
      </c>
      <c r="AB105" s="336">
        <v>14.588391183973499</v>
      </c>
    </row>
    <row r="106" spans="1:28" x14ac:dyDescent="0.25">
      <c r="B106" t="s">
        <v>10</v>
      </c>
      <c r="C106" s="337">
        <v>1.0950955560672346</v>
      </c>
      <c r="D106" s="337">
        <v>0.91641722311766061</v>
      </c>
      <c r="E106" s="337">
        <v>0.81510476629058259</v>
      </c>
      <c r="F106" s="337">
        <v>0.8804973520607875</v>
      </c>
      <c r="G106" s="337">
        <v>0</v>
      </c>
      <c r="H106" s="346">
        <v>2.8464158538473447</v>
      </c>
      <c r="I106" s="346">
        <v>3.5013159931878</v>
      </c>
      <c r="J106" s="346">
        <v>2.6877225576714663</v>
      </c>
      <c r="K106" s="346">
        <v>2.5491562161325283</v>
      </c>
      <c r="L106" s="346">
        <v>1.0071218454869175</v>
      </c>
      <c r="M106" s="346">
        <v>0</v>
      </c>
      <c r="N106" s="337">
        <v>0.93023255813953487</v>
      </c>
      <c r="O106" s="346"/>
      <c r="P106" s="337">
        <v>1.2194335712641031</v>
      </c>
      <c r="Q106" s="150"/>
      <c r="R106" s="332" t="s">
        <v>396</v>
      </c>
      <c r="S106" s="151" t="s">
        <v>560</v>
      </c>
      <c r="T106" s="151" t="s">
        <v>561</v>
      </c>
      <c r="U106" s="336">
        <v>0.88752006002163397</v>
      </c>
      <c r="V106" s="336">
        <v>0.15218245240519701</v>
      </c>
      <c r="W106" s="336">
        <v>63.123793287395799</v>
      </c>
      <c r="X106" s="332">
        <v>1</v>
      </c>
      <c r="Y106" s="332">
        <v>8</v>
      </c>
      <c r="Z106" s="339">
        <v>4.5887996397708797E-5</v>
      </c>
      <c r="AA106" s="336">
        <v>76.913148637131201</v>
      </c>
      <c r="AB106" s="336">
        <v>18.024153030846399</v>
      </c>
    </row>
    <row r="107" spans="1:28" x14ac:dyDescent="0.25">
      <c r="C107" s="337"/>
      <c r="D107" s="337"/>
      <c r="E107" s="337"/>
      <c r="F107" s="337"/>
      <c r="G107" s="337"/>
      <c r="H107" s="332"/>
      <c r="I107" s="332"/>
      <c r="J107" s="332"/>
      <c r="K107" s="332"/>
      <c r="L107" s="332"/>
      <c r="M107" s="332"/>
      <c r="N107" s="337"/>
      <c r="O107" s="332"/>
      <c r="P107" s="337"/>
      <c r="Q107" s="150"/>
      <c r="R107" s="332"/>
      <c r="S107" s="151"/>
      <c r="T107" s="151"/>
      <c r="U107" s="336"/>
      <c r="V107" s="336"/>
      <c r="W107" s="336"/>
      <c r="X107" s="332"/>
      <c r="Y107" s="332"/>
      <c r="Z107" s="339"/>
      <c r="AA107" s="336"/>
      <c r="AB107" s="336"/>
    </row>
    <row r="108" spans="1:28" x14ac:dyDescent="0.25">
      <c r="A108" t="s">
        <v>562</v>
      </c>
      <c r="B108" t="s">
        <v>9</v>
      </c>
      <c r="C108" s="346">
        <v>1.6339806137893278</v>
      </c>
      <c r="D108" s="346">
        <v>0.72263549415515405</v>
      </c>
      <c r="E108" s="346">
        <v>0</v>
      </c>
      <c r="F108" s="346">
        <v>0</v>
      </c>
      <c r="G108" s="346">
        <v>0</v>
      </c>
      <c r="H108" s="346">
        <v>9.289923678871606</v>
      </c>
      <c r="I108" s="346">
        <v>8.9691817215727951</v>
      </c>
      <c r="J108" s="346">
        <v>7.7300099829324056</v>
      </c>
      <c r="K108" s="346">
        <v>2.65739220043152</v>
      </c>
      <c r="L108" s="346">
        <v>0.66144977940939675</v>
      </c>
      <c r="M108" s="346"/>
      <c r="N108" s="346">
        <v>0.88429459311499692</v>
      </c>
      <c r="O108" s="346"/>
      <c r="P108" s="346">
        <v>1.4201526422567867</v>
      </c>
      <c r="Q108" s="150"/>
      <c r="R108" s="332" t="s">
        <v>395</v>
      </c>
      <c r="S108" s="151" t="s">
        <v>563</v>
      </c>
      <c r="T108" s="151" t="s">
        <v>564</v>
      </c>
      <c r="U108" s="336">
        <v>0.89061316979225402</v>
      </c>
      <c r="V108" s="336">
        <v>0.22085980660549601</v>
      </c>
      <c r="W108" s="336">
        <v>16.283736682026799</v>
      </c>
      <c r="X108" s="332">
        <v>1</v>
      </c>
      <c r="Y108" s="332">
        <v>2</v>
      </c>
      <c r="Z108" s="336">
        <v>5.6276963409150102E-2</v>
      </c>
      <c r="AA108" s="336">
        <v>11.6660275331388</v>
      </c>
      <c r="AB108" s="336">
        <v>118.8317408974</v>
      </c>
    </row>
    <row r="109" spans="1:28" x14ac:dyDescent="0.25">
      <c r="B109" t="s">
        <v>10</v>
      </c>
      <c r="C109" s="346">
        <v>1.3022896338518017</v>
      </c>
      <c r="D109" s="346">
        <v>0.4952822593630245</v>
      </c>
      <c r="E109" s="346">
        <v>0</v>
      </c>
      <c r="F109" s="346">
        <v>0</v>
      </c>
      <c r="G109" s="346">
        <v>0</v>
      </c>
      <c r="H109" s="346">
        <v>12.508292274498437</v>
      </c>
      <c r="I109" s="346">
        <v>10.860142337294302</v>
      </c>
      <c r="J109" s="346">
        <v>9.0329436769394249</v>
      </c>
      <c r="K109" s="346">
        <v>3.1893858886419988</v>
      </c>
      <c r="L109" s="346">
        <v>0</v>
      </c>
      <c r="M109" s="346"/>
      <c r="N109" s="346">
        <v>1.5038804624351914</v>
      </c>
      <c r="O109" s="346"/>
      <c r="P109" s="346">
        <v>1.4652368531220814</v>
      </c>
      <c r="Q109" s="150"/>
      <c r="R109" s="332" t="s">
        <v>396</v>
      </c>
      <c r="S109" s="151" t="s">
        <v>565</v>
      </c>
      <c r="T109" s="151" t="s">
        <v>566</v>
      </c>
      <c r="U109" s="336">
        <v>0.95324400808072296</v>
      </c>
      <c r="V109" s="336">
        <v>0.22125688912271299</v>
      </c>
      <c r="W109" s="336">
        <v>142.71343164070501</v>
      </c>
      <c r="X109" s="332">
        <v>1</v>
      </c>
      <c r="Y109" s="332">
        <v>7</v>
      </c>
      <c r="Z109" s="339">
        <v>6.5526712851315898E-6</v>
      </c>
      <c r="AA109" s="336">
        <v>28.4259617855563</v>
      </c>
      <c r="AB109" s="336">
        <v>48.768600041680401</v>
      </c>
    </row>
    <row r="110" spans="1:28" x14ac:dyDescent="0.25">
      <c r="C110" s="337"/>
      <c r="D110" s="337"/>
      <c r="E110" s="337"/>
      <c r="F110" s="337"/>
      <c r="G110" s="337"/>
      <c r="H110" s="332"/>
      <c r="I110" s="332"/>
      <c r="J110" s="332"/>
      <c r="K110" s="332"/>
      <c r="L110" s="332"/>
      <c r="M110" s="332"/>
      <c r="N110" s="337"/>
      <c r="O110" s="332"/>
      <c r="P110" s="337"/>
      <c r="Q110" s="150"/>
      <c r="R110" s="332"/>
      <c r="S110" s="151"/>
      <c r="T110" s="151"/>
      <c r="U110" s="336"/>
      <c r="V110" s="336"/>
      <c r="W110" s="336"/>
      <c r="X110" s="332"/>
      <c r="Y110" s="332"/>
      <c r="Z110" s="339"/>
      <c r="AA110" s="336"/>
      <c r="AB110" s="336"/>
    </row>
    <row r="111" spans="1:28" x14ac:dyDescent="0.25">
      <c r="A111" t="s">
        <v>567</v>
      </c>
      <c r="B111" t="s">
        <v>9</v>
      </c>
      <c r="C111" s="332">
        <v>1.042</v>
      </c>
      <c r="D111" s="332">
        <v>0.86799999999999999</v>
      </c>
      <c r="E111" s="332">
        <v>0.77799999999999991</v>
      </c>
      <c r="F111" s="332">
        <v>0.53</v>
      </c>
      <c r="G111" s="332">
        <v>0.81799999999999995</v>
      </c>
      <c r="H111" s="332">
        <v>8.52</v>
      </c>
      <c r="I111" s="332">
        <v>5.4600000000000009</v>
      </c>
      <c r="J111" s="332">
        <v>1.6500000000000001</v>
      </c>
      <c r="K111" s="332">
        <v>1.2959999999999998</v>
      </c>
      <c r="L111" s="332">
        <v>0.32399999999999995</v>
      </c>
      <c r="M111" s="332">
        <v>0.69400000000000006</v>
      </c>
      <c r="N111" s="332">
        <v>0.86799999999999999</v>
      </c>
      <c r="O111" s="332">
        <v>0.5</v>
      </c>
      <c r="P111" s="332">
        <v>0.43200000000000005</v>
      </c>
      <c r="Q111" s="150"/>
      <c r="R111" s="332" t="s">
        <v>395</v>
      </c>
      <c r="S111" s="151" t="s">
        <v>568</v>
      </c>
      <c r="T111" s="151" t="s">
        <v>569</v>
      </c>
      <c r="U111" s="336">
        <v>0.13354853283894</v>
      </c>
      <c r="V111" s="336">
        <v>0.25285804054286598</v>
      </c>
      <c r="W111" s="336">
        <v>1.23306186578703</v>
      </c>
      <c r="X111" s="332">
        <v>1</v>
      </c>
      <c r="Y111" s="332">
        <v>8</v>
      </c>
      <c r="Z111" s="336">
        <v>0.29907061192981499</v>
      </c>
      <c r="AA111" s="336">
        <v>331.20166550502699</v>
      </c>
      <c r="AB111" s="336">
        <v>4.18565033181829</v>
      </c>
    </row>
    <row r="112" spans="1:28" x14ac:dyDescent="0.25">
      <c r="B112" t="s">
        <v>10</v>
      </c>
      <c r="C112" s="332">
        <v>1.1879999999999999</v>
      </c>
      <c r="D112" s="332">
        <v>0.81</v>
      </c>
      <c r="E112" s="332">
        <v>0.54200000000000004</v>
      </c>
      <c r="F112" s="332">
        <v>0.65199999999999991</v>
      </c>
      <c r="G112" s="332">
        <v>0.76</v>
      </c>
      <c r="H112" s="332">
        <v>7.38</v>
      </c>
      <c r="I112" s="332">
        <v>7.1</v>
      </c>
      <c r="J112" s="332">
        <v>5.4</v>
      </c>
      <c r="K112" s="332">
        <v>2.3000000000000003</v>
      </c>
      <c r="L112" s="332">
        <v>0</v>
      </c>
      <c r="M112" s="332">
        <v>0.70599999999999996</v>
      </c>
      <c r="N112" s="332">
        <v>0.86599999999999999</v>
      </c>
      <c r="O112" s="332">
        <v>0.61199999999999999</v>
      </c>
      <c r="P112" s="332">
        <v>0.39399999999999996</v>
      </c>
      <c r="Q112" s="150"/>
      <c r="R112" s="332" t="s">
        <v>396</v>
      </c>
      <c r="S112" s="151" t="s">
        <v>570</v>
      </c>
      <c r="T112" s="151" t="s">
        <v>571</v>
      </c>
      <c r="U112" s="336">
        <v>0.89028742001911598</v>
      </c>
      <c r="V112" s="336">
        <v>0.38447635792492102</v>
      </c>
      <c r="W112" s="336">
        <v>56.803075282886503</v>
      </c>
      <c r="X112" s="332">
        <v>1</v>
      </c>
      <c r="Y112" s="332">
        <v>7</v>
      </c>
      <c r="Z112" s="339">
        <v>1.3312826370515099E-4</v>
      </c>
      <c r="AA112" s="336">
        <v>25.929182858472</v>
      </c>
      <c r="AB112" s="336">
        <v>53.464637458366198</v>
      </c>
    </row>
  </sheetData>
  <hyperlinks>
    <hyperlink ref="A1" r:id="rId1" tooltip="Toxicological sciences : an official journal of the Society of Toxicology." display="http://www.ncbi.nlm.nih.gov/pubmed/2063926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4" workbookViewId="0">
      <selection activeCell="B71" sqref="A6:B71"/>
    </sheetView>
  </sheetViews>
  <sheetFormatPr defaultRowHeight="15" x14ac:dyDescent="0.25"/>
  <cols>
    <col min="1" max="1" width="22.28515625" bestFit="1" customWidth="1"/>
    <col min="2" max="2" width="11.140625" bestFit="1" customWidth="1"/>
    <col min="3" max="3" width="10.7109375" bestFit="1" customWidth="1"/>
    <col min="4" max="4" width="30.28515625" bestFit="1" customWidth="1"/>
    <col min="5" max="5" width="24.42578125" bestFit="1" customWidth="1"/>
    <col min="6" max="6" width="11.7109375" bestFit="1" customWidth="1"/>
  </cols>
  <sheetData>
    <row r="1" spans="1:6" x14ac:dyDescent="0.25">
      <c r="A1" s="176" t="s">
        <v>1710</v>
      </c>
    </row>
    <row r="2" spans="1:6" x14ac:dyDescent="0.25">
      <c r="A2" s="176"/>
    </row>
    <row r="3" spans="1:6" x14ac:dyDescent="0.25">
      <c r="A3" s="173" t="s">
        <v>1733</v>
      </c>
    </row>
    <row r="4" spans="1:6" x14ac:dyDescent="0.25">
      <c r="A4" s="173"/>
    </row>
    <row r="5" spans="1:6" x14ac:dyDescent="0.25">
      <c r="A5" s="173" t="s">
        <v>1722</v>
      </c>
      <c r="B5" s="173" t="s">
        <v>1723</v>
      </c>
      <c r="C5" s="173" t="s">
        <v>1724</v>
      </c>
      <c r="D5" s="173" t="s">
        <v>1725</v>
      </c>
      <c r="E5" s="173" t="s">
        <v>1726</v>
      </c>
      <c r="F5" s="173" t="s">
        <v>1727</v>
      </c>
    </row>
    <row r="6" spans="1:6" x14ac:dyDescent="0.25">
      <c r="A6" t="s">
        <v>397</v>
      </c>
      <c r="B6" t="s">
        <v>573</v>
      </c>
      <c r="C6">
        <v>221.03739999999999</v>
      </c>
      <c r="D6">
        <v>4.82</v>
      </c>
      <c r="E6">
        <v>4.41E-2</v>
      </c>
      <c r="F6" t="s">
        <v>1728</v>
      </c>
    </row>
    <row r="7" spans="1:6" x14ac:dyDescent="0.25">
      <c r="A7" t="s">
        <v>397</v>
      </c>
      <c r="B7" t="s">
        <v>573</v>
      </c>
      <c r="C7">
        <v>221.03739999999999</v>
      </c>
      <c r="D7">
        <v>4</v>
      </c>
      <c r="E7">
        <v>4.41E-2</v>
      </c>
      <c r="F7" t="s">
        <v>1728</v>
      </c>
    </row>
    <row r="8" spans="1:6" x14ac:dyDescent="0.25">
      <c r="A8" t="s">
        <v>403</v>
      </c>
      <c r="B8" t="s">
        <v>574</v>
      </c>
      <c r="C8">
        <v>222.07</v>
      </c>
      <c r="D8">
        <v>57.87</v>
      </c>
      <c r="E8">
        <v>0.57594999999999996</v>
      </c>
      <c r="F8" t="s">
        <v>1728</v>
      </c>
    </row>
    <row r="9" spans="1:6" x14ac:dyDescent="0.25">
      <c r="A9" t="s">
        <v>403</v>
      </c>
      <c r="B9" t="s">
        <v>574</v>
      </c>
      <c r="C9">
        <v>222.07</v>
      </c>
      <c r="D9">
        <v>57.32</v>
      </c>
      <c r="E9">
        <v>0.57594999999999996</v>
      </c>
      <c r="F9" t="s">
        <v>1728</v>
      </c>
    </row>
    <row r="10" spans="1:6" x14ac:dyDescent="0.25">
      <c r="A10" t="s">
        <v>408</v>
      </c>
      <c r="B10" t="s">
        <v>575</v>
      </c>
      <c r="C10">
        <v>269.12</v>
      </c>
      <c r="D10">
        <v>13.5</v>
      </c>
      <c r="E10">
        <v>0.1474</v>
      </c>
      <c r="F10" t="s">
        <v>1728</v>
      </c>
    </row>
    <row r="11" spans="1:6" x14ac:dyDescent="0.25">
      <c r="A11" t="s">
        <v>408</v>
      </c>
      <c r="B11" t="s">
        <v>575</v>
      </c>
      <c r="C11">
        <v>269.12</v>
      </c>
      <c r="D11">
        <v>15.98</v>
      </c>
      <c r="E11">
        <v>0.1474</v>
      </c>
      <c r="F11" t="s">
        <v>1728</v>
      </c>
    </row>
    <row r="12" spans="1:6" x14ac:dyDescent="0.25">
      <c r="A12" t="s">
        <v>413</v>
      </c>
      <c r="B12" t="s">
        <v>576</v>
      </c>
      <c r="C12">
        <v>269.76710000000003</v>
      </c>
      <c r="D12">
        <v>13.32</v>
      </c>
      <c r="E12">
        <v>0.14094999999999999</v>
      </c>
      <c r="F12" t="s">
        <v>1728</v>
      </c>
    </row>
    <row r="13" spans="1:6" x14ac:dyDescent="0.25">
      <c r="A13" t="s">
        <v>413</v>
      </c>
      <c r="B13" t="s">
        <v>576</v>
      </c>
      <c r="C13">
        <v>269.76710000000003</v>
      </c>
      <c r="D13">
        <v>14.87</v>
      </c>
      <c r="E13">
        <v>0.14094999999999999</v>
      </c>
      <c r="F13" t="s">
        <v>1728</v>
      </c>
    </row>
    <row r="14" spans="1:6" x14ac:dyDescent="0.25">
      <c r="A14" t="s">
        <v>1729</v>
      </c>
      <c r="B14" t="s">
        <v>577</v>
      </c>
      <c r="C14">
        <v>215.09</v>
      </c>
      <c r="D14">
        <v>10.039999999999999</v>
      </c>
      <c r="E14">
        <v>0.11205</v>
      </c>
      <c r="F14" t="s">
        <v>1728</v>
      </c>
    </row>
    <row r="15" spans="1:6" x14ac:dyDescent="0.25">
      <c r="A15" t="s">
        <v>1729</v>
      </c>
      <c r="B15" t="s">
        <v>577</v>
      </c>
      <c r="C15">
        <v>215.09</v>
      </c>
      <c r="D15">
        <v>12.37</v>
      </c>
      <c r="E15">
        <v>0.11205</v>
      </c>
      <c r="F15" t="s">
        <v>1728</v>
      </c>
    </row>
    <row r="16" spans="1:6" x14ac:dyDescent="0.25">
      <c r="A16" t="s">
        <v>1730</v>
      </c>
      <c r="B16" t="s">
        <v>578</v>
      </c>
      <c r="C16">
        <v>397.51339999999999</v>
      </c>
      <c r="D16">
        <v>0</v>
      </c>
      <c r="E16">
        <v>3.0500000000000002E-3</v>
      </c>
      <c r="F16" t="s">
        <v>1728</v>
      </c>
    </row>
    <row r="17" spans="1:6" x14ac:dyDescent="0.25">
      <c r="A17" t="s">
        <v>1730</v>
      </c>
      <c r="B17" t="s">
        <v>578</v>
      </c>
      <c r="C17">
        <v>397.51339999999999</v>
      </c>
      <c r="D17">
        <v>0.61</v>
      </c>
      <c r="E17">
        <v>3.0500000000000002E-3</v>
      </c>
      <c r="F17" t="s">
        <v>1728</v>
      </c>
    </row>
    <row r="18" spans="1:6" x14ac:dyDescent="0.25">
      <c r="A18" t="s">
        <v>429</v>
      </c>
      <c r="B18" t="s">
        <v>579</v>
      </c>
      <c r="C18">
        <v>240.27889999999999</v>
      </c>
      <c r="D18">
        <v>2</v>
      </c>
      <c r="E18">
        <v>2.0750000000000001E-2</v>
      </c>
      <c r="F18" t="s">
        <v>1728</v>
      </c>
    </row>
    <row r="19" spans="1:6" x14ac:dyDescent="0.25">
      <c r="A19" t="s">
        <v>429</v>
      </c>
      <c r="B19" t="s">
        <v>579</v>
      </c>
      <c r="C19">
        <v>240.27889999999999</v>
      </c>
      <c r="D19">
        <v>2.15</v>
      </c>
      <c r="E19">
        <v>2.0750000000000001E-2</v>
      </c>
      <c r="F19" t="s">
        <v>1728</v>
      </c>
    </row>
    <row r="20" spans="1:6" x14ac:dyDescent="0.25">
      <c r="A20" t="s">
        <v>434</v>
      </c>
      <c r="B20" t="s">
        <v>580</v>
      </c>
      <c r="C20">
        <v>228.2902</v>
      </c>
      <c r="D20">
        <v>6.8216999999999999</v>
      </c>
      <c r="E20">
        <v>0.1626485</v>
      </c>
      <c r="F20" t="s">
        <v>1728</v>
      </c>
    </row>
    <row r="21" spans="1:6" x14ac:dyDescent="0.25">
      <c r="A21" t="s">
        <v>434</v>
      </c>
      <c r="B21" t="s">
        <v>580</v>
      </c>
      <c r="C21">
        <v>228.2902</v>
      </c>
      <c r="D21">
        <v>25.707999999999998</v>
      </c>
      <c r="E21">
        <v>0.1626485</v>
      </c>
      <c r="F21" t="s">
        <v>1728</v>
      </c>
    </row>
    <row r="22" spans="1:6" x14ac:dyDescent="0.25">
      <c r="A22" t="s">
        <v>439</v>
      </c>
      <c r="B22" t="s">
        <v>581</v>
      </c>
      <c r="C22">
        <v>261.1157</v>
      </c>
      <c r="D22">
        <v>11.31</v>
      </c>
      <c r="E22">
        <v>9.9150000000000002E-2</v>
      </c>
      <c r="F22" t="s">
        <v>1728</v>
      </c>
    </row>
    <row r="23" spans="1:6" x14ac:dyDescent="0.25">
      <c r="A23" t="s">
        <v>439</v>
      </c>
      <c r="B23" t="s">
        <v>581</v>
      </c>
      <c r="C23">
        <v>261.1157</v>
      </c>
      <c r="D23">
        <v>8.52</v>
      </c>
      <c r="E23">
        <v>9.9150000000000002E-2</v>
      </c>
      <c r="F23" t="s">
        <v>1728</v>
      </c>
    </row>
    <row r="24" spans="1:6" x14ac:dyDescent="0.25">
      <c r="A24" t="s">
        <v>444</v>
      </c>
      <c r="B24" t="s">
        <v>582</v>
      </c>
      <c r="C24">
        <v>305.43830000000003</v>
      </c>
      <c r="D24">
        <v>0.04</v>
      </c>
      <c r="E24" s="134">
        <v>2.0000000000000001E-4</v>
      </c>
      <c r="F24" t="s">
        <v>1728</v>
      </c>
    </row>
    <row r="25" spans="1:6" x14ac:dyDescent="0.25">
      <c r="A25" t="s">
        <v>444</v>
      </c>
      <c r="B25" t="s">
        <v>582</v>
      </c>
      <c r="C25">
        <v>305.43830000000003</v>
      </c>
      <c r="D25">
        <v>0</v>
      </c>
      <c r="E25" s="134">
        <v>2.0000000000000001E-4</v>
      </c>
      <c r="F25" t="s">
        <v>1728</v>
      </c>
    </row>
    <row r="26" spans="1:6" x14ac:dyDescent="0.25">
      <c r="A26" t="s">
        <v>449</v>
      </c>
      <c r="B26" t="s">
        <v>583</v>
      </c>
      <c r="C26">
        <v>249.678</v>
      </c>
      <c r="D26">
        <v>52.85</v>
      </c>
      <c r="E26">
        <v>0.51719999999999999</v>
      </c>
      <c r="F26" t="s">
        <v>1728</v>
      </c>
    </row>
    <row r="27" spans="1:6" x14ac:dyDescent="0.25">
      <c r="A27" t="s">
        <v>449</v>
      </c>
      <c r="B27" t="s">
        <v>583</v>
      </c>
      <c r="C27">
        <v>249.678</v>
      </c>
      <c r="D27">
        <v>50.59</v>
      </c>
      <c r="E27">
        <v>0.51719999999999999</v>
      </c>
      <c r="F27" t="s">
        <v>1728</v>
      </c>
    </row>
    <row r="28" spans="1:6" x14ac:dyDescent="0.25">
      <c r="A28" t="s">
        <v>454</v>
      </c>
      <c r="B28" t="s">
        <v>584</v>
      </c>
      <c r="C28">
        <v>225.13</v>
      </c>
      <c r="D28">
        <v>0</v>
      </c>
      <c r="E28">
        <v>1.0499999999999999E-3</v>
      </c>
      <c r="F28" t="s">
        <v>1728</v>
      </c>
    </row>
    <row r="29" spans="1:6" x14ac:dyDescent="0.25">
      <c r="A29" t="s">
        <v>454</v>
      </c>
      <c r="B29" t="s">
        <v>584</v>
      </c>
      <c r="C29">
        <v>225.13</v>
      </c>
      <c r="D29">
        <v>0.21</v>
      </c>
      <c r="E29">
        <v>1.0499999999999999E-3</v>
      </c>
      <c r="F29" t="s">
        <v>1728</v>
      </c>
    </row>
    <row r="30" spans="1:6" x14ac:dyDescent="0.25">
      <c r="A30" t="s">
        <v>459</v>
      </c>
      <c r="B30" t="s">
        <v>585</v>
      </c>
      <c r="C30">
        <v>288.2799</v>
      </c>
      <c r="D30">
        <v>32.69</v>
      </c>
      <c r="E30">
        <v>0.31059999999999999</v>
      </c>
      <c r="F30" t="s">
        <v>1728</v>
      </c>
    </row>
    <row r="31" spans="1:6" x14ac:dyDescent="0.25">
      <c r="A31" t="s">
        <v>459</v>
      </c>
      <c r="B31" t="s">
        <v>585</v>
      </c>
      <c r="C31">
        <v>288.2799</v>
      </c>
      <c r="D31">
        <v>29.43</v>
      </c>
      <c r="E31">
        <v>0.31059999999999999</v>
      </c>
      <c r="F31" t="s">
        <v>1728</v>
      </c>
    </row>
    <row r="32" spans="1:6" x14ac:dyDescent="0.25">
      <c r="A32" t="s">
        <v>464</v>
      </c>
      <c r="B32" t="s">
        <v>586</v>
      </c>
      <c r="C32">
        <v>237.1901</v>
      </c>
      <c r="D32">
        <v>80.099999999999994</v>
      </c>
      <c r="E32">
        <v>0.82335000000000003</v>
      </c>
      <c r="F32" t="s">
        <v>1728</v>
      </c>
    </row>
    <row r="33" spans="1:6" x14ac:dyDescent="0.25">
      <c r="A33" t="s">
        <v>464</v>
      </c>
      <c r="B33" t="s">
        <v>586</v>
      </c>
      <c r="C33">
        <v>237.1901</v>
      </c>
      <c r="D33">
        <v>84.57</v>
      </c>
      <c r="E33">
        <v>0.82335000000000003</v>
      </c>
      <c r="F33" t="s">
        <v>1728</v>
      </c>
    </row>
    <row r="34" spans="1:6" x14ac:dyDescent="0.25">
      <c r="A34" t="s">
        <v>1473</v>
      </c>
      <c r="B34" t="s">
        <v>587</v>
      </c>
      <c r="C34">
        <v>233.09450000000001</v>
      </c>
      <c r="D34">
        <v>16.146000000000001</v>
      </c>
      <c r="E34">
        <v>0.185645</v>
      </c>
      <c r="F34" t="s">
        <v>1728</v>
      </c>
    </row>
    <row r="35" spans="1:6" x14ac:dyDescent="0.25">
      <c r="A35" t="s">
        <v>1473</v>
      </c>
      <c r="B35" t="s">
        <v>587</v>
      </c>
      <c r="C35">
        <v>233.09450000000001</v>
      </c>
      <c r="D35">
        <v>20.983000000000001</v>
      </c>
      <c r="E35">
        <v>0.185645</v>
      </c>
      <c r="F35" t="s">
        <v>1728</v>
      </c>
    </row>
    <row r="36" spans="1:6" x14ac:dyDescent="0.25">
      <c r="A36" t="s">
        <v>1731</v>
      </c>
      <c r="B36" t="s">
        <v>588</v>
      </c>
      <c r="C36">
        <v>1008.24004</v>
      </c>
      <c r="D36">
        <v>0</v>
      </c>
      <c r="E36" s="134">
        <v>6.9999999999999999E-4</v>
      </c>
      <c r="F36" t="s">
        <v>1728</v>
      </c>
    </row>
    <row r="37" spans="1:6" x14ac:dyDescent="0.25">
      <c r="A37" t="s">
        <v>1731</v>
      </c>
      <c r="B37" t="s">
        <v>588</v>
      </c>
      <c r="C37">
        <v>1008.24004</v>
      </c>
      <c r="D37">
        <v>0.14000000000000001</v>
      </c>
      <c r="E37" s="134">
        <v>6.9999999999999999E-4</v>
      </c>
      <c r="F37" t="s">
        <v>1728</v>
      </c>
    </row>
    <row r="38" spans="1:6" x14ac:dyDescent="0.25">
      <c r="A38" t="s">
        <v>479</v>
      </c>
      <c r="B38" t="s">
        <v>589</v>
      </c>
      <c r="C38">
        <v>359.40960000000001</v>
      </c>
      <c r="D38">
        <v>0</v>
      </c>
      <c r="E38">
        <v>5.0000000000000001E-3</v>
      </c>
      <c r="F38" t="s">
        <v>1732</v>
      </c>
    </row>
    <row r="39" spans="1:6" x14ac:dyDescent="0.25">
      <c r="A39" t="s">
        <v>484</v>
      </c>
      <c r="B39" t="s">
        <v>590</v>
      </c>
      <c r="C39">
        <v>303.11</v>
      </c>
      <c r="D39">
        <v>4.1399999999999997</v>
      </c>
      <c r="E39">
        <v>3.5700000000000003E-2</v>
      </c>
      <c r="F39" t="s">
        <v>1728</v>
      </c>
    </row>
    <row r="40" spans="1:6" x14ac:dyDescent="0.25">
      <c r="A40" t="s">
        <v>484</v>
      </c>
      <c r="B40" t="s">
        <v>590</v>
      </c>
      <c r="C40">
        <v>303.11</v>
      </c>
      <c r="D40">
        <v>3</v>
      </c>
      <c r="E40">
        <v>3.5700000000000003E-2</v>
      </c>
      <c r="F40" t="s">
        <v>1728</v>
      </c>
    </row>
    <row r="41" spans="1:6" x14ac:dyDescent="0.25">
      <c r="A41" t="s">
        <v>489</v>
      </c>
      <c r="B41" t="s">
        <v>591</v>
      </c>
      <c r="C41">
        <v>301.13</v>
      </c>
      <c r="D41">
        <v>0.33</v>
      </c>
      <c r="E41">
        <v>4.1999999999999997E-3</v>
      </c>
      <c r="F41" t="s">
        <v>1728</v>
      </c>
    </row>
    <row r="42" spans="1:6" x14ac:dyDescent="0.25">
      <c r="A42" t="s">
        <v>489</v>
      </c>
      <c r="B42" t="s">
        <v>591</v>
      </c>
      <c r="C42">
        <v>301.13</v>
      </c>
      <c r="D42">
        <v>0.51</v>
      </c>
      <c r="E42">
        <v>4.1999999999999997E-3</v>
      </c>
      <c r="F42" t="s">
        <v>1728</v>
      </c>
    </row>
    <row r="43" spans="1:6" x14ac:dyDescent="0.25">
      <c r="A43" t="s">
        <v>494</v>
      </c>
      <c r="B43" t="s">
        <v>592</v>
      </c>
      <c r="C43">
        <v>247.68029999999999</v>
      </c>
      <c r="D43">
        <v>4.58</v>
      </c>
      <c r="E43">
        <v>3.6650000000000002E-2</v>
      </c>
      <c r="F43" t="s">
        <v>1728</v>
      </c>
    </row>
    <row r="44" spans="1:6" x14ac:dyDescent="0.25">
      <c r="A44" t="s">
        <v>494</v>
      </c>
      <c r="B44" t="s">
        <v>592</v>
      </c>
      <c r="C44">
        <v>247.68029999999999</v>
      </c>
      <c r="D44">
        <v>2.75</v>
      </c>
      <c r="E44">
        <v>3.6650000000000002E-2</v>
      </c>
      <c r="F44" t="s">
        <v>1728</v>
      </c>
    </row>
    <row r="45" spans="1:6" x14ac:dyDescent="0.25">
      <c r="A45" t="s">
        <v>499</v>
      </c>
      <c r="B45" t="s">
        <v>593</v>
      </c>
      <c r="C45">
        <v>332.39420000000001</v>
      </c>
      <c r="D45">
        <v>3.89</v>
      </c>
      <c r="E45">
        <v>4.2999999999999997E-2</v>
      </c>
      <c r="F45" t="s">
        <v>1728</v>
      </c>
    </row>
    <row r="46" spans="1:6" x14ac:dyDescent="0.25">
      <c r="A46" t="s">
        <v>499</v>
      </c>
      <c r="B46" t="s">
        <v>593</v>
      </c>
      <c r="C46">
        <v>332.39420000000001</v>
      </c>
      <c r="D46">
        <v>4.71</v>
      </c>
      <c r="E46">
        <v>4.2999999999999997E-2</v>
      </c>
      <c r="F46" t="s">
        <v>1728</v>
      </c>
    </row>
    <row r="47" spans="1:6" x14ac:dyDescent="0.25">
      <c r="A47" t="s">
        <v>504</v>
      </c>
      <c r="B47" t="s">
        <v>594</v>
      </c>
      <c r="C47">
        <v>359.32029999999997</v>
      </c>
      <c r="D47">
        <v>1.66</v>
      </c>
      <c r="E47">
        <v>8.3000000000000001E-3</v>
      </c>
      <c r="F47" t="s">
        <v>1728</v>
      </c>
    </row>
    <row r="48" spans="1:6" x14ac:dyDescent="0.25">
      <c r="A48" t="s">
        <v>504</v>
      </c>
      <c r="B48" t="s">
        <v>594</v>
      </c>
      <c r="C48">
        <v>359.32029999999997</v>
      </c>
      <c r="D48">
        <v>0</v>
      </c>
      <c r="E48">
        <v>8.3000000000000001E-3</v>
      </c>
      <c r="F48" t="s">
        <v>1728</v>
      </c>
    </row>
    <row r="49" spans="1:6" x14ac:dyDescent="0.25">
      <c r="A49" t="s">
        <v>509</v>
      </c>
      <c r="B49" t="s">
        <v>595</v>
      </c>
      <c r="C49">
        <v>263.20749999999998</v>
      </c>
      <c r="D49">
        <v>2.83</v>
      </c>
      <c r="E49">
        <v>1.4149999999999999E-2</v>
      </c>
      <c r="F49" t="s">
        <v>1728</v>
      </c>
    </row>
    <row r="50" spans="1:6" x14ac:dyDescent="0.25">
      <c r="A50" t="s">
        <v>509</v>
      </c>
      <c r="B50" t="s">
        <v>595</v>
      </c>
      <c r="C50">
        <v>263.20749999999998</v>
      </c>
      <c r="D50">
        <v>0</v>
      </c>
      <c r="E50">
        <v>1.4149999999999999E-2</v>
      </c>
      <c r="F50" t="s">
        <v>1728</v>
      </c>
    </row>
    <row r="51" spans="1:6" x14ac:dyDescent="0.25">
      <c r="A51" t="s">
        <v>514</v>
      </c>
      <c r="B51" t="s">
        <v>596</v>
      </c>
      <c r="C51">
        <v>214.28800000000001</v>
      </c>
      <c r="D51">
        <v>59.54</v>
      </c>
      <c r="E51">
        <v>0.53705000000000003</v>
      </c>
      <c r="F51" t="s">
        <v>1728</v>
      </c>
    </row>
    <row r="52" spans="1:6" x14ac:dyDescent="0.25">
      <c r="A52" t="s">
        <v>514</v>
      </c>
      <c r="B52" t="s">
        <v>596</v>
      </c>
      <c r="C52">
        <v>214.28800000000001</v>
      </c>
      <c r="D52">
        <v>47.87</v>
      </c>
      <c r="E52">
        <v>0.53705000000000003</v>
      </c>
      <c r="F52" t="s">
        <v>1728</v>
      </c>
    </row>
    <row r="53" spans="1:6" x14ac:dyDescent="0.25">
      <c r="A53" t="s">
        <v>519</v>
      </c>
      <c r="B53" t="s">
        <v>597</v>
      </c>
      <c r="C53">
        <v>275.38589999999999</v>
      </c>
      <c r="D53">
        <v>0</v>
      </c>
      <c r="E53">
        <v>5.0000000000000001E-3</v>
      </c>
      <c r="F53" t="s">
        <v>1732</v>
      </c>
    </row>
    <row r="54" spans="1:6" x14ac:dyDescent="0.25">
      <c r="A54" t="s">
        <v>524</v>
      </c>
      <c r="B54" t="s">
        <v>598</v>
      </c>
      <c r="C54">
        <v>496.46449999999999</v>
      </c>
      <c r="D54">
        <v>37.15</v>
      </c>
      <c r="E54">
        <v>0.38485000000000003</v>
      </c>
      <c r="F54" t="s">
        <v>1728</v>
      </c>
    </row>
    <row r="55" spans="1:6" x14ac:dyDescent="0.25">
      <c r="A55" t="s">
        <v>524</v>
      </c>
      <c r="B55" t="s">
        <v>598</v>
      </c>
      <c r="C55">
        <v>496.46449999999999</v>
      </c>
      <c r="D55">
        <v>39.82</v>
      </c>
      <c r="E55">
        <v>0.38485000000000003</v>
      </c>
      <c r="F55" t="s">
        <v>1728</v>
      </c>
    </row>
    <row r="56" spans="1:6" x14ac:dyDescent="0.25">
      <c r="A56" t="s">
        <v>274</v>
      </c>
      <c r="B56" t="s">
        <v>599</v>
      </c>
      <c r="C56">
        <v>291.26060000000001</v>
      </c>
      <c r="D56">
        <v>0</v>
      </c>
      <c r="E56">
        <v>5.0000000000000001E-3</v>
      </c>
      <c r="F56" t="s">
        <v>1732</v>
      </c>
    </row>
    <row r="57" spans="1:6" x14ac:dyDescent="0.25">
      <c r="A57" t="s">
        <v>533</v>
      </c>
      <c r="B57" t="s">
        <v>600</v>
      </c>
      <c r="C57">
        <v>281.30889999999999</v>
      </c>
      <c r="D57">
        <v>2.2000000000000002</v>
      </c>
      <c r="E57">
        <v>1.5900000000000001E-2</v>
      </c>
      <c r="F57" t="s">
        <v>1728</v>
      </c>
    </row>
    <row r="58" spans="1:6" x14ac:dyDescent="0.25">
      <c r="A58" t="s">
        <v>533</v>
      </c>
      <c r="B58" t="s">
        <v>600</v>
      </c>
      <c r="C58">
        <v>281.30889999999999</v>
      </c>
      <c r="D58">
        <v>0.98</v>
      </c>
      <c r="E58">
        <v>1.5900000000000001E-2</v>
      </c>
      <c r="F58" t="s">
        <v>1728</v>
      </c>
    </row>
    <row r="59" spans="1:6" x14ac:dyDescent="0.25">
      <c r="A59" t="s">
        <v>1458</v>
      </c>
      <c r="B59" t="s">
        <v>1476</v>
      </c>
      <c r="C59">
        <v>348.7373</v>
      </c>
      <c r="D59">
        <v>2.9093</v>
      </c>
      <c r="E59">
        <v>2.8007000000000001E-2</v>
      </c>
      <c r="F59" t="s">
        <v>1728</v>
      </c>
    </row>
    <row r="60" spans="1:6" x14ac:dyDescent="0.25">
      <c r="A60" t="s">
        <v>1458</v>
      </c>
      <c r="B60" t="s">
        <v>1476</v>
      </c>
      <c r="C60">
        <v>348.7373</v>
      </c>
      <c r="D60">
        <v>2.6920999999999999</v>
      </c>
      <c r="E60">
        <v>2.8007000000000001E-2</v>
      </c>
      <c r="F60" t="s">
        <v>1728</v>
      </c>
    </row>
    <row r="61" spans="1:6" x14ac:dyDescent="0.25">
      <c r="A61" t="s">
        <v>538</v>
      </c>
      <c r="B61" t="s">
        <v>602</v>
      </c>
      <c r="C61">
        <v>387.81689999999998</v>
      </c>
      <c r="D61">
        <v>0</v>
      </c>
      <c r="E61">
        <v>7.9199999999999995E-4</v>
      </c>
      <c r="F61" t="s">
        <v>1728</v>
      </c>
    </row>
    <row r="62" spans="1:6" x14ac:dyDescent="0.25">
      <c r="A62" t="s">
        <v>538</v>
      </c>
      <c r="B62" t="s">
        <v>602</v>
      </c>
      <c r="C62">
        <v>387.81689999999998</v>
      </c>
      <c r="D62">
        <v>0.15840000000000001</v>
      </c>
      <c r="E62">
        <v>7.9199999999999995E-4</v>
      </c>
      <c r="F62" t="s">
        <v>1728</v>
      </c>
    </row>
    <row r="63" spans="1:6" x14ac:dyDescent="0.25">
      <c r="A63" t="s">
        <v>547</v>
      </c>
      <c r="B63" t="s">
        <v>603</v>
      </c>
      <c r="C63">
        <v>394.41719999999998</v>
      </c>
      <c r="D63">
        <v>6.4687000000000001</v>
      </c>
      <c r="E63">
        <v>4.0919999999999998E-2</v>
      </c>
      <c r="F63" t="s">
        <v>1728</v>
      </c>
    </row>
    <row r="64" spans="1:6" x14ac:dyDescent="0.25">
      <c r="A64" t="s">
        <v>547</v>
      </c>
      <c r="B64" t="s">
        <v>603</v>
      </c>
      <c r="C64">
        <v>394.41719999999998</v>
      </c>
      <c r="D64">
        <v>1.7153</v>
      </c>
      <c r="E64">
        <v>4.0919999999999998E-2</v>
      </c>
      <c r="F64" t="s">
        <v>1728</v>
      </c>
    </row>
    <row r="65" spans="1:6" x14ac:dyDescent="0.25">
      <c r="A65" t="s">
        <v>552</v>
      </c>
      <c r="B65" t="s">
        <v>604</v>
      </c>
      <c r="C65">
        <v>396.37540000000001</v>
      </c>
      <c r="D65">
        <v>1.1399999999999999</v>
      </c>
      <c r="E65">
        <v>1.1050000000000001E-2</v>
      </c>
      <c r="F65" t="s">
        <v>1728</v>
      </c>
    </row>
    <row r="66" spans="1:6" x14ac:dyDescent="0.25">
      <c r="A66" t="s">
        <v>552</v>
      </c>
      <c r="B66" t="s">
        <v>604</v>
      </c>
      <c r="C66">
        <v>396.37540000000001</v>
      </c>
      <c r="D66">
        <v>1.07</v>
      </c>
      <c r="E66">
        <v>1.1050000000000001E-2</v>
      </c>
      <c r="F66" t="s">
        <v>1728</v>
      </c>
    </row>
    <row r="67" spans="1:6" x14ac:dyDescent="0.25">
      <c r="A67" t="s">
        <v>557</v>
      </c>
      <c r="B67" t="s">
        <v>605</v>
      </c>
      <c r="C67">
        <v>293.74869999999999</v>
      </c>
      <c r="D67">
        <v>11.42</v>
      </c>
      <c r="E67">
        <v>5.7099999999999998E-2</v>
      </c>
      <c r="F67" t="s">
        <v>1728</v>
      </c>
    </row>
    <row r="68" spans="1:6" x14ac:dyDescent="0.25">
      <c r="A68" t="s">
        <v>557</v>
      </c>
      <c r="B68" t="s">
        <v>605</v>
      </c>
      <c r="C68">
        <v>293.74869999999999</v>
      </c>
      <c r="D68">
        <v>0</v>
      </c>
      <c r="E68">
        <v>5.7099999999999998E-2</v>
      </c>
      <c r="F68" t="s">
        <v>1728</v>
      </c>
    </row>
    <row r="69" spans="1:6" x14ac:dyDescent="0.25">
      <c r="A69" t="s">
        <v>562</v>
      </c>
      <c r="B69" t="s">
        <v>606</v>
      </c>
      <c r="C69">
        <v>289.54180000000002</v>
      </c>
      <c r="D69">
        <v>0</v>
      </c>
      <c r="E69">
        <v>5.0000000000000001E-3</v>
      </c>
      <c r="F69" t="s">
        <v>1732</v>
      </c>
    </row>
    <row r="70" spans="1:6" x14ac:dyDescent="0.25">
      <c r="A70" t="s">
        <v>567</v>
      </c>
      <c r="B70" t="s">
        <v>607</v>
      </c>
      <c r="C70">
        <v>336.6413</v>
      </c>
      <c r="D70">
        <v>0</v>
      </c>
      <c r="E70">
        <v>5.1500000000000001E-3</v>
      </c>
      <c r="F70" t="s">
        <v>1728</v>
      </c>
    </row>
    <row r="71" spans="1:6" x14ac:dyDescent="0.25">
      <c r="A71" t="s">
        <v>567</v>
      </c>
      <c r="B71" t="s">
        <v>607</v>
      </c>
      <c r="C71">
        <v>336.6413</v>
      </c>
      <c r="D71">
        <v>1.03</v>
      </c>
      <c r="E71">
        <v>5.1500000000000001E-3</v>
      </c>
      <c r="F71" t="s">
        <v>1728</v>
      </c>
    </row>
  </sheetData>
  <hyperlinks>
    <hyperlink ref="A1" r:id="rId1" tooltip="Toxicological sciences : an official journal of the Society of Toxicology." display="http://www.ncbi.nlm.nih.gov/pubmed/206392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</vt:lpstr>
      <vt:lpstr>Wetmore 2012 Met Stab Raw Data</vt:lpstr>
      <vt:lpstr>Wetmore 2012 PPB Raw Data</vt:lpstr>
      <vt:lpstr>Wetmore 2013 Met Stab Raw Data</vt:lpstr>
      <vt:lpstr>Wetmore 2013 PPB Raw Data</vt:lpstr>
      <vt:lpstr>Rotroff 2010 Met Stab Raw Data</vt:lpstr>
      <vt:lpstr>Rotroff 2010 Data Summary</vt:lpstr>
      <vt:lpstr>'Rotroff 2010 Data Summary'!Extract</vt:lpstr>
      <vt:lpstr>Summary!Extract</vt:lpstr>
      <vt:lpstr>'Wetmore 2012 Met Stab Raw Data'!Print_Area</vt:lpstr>
      <vt:lpstr>'Wetmore 2012 PPB Raw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bwetmore</dc:creator>
  <cp:lastModifiedBy>U.S. EPA User or Contractor</cp:lastModifiedBy>
  <cp:lastPrinted>2011-02-04T16:00:07Z</cp:lastPrinted>
  <dcterms:created xsi:type="dcterms:W3CDTF">2011-01-03T20:54:08Z</dcterms:created>
  <dcterms:modified xsi:type="dcterms:W3CDTF">2017-08-10T16:58:32Z</dcterms:modified>
</cp:coreProperties>
</file>