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wetmore_barbara_epa_gov/Documents/Profile/Documents/PFAS Project/2022-LC-HepCl-with DavidC/2023 Manuscript/December 2023/"/>
    </mc:Choice>
  </mc:AlternateContent>
  <xr:revisionPtr revIDLastSave="58" documentId="8_{16ACF94B-D8F1-4BEF-9A2C-4B8BB158298C}" xr6:coauthVersionLast="47" xr6:coauthVersionMax="47" xr10:uidLastSave="{2A5FA63E-B522-4881-9342-2A3304FEDCC2}"/>
  <bookViews>
    <workbookView xWindow="57480" yWindow="-120" windowWidth="29040" windowHeight="15720" firstSheet="3" activeTab="3" xr2:uid="{C7196F0C-E8B9-47C3-AB7F-945A851C7A3A}"/>
  </bookViews>
  <sheets>
    <sheet name="TableS guide" sheetId="11" r:id="rId1"/>
    <sheet name="Table_S1_Chemical_Info" sheetId="9" r:id="rId2"/>
    <sheet name="Table_S2_Anal_Method info" sheetId="24" r:id="rId3"/>
    <sheet name="Table_S3_PFAS_IS_Method Info" sheetId="5" r:id="rId4"/>
    <sheet name="Table_S4_Clint_Data_Summary" sheetId="7" r:id="rId5"/>
    <sheet name="Table_S5_IVIVE_Calculations" sheetId="18" r:id="rId6"/>
    <sheet name="Table_S6_Clint-Level4" sheetId="25" r:id="rId7"/>
    <sheet name="Table_S7_CTS_Outputs-Metabolism" sheetId="20" r:id="rId8"/>
    <sheet name="Table_S8_CTS_Outputs -Environ" sheetId="19" r:id="rId9"/>
  </sheets>
  <definedNames>
    <definedName name="_xlnm._FilterDatabase" localSheetId="1" hidden="1">Table_S1_Chemical_Info!$A$1:$U$54</definedName>
    <definedName name="_xlnm._FilterDatabase" localSheetId="2" hidden="1">'Table_S2_Anal_Method info'!$A$1:$N$59</definedName>
    <definedName name="_xlnm._FilterDatabase" localSheetId="4" hidden="1">Table_S4_Clint_Data_Summary!$A$1:$I$54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8" l="1"/>
  <c r="O5" i="18" l="1"/>
  <c r="P5" i="18"/>
  <c r="Q5" i="18" s="1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R5" i="18" l="1"/>
  <c r="S5" i="18" s="1"/>
  <c r="W5" i="18" s="1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O33" i="18" s="1"/>
  <c r="L34" i="18"/>
  <c r="L35" i="18"/>
  <c r="O35" i="18" s="1"/>
  <c r="L36" i="18"/>
  <c r="O36" i="18" s="1"/>
  <c r="L37" i="18"/>
  <c r="O37" i="18" s="1"/>
  <c r="L38" i="18"/>
  <c r="O38" i="18" s="1"/>
  <c r="L39" i="18"/>
  <c r="O39" i="18" s="1"/>
  <c r="L40" i="18"/>
  <c r="O40" i="18" s="1"/>
  <c r="L41" i="18"/>
  <c r="L42" i="18"/>
  <c r="L43" i="18"/>
  <c r="L44" i="18"/>
  <c r="O44" i="18" s="1"/>
  <c r="L45" i="18"/>
  <c r="O45" i="18" s="1"/>
  <c r="L46" i="18"/>
  <c r="O46" i="18" s="1"/>
  <c r="L47" i="18"/>
  <c r="O47" i="18" s="1"/>
  <c r="L48" i="18"/>
  <c r="O48" i="18" s="1"/>
  <c r="L49" i="18"/>
  <c r="O49" i="18" s="1"/>
  <c r="L50" i="18"/>
  <c r="O50" i="18" s="1"/>
  <c r="L51" i="18"/>
  <c r="L52" i="18"/>
  <c r="L53" i="18"/>
  <c r="O53" i="18" s="1"/>
  <c r="L54" i="18"/>
  <c r="O54" i="18" s="1"/>
  <c r="Q50" i="18" l="1"/>
  <c r="R50" i="18" s="1"/>
  <c r="S50" i="18" s="1"/>
  <c r="W50" i="18" s="1"/>
  <c r="Q47" i="18"/>
  <c r="R47" i="18" s="1"/>
  <c r="S47" i="18" s="1"/>
  <c r="Q54" i="18"/>
  <c r="R54" i="18" s="1"/>
  <c r="S54" i="18" s="1"/>
  <c r="W54" i="18" s="1"/>
  <c r="Q53" i="18"/>
  <c r="R53" i="18" s="1"/>
  <c r="S53" i="18" s="1"/>
  <c r="W53" i="18" s="1"/>
  <c r="Q46" i="18"/>
  <c r="R46" i="18" s="1"/>
  <c r="S46" i="18" s="1"/>
  <c r="W46" i="18" s="1"/>
  <c r="O26" i="18"/>
  <c r="O25" i="18"/>
  <c r="O24" i="18"/>
  <c r="Q49" i="18"/>
  <c r="R49" i="18" s="1"/>
  <c r="S49" i="18" s="1"/>
  <c r="W49" i="18" s="1"/>
  <c r="O23" i="18"/>
  <c r="O22" i="18"/>
  <c r="O21" i="18"/>
  <c r="Q43" i="18"/>
  <c r="O43" i="18"/>
  <c r="Q42" i="18"/>
  <c r="O42" i="18"/>
  <c r="Q41" i="18"/>
  <c r="O41" i="18"/>
  <c r="Q36" i="18"/>
  <c r="R36" i="18" s="1"/>
  <c r="S36" i="18" s="1"/>
  <c r="W36" i="18" s="1"/>
  <c r="Q48" i="18"/>
  <c r="R48" i="18" s="1"/>
  <c r="S48" i="18" s="1"/>
  <c r="W48" i="18" s="1"/>
  <c r="O34" i="18"/>
  <c r="Q34" i="18"/>
  <c r="Q33" i="18"/>
  <c r="R33" i="18" s="1"/>
  <c r="S33" i="18" s="1"/>
  <c r="W33" i="18" s="1"/>
  <c r="O32" i="18"/>
  <c r="Q32" i="18"/>
  <c r="Q37" i="18"/>
  <c r="R37" i="18" s="1"/>
  <c r="S37" i="18" s="1"/>
  <c r="W37" i="18" s="1"/>
  <c r="O31" i="18"/>
  <c r="Q31" i="18"/>
  <c r="Q38" i="18"/>
  <c r="R38" i="18" s="1"/>
  <c r="S38" i="18" s="1"/>
  <c r="W38" i="18" s="1"/>
  <c r="Q30" i="18"/>
  <c r="O30" i="18"/>
  <c r="Q39" i="18"/>
  <c r="R39" i="18" s="1"/>
  <c r="S39" i="18" s="1"/>
  <c r="Q52" i="18"/>
  <c r="O52" i="18"/>
  <c r="O29" i="18"/>
  <c r="Q29" i="18"/>
  <c r="Q40" i="18"/>
  <c r="R40" i="18" s="1"/>
  <c r="S40" i="18" s="1"/>
  <c r="W40" i="18" s="1"/>
  <c r="O28" i="18"/>
  <c r="Q28" i="18"/>
  <c r="Q44" i="18"/>
  <c r="R44" i="18" s="1"/>
  <c r="S44" i="18" s="1"/>
  <c r="W44" i="18" s="1"/>
  <c r="Q27" i="18"/>
  <c r="O27" i="18"/>
  <c r="Q45" i="18"/>
  <c r="R45" i="18" s="1"/>
  <c r="S45" i="18" s="1"/>
  <c r="W45" i="18" s="1"/>
  <c r="O51" i="18"/>
  <c r="Q51" i="18"/>
  <c r="Q35" i="18"/>
  <c r="R35" i="18" s="1"/>
  <c r="S35" i="18" s="1"/>
  <c r="W35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L20" i="18"/>
  <c r="O20" i="18" s="1"/>
  <c r="P19" i="18"/>
  <c r="L19" i="18"/>
  <c r="O19" i="18" s="1"/>
  <c r="P18" i="18"/>
  <c r="L18" i="18"/>
  <c r="P17" i="18"/>
  <c r="L17" i="18"/>
  <c r="P16" i="18"/>
  <c r="L16" i="18"/>
  <c r="P15" i="18"/>
  <c r="L15" i="18"/>
  <c r="P14" i="18"/>
  <c r="L14" i="18"/>
  <c r="O14" i="18" s="1"/>
  <c r="P13" i="18"/>
  <c r="L13" i="18"/>
  <c r="P12" i="18"/>
  <c r="L12" i="18"/>
  <c r="O12" i="18" s="1"/>
  <c r="P11" i="18"/>
  <c r="L11" i="18"/>
  <c r="P10" i="18"/>
  <c r="L10" i="18"/>
  <c r="O10" i="18" s="1"/>
  <c r="P9" i="18"/>
  <c r="L9" i="18"/>
  <c r="P8" i="18"/>
  <c r="L8" i="18"/>
  <c r="P7" i="18"/>
  <c r="L7" i="18"/>
  <c r="P6" i="18"/>
  <c r="L6" i="18"/>
  <c r="P4" i="18"/>
  <c r="L4" i="18"/>
  <c r="P3" i="18"/>
  <c r="L3" i="18"/>
  <c r="O3" i="18" s="1"/>
  <c r="P2" i="18"/>
  <c r="L2" i="18"/>
  <c r="O2" i="18" s="1"/>
  <c r="R29" i="18" l="1"/>
  <c r="S29" i="18" s="1"/>
  <c r="W29" i="18" s="1"/>
  <c r="R31" i="18"/>
  <c r="S31" i="18" s="1"/>
  <c r="W31" i="18" s="1"/>
  <c r="R32" i="18"/>
  <c r="S32" i="18" s="1"/>
  <c r="R28" i="18"/>
  <c r="S28" i="18" s="1"/>
  <c r="W28" i="18" s="1"/>
  <c r="R26" i="18"/>
  <c r="S26" i="18" s="1"/>
  <c r="R52" i="18"/>
  <c r="S52" i="18" s="1"/>
  <c r="W52" i="18" s="1"/>
  <c r="R34" i="18"/>
  <c r="S34" i="18" s="1"/>
  <c r="R21" i="18"/>
  <c r="S21" i="18" s="1"/>
  <c r="R24" i="18"/>
  <c r="S24" i="18" s="1"/>
  <c r="R25" i="18"/>
  <c r="S25" i="18" s="1"/>
  <c r="R27" i="18"/>
  <c r="S27" i="18" s="1"/>
  <c r="R41" i="18"/>
  <c r="S41" i="18" s="1"/>
  <c r="W41" i="18" s="1"/>
  <c r="R42" i="18"/>
  <c r="S42" i="18" s="1"/>
  <c r="W42" i="18" s="1"/>
  <c r="R43" i="18"/>
  <c r="S43" i="18" s="1"/>
  <c r="W43" i="18" s="1"/>
  <c r="R23" i="18"/>
  <c r="S23" i="18" s="1"/>
  <c r="W23" i="18" s="1"/>
  <c r="R22" i="18"/>
  <c r="S22" i="18" s="1"/>
  <c r="W22" i="18" s="1"/>
  <c r="R30" i="18"/>
  <c r="S30" i="18" s="1"/>
  <c r="W30" i="18" s="1"/>
  <c r="R51" i="18"/>
  <c r="S51" i="18" s="1"/>
  <c r="W51" i="18" s="1"/>
  <c r="Q4" i="18"/>
  <c r="Q6" i="18"/>
  <c r="Q9" i="18"/>
  <c r="Q13" i="18"/>
  <c r="Q11" i="18"/>
  <c r="Q8" i="18"/>
  <c r="Q15" i="18"/>
  <c r="Q7" i="18"/>
  <c r="Q16" i="18"/>
  <c r="Q18" i="18"/>
  <c r="Q17" i="18"/>
  <c r="Q10" i="18"/>
  <c r="R10" i="18" s="1"/>
  <c r="S10" i="18" s="1"/>
  <c r="W10" i="18" s="1"/>
  <c r="Q2" i="18"/>
  <c r="R2" i="18" s="1"/>
  <c r="S2" i="18" s="1"/>
  <c r="Q14" i="18"/>
  <c r="R14" i="18" s="1"/>
  <c r="S14" i="18" s="1"/>
  <c r="W14" i="18" s="1"/>
  <c r="Q3" i="18"/>
  <c r="R3" i="18" s="1"/>
  <c r="S3" i="18" s="1"/>
  <c r="W3" i="18" s="1"/>
  <c r="O11" i="18"/>
  <c r="O8" i="18"/>
  <c r="O7" i="18"/>
  <c r="O18" i="18"/>
  <c r="O15" i="18"/>
  <c r="O4" i="18"/>
  <c r="Q12" i="18"/>
  <c r="R12" i="18" s="1"/>
  <c r="S12" i="18" s="1"/>
  <c r="W12" i="18" s="1"/>
  <c r="Q19" i="18"/>
  <c r="R19" i="18" s="1"/>
  <c r="S19" i="18" s="1"/>
  <c r="W19" i="18" s="1"/>
  <c r="Q20" i="18"/>
  <c r="R20" i="18" s="1"/>
  <c r="S20" i="18" s="1"/>
  <c r="W20" i="18" s="1"/>
  <c r="O16" i="18"/>
  <c r="O9" i="18"/>
  <c r="O13" i="18"/>
  <c r="O6" i="18"/>
  <c r="O17" i="18"/>
  <c r="R4" i="18" l="1"/>
  <c r="S4" i="18" s="1"/>
  <c r="R9" i="18"/>
  <c r="S9" i="18" s="1"/>
  <c r="W9" i="18" s="1"/>
  <c r="R6" i="18"/>
  <c r="S6" i="18" s="1"/>
  <c r="W6" i="18" s="1"/>
  <c r="R13" i="18"/>
  <c r="S13" i="18" s="1"/>
  <c r="W13" i="18" s="1"/>
  <c r="R8" i="18"/>
  <c r="S8" i="18" s="1"/>
  <c r="W8" i="18" s="1"/>
  <c r="R11" i="18"/>
  <c r="S11" i="18" s="1"/>
  <c r="W11" i="18" s="1"/>
  <c r="R15" i="18"/>
  <c r="S15" i="18" s="1"/>
  <c r="W15" i="18" s="1"/>
  <c r="R7" i="18"/>
  <c r="S7" i="18" s="1"/>
  <c r="W7" i="18" s="1"/>
  <c r="R17" i="18"/>
  <c r="S17" i="18" s="1"/>
  <c r="W17" i="18" s="1"/>
  <c r="R16" i="18"/>
  <c r="S16" i="18" s="1"/>
  <c r="W16" i="18" s="1"/>
  <c r="R18" i="18"/>
  <c r="S18" i="18" s="1"/>
  <c r="W18" i="18" s="1"/>
</calcChain>
</file>

<file path=xl/sharedStrings.xml><?xml version="1.0" encoding="utf-8"?>
<sst xmlns="http://schemas.openxmlformats.org/spreadsheetml/2006/main" count="3271" uniqueCount="1044">
  <si>
    <t>8:2 Fluorotelomer sulfonic acid</t>
  </si>
  <si>
    <t>3:3 Fluorotelomer carboxylic acid</t>
  </si>
  <si>
    <t>Potassium perfluorooctanoate</t>
  </si>
  <si>
    <t>N-Ethylperfluorooctanesulfonamide</t>
  </si>
  <si>
    <t>Perfluoroheptanoic acid</t>
  </si>
  <si>
    <t>N-Methylperfluorooctanesulfonamide</t>
  </si>
  <si>
    <t>2-(Perfluorohexyl)ethylphosphonic acid</t>
  </si>
  <si>
    <t>2H,2H,3H,3H-Perfluorooctanoic acid</t>
  </si>
  <si>
    <t>3,3-Bis(trifluoromethyl)-2-propenoic acid</t>
  </si>
  <si>
    <t>Perfluorodecanoic acid</t>
  </si>
  <si>
    <t>Perfluorohexanoic acid</t>
  </si>
  <si>
    <t>Perfluorooctanesulfonic acid</t>
  </si>
  <si>
    <t>Potassium perfluorobutanesulfonate</t>
  </si>
  <si>
    <t>Potassium perfluorohexanesulfonate</t>
  </si>
  <si>
    <t>Perfluoro-3,6-dioxaheptanoic acid</t>
  </si>
  <si>
    <t>Perfluorooctanesulfonamide</t>
  </si>
  <si>
    <t>Perfluorotetradecanoic acid</t>
  </si>
  <si>
    <t>4:2 Fluorotelomer sulfonic acid</t>
  </si>
  <si>
    <t>3-(Perfluoroisopropyl)-2-propenoic acid</t>
  </si>
  <si>
    <t>Perfluorobutanoic acid</t>
  </si>
  <si>
    <t>Sodium perfluorooctanoate</t>
  </si>
  <si>
    <t>Perfluorobutanesulfonic acid</t>
  </si>
  <si>
    <t>Perfluorohexanesulfonamide</t>
  </si>
  <si>
    <t>11-H-Perfluoroundecanoic acid</t>
  </si>
  <si>
    <t>4H-Perfluorobutanoic acid</t>
  </si>
  <si>
    <t>2,2,2-Trifluoroethyl perfluorobutanesulfonate</t>
  </si>
  <si>
    <t>Perfluoro(4-methoxybutanoic) acid</t>
  </si>
  <si>
    <t>Perfluoropentanoic acid</t>
  </si>
  <si>
    <t>Perfluoro-4-isopropoxybutanoic acid</t>
  </si>
  <si>
    <t>6:2 Fluorotelomer sulfonic acid</t>
  </si>
  <si>
    <t>Sodium perfluorodecanesulfonate</t>
  </si>
  <si>
    <t>Perfluoro-3-methoxypropanoic acid</t>
  </si>
  <si>
    <t>Perfluorohexanesulfonic acid</t>
  </si>
  <si>
    <t>Perfluorooctanesulfonate</t>
  </si>
  <si>
    <t>Perfluorononanoic acid</t>
  </si>
  <si>
    <t>Perfluorooctanoic acid</t>
  </si>
  <si>
    <t>Potassium perfluorooctanesulfonate</t>
  </si>
  <si>
    <t>Ammonium perfluorooctanoate</t>
  </si>
  <si>
    <t>Perfluoroundecanoic acid</t>
  </si>
  <si>
    <t>Perfluorooctanesulfonamido ammonium iodide</t>
  </si>
  <si>
    <t>Perfluoroheptanesulfonic acid</t>
  </si>
  <si>
    <t>Perfluoropropanoic acid</t>
  </si>
  <si>
    <t>Perfluoro-1-octanesulfonyl chloride</t>
  </si>
  <si>
    <t>Perfluorotridecanoic acid</t>
  </si>
  <si>
    <t>NAME</t>
  </si>
  <si>
    <t>DTXSID</t>
  </si>
  <si>
    <t>CASRN</t>
  </si>
  <si>
    <t>Analyte (Common Abbreviation)</t>
  </si>
  <si>
    <t>Vendor</t>
  </si>
  <si>
    <t>Vendor Cat #</t>
  </si>
  <si>
    <t>Purity (%)</t>
  </si>
  <si>
    <t>PFAS-Map Category</t>
  </si>
  <si>
    <t>C#</t>
  </si>
  <si>
    <t>Structural Category Cluster</t>
  </si>
  <si>
    <t>Struct Cat Cluster Abbrev.</t>
  </si>
  <si>
    <t>Per/Poly</t>
  </si>
  <si>
    <t>MolWeight</t>
  </si>
  <si>
    <t>LogP_pred</t>
  </si>
  <si>
    <t>BP_pred</t>
  </si>
  <si>
    <t>LogVP_pred</t>
  </si>
  <si>
    <t>LogWS_pred</t>
  </si>
  <si>
    <t>LogD74_pred</t>
  </si>
  <si>
    <t>DTXSID00192353</t>
  </si>
  <si>
    <t>39108-34-4</t>
  </si>
  <si>
    <t>8:2 Fluorotelomer sulfonic acid (8:2 FTS)</t>
  </si>
  <si>
    <t>Apollo Scientific Ltd</t>
  </si>
  <si>
    <t>PC6902</t>
  </si>
  <si>
    <t>Fluorotelomer PFAA precursors</t>
  </si>
  <si>
    <t>Poly</t>
  </si>
  <si>
    <t>DTXSID00379268</t>
  </si>
  <si>
    <t>356-02-5</t>
  </si>
  <si>
    <t>3:3 Fluorotelomer carboxylic acid (3:3 FTCA)</t>
  </si>
  <si>
    <t>Matrix Scientific</t>
  </si>
  <si>
    <t>DTXSID00880026</t>
  </si>
  <si>
    <t>2395-00-8</t>
  </si>
  <si>
    <t>Potassium perfluorooctanoate (KPFOA)</t>
  </si>
  <si>
    <t>Enamine</t>
  </si>
  <si>
    <t>EN300-20268</t>
  </si>
  <si>
    <t>PFAAs</t>
  </si>
  <si>
    <t>Per</t>
  </si>
  <si>
    <t>DTXSID1032646</t>
  </si>
  <si>
    <t>4151-50-2</t>
  </si>
  <si>
    <t>N-Ethylperfluorooctane sulfonamide (NEtFOSA)</t>
  </si>
  <si>
    <t>Sigma-Aldrich</t>
  </si>
  <si>
    <t>MFCD00042274</t>
  </si>
  <si>
    <t>NA</t>
  </si>
  <si>
    <t>FASA based PFAA precursors</t>
  </si>
  <si>
    <t>DTXSID1037303</t>
  </si>
  <si>
    <t>375-85-9</t>
  </si>
  <si>
    <t>Perfluoroheptanoic acid (PFHpA)</t>
  </si>
  <si>
    <t>DTXSID1067629</t>
  </si>
  <si>
    <t>31506-32-8</t>
  </si>
  <si>
    <t>N-Methylperfluorooctane sulfonamide (NMeFOSA)</t>
  </si>
  <si>
    <t>PC52064</t>
  </si>
  <si>
    <t>DTXSID20179883</t>
  </si>
  <si>
    <t>252237-40-4</t>
  </si>
  <si>
    <t>2-(Perfluorohexyl)ethyl phosphonic acid</t>
  </si>
  <si>
    <t>PC51063</t>
  </si>
  <si>
    <t>Others</t>
  </si>
  <si>
    <t>DTXSID20874028</t>
  </si>
  <si>
    <t>914637-49-3</t>
  </si>
  <si>
    <t>2H,2H,3H,3H-Perfluorooctanoic acid (5:3 FTCA)</t>
  </si>
  <si>
    <t>Manchester Organics</t>
  </si>
  <si>
    <t>Y27250</t>
  </si>
  <si>
    <t>DTXSID30170109</t>
  </si>
  <si>
    <t>1763-28-6</t>
  </si>
  <si>
    <t>PC8785</t>
  </si>
  <si>
    <t>DTXSID3031860</t>
  </si>
  <si>
    <t>335-76-2</t>
  </si>
  <si>
    <t>Perfluorodecanoic acid (PFDA)</t>
  </si>
  <si>
    <t>PC5300</t>
  </si>
  <si>
    <t>DTXSID3031862</t>
  </si>
  <si>
    <t>307-24-4</t>
  </si>
  <si>
    <t>Perfluorohexanoic acid (PFHxA)</t>
  </si>
  <si>
    <t>DTXSID3037707</t>
  </si>
  <si>
    <t>29420-49-3</t>
  </si>
  <si>
    <t>Potassium perfluorobutanesulfonate (KPFBS)</t>
  </si>
  <si>
    <t>DTXSID3037709</t>
  </si>
  <si>
    <t>3871-99-6</t>
  </si>
  <si>
    <t>Potassium perfluorohexanesulfonate (KPFHxS)</t>
  </si>
  <si>
    <t>DTXSID30382063</t>
  </si>
  <si>
    <t>151772-58-6</t>
  </si>
  <si>
    <t>Perfluoro-3,6-dioxaheptanoic acid (PFPE-3)</t>
  </si>
  <si>
    <t>Oakwood Products Inc.</t>
  </si>
  <si>
    <t>SynQuest Laboratories, Inc.</t>
  </si>
  <si>
    <t>DTXSID3038939</t>
  </si>
  <si>
    <t>754-91-6</t>
  </si>
  <si>
    <t>Perfluorooctane sulfonamide (PFOSA)</t>
  </si>
  <si>
    <t>PFAA precursors</t>
  </si>
  <si>
    <t>DTXSID3059921</t>
  </si>
  <si>
    <t>376-06-7</t>
  </si>
  <si>
    <t>Perfluorotetradecanoic acid (PFTeDA)</t>
  </si>
  <si>
    <t>Alfa Aesar</t>
  </si>
  <si>
    <t>L13796</t>
  </si>
  <si>
    <t>DTXSID30891564</t>
  </si>
  <si>
    <t>757124-72-4</t>
  </si>
  <si>
    <t>4:2 Fluorotelomer sulfonic acid (4:2-FTS)</t>
  </si>
  <si>
    <t>PC6901</t>
  </si>
  <si>
    <t>DTXSID40380257</t>
  </si>
  <si>
    <t>243139-64-2</t>
  </si>
  <si>
    <t>PC6932L</t>
  </si>
  <si>
    <t>DTXSID4059916</t>
  </si>
  <si>
    <t>375-22-4</t>
  </si>
  <si>
    <t>Perfluorobutanoic acid (PFBA)</t>
  </si>
  <si>
    <t>EN300-21059</t>
  </si>
  <si>
    <t>DTXSID40880025</t>
  </si>
  <si>
    <t>335-95-5</t>
  </si>
  <si>
    <t>Sodium perfluorooctanoate (NaPFOA)</t>
  </si>
  <si>
    <t>L16988</t>
  </si>
  <si>
    <t>DTXSID5030030</t>
  </si>
  <si>
    <t>375-73-5</t>
  </si>
  <si>
    <t>Perfluorobutane sulfonate (PFBS)</t>
  </si>
  <si>
    <t>TCI America, Inc.</t>
  </si>
  <si>
    <t>N0709</t>
  </si>
  <si>
    <t>DTXSID50469320</t>
  </si>
  <si>
    <t>41997-13-1</t>
  </si>
  <si>
    <t>Perfluorohexanesulfonamide (PFHxSA)</t>
  </si>
  <si>
    <t>Alfa Chemistry</t>
  </si>
  <si>
    <t>DTXSID5061954</t>
  </si>
  <si>
    <t>1765-48-6</t>
  </si>
  <si>
    <t>11-H-Perfluoroundecanoic acid (11H-PFUnDA)</t>
  </si>
  <si>
    <t>INDOFINE Chemical Company, Inc.</t>
  </si>
  <si>
    <t>26-4427</t>
  </si>
  <si>
    <t>DTXSID50892417</t>
  </si>
  <si>
    <t>679-12-9</t>
  </si>
  <si>
    <t>4H-perfluorobutanoic acid (4H-PFBA)</t>
  </si>
  <si>
    <t>EN300-234648</t>
  </si>
  <si>
    <t>DTXSID60380390</t>
  </si>
  <si>
    <t>79963-95-4</t>
  </si>
  <si>
    <t>2,2,2-Trifluoroethylperfluorobutanesulfonate</t>
  </si>
  <si>
    <t>DTXSID60500450</t>
  </si>
  <si>
    <t>863090-89-5</t>
  </si>
  <si>
    <t>Perfluoro(4-methoxybutanoic) acid (PFPE-7)</t>
  </si>
  <si>
    <t>PC6491</t>
  </si>
  <si>
    <t>DTXSID6062599</t>
  </si>
  <si>
    <t>2706-90-3</t>
  </si>
  <si>
    <t>Perfluoropentanoic acid (PFPeA)</t>
  </si>
  <si>
    <t>DTXSID60663110</t>
  </si>
  <si>
    <t>801212-59-9</t>
  </si>
  <si>
    <t>Perfluoro-4-isopropoxybutanoic acid (PFPE-1)</t>
  </si>
  <si>
    <t>PC6487</t>
  </si>
  <si>
    <t>DTXSID6067331</t>
  </si>
  <si>
    <t>27619-97-2</t>
  </si>
  <si>
    <t>6:2 Fluorotelomer sulfonic acid (6:2 FTS)</t>
  </si>
  <si>
    <t>PC6143</t>
  </si>
  <si>
    <t>DTXSID60892443</t>
  </si>
  <si>
    <t>2806-15-7</t>
  </si>
  <si>
    <t>Sodium perfluorodecanesulfonate (NaPFDS)</t>
  </si>
  <si>
    <t>DTXSID70191136</t>
  </si>
  <si>
    <t>377-73-1</t>
  </si>
  <si>
    <t>Perfluoro-3-methyoxypropanoic acid (PFPE-2)</t>
  </si>
  <si>
    <t>BOC Sciences</t>
  </si>
  <si>
    <t>DTXSID7040150</t>
  </si>
  <si>
    <t>355-46-4</t>
  </si>
  <si>
    <t>Perfluorohexane sulfonic acid (PFHxS)</t>
  </si>
  <si>
    <t>Ark Pharm</t>
  </si>
  <si>
    <t>AK116765</t>
  </si>
  <si>
    <t>DTXSID80108992</t>
  </si>
  <si>
    <t>45298-90-6</t>
  </si>
  <si>
    <t>Perfluorooctanesulfonate (PFOS-)</t>
  </si>
  <si>
    <t>DTXSID3031864</t>
  </si>
  <si>
    <t>1763-23-1</t>
  </si>
  <si>
    <t>Perfluorooctane sulfonate (PFOS)</t>
  </si>
  <si>
    <t>DTXSID8031863</t>
  </si>
  <si>
    <t>375-95-1</t>
  </si>
  <si>
    <t>Perfluorononanoic acid (PFNA)</t>
  </si>
  <si>
    <t>DTXSID8031865</t>
  </si>
  <si>
    <t>335-67-1</t>
  </si>
  <si>
    <t>Perfluorooctanoic acid (PFOA)</t>
  </si>
  <si>
    <t>DTXSID8037706</t>
  </si>
  <si>
    <t>2795-39-3</t>
  </si>
  <si>
    <t>Potassium perfluorooctanesulfonate (KPFOS)</t>
  </si>
  <si>
    <t>DTXSID8037708</t>
  </si>
  <si>
    <t>3825-26-1</t>
  </si>
  <si>
    <r>
      <t>Ammonium perfluorooctanoate (NH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PFOA)</t>
    </r>
  </si>
  <si>
    <t>PC0824</t>
  </si>
  <si>
    <t>DTXSID8047553</t>
  </si>
  <si>
    <t>2058-94-8</t>
  </si>
  <si>
    <t>Perfluoroundecanoic acid (PFUnDA)</t>
  </si>
  <si>
    <t>DTXSID8051419</t>
  </si>
  <si>
    <t>1652-63-7</t>
  </si>
  <si>
    <t>eNovation Chemicals LLC</t>
  </si>
  <si>
    <t>D332802</t>
  </si>
  <si>
    <t>DTXSID8059920</t>
  </si>
  <si>
    <t>375-92-8</t>
  </si>
  <si>
    <t>Perfluoroheptanesulfonic acid (PFHpS)</t>
  </si>
  <si>
    <t>DTXSID8059970</t>
  </si>
  <si>
    <t>422-64-0</t>
  </si>
  <si>
    <t>Perfluoropropanoic acid (PFPrA)</t>
  </si>
  <si>
    <t>EN300-40016</t>
  </si>
  <si>
    <t>DTXSID90315130</t>
  </si>
  <si>
    <t>423-60-9</t>
  </si>
  <si>
    <t>Perfluoro-1-octanesulfonyl chloride (PFOS-Cl)</t>
  </si>
  <si>
    <t>per</t>
  </si>
  <si>
    <t>DTXSID90868151</t>
  </si>
  <si>
    <t>72629-94-8</t>
  </si>
  <si>
    <t>Perfluorotridecanoic acid (PFTrDA)</t>
  </si>
  <si>
    <t>Pentadecafluorooctanoyl chloride</t>
  </si>
  <si>
    <t>DTXSID40187142</t>
  </si>
  <si>
    <t>9-H-Perfluorononanoic acid</t>
  </si>
  <si>
    <t>DTXSID50226894</t>
  </si>
  <si>
    <t>Perfluoro(2-ethoxyethane)sulfonic acid</t>
  </si>
  <si>
    <t>Perfluoro-3,6-dioxadecanoic acid (PFPE-5)</t>
  </si>
  <si>
    <t>DTXSID50379814</t>
  </si>
  <si>
    <t>DTXSID50381073</t>
  </si>
  <si>
    <t>8H-Perfluorooctanoic acid</t>
  </si>
  <si>
    <t>DTXSID70565479</t>
  </si>
  <si>
    <t>4,4-bis(Trifluoromethyl)-4-fluoropropanoic acid</t>
  </si>
  <si>
    <t>Perfluoro-3,6,9-trioxadecanoic acid (PFPE-4)</t>
  </si>
  <si>
    <t>Perfluoroheptanoyl chloride</t>
  </si>
  <si>
    <t>DTXSID80380256</t>
  </si>
  <si>
    <t>DTXSID80380837</t>
  </si>
  <si>
    <t>DTXSID80382154</t>
  </si>
  <si>
    <t>3-Perfluoroheptylpropanoic acid (7:3 FTCA)</t>
  </si>
  <si>
    <t>DTXSID90382620</t>
  </si>
  <si>
    <t>335-64-8</t>
  </si>
  <si>
    <t>Pentadecafluorooctanoyl chloride (PFOA-Cl)</t>
  </si>
  <si>
    <t>PC6160</t>
  </si>
  <si>
    <t>76-21-1</t>
  </si>
  <si>
    <t>9-H-Perfluorononanoic acid (9H-PFNA)</t>
  </si>
  <si>
    <t>MFCD00054701</t>
  </si>
  <si>
    <t>113507-82-7</t>
  </si>
  <si>
    <t>137780-69-9</t>
  </si>
  <si>
    <t>13973-14-3</t>
  </si>
  <si>
    <t>8H-Perfluorooctanoic acid (8H-PFOA)</t>
  </si>
  <si>
    <t>PC6850</t>
  </si>
  <si>
    <t>243139-62-0</t>
  </si>
  <si>
    <t>Atlantic Research Chemicals Ltd</t>
  </si>
  <si>
    <t>CA10143</t>
  </si>
  <si>
    <t>151772-59-7</t>
  </si>
  <si>
    <t>PC2972</t>
  </si>
  <si>
    <t>52447-22-0</t>
  </si>
  <si>
    <t>Perfluoroheptanoyl chloride (PFHpA-Cl)</t>
  </si>
  <si>
    <t>PC10010</t>
  </si>
  <si>
    <t>812-70-4</t>
  </si>
  <si>
    <t>PC0823</t>
  </si>
  <si>
    <t>Average Molecular Weight (g/mol)</t>
  </si>
  <si>
    <r>
      <t>Method A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</si>
  <si>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r>
      <t>Method B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</si>
  <si>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Cone Voltage</t>
  </si>
  <si>
    <t>Collision Energy</t>
  </si>
  <si>
    <t>526.86→80.51</t>
  </si>
  <si>
    <t>M2-8:2 FTS</t>
  </si>
  <si>
    <t>240.91→176.87</t>
  </si>
  <si>
    <t>M5PFPeA</t>
  </si>
  <si>
    <t>M9PFNA</t>
  </si>
  <si>
    <t>413.00→368.99</t>
  </si>
  <si>
    <t>M8PFOA</t>
  </si>
  <si>
    <t>pyruvic acid</t>
  </si>
  <si>
    <t>525.95→169.03</t>
  </si>
  <si>
    <t>M8FOSA</t>
  </si>
  <si>
    <t>362.87→318.85</t>
  </si>
  <si>
    <t>M4PFHpA</t>
  </si>
  <si>
    <t>M5PFHxA</t>
  </si>
  <si>
    <t>M6PFDA</t>
  </si>
  <si>
    <t>M8PFOS</t>
  </si>
  <si>
    <t>M3PFHxS</t>
  </si>
  <si>
    <t>200.97→84.96</t>
  </si>
  <si>
    <t>444.87→380.84</t>
  </si>
  <si>
    <t>M7PFUdA</t>
  </si>
  <si>
    <t>314.72→134.80</t>
  </si>
  <si>
    <t>350.76→234.78</t>
  </si>
  <si>
    <t>397.85→77.77</t>
  </si>
  <si>
    <t>544.75→480.76</t>
  </si>
  <si>
    <t>426.87→80.51</t>
  </si>
  <si>
    <t>M2-6:2 FTS</t>
  </si>
  <si>
    <t>DTXSID70379917</t>
  </si>
  <si>
    <t>394.82→330.82</t>
  </si>
  <si>
    <t>240.85→176.80</t>
  </si>
  <si>
    <t>316.77→200.80</t>
  </si>
  <si>
    <t>562.80→518.89</t>
  </si>
  <si>
    <t>440.90→336.89</t>
  </si>
  <si>
    <t>13C6-n-butylparaben</t>
  </si>
  <si>
    <t>Internal Standard (Abbreviation)</t>
  </si>
  <si>
    <t>Primary Transition</t>
  </si>
  <si>
    <t>Perfluoro-n-[13C4]butanoic acid (MPFBA)</t>
  </si>
  <si>
    <t>216.80→171.75</t>
  </si>
  <si>
    <t>Perfluoro-n-[13C5]pentanoic acid (M5PFPeA)</t>
  </si>
  <si>
    <t>268.00→223.00</t>
  </si>
  <si>
    <t>Sodium perfluoro-1-[2,3,4-13C3]butanesulfonate (M3PFBS)</t>
  </si>
  <si>
    <t>301.70→79.80</t>
  </si>
  <si>
    <t>Perfluoro-n-[1,2,3,4,6-13C5]hexanoic acid (M5PFHxA)</t>
  </si>
  <si>
    <t>318.00→273.00</t>
  </si>
  <si>
    <t>Sodium 1H,1H,2H,2H-perfluoro-1-[1,2-13C2]hexanesulfonate (M2-4:2FTS)</t>
  </si>
  <si>
    <t>329.00→81.00</t>
  </si>
  <si>
    <t>Perfluoro-n-[1,2,3,4-13C4]heptanoic acid (M4PFHpA)</t>
  </si>
  <si>
    <t>367.00→322.00</t>
  </si>
  <si>
    <t>Sodium perfluoro-1-[1,2,3-13C3]hexanesulfonate (M3PFHxS)</t>
  </si>
  <si>
    <t>402.00→99.00</t>
  </si>
  <si>
    <t>Perfluoro-n-[13C8]octanoic acid (M8PFOA)</t>
  </si>
  <si>
    <t>420.65→378.75</t>
  </si>
  <si>
    <t>Sodium 1H,1H,2H,2H-perfluoro-1-[1,2-13C2]octanesulfonate (M2-6:2FTS)</t>
  </si>
  <si>
    <t>428.70→408.70</t>
  </si>
  <si>
    <t>Perfluoro-n-[13C9]nonanoic acid (M9PFNA)</t>
  </si>
  <si>
    <t>472.00→427.00</t>
  </si>
  <si>
    <t>Perfluoro-1-[13C8]octanesulfonamide (M8FOSA)</t>
  </si>
  <si>
    <t>506.00→78.00</t>
  </si>
  <si>
    <t>Sodium perfluoro-1-[13C8]octanesulfonate (M8PFOS)</t>
  </si>
  <si>
    <t>507.00→99.00</t>
  </si>
  <si>
    <t>Perfluoro-n-[1,2,3,4,5,6-13C6]decanoic acid (M6PFDA)</t>
  </si>
  <si>
    <t>519.00→474.00</t>
  </si>
  <si>
    <t>Sodium 1H,1H,2H,2H-perfluoro-1-[1,2-13C2]decanesulfonate (M2-8:2FTS)</t>
  </si>
  <si>
    <t>529.00→81.00</t>
  </si>
  <si>
    <t>Perfluoro-n-[1,2,3,4,5,6,7-13C7]undecanoic acid (M7PFUdA)</t>
  </si>
  <si>
    <t>570.00→525.00</t>
  </si>
  <si>
    <t>Perfluoro-n-[1,2-13C2]tetradecanoic acid (M2PFTeDA)</t>
  </si>
  <si>
    <t>715.00→670.00</t>
  </si>
  <si>
    <t>199.15→98.03</t>
  </si>
  <si>
    <t>86.96 →42.92</t>
  </si>
  <si>
    <t>6:3 Fluorotelomer carboxylic acid</t>
  </si>
  <si>
    <t>Analysis Lab</t>
  </si>
  <si>
    <t>DTT</t>
  </si>
  <si>
    <t>Both</t>
  </si>
  <si>
    <t>EPA</t>
  </si>
  <si>
    <t>DTT/EPA</t>
  </si>
  <si>
    <t>CF2 Chain length</t>
  </si>
  <si>
    <t>OECD Category</t>
  </si>
  <si>
    <t>n:2 fluorotelomer sulfonic acids (n:2 FTSAs)</t>
  </si>
  <si>
    <t>Potential Precursor to PFAAs in the environment/biota</t>
  </si>
  <si>
    <t>n:3 acids</t>
  </si>
  <si>
    <t>perfluoroalkyl carboxylic acids (PFCAs), their salts and esters</t>
  </si>
  <si>
    <t>perfluoroalkane sulfonyl amides/amido ethanols (xFASA/Es) and other alcohols</t>
  </si>
  <si>
    <t xml:space="preserve">n:2 fluorotelomer phosphonic / phosphinic acids </t>
  </si>
  <si>
    <t>perfluoroalkane sulfonic acids (PFSAs), their salts and esters</t>
  </si>
  <si>
    <t>PFECAs, salts and esters - diethers</t>
  </si>
  <si>
    <t>6(2O)</t>
  </si>
  <si>
    <t>perfluoroalkyl carbonyl halides</t>
  </si>
  <si>
    <t>PFECAs, salts and esters - triethers</t>
  </si>
  <si>
    <t>9(3O)</t>
  </si>
  <si>
    <t xml:space="preserve">1-H perfluoroalkyl carboxylic acids </t>
  </si>
  <si>
    <t>9(2O)</t>
  </si>
  <si>
    <t>PFESAs, salts and esters - monoethers</t>
  </si>
  <si>
    <t>5(1O)</t>
  </si>
  <si>
    <t>PFECAs, salts and esters - monoethers</t>
  </si>
  <si>
    <t>7(1O)</t>
  </si>
  <si>
    <t>4(1O)</t>
  </si>
  <si>
    <t>perfluoroalkane sulfonyl-based nonpolymers</t>
  </si>
  <si>
    <t>perfluoroalkane sulfonyl halides</t>
  </si>
  <si>
    <t>27854-30-4</t>
  </si>
  <si>
    <t>6:3 Fluorotelomer carboxylic acid (6:3 FTCA)</t>
  </si>
  <si>
    <t>PC6454</t>
  </si>
  <si>
    <t>p-value</t>
  </si>
  <si>
    <t>NS</t>
  </si>
  <si>
    <t>Sig</t>
  </si>
  <si>
    <t>Bkgd/p-value_adj_Clint</t>
  </si>
  <si>
    <t>PFCAs</t>
  </si>
  <si>
    <t>1-H PFCAs</t>
  </si>
  <si>
    <t>n:2 FTSAs</t>
  </si>
  <si>
    <t>PFSAs</t>
  </si>
  <si>
    <t>PFESAs</t>
  </si>
  <si>
    <t>PFS nonpolymer</t>
  </si>
  <si>
    <t>PFS-halide</t>
  </si>
  <si>
    <t>n:2 FTPAs</t>
  </si>
  <si>
    <t>PFECAs</t>
  </si>
  <si>
    <t>PFC-halides</t>
  </si>
  <si>
    <t>xFASA/Es</t>
  </si>
  <si>
    <t>Chemical Name (Common Abbreviation)</t>
  </si>
  <si>
    <t>Substance_CASRN</t>
  </si>
  <si>
    <t>Avg MW (g/mol)</t>
  </si>
  <si>
    <t>LogPow</t>
  </si>
  <si>
    <t>Compound Type</t>
  </si>
  <si>
    <t>pKa</t>
  </si>
  <si>
    <r>
      <t>Mean f</t>
    </r>
    <r>
      <rPr>
        <b/>
        <vertAlign val="subscript"/>
        <sz val="11"/>
        <color rgb="FF000000"/>
        <rFont val="Calibri"/>
        <family val="2"/>
        <scheme val="minor"/>
      </rPr>
      <t>u</t>
    </r>
  </si>
  <si>
    <t>B:P</t>
  </si>
  <si>
    <t>Fub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</si>
  <si>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renal </t>
    </r>
    <r>
      <rPr>
        <b/>
        <sz val="11"/>
        <color theme="1"/>
        <rFont val="Calibri"/>
        <family val="2"/>
        <scheme val="minor"/>
      </rPr>
      <t>(L/h)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</si>
  <si>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int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L/min)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</si>
  <si>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hep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L/h</t>
    </r>
    <r>
      <rPr>
        <b/>
        <sz val="11"/>
        <color theme="1"/>
        <rFont val="Calibri"/>
        <family val="2"/>
        <scheme val="minor"/>
      </rPr>
      <t>)</t>
    </r>
  </si>
  <si>
    <r>
      <t>Css (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g/L)</t>
    </r>
  </si>
  <si>
    <r>
      <t>Css (u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)</t>
    </r>
  </si>
  <si>
    <t>AED (mg/kg/d)</t>
  </si>
  <si>
    <r>
      <t>DR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g/kg/hr)</t>
    </r>
  </si>
  <si>
    <t>BW (kg)</t>
  </si>
  <si>
    <t>HPGL (mill cells/g)</t>
  </si>
  <si>
    <t>Vl (g)</t>
  </si>
  <si>
    <t>QL (uL/min)</t>
  </si>
  <si>
    <t>GFR (L/hr)</t>
  </si>
  <si>
    <t>Assuming 1 mg/kg/day dose rate</t>
  </si>
  <si>
    <t>fub=fup/(B:P)</t>
  </si>
  <si>
    <t>Fub set to 1 if needed</t>
  </si>
  <si>
    <t>Table S1</t>
  </si>
  <si>
    <t>Name</t>
  </si>
  <si>
    <t>Content</t>
  </si>
  <si>
    <t>Chem info- vendor/purity/OECD/PFAS-Map/OPERA etc</t>
  </si>
  <si>
    <t>Table S2</t>
  </si>
  <si>
    <t>Analytical Method info (EPA)</t>
  </si>
  <si>
    <t>Table S3</t>
  </si>
  <si>
    <t>EPA IS Method info</t>
  </si>
  <si>
    <t>Clint Data Summary</t>
  </si>
  <si>
    <t>Table S5</t>
  </si>
  <si>
    <t>Table S6</t>
  </si>
  <si>
    <t>HTTK - Level 4 outputs</t>
  </si>
  <si>
    <t>Table S7</t>
  </si>
  <si>
    <t>Table S8</t>
  </si>
  <si>
    <t>IVIVE calculations</t>
  </si>
  <si>
    <t>CTS Outputs - environmental</t>
  </si>
  <si>
    <t>CTS Outputs  - metabolic</t>
  </si>
  <si>
    <t>Table S4</t>
  </si>
  <si>
    <t>CF2</t>
  </si>
  <si>
    <t>monoprotic acid</t>
  </si>
  <si>
    <r>
      <t>in vitro 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exp assay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</si>
  <si>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for HTTK </t>
    </r>
  </si>
  <si>
    <t>Polyfluoroalkyl carboxylates</t>
  </si>
  <si>
    <t>Fluorotelomer phosphonates</t>
  </si>
  <si>
    <t>Fluorotelomer sulfonates</t>
  </si>
  <si>
    <t>Fluorotelomer carboxylates</t>
  </si>
  <si>
    <t>Polyfluoro polyalkyl carboxylates</t>
  </si>
  <si>
    <t>Perfluoroalkyl carboxylates</t>
  </si>
  <si>
    <t>Perfluoroalkane sulfonates</t>
  </si>
  <si>
    <t>polyfluoroalkyl sulfonates</t>
  </si>
  <si>
    <t>Polyfluoroalkane sulfonamides</t>
  </si>
  <si>
    <t>Perfluoroalkane sulfonamides</t>
  </si>
  <si>
    <t>Perfluoroalkane sulfonyl chlorides</t>
  </si>
  <si>
    <t>Perfluoroalkane sulfonamido substances</t>
  </si>
  <si>
    <t>Perfluoroalkanoyl chlorides</t>
  </si>
  <si>
    <t>Perfluoroalkyl polyether carboxylates</t>
  </si>
  <si>
    <t>Perfluoroalkyl ether carboxylates</t>
  </si>
  <si>
    <t>Perfluoroalkyl ether sulfonates</t>
  </si>
  <si>
    <t>PolyFCAs</t>
  </si>
  <si>
    <t>FTPAs</t>
  </si>
  <si>
    <t>FTSAs</t>
  </si>
  <si>
    <t>FTCAs</t>
  </si>
  <si>
    <t>PolyFPACAs</t>
  </si>
  <si>
    <t>PolyFSAs</t>
  </si>
  <si>
    <t>PolyFSAms</t>
  </si>
  <si>
    <t>PFSAms</t>
  </si>
  <si>
    <t>PFSCls</t>
  </si>
  <si>
    <t>PFSAmSubs</t>
  </si>
  <si>
    <t>PFAlkCls</t>
  </si>
  <si>
    <t>PFPECAs</t>
  </si>
  <si>
    <t>molecule 2</t>
  </si>
  <si>
    <t>NS(=O)(=O)C(F)(F)C(F)(F)C(F)(F)C(F)(F)C(F)(F)C(F)(F)C(F)(F)C(F)(F)F</t>
  </si>
  <si>
    <t>C8H2F17NO2S</t>
  </si>
  <si>
    <t>UNLIKELY</t>
  </si>
  <si>
    <t>molecule 2.1</t>
  </si>
  <si>
    <t>Hydrolysis: Sulfonamide to sulfonic acid</t>
  </si>
  <si>
    <t>OS(=O)(=O)C(F)(F)C(F)(F)C(F)(F)C(F)(F)C(F)(F)C(F)(F)C(F)(F)C(F)(F)F</t>
  </si>
  <si>
    <t>C8HF17O3S</t>
  </si>
  <si>
    <t>LIKELY</t>
  </si>
  <si>
    <t>Oxidation: Sulfinic acid to sulfonic acid</t>
  </si>
  <si>
    <t>molecule 3</t>
  </si>
  <si>
    <t>NS(=O)(=O)C(F)(F)C(F)(F)C(F)(F)C(F)(F)C(F)(F)C(F)(F)F</t>
  </si>
  <si>
    <t>C6H2F13NO2S</t>
  </si>
  <si>
    <t>OS(=O)(=O)C(F)(F)C(F)(F)C(F)(F)C(F)(F)C(F)(F)C(F)(F)F</t>
  </si>
  <si>
    <t>C6HF13O3S</t>
  </si>
  <si>
    <t>molecule 4</t>
  </si>
  <si>
    <t>CCNS(=O)(=O)C(F)(F)C(F)(F)C(F)(F)C(F)(F)C(F)(F)C(F)(F)C(F)(F)C(F)(F)F</t>
  </si>
  <si>
    <t>C10H6F17NO2S</t>
  </si>
  <si>
    <t>molecule 4.1.1.1.1</t>
  </si>
  <si>
    <t>molecule 4.2.1</t>
  </si>
  <si>
    <t>molecule 4.2.2.1</t>
  </si>
  <si>
    <t>molecule 4.3</t>
  </si>
  <si>
    <t>N-Dealkylation: N-alkyl sulfonamide to sulfonamide</t>
  </si>
  <si>
    <t>CC</t>
  </si>
  <si>
    <t>C2H6</t>
  </si>
  <si>
    <t>molecule 5</t>
  </si>
  <si>
    <t>OC(=O)CCC(F)(F)C(F)(F)C(F)(F)C(F)(F)C(F)(F)F</t>
  </si>
  <si>
    <t>C8H5F11O2</t>
  </si>
  <si>
    <t>DTXSID40892567</t>
  </si>
  <si>
    <t>Oxidation: Fluorotelomer aldehyde to fluorotelomer carboxylic acid</t>
  </si>
  <si>
    <t>OC(=O)CC(F)(F)C(F)(F)C(F)(F)C(F)(F)C(F)(F)F</t>
  </si>
  <si>
    <t>C7H3F11O2</t>
  </si>
  <si>
    <t>Oxidation: Beta oxidation of beta keto fluorotelomer acid_PTP</t>
  </si>
  <si>
    <t>OC(=O)C(F)(F)C(F)(F)C(F)(F)C(F)(F)C(F)(F)F</t>
  </si>
  <si>
    <t>C6HF11O2</t>
  </si>
  <si>
    <t>PROBABLE</t>
  </si>
  <si>
    <t>molecule 6</t>
  </si>
  <si>
    <t>OC(=O)CCC(F)(F)C(F)(F)C(F)(F)C(F)(F)C(F)(F)C(F)(F)C(F)(F)F</t>
  </si>
  <si>
    <t>C10H5F15O2</t>
  </si>
  <si>
    <t>DTXSID20625517</t>
  </si>
  <si>
    <t>OC(=O)CC(F)(F)C(F)(F)C(F)(F)C(F)(F)C(F)(F)C(F)(F)C(F)(F)F</t>
  </si>
  <si>
    <t>C9H3F15O2</t>
  </si>
  <si>
    <t>OC(=O)C(F)(F)C(F)(F)C(F)(F)C(F)(F)C(F)(F)C(F)(F)C(F)(F)F</t>
  </si>
  <si>
    <t>C8HF15O2</t>
  </si>
  <si>
    <t>molecule 12</t>
  </si>
  <si>
    <t>OS(=O)(=O)CCC(F)(F)C(F)(F)C(F)(F)C(F)(F)F</t>
  </si>
  <si>
    <t>C6H5F9O3S</t>
  </si>
  <si>
    <t>OC(=O)CC(F)(F)C(F)(F)C(F)(F)C(F)(F)F</t>
  </si>
  <si>
    <t>C6H3F9O2</t>
  </si>
  <si>
    <t>Hydrolysis: Fluorotelomer acid to unsaturated telomer acid</t>
  </si>
  <si>
    <t>OC(=O)C=C(F)C(F)(F)C(F)(F)C(F)(F)F</t>
  </si>
  <si>
    <t>C6H2F8O2</t>
  </si>
  <si>
    <t>molecule 14</t>
  </si>
  <si>
    <t>OC(=O)CCC(F)(F)C(F)(F)C(F)(F)F</t>
  </si>
  <si>
    <t>C6H5F7O2</t>
  </si>
  <si>
    <t>DTXSID50617268</t>
  </si>
  <si>
    <t>3:2 Fluorotelomer carboxylic acid</t>
  </si>
  <si>
    <t>OC(=O)CC(F)(F)C(F)(F)C(F)(F)F</t>
  </si>
  <si>
    <t>C5H3F7O2</t>
  </si>
  <si>
    <t>OC(=O)C(F)(F)C(F)(F)C(F)(F)F</t>
  </si>
  <si>
    <t>C4HF7O2</t>
  </si>
  <si>
    <t>molecule 17</t>
  </si>
  <si>
    <t>Hydrolysis: Amide to carboxylic acid</t>
  </si>
  <si>
    <t>molecule 29</t>
  </si>
  <si>
    <t>OS(=O)(=O)CCC(F)(F)C(F)(F)C(F)(F)C(F)(F)C(F)(F)C(F)(F)F</t>
  </si>
  <si>
    <t>C8H5F13O3S</t>
  </si>
  <si>
    <t>DTXSID50472556</t>
  </si>
  <si>
    <t>OC(=O)CC(F)(F)C(F)(F)C(F)(F)C(F)(F)C(F)(F)C(F)(F)F</t>
  </si>
  <si>
    <t>C8H3F13O2</t>
  </si>
  <si>
    <t>DTXSID00892326</t>
  </si>
  <si>
    <t>OC(=O)C=C(F)C(F)(F)C(F)(F)C(F)(F)C(F)(F)C(F)(F)F</t>
  </si>
  <si>
    <t>C8H2F12O2</t>
  </si>
  <si>
    <t>molecule 1</t>
  </si>
  <si>
    <t>CNS(=O)(=O)C(F)(F)C(F)(F)C(F)(F)C(F)(F)C(F)(F)C(F)(F)C(F)(F)C(F)(F)F</t>
  </si>
  <si>
    <t>C9H4F17NO2S</t>
  </si>
  <si>
    <t>molecule 7</t>
  </si>
  <si>
    <t>OC(=O)C(F)(F)C(F)(F)C(F)(F)C(F)(F)C(F)(F)C(F)(F)C(F)(F)C(F)(F)C(F)(F)C(F)(F)F</t>
  </si>
  <si>
    <t>C11HF21O2</t>
  </si>
  <si>
    <t>molecule 8</t>
  </si>
  <si>
    <t>OC(=O)C(F)(F)C(F)(F)C(F)(F)OC(F)(C(F)(F)F)C(F)(F)F</t>
  </si>
  <si>
    <t>C7HF13O3</t>
  </si>
  <si>
    <t>molecule 9</t>
  </si>
  <si>
    <t>OS(=O)(=O)C(F)(F)C(F)(F)OC(F)(F)C(F)(F)F</t>
  </si>
  <si>
    <t>C4HF9O4S</t>
  </si>
  <si>
    <t>molecule 10</t>
  </si>
  <si>
    <t>OS(=O)(=O)C(F)(F)C(F)(F)C(F)(F)C(F)(F)F</t>
  </si>
  <si>
    <t>C4HF9O3S</t>
  </si>
  <si>
    <t>molecule 11</t>
  </si>
  <si>
    <t>molecule 13</t>
  </si>
  <si>
    <t>molecule 15</t>
  </si>
  <si>
    <t>OC(=O)C(F)(F)C(F)(F)C(F)(F)C(F)(F)C(F)(F)C(F)(F)F</t>
  </si>
  <si>
    <t>C7HF13O2</t>
  </si>
  <si>
    <t>molecule 16</t>
  </si>
  <si>
    <t>molecule 18</t>
  </si>
  <si>
    <t>OC(=O)C(F)(F)C(F)(F)C(F)(F)C(F)(F)C(F)(F)C(F)(F)C(F)(F)C(F)F</t>
  </si>
  <si>
    <t>C9H2F16O2</t>
  </si>
  <si>
    <t>molecule 19</t>
  </si>
  <si>
    <t>FC(F)(F)COS(=O)(=O)C(F)(F)C(F)(F)C(F)(F)C(F)(F)F</t>
  </si>
  <si>
    <t>C6H2F12O3S</t>
  </si>
  <si>
    <t>molecule 20</t>
  </si>
  <si>
    <t>OC(=O)C(F)(F)C(F)(F)C(F)(F)C(F)(F)F</t>
  </si>
  <si>
    <t>C5HF9O2</t>
  </si>
  <si>
    <t>molecule 21</t>
  </si>
  <si>
    <t>molecule 22</t>
  </si>
  <si>
    <t>OC(=O)C=C(C(F)(F)F)C(F)(F)F</t>
  </si>
  <si>
    <t>C5H2F6O2</t>
  </si>
  <si>
    <t>molecule 23</t>
  </si>
  <si>
    <t>molecule 24</t>
  </si>
  <si>
    <t>molecule 25</t>
  </si>
  <si>
    <t>OC(=O)C(F)(F)C(F)(F)C(F)(F)OC(F)(F)F</t>
  </si>
  <si>
    <t>C5HF9O3</t>
  </si>
  <si>
    <t>molecule 26</t>
  </si>
  <si>
    <t>OC(=O)C=CC(F)(C(F)(F)F)C(F)(F)F</t>
  </si>
  <si>
    <t>C6H3F7O2</t>
  </si>
  <si>
    <t>molecule 27</t>
  </si>
  <si>
    <t>OS(=O)(=O)C(F)(F)C(F)(F)C(F)(F)C(F)(F)C(F)(F)C(F)(F)C(F)(F)F</t>
  </si>
  <si>
    <t>C7HF15O3S</t>
  </si>
  <si>
    <t>molecule 28</t>
  </si>
  <si>
    <t>OC(=O)C(F)(F)C(F)(F)C(F)F</t>
  </si>
  <si>
    <t>C4H2F6O2</t>
  </si>
  <si>
    <t>molecule 30</t>
  </si>
  <si>
    <t>OC(=O)C(F)(F)C(F)(F)C(F)(F)C(F)(F)C(F)(F)C(F)(F)C(F)(F)C(F)(F)F</t>
  </si>
  <si>
    <t>C9HF17O2</t>
  </si>
  <si>
    <t>molecule 31</t>
  </si>
  <si>
    <t>OP(O)(=O)CCC(F)(F)C(F)(F)C(F)(F)C(F)(F)C(F)(F)C(F)(F)F</t>
  </si>
  <si>
    <t>C8H6F13O3P</t>
  </si>
  <si>
    <t>molecule 4.1.1</t>
  </si>
  <si>
    <t>molecule 4.2</t>
  </si>
  <si>
    <t>Conjugation: Taurine-fluorotelomer acid conjugate formation</t>
  </si>
  <si>
    <t>OS(=O)(=O)CCNC(=O)CCC(F)(F)C(F)(F)C(F)(F)C(F)(F)C(F)(F)F</t>
  </si>
  <si>
    <t>2-(4,4,5,5,6,6,7,7,8,8,8-undecafluorooctanamido)ethane-1-sulfonic acid</t>
  </si>
  <si>
    <t>C10H10F11NO4S</t>
  </si>
  <si>
    <t>DTXSID3021304</t>
  </si>
  <si>
    <t>NCCS(O)(=O)=O</t>
  </si>
  <si>
    <t>C2H7NO3S</t>
  </si>
  <si>
    <t>DTXSID30822919</t>
  </si>
  <si>
    <t>Oxidation: Fluorotelomer carboxylic acid to 2_3-unsaturated fluorotelomer carboxylic acid</t>
  </si>
  <si>
    <t>OC(=O)C=CC(F)(F)C(F)(F)C(F)(F)C(F)(F)C(F)(F)F</t>
  </si>
  <si>
    <t>C8H3F11O2</t>
  </si>
  <si>
    <t>OS(=O)(=O)CCNC(=O)CCC(F)(F)C(F)(F)C(F)(F)C(F)(F)C(F)(F)C(F)(F)C(F)(F)F</t>
  </si>
  <si>
    <t>2-(4,4,5,5,6,6,7,7,8,8,9,9,10,10,10-pentadecafluorodecanamido)ethane-1-sulfonic acid</t>
  </si>
  <si>
    <t>C12H10F15NO4S</t>
  </si>
  <si>
    <t>OC(=O)C=CC(F)(F)C(F)(F)C(F)(F)C(F)(F)C(F)(F)C(F)(F)C(F)(F)F</t>
  </si>
  <si>
    <t>OS(=O)(=O)CCNC(=O)CCC(F)(F)C(F)(F)C(F)(F)F</t>
  </si>
  <si>
    <t>2-(4,4,5,5,6,6,6-heptafluorohexanamido)ethane-1-sulfonic acid</t>
  </si>
  <si>
    <t>C8H10F7NO4S</t>
  </si>
  <si>
    <t>l-Taurine</t>
  </si>
  <si>
    <t>DTXSID30895360</t>
  </si>
  <si>
    <t>OC(=O)C=CC(F)(F)C(F)(F)C(F)(F)F</t>
  </si>
  <si>
    <t>4,4,5,5,6,6,6-heptafluorohex-2-enoic acid</t>
  </si>
  <si>
    <t>OECD Group</t>
  </si>
  <si>
    <t>Unadj Clint</t>
  </si>
  <si>
    <t>Perfluorobutanesulfonic acid (PFBS)</t>
  </si>
  <si>
    <t>4:2 Fluorotelomer sulfonic acid (4:2 FTS)</t>
  </si>
  <si>
    <t>Perfluorohexanesulfonic acid (PFHxS)</t>
  </si>
  <si>
    <t>Perfluorotetradecanoic acid (PFTeA)</t>
  </si>
  <si>
    <r>
      <t>Ammonium perfluorooctanoate (NH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PFOA)</t>
    </r>
  </si>
  <si>
    <t>neutral</t>
  </si>
  <si>
    <t>5th %ile AC50</t>
  </si>
  <si>
    <t>10th %ile AC50</t>
  </si>
  <si>
    <t>GenKey</t>
  </si>
  <si>
    <t>Route</t>
  </si>
  <si>
    <t>Accumulation</t>
  </si>
  <si>
    <t>Likelihood</t>
  </si>
  <si>
    <t>Formula</t>
  </si>
  <si>
    <t>Mass</t>
  </si>
  <si>
    <t>Smiles Identifier</t>
  </si>
  <si>
    <t>C10H5F17O3S</t>
  </si>
  <si>
    <t>OS(=O)(=O)CCC(F)(F)C(F)(F)C(F)(F)C(F)(F)C(F)(F)C(F)(F)C(F)(F)C(F)(F)F</t>
  </si>
  <si>
    <t>DTXSID7029904</t>
  </si>
  <si>
    <t>8:2 Fluorotelomer alcohol</t>
  </si>
  <si>
    <t>molecule 1.1</t>
  </si>
  <si>
    <t>Desulfonation: Fluorotelomer sulfonate to flurotelomer alcohol</t>
  </si>
  <si>
    <t>C10H5F17O</t>
  </si>
  <si>
    <t>OCCC(F)(F)C(F)(F)C(F)(F)C(F)(F)C(F)(F)C(F)(F)C(F)(F)C(F)(F)F</t>
  </si>
  <si>
    <t>DTXSID10895489</t>
  </si>
  <si>
    <t>8:2 Fluorotelomer aldehyde</t>
  </si>
  <si>
    <t>molecule 1.1.1</t>
  </si>
  <si>
    <t>Oxidation: Fluorotelomer alcohol to fluorotelomer aldehyde</t>
  </si>
  <si>
    <t>C10H3F17O</t>
  </si>
  <si>
    <t>FC(F)(F)C(F)(F)C(F)(F)C(F)(F)C(F)(F)C(F)(F)C(F)(F)C(F)(F)CC=O</t>
  </si>
  <si>
    <t>DTXSID50451109</t>
  </si>
  <si>
    <t>8:2 Fluorotelomer carboxylic acid</t>
  </si>
  <si>
    <t>molecule 1.1.1.1</t>
  </si>
  <si>
    <t>C10H3F17O2</t>
  </si>
  <si>
    <t>OC(=O)CC(F)(F)C(F)(F)C(F)(F)C(F)(F)C(F)(F)C(F)(F)C(F)(F)C(F)(F)F</t>
  </si>
  <si>
    <t>DTXSID001019143</t>
  </si>
  <si>
    <t>8:2 Fluorotelomer unsaturated carboxylic acid</t>
  </si>
  <si>
    <t>molecule 1.1.1.1.1</t>
  </si>
  <si>
    <t>C10H2F16O2</t>
  </si>
  <si>
    <t>OC(=O)C=C(F)C(F)(F)C(F)(F)C(F)(F)C(F)(F)C(F)(F)C(F)(F)C(F)(F)F</t>
  </si>
  <si>
    <t>Not Found in Dashboard</t>
  </si>
  <si>
    <t>4,4,5,5,6,6,6-heptafluoro-2-hydroxyhexanoic acid</t>
  </si>
  <si>
    <t>molecule 2.1.1</t>
  </si>
  <si>
    <t>Hydroxylation: Unsaturated fluorotelomer acid to alpha-hydroxy fluorotelomer acid</t>
  </si>
  <si>
    <t>C6H5F7O3</t>
  </si>
  <si>
    <t>OC(CC(F)(F)C(F)(F)C(F)(F)F)C(O)=O</t>
  </si>
  <si>
    <t>DTXSID90382140</t>
  </si>
  <si>
    <t>3,3,4,4,5,5,5-heptafluoropentanal</t>
  </si>
  <si>
    <t>molecule 2.1.1.1</t>
  </si>
  <si>
    <t>Decarboxylation: Alpha hydroxy fluorotelomer carboxylic acid to fluorotelomer aldehyde</t>
  </si>
  <si>
    <t>C5H3F7O</t>
  </si>
  <si>
    <t>FC(F)(F)C(F)(F)C(F)(F)CC=O</t>
  </si>
  <si>
    <t>molecule 2.1.1.1.1</t>
  </si>
  <si>
    <t>DTXSID90301790</t>
  </si>
  <si>
    <t>4,4,5,5,6,6,6-heptafluoro-3-hydroxyhexanoic acid</t>
  </si>
  <si>
    <t>molecule 2.1.2</t>
  </si>
  <si>
    <t>Hydroxylation: Unsaturated fluorotelomer acid to beta-hydroxy fluorotelomer acid</t>
  </si>
  <si>
    <t>OC(CC(O)=O)C(F)(F)C(F)(F)C(F)(F)F</t>
  </si>
  <si>
    <t>DTXSID50837828</t>
  </si>
  <si>
    <t>4,4,5,5,6,6,6-heptafluoro-3-oxohexanoic acid</t>
  </si>
  <si>
    <t>molecule 2.1.2.1</t>
  </si>
  <si>
    <t>Oxidation: Beta hydroxy fluorotelomer acid to beta keto fluorotelomer acid_PTP</t>
  </si>
  <si>
    <t>C6H3F7O3</t>
  </si>
  <si>
    <t>OC(=O)CC(=O)C(F)(F)C(F)(F)C(F)(F)F</t>
  </si>
  <si>
    <t>DTXSID00188993</t>
  </si>
  <si>
    <t>Methyl heptafluoropropylketone</t>
  </si>
  <si>
    <t>molecule 2.1.2.1.1</t>
  </si>
  <si>
    <t>Decarboxylation: Beta carboxy ketone to methyl ketone</t>
  </si>
  <si>
    <t>CC(=O)C(F)(F)C(F)(F)C(F)(F)F</t>
  </si>
  <si>
    <t>molecule 2.1.2.1.2</t>
  </si>
  <si>
    <t>4,5,6,6,6-pentafluorohexa-2,4-dienoic acid</t>
  </si>
  <si>
    <t>molecule 2.1.3</t>
  </si>
  <si>
    <t>Reduction: Vicinal bis-defluorination of unsaturated carboxylic acid_PTP</t>
  </si>
  <si>
    <t>C6H3F5O2</t>
  </si>
  <si>
    <t>OC(=O)C=CC(F)=C(F)C(F)(F)F</t>
  </si>
  <si>
    <t>4,5,6,6,6-pentafluoro-3-hydroxyhex-4-enoic acid</t>
  </si>
  <si>
    <t>molecule 2.1.3.1</t>
  </si>
  <si>
    <t>Hydroxylation: Unsaturated fluorotelomer 2_4-dienoic acid to beta-hydroxy fluorotelomer acid</t>
  </si>
  <si>
    <t>C6H5F5O3</t>
  </si>
  <si>
    <t>OC(CC(O)=O)C(F)=C(F)C(F)(F)F</t>
  </si>
  <si>
    <t>4,5,6,6,6-pentafluoro-3-oxohex-4-enoic acid</t>
  </si>
  <si>
    <t>molecule 2.1.3.1.1</t>
  </si>
  <si>
    <t>Oxidation: Beta hydroxy gamma-delta unsaturated fluorotelomer acid to beta keto fluorotelomer acid_PTP</t>
  </si>
  <si>
    <t>C6H3F5O3</t>
  </si>
  <si>
    <t>OC(=O)CC(=O)C(F)=C(F)C(F)(F)F</t>
  </si>
  <si>
    <t>C8F15KO2</t>
  </si>
  <si>
    <t>[K+].[O-]C(=O)C(F)(F)C(F)(F)C(F)(F)C(F)(F)C(F)(F)C(F)(F)C(F)(F)F</t>
  </si>
  <si>
    <t>DTXSID80892329</t>
  </si>
  <si>
    <t>Perfluorooctanesulfonamido ethanol</t>
  </si>
  <si>
    <t>molecule 4.1</t>
  </si>
  <si>
    <t>Hydroxylation: N-Alkyl sulfonamide to N-alkyl sulfonamide alcohol_PTP</t>
  </si>
  <si>
    <t>C10H6F17NO3S</t>
  </si>
  <si>
    <t>OCCNS(=O)(=O)C(F)(F)C(F)(F)C(F)(F)C(F)(F)C(F)(F)C(F)(F)C(F)(F)C(F)(F)F</t>
  </si>
  <si>
    <t>DTXSID40440941</t>
  </si>
  <si>
    <t>Perfluorooctanesulfonamidoacetic acid</t>
  </si>
  <si>
    <t>Oxidation: N-alkyl sulfonamide alcohol to N-alkyl sulfonamide carboxylic acid</t>
  </si>
  <si>
    <t>C10H4F17NO4S</t>
  </si>
  <si>
    <t>OC(=O)CNS(=O)(=O)C(F)(F)C(F)(F)C(F)(F)C(F)(F)C(F)(F)C(F)(F)C(F)(F)C(F)(F)F</t>
  </si>
  <si>
    <t>molecule 4.1.1.1</t>
  </si>
  <si>
    <t>N-Deacetylation: N-acetyl sulfonamide to sulfonamide</t>
  </si>
  <si>
    <t>DTXSID10904262</t>
  </si>
  <si>
    <t>Perfluorooctanesulfinic acid</t>
  </si>
  <si>
    <t>molecule 4.1.1.1.2</t>
  </si>
  <si>
    <t>Reduction: Sulfonamide to sulfinic acid</t>
  </si>
  <si>
    <t>C8HF17O2S</t>
  </si>
  <si>
    <t>OS(=O)C(F)(F)C(F)(F)C(F)(F)C(F)(F)C(F)(F)C(F)(F)C(F)(F)C(F)(F)F</t>
  </si>
  <si>
    <t>molecule 4.2.2</t>
  </si>
  <si>
    <t>DTXSID6026377</t>
  </si>
  <si>
    <t>Ethane</t>
  </si>
  <si>
    <t>DTXSID101026579</t>
  </si>
  <si>
    <t>5:3 Fluorotelomer unsaturated carboxylic acid</t>
  </si>
  <si>
    <t>molecule 8.1</t>
  </si>
  <si>
    <t>4,4,5,5,6,6,7,7,8,8,8-undecafluoro-2-hydroxyoctanoic acid</t>
  </si>
  <si>
    <t>molecule 8.1.1</t>
  </si>
  <si>
    <t>C8H5F11O3</t>
  </si>
  <si>
    <t>OC(CC(F)(F)C(F)(F)C(F)(F)C(F)(F)C(F)(F)F)C(O)=O</t>
  </si>
  <si>
    <t>DTXSID00578936</t>
  </si>
  <si>
    <t>Methyl perfluoropentyl ketone</t>
  </si>
  <si>
    <t>molecule 8.1.1.1</t>
  </si>
  <si>
    <t>C7H3F11O</t>
  </si>
  <si>
    <t>FC(F)(F)C(F)(F)C(F)(F)C(F)(F)C(F)(F)CC=O</t>
  </si>
  <si>
    <t>5:2 Fluorotelomer carboxylic acid</t>
  </si>
  <si>
    <t>molecule 8.1.1.1.1</t>
  </si>
  <si>
    <t>4,4,5,5,6,6,7,7,8,8,8-undecafluoro-3-hydroxyoctanoic acid</t>
  </si>
  <si>
    <t>molecule 8.1.2</t>
  </si>
  <si>
    <t>OC(CC(O)=O)C(F)(F)C(F)(F)C(F)(F)C(F)(F)C(F)(F)F</t>
  </si>
  <si>
    <t>4,4,5,5,6,6,7,7,8,8,8-undecafluoro-3-oxooctanoic acid</t>
  </si>
  <si>
    <t>molecule 8.1.2.1</t>
  </si>
  <si>
    <t>C8H3F11O3</t>
  </si>
  <si>
    <t>OC(=O)CC(=O)C(F)(F)C(F)(F)C(F)(F)C(F)(F)C(F)(F)F</t>
  </si>
  <si>
    <t>molecule 8.1.2.1.1</t>
  </si>
  <si>
    <t>CC(=O)C(F)(F)C(F)(F)C(F)(F)C(F)(F)C(F)(F)F</t>
  </si>
  <si>
    <t>molecule 8.1.2.1.2</t>
  </si>
  <si>
    <t>4,5,6,6,7,7,8,8,8-nonafluoroocta-2,4-dienoic acid</t>
  </si>
  <si>
    <t>molecule 8.1.3</t>
  </si>
  <si>
    <t>C8H3F9O2</t>
  </si>
  <si>
    <t>OC(=O)C=CC(F)=C(F)C(F)(F)C(F)(F)C(F)(F)F</t>
  </si>
  <si>
    <t>4,5,6,6,7,7,8,8,8-nonafluoro-3-hydroxyoct-4-enoic acid</t>
  </si>
  <si>
    <t>molecule 8.1.3.1</t>
  </si>
  <si>
    <t>C8H5F9O3</t>
  </si>
  <si>
    <t>OC(CC(O)=O)C(F)=C(F)C(F)(F)C(F)(F)C(F)(F)F</t>
  </si>
  <si>
    <t>4,5,6,6,7,7,8,8,8-nonafluoro-3-oxooct-4-enoic acid</t>
  </si>
  <si>
    <t>molecule 8.1.3.1.1</t>
  </si>
  <si>
    <t>C8H3F9O3</t>
  </si>
  <si>
    <t>OC(=O)CC(=O)C(F)=C(F)C(F)(F)C(F)(F)C(F)(F)F</t>
  </si>
  <si>
    <t>C10HF19O2</t>
  </si>
  <si>
    <t>OC(=O)C(F)(F)C(F)(F)C(F)(F)C(F)(F)C(F)(F)C(F)(F)C(F)(F)C(F)(F)C(F)(F)F</t>
  </si>
  <si>
    <t>C4F9KO3S</t>
  </si>
  <si>
    <t>[K+].[O-]S(=O)(=O)C(F)(F)C(F)(F)C(F)(F)C(F)(F)F</t>
  </si>
  <si>
    <t>C6F13KO3S</t>
  </si>
  <si>
    <t>[K+].[O-]S(=O)(=O)C(F)(F)C(F)(F)C(F)(F)C(F)(F)C(F)(F)C(F)(F)F</t>
  </si>
  <si>
    <t>C5HF9O4</t>
  </si>
  <si>
    <t>OC(=O)C(F)(F)OC(F)(F)C(F)(F)OC(F)(F)F</t>
  </si>
  <si>
    <t>DTXSID801022354</t>
  </si>
  <si>
    <t>1-(difluoromethoxy)-1,1,2,2-tetrafluoro-2-(trifluoromethoxy)ethane</t>
  </si>
  <si>
    <t>molecule 15.1</t>
  </si>
  <si>
    <t>Decarboxylation: Alpha carboxy ether to ether</t>
  </si>
  <si>
    <t>C4HF9O2</t>
  </si>
  <si>
    <t>FC(F)OC(F)(F)C(F)(F)OC(F)(F)F</t>
  </si>
  <si>
    <t>molecule 16.1</t>
  </si>
  <si>
    <t>molecule 16.2</t>
  </si>
  <si>
    <t>molecule 16.2.1</t>
  </si>
  <si>
    <t>C14HF27O2</t>
  </si>
  <si>
    <t>OC(=O)C(F)(F)C(F)(F)C(F)(F)C(F)(F)C(F)(F)C(F)(F)C(F)(F)C(F)(F)C(F)(F)C(F)(F)C(F)(F)C(F)(F)C(F)(F)F</t>
  </si>
  <si>
    <t>DTXSID1062122</t>
  </si>
  <si>
    <t>4:2 Fluorotelomer alcohol</t>
  </si>
  <si>
    <t>molecule 18.1</t>
  </si>
  <si>
    <t>C6H5F9O</t>
  </si>
  <si>
    <t>OCCC(F)(F)C(F)(F)C(F)(F)C(F)(F)F</t>
  </si>
  <si>
    <t>DTXSID80895239</t>
  </si>
  <si>
    <t>4:2 Fluorotelomer aldehyde</t>
  </si>
  <si>
    <t>molecule 18.1.1</t>
  </si>
  <si>
    <t>C6H3F9O</t>
  </si>
  <si>
    <t>FC(F)(F)C(F)(F)C(F)(F)C(F)(F)CC=O</t>
  </si>
  <si>
    <t>DTXSID401033501</t>
  </si>
  <si>
    <t>4:2 Fluorotelomer carboxylic acid</t>
  </si>
  <si>
    <t>molecule 18.1.1.1</t>
  </si>
  <si>
    <t>DTXSID101033502</t>
  </si>
  <si>
    <t>4:2 Fluorotelomer unsaturated carboxylic acid</t>
  </si>
  <si>
    <t>molecule 18.1.1.1.1</t>
  </si>
  <si>
    <t>C8ClF15O</t>
  </si>
  <si>
    <t>FC(F)(F)C(F)(F)C(F)(F)C(F)(F)C(F)(F)C(F)(F)C(F)(F)C(Cl)=O</t>
  </si>
  <si>
    <t>Perfluoro-3,6-dioxadecanoic acid</t>
  </si>
  <si>
    <t>C8HF15O4</t>
  </si>
  <si>
    <t>OC(=O)C(F)(F)OC(F)(F)C(F)(F)OC(F)(F)C(F)(F)C(F)(F)C(F)(F)F</t>
  </si>
  <si>
    <t>1-(difluoromethoxy)-1,1,2,2-tetrafluoro-2-(1,1,2,2,3,3,4,4,4-nonafluorobutoxy)ethane</t>
  </si>
  <si>
    <t>molecule 26.1</t>
  </si>
  <si>
    <t>C7HF15O2</t>
  </si>
  <si>
    <t>FC(F)OC(F)(F)C(F)(F)OC(F)(F)C(F)(F)C(F)(F)C(F)(F)F</t>
  </si>
  <si>
    <t>molecule 27.1</t>
  </si>
  <si>
    <t>DTXSID601032911</t>
  </si>
  <si>
    <t>Perfluorohexylsulfinic acid</t>
  </si>
  <si>
    <t>molecule 27.2</t>
  </si>
  <si>
    <t>C6HF13O2S</t>
  </si>
  <si>
    <t>OS(=O)C(F)(F)C(F)(F)C(F)(F)C(F)(F)C(F)(F)C(F)(F)F</t>
  </si>
  <si>
    <t>molecule 27.2.1</t>
  </si>
  <si>
    <t>C11H2F20O2</t>
  </si>
  <si>
    <t>OC(=O)C(F)(F)C(F)(F)C(F)(F)C(F)(F)C(F)(F)C(F)(F)C(F)(F)C(F)(F)C(F)(F)C(F)F</t>
  </si>
  <si>
    <t>molecule 32</t>
  </si>
  <si>
    <t>molecule 33</t>
  </si>
  <si>
    <t>molecule 34</t>
  </si>
  <si>
    <t>DTXSID5044572</t>
  </si>
  <si>
    <t>6:2 Fluorotelomer alcohol</t>
  </si>
  <si>
    <t>molecule 34.1</t>
  </si>
  <si>
    <t>C8H5F13O</t>
  </si>
  <si>
    <t>OCCC(F)(F)C(F)(F)C(F)(F)C(F)(F)C(F)(F)C(F)(F)F</t>
  </si>
  <si>
    <t>DTXSID20895379</t>
  </si>
  <si>
    <t>6:2 Fluorotelomer aldehyde</t>
  </si>
  <si>
    <t>molecule 34.1.1</t>
  </si>
  <si>
    <t>C8H3F13O</t>
  </si>
  <si>
    <t>FC(F)(F)C(F)(F)C(F)(F)C(F)(F)C(F)(F)C(F)(F)CC=O</t>
  </si>
  <si>
    <t>6:2 Fluorotelomer carboxylic acid</t>
  </si>
  <si>
    <t>molecule 34.1.1.1</t>
  </si>
  <si>
    <t>6:2 Fluorotelomer unsaturated carboxylic acid</t>
  </si>
  <si>
    <t>molecule 34.1.1.1.1</t>
  </si>
  <si>
    <t>molecule 35</t>
  </si>
  <si>
    <t>C10F21NaO3S</t>
  </si>
  <si>
    <t>[Na+].[O-]S(=O)(=O)C(F)(F)C(F)(F)C(F)(F)C(F)(F)C(F)(F)C(F)(F)C(F)(F)C(F)(F)C(F)(F)C(F)(F)F</t>
  </si>
  <si>
    <t>molecule 36</t>
  </si>
  <si>
    <t>C4HF7O3</t>
  </si>
  <si>
    <t>OC(=O)C(F)(F)C(F)(F)OC(F)(F)F</t>
  </si>
  <si>
    <t>molecule 37</t>
  </si>
  <si>
    <t>C9H5F13O2</t>
  </si>
  <si>
    <t>OC(=O)CCC(F)(F)C(F)(F)C(F)(F)C(F)(F)C(F)(F)C(F)(F)F</t>
  </si>
  <si>
    <t>4,4,5,5,6,6,7,7,8,8,9,9,9-tridecafluoronon-2-enoic acid</t>
  </si>
  <si>
    <t>molecule 37.1</t>
  </si>
  <si>
    <t>C9H3F13O2</t>
  </si>
  <si>
    <t>OC(=O)C=CC(F)(F)C(F)(F)C(F)(F)C(F)(F)C(F)(F)C(F)(F)F</t>
  </si>
  <si>
    <t>4,4,5,5,6,6,7,7,8,8,9,9,9-tridecafluoro-2-hydroxynonanoic acid</t>
  </si>
  <si>
    <t>molecule 37.1.1</t>
  </si>
  <si>
    <t>C9H5F13O3</t>
  </si>
  <si>
    <t>OC(CC(F)(F)C(F)(F)C(F)(F)C(F)(F)C(F)(F)C(F)(F)F)C(O)=O</t>
  </si>
  <si>
    <t>molecule 37.1.1.1</t>
  </si>
  <si>
    <t>molecule 37.1.1.1.1</t>
  </si>
  <si>
    <t>4,4,5,5,6,6,7,7,8,8,9,9,9-tridecafluoro-3-hydroxynonanoic acid</t>
  </si>
  <si>
    <t>molecule 37.1.2</t>
  </si>
  <si>
    <t>OC(CC(O)=O)C(F)(F)C(F)(F)C(F)(F)C(F)(F)C(F)(F)C(F)(F)F</t>
  </si>
  <si>
    <t>4,4,5,5,6,6,7,7,8,8,9,9,9-tridecafluoro-3-oxononanoic acid</t>
  </si>
  <si>
    <t>molecule 37.1.2.1</t>
  </si>
  <si>
    <t>C9H3F13O3</t>
  </si>
  <si>
    <t>OC(=O)CC(=O)C(F)(F)C(F)(F)C(F)(F)C(F)(F)C(F)(F)C(F)(F)F</t>
  </si>
  <si>
    <t>molecule 37.1.2.1.1</t>
  </si>
  <si>
    <t>CC(=O)C(F)(F)C(F)(F)C(F)(F)C(F)(F)C(F)(F)C(F)(F)F</t>
  </si>
  <si>
    <t>molecule 37.1.2.1.2</t>
  </si>
  <si>
    <t>4,5,6,6,7,7,8,8,9,9,9-undecafluoronona-2,4-dienoic acid</t>
  </si>
  <si>
    <t>molecule 37.1.3</t>
  </si>
  <si>
    <t>C9H3F11O2</t>
  </si>
  <si>
    <t>OC(=O)C=CC(F)=C(F)C(F)(F)C(F)(F)C(F)(F)C(F)(F)F</t>
  </si>
  <si>
    <t>4,5,6,6,7,7,8,8,9,9,9-undecafluoro-3-hydroxynon-4-enoic acid</t>
  </si>
  <si>
    <t>molecule 37.1.3.1</t>
  </si>
  <si>
    <t>C9H5F11O3</t>
  </si>
  <si>
    <t>OC(CC(O)=O)C(F)=C(F)C(F)(F)C(F)(F)C(F)(F)C(F)(F)F</t>
  </si>
  <si>
    <t>4,5,6,6,7,7,8,8,9,9,9-undecafluoro-3-oxonon-4-enoic acid</t>
  </si>
  <si>
    <t>molecule 37.1.3.1.1</t>
  </si>
  <si>
    <t>C9H3F11O3</t>
  </si>
  <si>
    <t>OC(=O)CC(=O)C(F)=C(F)C(F)(F)C(F)(F)C(F)(F)C(F)(F)F</t>
  </si>
  <si>
    <t>molecule 38</t>
  </si>
  <si>
    <t>molecule 39</t>
  </si>
  <si>
    <t>C8H2F14O2</t>
  </si>
  <si>
    <t>OC(=O)C(F)(F)C(F)(F)C(F)(F)C(F)(F)C(F)(F)C(F)(F)C(F)F</t>
  </si>
  <si>
    <t>molecule 40</t>
  </si>
  <si>
    <t>molecule 41</t>
  </si>
  <si>
    <t>molecule 42</t>
  </si>
  <si>
    <t>molecule 43</t>
  </si>
  <si>
    <t>C8F17KSO3S</t>
  </si>
  <si>
    <t>[K+].[O-]S(=O)(=O)C(F)(F)C(F)(F)C(F)(F)C(F)(F)C(F)(F)C(F)(F)C(F)(F)C(F)(F)F</t>
  </si>
  <si>
    <t>molecule 44</t>
  </si>
  <si>
    <t>C8H4F15NO2</t>
  </si>
  <si>
    <t>[NH4+].[O-]C(=O)C(F)(F)C(F)(F)C(F)(F)C(F)(F)C(F)(F)C(F)(F)C(F)(F)F</t>
  </si>
  <si>
    <t>molecule 45</t>
  </si>
  <si>
    <t>OC(=O)CCC(F)(C(F)(F)F)C(F)(F)F</t>
  </si>
  <si>
    <t>Perfluoro-3,6,9-trioxadecanoic acid</t>
  </si>
  <si>
    <t>molecule 46</t>
  </si>
  <si>
    <t>C7HF13O5</t>
  </si>
  <si>
    <t>OC(=O)C(F)(F)OC(F)(F)C(F)(F)OC(F)(F)C(F)(F)OC(F)(F)F</t>
  </si>
  <si>
    <t>1-(difluoromethoxy)-1,1,2,2-tetrafluoro-2-[1,1,2,2-tetrafluoro-2-(trifluoromethoxy)ethoxy]ethane</t>
  </si>
  <si>
    <t>molecule 46.1</t>
  </si>
  <si>
    <t>C6HF13O3</t>
  </si>
  <si>
    <t>FC(F)OC(F)(F)C(F)(F)OC(F)(F)C(F)(F)OC(F)(F)F</t>
  </si>
  <si>
    <t>molecule 47</t>
  </si>
  <si>
    <t>C7ClF13O</t>
  </si>
  <si>
    <t>FC(F)(F)C(F)(F)C(F)(F)C(F)(F)C(F)(F)C(F)(F)C(Cl)=O</t>
  </si>
  <si>
    <t>molecule 48</t>
  </si>
  <si>
    <t>molecule 49</t>
  </si>
  <si>
    <t>C14H16F17IN2O2S</t>
  </si>
  <si>
    <t>[I-].C[N+](C)(C)CCCNS(=O)(=O)C(F)(F)C(F)(F)C(F)(F)C(F)(F)C(F)(F)C(F)(F)C(F)(F)C(F)(F)F</t>
  </si>
  <si>
    <t>molecule 50</t>
  </si>
  <si>
    <t>molecule 51</t>
  </si>
  <si>
    <t>C3HF5O2</t>
  </si>
  <si>
    <t>OC(=O)C(F)(F)C(F)(F)F</t>
  </si>
  <si>
    <t>molecule 52</t>
  </si>
  <si>
    <t>C8ClF17O2S</t>
  </si>
  <si>
    <t>FC(F)(F)C(F)(F)C(F)(F)C(F)(F)C(F)(F)C(F)(F)C(F)(F)C(F)(F)S(Cl)(=O)=O</t>
  </si>
  <si>
    <t>3-Perfluoroheptylpropanoic acid</t>
  </si>
  <si>
    <t>molecule 53</t>
  </si>
  <si>
    <t>7:3 Fluorotelomer unsaturated carboxylic acid</t>
  </si>
  <si>
    <t>molecule 53.1</t>
  </si>
  <si>
    <t>C10H3F15O2</t>
  </si>
  <si>
    <t>4,4,5,5,6,6,7,7,8,8,9,9,10,10,10-pentadecafluoro-2-hydroxydecanoic acid</t>
  </si>
  <si>
    <t>molecule 53.1.1</t>
  </si>
  <si>
    <t>C10H5F15O3</t>
  </si>
  <si>
    <t>OC(CC(F)(F)C(F)(F)C(F)(F)C(F)(F)C(F)(F)C(F)(F)C(F)(F)F)C(O)=O</t>
  </si>
  <si>
    <t>3,3,4,4,5,5,6,6,7,7,8,8,9,9,9-pentadecafluorononanal</t>
  </si>
  <si>
    <t>molecule 53.1.1.1</t>
  </si>
  <si>
    <t>C9H3F15O</t>
  </si>
  <si>
    <t>FC(F)(F)C(F)(F)C(F)(F)C(F)(F)C(F)(F)C(F)(F)C(F)(F)CC=O</t>
  </si>
  <si>
    <t>7:2 Fluorotelomer carboxylic acid</t>
  </si>
  <si>
    <t>molecule 53.1.1.1.1</t>
  </si>
  <si>
    <t>4,4,5,5,6,6,7,7,8,8,9,9,10,10,10-pentadecafluoro-3-hydroxydecanoic acid</t>
  </si>
  <si>
    <t>molecule 53.1.2</t>
  </si>
  <si>
    <t>OC(CC(O)=O)C(F)(F)C(F)(F)C(F)(F)C(F)(F)C(F)(F)C(F)(F)C(F)(F)F</t>
  </si>
  <si>
    <t>4,4,5,5,6,6,7,7,8,8,9,9,10,10,10-pentadecafluoro-3-oxodecanoic acid</t>
  </si>
  <si>
    <t>molecule 53.1.2.1</t>
  </si>
  <si>
    <t>C10H3F15O3</t>
  </si>
  <si>
    <t>OC(=O)CC(=O)C(F)(F)C(F)(F)C(F)(F)C(F)(F)C(F)(F)C(F)(F)C(F)(F)F</t>
  </si>
  <si>
    <t>DTXSID50504109</t>
  </si>
  <si>
    <t>3,3,4,4,5,5,6,6,7,7,8,8,9,9,9-pentadecafluorononan-2-one</t>
  </si>
  <si>
    <t>molecule 53.1.2.1.1</t>
  </si>
  <si>
    <t>CC(=O)C(F)(F)C(F)(F)C(F)(F)C(F)(F)C(F)(F)C(F)(F)C(F)(F)F</t>
  </si>
  <si>
    <t>molecule 53.1.2.1.2</t>
  </si>
  <si>
    <t>4,5,6,6,7,7,8,8,9,9,10,10,10-tridecafluorodeca-2,4-dienoic acid</t>
  </si>
  <si>
    <t>molecule 53.1.3</t>
  </si>
  <si>
    <t>C10H3F13O2</t>
  </si>
  <si>
    <t>OC(=O)C=CC(F)=C(F)C(F)(F)C(F)(F)C(F)(F)C(F)(F)C(F)(F)F</t>
  </si>
  <si>
    <t>4,5,6,6,7,7,8,8,9,9,10,10,10-tridecafluoro-3-hydroxydec-4-enoic acid</t>
  </si>
  <si>
    <t>molecule 53.1.3.1</t>
  </si>
  <si>
    <t>C10H5F13O3</t>
  </si>
  <si>
    <t>OC(CC(O)=O)C(F)=C(F)C(F)(F)C(F)(F)C(F)(F)C(F)(F)C(F)(F)F</t>
  </si>
  <si>
    <t>4,5,6,6,7,7,8,8,9,9,10,10,10-tridecafluoro-3-oxodec-4-enoic acid</t>
  </si>
  <si>
    <t>molecule 53.1.3.1.1</t>
  </si>
  <si>
    <t>C10H3F13O3</t>
  </si>
  <si>
    <t>OC(=O)CC(=O)C(F)=C(F)C(F)(F)C(F)(F)C(F)(F)C(F)(F)C(F)(F)F</t>
  </si>
  <si>
    <t>molecule 54</t>
  </si>
  <si>
    <t>C13HF25O2</t>
  </si>
  <si>
    <t>OC(=O)C(F)(F)C(F)(F)C(F)(F)C(F)(F)C(F)(F)C(F)(F)C(F)(F)C(F)(F)C(F)(F)C(F)(F)C(F)(F)C(F)(F)F</t>
  </si>
  <si>
    <t>molecule 2.2</t>
  </si>
  <si>
    <t>molecule 8.2</t>
  </si>
  <si>
    <t>2-(4,4,5,5,6,6,7,7,8,8,9,9,9-tridecafluorononanamido)ethane-1-sulfonic acid</t>
  </si>
  <si>
    <t>C11H10F13NO4S</t>
  </si>
  <si>
    <t>OS(=O)(=O)CCNC(=O)CCC(F)(F)C(F)(F)C(F)(F)C(F)(F)C(F)(F)C(F)(F)F</t>
  </si>
  <si>
    <t>molecule 37.2</t>
  </si>
  <si>
    <t xml:space="preserve">3-Perfluoroheptylpropanoic acid </t>
  </si>
  <si>
    <t>molecule 53.2</t>
  </si>
  <si>
    <t>Monoisotopic Mass (g/mol)</t>
  </si>
  <si>
    <r>
      <t>Method A (EPA)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</si>
  <si>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Method A (EPA) Quantifier MRM Transition</t>
  </si>
  <si>
    <t>Method A (EPA) Cone Voltage</t>
  </si>
  <si>
    <t>Method A (EPA) Collision Energy</t>
  </si>
  <si>
    <t>Method A (EPA)Internal Standard</t>
  </si>
  <si>
    <r>
      <t>Method B (DTT)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</si>
  <si>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Method B (DTT) Targeted SIM Scan Range</t>
  </si>
  <si>
    <t>448.93 - 452.93</t>
  </si>
  <si>
    <t>523.95 - 527.95</t>
  </si>
  <si>
    <t>360.97 - 364.97</t>
  </si>
  <si>
    <t>509.96 - 513.96</t>
  </si>
  <si>
    <t>424.98 - 428.98</t>
  </si>
  <si>
    <t>339.01 - 343.01</t>
  </si>
  <si>
    <t>204.99 - 208.99</t>
  </si>
  <si>
    <t>510.96 - 514.96</t>
  </si>
  <si>
    <t>310.98 - 314.98</t>
  </si>
  <si>
    <t>496.93 - 500.93</t>
  </si>
  <si>
    <t>334.90 - 338.90</t>
  </si>
  <si>
    <t>434.90 - 438.90</t>
  </si>
  <si>
    <t>292.97 - 296.97</t>
  </si>
  <si>
    <t>495.95 - 499.94</t>
  </si>
  <si>
    <t>710.95 - 714.95</t>
  </si>
  <si>
    <t>324.98 - 328.98</t>
  </si>
  <si>
    <t>237.00 - 241.00</t>
  </si>
  <si>
    <t>210.98 - 214.98</t>
  </si>
  <si>
    <t>442.98 - 446.98</t>
  </si>
  <si>
    <t>296.95 - 300.95</t>
  </si>
  <si>
    <t>192.99 - 196.99</t>
  </si>
  <si>
    <t>378.95 - 382.95</t>
  </si>
  <si>
    <t>276.97 - 280.97</t>
  </si>
  <si>
    <t>260.98 - 264.98</t>
  </si>
  <si>
    <t>376.97 - 380.97</t>
  </si>
  <si>
    <t>618.91 - 622.91</t>
  </si>
  <si>
    <t>226.98 - 230.98</t>
  </si>
  <si>
    <t>396.94 - 400.94</t>
  </si>
  <si>
    <t>495.93 - 499.93</t>
  </si>
  <si>
    <t>460.97 - 464.97</t>
  </si>
  <si>
    <t>410.97 - 414.97</t>
  </si>
  <si>
    <t>534.89 - 538.89</t>
  </si>
  <si>
    <t>428.00 - 432.00</t>
  </si>
  <si>
    <t>722.97 - 726.97</t>
  </si>
  <si>
    <t>446.94 - 450.94</t>
  </si>
  <si>
    <t>160.99 - 164.99</t>
  </si>
  <si>
    <t>514.90 - 518.90</t>
  </si>
  <si>
    <t>660.95 - 664.95</t>
  </si>
  <si>
    <t>390.85 → 286.86</t>
  </si>
  <si>
    <t>No POD</t>
  </si>
  <si>
    <t>Compound.Name</t>
  </si>
  <si>
    <t>Lab.Compound.Name</t>
  </si>
  <si>
    <t>Clint.1.Med</t>
  </si>
  <si>
    <t>Clint.1.Low</t>
  </si>
  <si>
    <t>Clint.1.High</t>
  </si>
  <si>
    <t>Clint.10.Med</t>
  </si>
  <si>
    <t>Clint.10.Low</t>
  </si>
  <si>
    <t>Clint.10.High</t>
  </si>
  <si>
    <t>Clint.pValue</t>
  </si>
  <si>
    <t>Sat.pValue</t>
  </si>
  <si>
    <t>degrades.pValue</t>
  </si>
  <si>
    <t>N-Methylperfluorooctanesulfonamide (NMeFOSA)</t>
  </si>
  <si>
    <t>Ammonium_perfluorooctanoate</t>
  </si>
  <si>
    <t>Perfluorononanoic_acid</t>
  </si>
  <si>
    <t>Sodium_perfluorodecanesulfonate</t>
  </si>
  <si>
    <t>Perfluorohexanesulfonic_acid</t>
  </si>
  <si>
    <t>PFPE-2</t>
  </si>
  <si>
    <t>Perfluorooctanesulfonic acid (PFOS)</t>
  </si>
  <si>
    <t>3:3 FTCA</t>
  </si>
  <si>
    <t>Perfluoropropanoic_acid</t>
  </si>
  <si>
    <t>PFHxSA</t>
  </si>
  <si>
    <t>Perfluorotridecanoic_acid</t>
  </si>
  <si>
    <t>Perfluorooctanesulfonamido_ammonium_iodide</t>
  </si>
  <si>
    <t>Perfluoro(4-methoxybutanoic)_acid</t>
  </si>
  <si>
    <t>4H-Perfluorobutanoic_acid</t>
  </si>
  <si>
    <t>2,2,2-Trifluoroethyl_perfluorobutanesulfonate</t>
  </si>
  <si>
    <t>Perfluoropentanoic_acid</t>
  </si>
  <si>
    <t>Potassium_perfluorooctanesulfonate</t>
  </si>
  <si>
    <t>Perfluoroheptanesulfonic_acid</t>
  </si>
  <si>
    <t>Perfluoro-4-isopropoxybutanoic_acid</t>
  </si>
  <si>
    <t>Perfluorooctanoic_acid</t>
  </si>
  <si>
    <t>Perfluoro-1-octanesulfonyl_chloride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</si>
</sst>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vertAlign val="subscript"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b/>
      <vertAlign val="subscript"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1"/>
      <name val="Times New Roman"/>
      <family val="1"/>
    </font>
    <font>
      <vertAlign val="subscript"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indexed="8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9" fillId="0" borderId="0"/>
    <xf numFmtId="0" fontId="1" fillId="0" borderId="0"/>
    <xf numFmtId="0" fontId="10" fillId="0" borderId="0"/>
    <xf numFmtId="0" fontId="17" fillId="0" borderId="0"/>
  </cellStyleXfs>
  <cellXfs count="163">
    <xf numFmtId="0" fontId="0" fillId="0" borderId="0" xfId="0"/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5" fillId="0" borderId="3" xfId="0" applyFont="1" applyBorder="1"/>
    <xf numFmtId="0" fontId="5" fillId="2" borderId="3" xfId="0" applyFont="1" applyFill="1" applyBorder="1"/>
    <xf numFmtId="0" fontId="1" fillId="0" borderId="3" xfId="2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0" fontId="6" fillId="4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shrinkToFi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49" fontId="3" fillId="0" borderId="1" xfId="3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" fillId="0" borderId="0" xfId="0" applyFont="1"/>
    <xf numFmtId="0" fontId="1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Fill="1"/>
    <xf numFmtId="0" fontId="6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 wrapText="1"/>
    </xf>
    <xf numFmtId="0" fontId="12" fillId="5" borderId="0" xfId="0" applyFont="1" applyFill="1"/>
    <xf numFmtId="0" fontId="12" fillId="0" borderId="1" xfId="0" applyFont="1" applyFill="1" applyBorder="1" applyAlignment="1">
      <alignment horizontal="center" shrinkToFit="1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Protection="1">
      <protection locked="0"/>
    </xf>
    <xf numFmtId="0" fontId="1" fillId="0" borderId="1" xfId="2" applyFill="1" applyBorder="1" applyAlignment="1">
      <alignment horizontal="left"/>
    </xf>
    <xf numFmtId="0" fontId="5" fillId="0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1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/>
      <protection locked="0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Fill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24" fillId="0" borderId="0" xfId="0" applyFont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center"/>
    </xf>
    <xf numFmtId="0" fontId="12" fillId="0" borderId="0" xfId="0" applyFont="1" applyFill="1" applyBorder="1"/>
    <xf numFmtId="166" fontId="12" fillId="0" borderId="0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9" fillId="3" borderId="1" xfId="0" applyFont="1" applyFill="1" applyBorder="1" applyAlignment="1">
      <alignment horizontal="center"/>
    </xf>
    <xf numFmtId="2" fontId="29" fillId="3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/>
    <xf numFmtId="0" fontId="29" fillId="3" borderId="1" xfId="0" applyFont="1" applyFill="1" applyBorder="1"/>
    <xf numFmtId="2" fontId="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6" fillId="0" borderId="1" xfId="0" applyFont="1" applyBorder="1"/>
    <xf numFmtId="0" fontId="33" fillId="0" borderId="1" xfId="0" applyFont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2" fontId="6" fillId="0" borderId="1" xfId="0" applyNumberFormat="1" applyFont="1" applyBorder="1"/>
    <xf numFmtId="0" fontId="35" fillId="0" borderId="1" xfId="0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36" fillId="0" borderId="0" xfId="0" applyFont="1" applyAlignment="1">
      <alignment horizontal="center"/>
    </xf>
    <xf numFmtId="0" fontId="29" fillId="3" borderId="1" xfId="0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166" fontId="6" fillId="3" borderId="1" xfId="0" applyNumberFormat="1" applyFont="1" applyFill="1" applyBorder="1" applyAlignment="1">
      <alignment horizontal="center" vertical="center" wrapText="1"/>
    </xf>
    <xf numFmtId="166" fontId="38" fillId="0" borderId="0" xfId="4" applyNumberFormat="1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166" fontId="3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3" fillId="5" borderId="1" xfId="0" applyFont="1" applyFill="1" applyBorder="1"/>
    <xf numFmtId="2" fontId="7" fillId="5" borderId="1" xfId="0" applyNumberFormat="1" applyFont="1" applyFill="1" applyBorder="1" applyAlignment="1">
      <alignment horizontal="center"/>
    </xf>
    <xf numFmtId="166" fontId="38" fillId="0" borderId="0" xfId="4" applyNumberFormat="1" applyFont="1" applyFill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shrinkToFit="1"/>
    </xf>
    <xf numFmtId="49" fontId="12" fillId="0" borderId="0" xfId="3" applyNumberFormat="1" applyFont="1" applyFill="1" applyBorder="1" applyAlignment="1">
      <alignment horizontal="center"/>
    </xf>
    <xf numFmtId="0" fontId="22" fillId="0" borderId="0" xfId="2" applyFont="1" applyFill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24" fillId="0" borderId="0" xfId="0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3" xr:uid="{8AA58F21-DDD2-49BA-A976-A28EE06350B2}"/>
    <cellStyle name="Normal 2 2" xfId="2" xr:uid="{997E5075-0203-4972-BF53-46594A7C2360}"/>
    <cellStyle name="Normal 2 3" xfId="4" xr:uid="{F6EE206C-BD7B-4CFA-AD73-EED6A26EEC2D}"/>
    <cellStyle name="Normal 3" xfId="1" xr:uid="{842F3745-8ADA-42E8-8BA2-3188790BC89E}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75597-988F-452D-9185-F8F392402097}" name="Table1" displayName="Table1" ref="A1:L55" totalsRowShown="0">
  <autoFilter ref="A1:L55" xr:uid="{00000000-0009-0000-0100-000001000000}"/>
  <sortState xmlns:xlrd2="http://schemas.microsoft.com/office/spreadsheetml/2017/richdata2" ref="A2:L55">
    <sortCondition ref="B1:B55"/>
  </sortState>
  <tableColumns count="12">
    <tableColumn id="1" xr3:uid="{661AABD1-1C71-40A6-9CE2-DFC8AFA63504}" name="Compound.Name"/>
    <tableColumn id="2" xr3:uid="{320FFB1E-64F3-42A2-82E0-23512EABAF5E}" name="DTXSID"/>
    <tableColumn id="3" xr3:uid="{3D6CD3BE-62AE-491A-89BE-55C6313919A4}" name="Lab.Compound.Name"/>
    <tableColumn id="4" xr3:uid="{DA580F26-75F7-4AFE-AEB4-0C5CD831390A}" name="Clint.1.Med"/>
    <tableColumn id="5" xr3:uid="{3D9964ED-869D-4A7A-8788-28A8FBFF87EF}" name="Clint.1.Low"/>
    <tableColumn id="6" xr3:uid="{63D3FC55-4D7D-4763-9D80-EA70069F5614}" name="Clint.1.High"/>
    <tableColumn id="7" xr3:uid="{10D29E1D-CBAB-4747-8D98-C56F8EFD0028}" name="Clint.10.Med"/>
    <tableColumn id="8" xr3:uid="{05E57252-28B2-4FA1-B13C-0466B178E621}" name="Clint.10.Low"/>
    <tableColumn id="9" xr3:uid="{DA508853-276E-4407-AA47-25A718017804}" name="Clint.10.High"/>
    <tableColumn id="10" xr3:uid="{C7F3B902-9AAB-46D4-A464-D4555221946E}" name="Clint.pValue"/>
    <tableColumn id="11" xr3:uid="{C1F32221-0F77-4549-8293-9134FF035C87}" name="Sat.pValue"/>
    <tableColumn id="12" xr3:uid="{E6CEA542-4BA3-4DBC-AE9E-AA1B76DF35AA}" name="degrades.p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C48C-530C-4469-96D4-F5A6580C5F63}">
  <dimension ref="A1:D9"/>
  <sheetViews>
    <sheetView workbookViewId="0">
      <selection activeCell="D23" sqref="D23"/>
    </sheetView>
  </sheetViews>
  <sheetFormatPr defaultRowHeight="14.4" x14ac:dyDescent="0.55000000000000004"/>
  <cols>
    <col min="1" max="1" width="11.15625" customWidth="1"/>
    <col min="2" max="2" width="50.41796875" customWidth="1"/>
    <col min="3" max="3" width="27.15625" customWidth="1"/>
    <col min="4" max="4" width="30.26171875" customWidth="1"/>
  </cols>
  <sheetData>
    <row r="1" spans="1:4" s="63" customFormat="1" x14ac:dyDescent="0.55000000000000004">
      <c r="A1" s="63" t="s">
        <v>421</v>
      </c>
      <c r="B1" s="63" t="s">
        <v>422</v>
      </c>
    </row>
    <row r="2" spans="1:4" x14ac:dyDescent="0.55000000000000004">
      <c r="A2" t="s">
        <v>420</v>
      </c>
      <c r="B2" t="s">
        <v>423</v>
      </c>
    </row>
    <row r="3" spans="1:4" x14ac:dyDescent="0.55000000000000004">
      <c r="A3" t="s">
        <v>424</v>
      </c>
      <c r="B3" t="s">
        <v>425</v>
      </c>
    </row>
    <row r="4" spans="1:4" x14ac:dyDescent="0.55000000000000004">
      <c r="A4" t="s">
        <v>426</v>
      </c>
      <c r="B4" t="s">
        <v>427</v>
      </c>
    </row>
    <row r="5" spans="1:4" x14ac:dyDescent="0.55000000000000004">
      <c r="A5" t="s">
        <v>437</v>
      </c>
      <c r="B5" t="s">
        <v>428</v>
      </c>
    </row>
    <row r="6" spans="1:4" x14ac:dyDescent="0.55000000000000004">
      <c r="A6" t="s">
        <v>429</v>
      </c>
      <c r="B6" t="s">
        <v>434</v>
      </c>
      <c r="D6" s="1"/>
    </row>
    <row r="7" spans="1:4" x14ac:dyDescent="0.55000000000000004">
      <c r="A7" t="s">
        <v>430</v>
      </c>
      <c r="B7" t="s">
        <v>431</v>
      </c>
      <c r="C7" s="1"/>
    </row>
    <row r="8" spans="1:4" x14ac:dyDescent="0.55000000000000004">
      <c r="A8" t="s">
        <v>432</v>
      </c>
      <c r="B8" t="s">
        <v>436</v>
      </c>
    </row>
    <row r="9" spans="1:4" x14ac:dyDescent="0.55000000000000004">
      <c r="A9" t="s">
        <v>433</v>
      </c>
      <c r="B9" t="s">
        <v>435</v>
      </c>
      <c r="C9" s="1"/>
      <c r="D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C9FB-99C1-4F96-8449-98272BF4D6B2}">
  <dimension ref="A1:U55"/>
  <sheetViews>
    <sheetView zoomScale="98" zoomScaleNormal="98" workbookViewId="0">
      <selection activeCell="G2" sqref="G2"/>
    </sheetView>
  </sheetViews>
  <sheetFormatPr defaultColWidth="9.15625" defaultRowHeight="14.4" x14ac:dyDescent="0.55000000000000004"/>
  <cols>
    <col min="1" max="1" width="44.41796875" style="1" bestFit="1" customWidth="1"/>
    <col min="2" max="2" width="18.41796875" style="1" customWidth="1"/>
    <col min="3" max="3" width="12.26171875" style="1" customWidth="1"/>
    <col min="4" max="4" width="49.578125" style="1" customWidth="1"/>
    <col min="5" max="5" width="22.68359375" style="1" customWidth="1"/>
    <col min="6" max="6" width="15.15625" style="1" customWidth="1"/>
    <col min="7" max="7" width="6.578125" style="1" customWidth="1"/>
    <col min="8" max="8" width="26" style="1" customWidth="1"/>
    <col min="9" max="9" width="10.68359375" style="1" customWidth="1"/>
    <col min="10" max="10" width="64.83984375" style="18" customWidth="1"/>
    <col min="11" max="11" width="14" style="11" customWidth="1"/>
    <col min="12" max="12" width="33.578125" style="1" customWidth="1"/>
    <col min="13" max="13" width="37.68359375" style="1" customWidth="1"/>
    <col min="14" max="14" width="26.68359375" style="1" customWidth="1"/>
    <col min="15" max="15" width="9.26171875" style="1" customWidth="1"/>
    <col min="16" max="16" width="11.578125" style="1" customWidth="1"/>
    <col min="17" max="17" width="11.41796875" style="1" customWidth="1"/>
    <col min="18" max="18" width="12.26171875" style="1" customWidth="1"/>
    <col min="19" max="19" width="12.83984375" style="1" customWidth="1"/>
    <col min="20" max="20" width="13.41796875" style="1" customWidth="1"/>
    <col min="21" max="21" width="14.15625" style="1" customWidth="1"/>
    <col min="22" max="16384" width="9.15625" style="1"/>
  </cols>
  <sheetData>
    <row r="1" spans="1:21" ht="27.6" x14ac:dyDescent="0.55000000000000004">
      <c r="A1" s="28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9" t="s">
        <v>52</v>
      </c>
      <c r="J1" s="45" t="s">
        <v>356</v>
      </c>
      <c r="K1" s="45" t="s">
        <v>355</v>
      </c>
      <c r="L1" s="45" t="s">
        <v>358</v>
      </c>
      <c r="M1" s="3" t="s">
        <v>53</v>
      </c>
      <c r="N1" s="3" t="s">
        <v>54</v>
      </c>
      <c r="O1" s="29" t="s">
        <v>55</v>
      </c>
      <c r="P1" s="27" t="s">
        <v>56</v>
      </c>
      <c r="Q1" s="27" t="s">
        <v>57</v>
      </c>
      <c r="R1" s="27" t="s">
        <v>58</v>
      </c>
      <c r="S1" s="27" t="s">
        <v>59</v>
      </c>
      <c r="T1" s="27" t="s">
        <v>60</v>
      </c>
      <c r="U1" s="27" t="s">
        <v>61</v>
      </c>
    </row>
    <row r="2" spans="1:21" ht="25.2" x14ac:dyDescent="0.55000000000000004">
      <c r="A2" s="31" t="s">
        <v>23</v>
      </c>
      <c r="B2" s="7" t="s">
        <v>158</v>
      </c>
      <c r="C2" s="7" t="s">
        <v>159</v>
      </c>
      <c r="D2" s="7" t="s">
        <v>160</v>
      </c>
      <c r="E2" s="7" t="s">
        <v>161</v>
      </c>
      <c r="F2" s="7" t="s">
        <v>162</v>
      </c>
      <c r="G2" s="7">
        <v>97.5</v>
      </c>
      <c r="H2" s="8" t="s">
        <v>128</v>
      </c>
      <c r="I2" s="9">
        <v>11</v>
      </c>
      <c r="J2" s="64" t="s">
        <v>369</v>
      </c>
      <c r="K2" s="15">
        <v>9</v>
      </c>
      <c r="L2" s="65">
        <v>1</v>
      </c>
      <c r="M2" s="8" t="s">
        <v>442</v>
      </c>
      <c r="N2" s="8" t="s">
        <v>458</v>
      </c>
      <c r="O2" s="8" t="s">
        <v>68</v>
      </c>
      <c r="P2" s="10">
        <v>545.97354370400001</v>
      </c>
      <c r="Q2" s="10">
        <v>4.8882170322181002</v>
      </c>
      <c r="R2" s="10">
        <v>210.71544060389201</v>
      </c>
      <c r="S2" s="10">
        <v>-2.8641502381762698</v>
      </c>
      <c r="T2" s="10">
        <v>-2.7403333334975399</v>
      </c>
      <c r="U2" s="10">
        <v>-0.81541517189255497</v>
      </c>
    </row>
    <row r="3" spans="1:21" x14ac:dyDescent="0.55000000000000004">
      <c r="A3" s="36" t="s">
        <v>239</v>
      </c>
      <c r="B3" s="14" t="s">
        <v>240</v>
      </c>
      <c r="C3" s="14" t="s">
        <v>258</v>
      </c>
      <c r="D3" s="14" t="s">
        <v>259</v>
      </c>
      <c r="E3" s="66" t="s">
        <v>83</v>
      </c>
      <c r="F3" s="14" t="s">
        <v>260</v>
      </c>
      <c r="G3" s="37" t="s">
        <v>85</v>
      </c>
      <c r="H3" s="12" t="s">
        <v>128</v>
      </c>
      <c r="I3" s="15">
        <v>9</v>
      </c>
      <c r="J3" s="64" t="s">
        <v>369</v>
      </c>
      <c r="K3" s="15">
        <v>7</v>
      </c>
      <c r="L3" s="15">
        <v>1</v>
      </c>
      <c r="M3" s="12" t="s">
        <v>442</v>
      </c>
      <c r="N3" s="12" t="s">
        <v>458</v>
      </c>
      <c r="O3" s="12" t="s">
        <v>68</v>
      </c>
      <c r="P3" s="16">
        <v>445.97993082400001</v>
      </c>
      <c r="Q3" s="16">
        <v>4.0162173490075501</v>
      </c>
      <c r="R3" s="16">
        <v>188.19048452657401</v>
      </c>
      <c r="S3" s="16">
        <v>-1.58139013717651</v>
      </c>
      <c r="T3" s="16">
        <v>-1.8394614161162199</v>
      </c>
      <c r="U3" s="16">
        <v>-1.9825895655685799</v>
      </c>
    </row>
    <row r="4" spans="1:21" x14ac:dyDescent="0.55000000000000004">
      <c r="A4" s="35" t="s">
        <v>245</v>
      </c>
      <c r="B4" s="14" t="s">
        <v>246</v>
      </c>
      <c r="C4" s="14" t="s">
        <v>263</v>
      </c>
      <c r="D4" s="14" t="s">
        <v>264</v>
      </c>
      <c r="E4" s="14" t="s">
        <v>124</v>
      </c>
      <c r="F4" s="14" t="s">
        <v>265</v>
      </c>
      <c r="G4" s="14">
        <v>102</v>
      </c>
      <c r="H4" s="12" t="s">
        <v>128</v>
      </c>
      <c r="I4" s="15">
        <v>8</v>
      </c>
      <c r="J4" s="64" t="s">
        <v>369</v>
      </c>
      <c r="K4" s="15">
        <v>6</v>
      </c>
      <c r="L4" s="15">
        <v>1</v>
      </c>
      <c r="M4" s="12" t="s">
        <v>442</v>
      </c>
      <c r="N4" s="12" t="s">
        <v>458</v>
      </c>
      <c r="O4" s="12" t="s">
        <v>68</v>
      </c>
      <c r="P4" s="16">
        <v>395.98312438400001</v>
      </c>
      <c r="Q4" s="16">
        <v>3.52575600830433</v>
      </c>
      <c r="R4" s="16">
        <v>185.114885733764</v>
      </c>
      <c r="S4" s="16">
        <v>-1.2712943384675199</v>
      </c>
      <c r="T4" s="16">
        <v>-1.5290562105955501</v>
      </c>
      <c r="U4" s="16">
        <v>-2.3626368620754099</v>
      </c>
    </row>
    <row r="5" spans="1:21" x14ac:dyDescent="0.55000000000000004">
      <c r="A5" s="33" t="s">
        <v>6</v>
      </c>
      <c r="B5" s="7" t="s">
        <v>94</v>
      </c>
      <c r="C5" s="7" t="s">
        <v>95</v>
      </c>
      <c r="D5" s="7" t="s">
        <v>96</v>
      </c>
      <c r="E5" s="7" t="s">
        <v>65</v>
      </c>
      <c r="F5" s="7" t="s">
        <v>97</v>
      </c>
      <c r="G5" s="7">
        <v>97.1</v>
      </c>
      <c r="H5" s="8" t="s">
        <v>98</v>
      </c>
      <c r="I5" s="9">
        <v>8</v>
      </c>
      <c r="J5" s="64" t="s">
        <v>362</v>
      </c>
      <c r="K5" s="9">
        <v>6</v>
      </c>
      <c r="L5" s="9">
        <v>1</v>
      </c>
      <c r="M5" s="8" t="s">
        <v>443</v>
      </c>
      <c r="N5" s="8" t="s">
        <v>459</v>
      </c>
      <c r="O5" s="8" t="s">
        <v>68</v>
      </c>
      <c r="P5" s="10">
        <v>427.98469754199999</v>
      </c>
      <c r="Q5" s="10">
        <v>3.2746258423562602</v>
      </c>
      <c r="R5" s="10">
        <v>210.19337503811801</v>
      </c>
      <c r="S5" s="10">
        <v>-5.4685230854559501</v>
      </c>
      <c r="T5" s="10">
        <v>-1.7822649015502401</v>
      </c>
      <c r="U5" s="10">
        <v>-4.35921447738653</v>
      </c>
    </row>
    <row r="6" spans="1:21" x14ac:dyDescent="0.55000000000000004">
      <c r="A6" s="30" t="s">
        <v>0</v>
      </c>
      <c r="B6" s="7" t="s">
        <v>62</v>
      </c>
      <c r="C6" s="7" t="s">
        <v>63</v>
      </c>
      <c r="D6" s="7" t="s">
        <v>64</v>
      </c>
      <c r="E6" s="7" t="s">
        <v>65</v>
      </c>
      <c r="F6" s="7" t="s">
        <v>66</v>
      </c>
      <c r="G6" s="7">
        <v>102</v>
      </c>
      <c r="H6" s="8" t="s">
        <v>67</v>
      </c>
      <c r="I6" s="9">
        <v>10</v>
      </c>
      <c r="J6" s="64" t="s">
        <v>357</v>
      </c>
      <c r="K6" s="9">
        <v>8</v>
      </c>
      <c r="L6" s="47">
        <v>1</v>
      </c>
      <c r="M6" s="8" t="s">
        <v>444</v>
      </c>
      <c r="N6" s="8" t="s">
        <v>460</v>
      </c>
      <c r="O6" s="8" t="s">
        <v>68</v>
      </c>
      <c r="P6" s="10">
        <v>527.96879476000004</v>
      </c>
      <c r="Q6" s="10">
        <v>6.1828508129235598</v>
      </c>
      <c r="R6" s="10">
        <v>224.28750219262901</v>
      </c>
      <c r="S6" s="10">
        <v>-4.9988141832535797</v>
      </c>
      <c r="T6" s="10">
        <v>-3.1690162990299502</v>
      </c>
      <c r="U6" s="10">
        <v>0.11253732600536399</v>
      </c>
    </row>
    <row r="7" spans="1:21" x14ac:dyDescent="0.55000000000000004">
      <c r="A7" s="33" t="s">
        <v>17</v>
      </c>
      <c r="B7" s="7" t="s">
        <v>134</v>
      </c>
      <c r="C7" s="7" t="s">
        <v>135</v>
      </c>
      <c r="D7" s="7" t="s">
        <v>136</v>
      </c>
      <c r="E7" s="7" t="s">
        <v>65</v>
      </c>
      <c r="F7" s="7" t="s">
        <v>137</v>
      </c>
      <c r="G7" s="7">
        <v>95</v>
      </c>
      <c r="H7" s="8" t="s">
        <v>67</v>
      </c>
      <c r="I7" s="9">
        <v>6</v>
      </c>
      <c r="J7" s="64" t="s">
        <v>357</v>
      </c>
      <c r="K7" s="9">
        <v>4</v>
      </c>
      <c r="L7" s="9">
        <v>1</v>
      </c>
      <c r="M7" s="8" t="s">
        <v>444</v>
      </c>
      <c r="N7" s="8" t="s">
        <v>460</v>
      </c>
      <c r="O7" s="8" t="s">
        <v>68</v>
      </c>
      <c r="P7" s="10">
        <v>327.98156899999998</v>
      </c>
      <c r="Q7" s="10">
        <v>3.25934439083743</v>
      </c>
      <c r="R7" s="10">
        <v>216.20170966011801</v>
      </c>
      <c r="S7" s="10">
        <v>-5.8788399087464898</v>
      </c>
      <c r="T7" s="10">
        <v>-2.6176157742277</v>
      </c>
      <c r="U7" s="10">
        <v>-3.20848257664138</v>
      </c>
    </row>
    <row r="8" spans="1:21" x14ac:dyDescent="0.55000000000000004">
      <c r="A8" s="30" t="s">
        <v>29</v>
      </c>
      <c r="B8" s="7" t="s">
        <v>181</v>
      </c>
      <c r="C8" s="7" t="s">
        <v>182</v>
      </c>
      <c r="D8" s="7" t="s">
        <v>183</v>
      </c>
      <c r="E8" s="7" t="s">
        <v>65</v>
      </c>
      <c r="F8" s="7" t="s">
        <v>184</v>
      </c>
      <c r="G8" s="7">
        <v>98</v>
      </c>
      <c r="H8" s="8" t="s">
        <v>67</v>
      </c>
      <c r="I8" s="9">
        <v>8</v>
      </c>
      <c r="J8" s="64" t="s">
        <v>357</v>
      </c>
      <c r="K8" s="9">
        <v>6</v>
      </c>
      <c r="L8" s="9">
        <v>1</v>
      </c>
      <c r="M8" s="8" t="s">
        <v>444</v>
      </c>
      <c r="N8" s="8" t="s">
        <v>460</v>
      </c>
      <c r="O8" s="8" t="s">
        <v>68</v>
      </c>
      <c r="P8" s="10">
        <v>427.97518187999998</v>
      </c>
      <c r="Q8" s="10">
        <v>3.7269005030949298</v>
      </c>
      <c r="R8" s="10">
        <v>219.458956896187</v>
      </c>
      <c r="S8" s="10">
        <v>-6.0842366778657002</v>
      </c>
      <c r="T8" s="10">
        <v>-2.92036750887259</v>
      </c>
      <c r="U8" s="10">
        <v>-2.4383653937646699</v>
      </c>
    </row>
    <row r="9" spans="1:21" x14ac:dyDescent="0.55000000000000004">
      <c r="A9" s="30" t="s">
        <v>1</v>
      </c>
      <c r="B9" s="7" t="s">
        <v>69</v>
      </c>
      <c r="C9" s="5" t="s">
        <v>70</v>
      </c>
      <c r="D9" s="7" t="s">
        <v>71</v>
      </c>
      <c r="E9" s="67" t="s">
        <v>72</v>
      </c>
      <c r="F9" s="67">
        <v>1296</v>
      </c>
      <c r="G9" s="68">
        <v>97</v>
      </c>
      <c r="H9" s="8" t="s">
        <v>67</v>
      </c>
      <c r="I9" s="9">
        <v>6</v>
      </c>
      <c r="J9" s="64" t="s">
        <v>359</v>
      </c>
      <c r="K9" s="9">
        <v>3</v>
      </c>
      <c r="L9" s="9">
        <v>1</v>
      </c>
      <c r="M9" s="8" t="s">
        <v>445</v>
      </c>
      <c r="N9" s="8" t="s">
        <v>461</v>
      </c>
      <c r="O9" s="8" t="s">
        <v>68</v>
      </c>
      <c r="P9" s="10">
        <v>242.01777694</v>
      </c>
      <c r="Q9" s="10">
        <v>3.9361003935688701</v>
      </c>
      <c r="R9" s="10">
        <v>147.250566089106</v>
      </c>
      <c r="S9" s="10">
        <v>-0.28498401988452099</v>
      </c>
      <c r="T9" s="10">
        <v>-3.3149114701901801</v>
      </c>
      <c r="U9" s="10">
        <v>-0.40683620559858502</v>
      </c>
    </row>
    <row r="10" spans="1:21" x14ac:dyDescent="0.55000000000000004">
      <c r="A10" s="33" t="s">
        <v>7</v>
      </c>
      <c r="B10" s="7" t="s">
        <v>99</v>
      </c>
      <c r="C10" s="6" t="s">
        <v>100</v>
      </c>
      <c r="D10" s="7" t="s">
        <v>101</v>
      </c>
      <c r="E10" s="38" t="s">
        <v>102</v>
      </c>
      <c r="F10" s="38" t="s">
        <v>103</v>
      </c>
      <c r="G10" s="38">
        <v>98.5</v>
      </c>
      <c r="H10" s="8" t="s">
        <v>67</v>
      </c>
      <c r="I10" s="9">
        <v>8</v>
      </c>
      <c r="J10" s="46" t="s">
        <v>359</v>
      </c>
      <c r="K10" s="9">
        <v>5</v>
      </c>
      <c r="L10" s="9">
        <v>1</v>
      </c>
      <c r="M10" s="8" t="s">
        <v>445</v>
      </c>
      <c r="N10" s="8" t="s">
        <v>461</v>
      </c>
      <c r="O10" s="8" t="s">
        <v>68</v>
      </c>
      <c r="P10" s="10">
        <v>342.01138981999998</v>
      </c>
      <c r="Q10" s="10">
        <v>3.2960421297765801</v>
      </c>
      <c r="R10" s="10">
        <v>181.33800734511701</v>
      </c>
      <c r="S10" s="10">
        <v>-0.35759589541390402</v>
      </c>
      <c r="T10" s="10">
        <v>-3.2825494748364501</v>
      </c>
      <c r="U10" s="10">
        <v>-0.56674636284399904</v>
      </c>
    </row>
    <row r="11" spans="1:21" x14ac:dyDescent="0.55000000000000004">
      <c r="A11" s="36" t="s">
        <v>247</v>
      </c>
      <c r="B11" s="12" t="s">
        <v>250</v>
      </c>
      <c r="C11" s="12" t="s">
        <v>266</v>
      </c>
      <c r="D11" s="12" t="s">
        <v>247</v>
      </c>
      <c r="E11" s="12" t="s">
        <v>267</v>
      </c>
      <c r="F11" s="12" t="s">
        <v>268</v>
      </c>
      <c r="G11" s="12">
        <v>95</v>
      </c>
      <c r="H11" s="12" t="s">
        <v>67</v>
      </c>
      <c r="I11" s="15">
        <v>6</v>
      </c>
      <c r="J11" s="64" t="s">
        <v>359</v>
      </c>
      <c r="K11" s="15">
        <v>3</v>
      </c>
      <c r="L11" s="15">
        <v>1</v>
      </c>
      <c r="M11" s="12" t="s">
        <v>446</v>
      </c>
      <c r="N11" s="12" t="s">
        <v>462</v>
      </c>
      <c r="O11" s="12" t="s">
        <v>68</v>
      </c>
      <c r="P11" s="16">
        <v>242.01777694</v>
      </c>
      <c r="Q11" s="16">
        <v>3.8937286644478499</v>
      </c>
      <c r="R11" s="16">
        <v>140.2341856363</v>
      </c>
      <c r="S11" s="16">
        <v>0.24136660545529001</v>
      </c>
      <c r="T11" s="16">
        <v>-3.31016228161561</v>
      </c>
      <c r="U11" s="16">
        <v>-0.83374399025306101</v>
      </c>
    </row>
    <row r="12" spans="1:21" x14ac:dyDescent="0.55000000000000004">
      <c r="A12" s="36" t="s">
        <v>253</v>
      </c>
      <c r="B12" s="14" t="s">
        <v>254</v>
      </c>
      <c r="C12" s="19" t="s">
        <v>274</v>
      </c>
      <c r="D12" s="14" t="s">
        <v>253</v>
      </c>
      <c r="E12" s="39" t="s">
        <v>65</v>
      </c>
      <c r="F12" s="39" t="s">
        <v>275</v>
      </c>
      <c r="G12" s="39">
        <v>97</v>
      </c>
      <c r="H12" s="12" t="s">
        <v>67</v>
      </c>
      <c r="I12" s="15">
        <v>10</v>
      </c>
      <c r="J12" s="64" t="s">
        <v>359</v>
      </c>
      <c r="K12" s="15">
        <v>7</v>
      </c>
      <c r="L12" s="15">
        <v>1</v>
      </c>
      <c r="M12" s="12" t="s">
        <v>445</v>
      </c>
      <c r="N12" s="12" t="s">
        <v>461</v>
      </c>
      <c r="O12" s="12" t="s">
        <v>68</v>
      </c>
      <c r="P12" s="16">
        <v>442.00500269999998</v>
      </c>
      <c r="Q12" s="16">
        <v>4.4381404053711302</v>
      </c>
      <c r="R12" s="16">
        <v>188.316512437071</v>
      </c>
      <c r="S12" s="16">
        <v>-2.2620918374482999</v>
      </c>
      <c r="T12" s="16">
        <v>-2.5211680649076502</v>
      </c>
      <c r="U12" s="16">
        <v>0.39519185264478102</v>
      </c>
    </row>
    <row r="13" spans="1:21" x14ac:dyDescent="0.55000000000000004">
      <c r="A13" s="52" t="s">
        <v>379</v>
      </c>
      <c r="B13" s="7" t="s">
        <v>306</v>
      </c>
      <c r="C13" s="51" t="s">
        <v>378</v>
      </c>
      <c r="D13" s="7" t="s">
        <v>379</v>
      </c>
      <c r="E13" s="38" t="s">
        <v>65</v>
      </c>
      <c r="F13" s="38" t="s">
        <v>380</v>
      </c>
      <c r="G13" s="38">
        <v>98.5</v>
      </c>
      <c r="H13" s="8" t="s">
        <v>67</v>
      </c>
      <c r="I13" s="9">
        <v>9</v>
      </c>
      <c r="J13" s="64" t="s">
        <v>359</v>
      </c>
      <c r="K13" s="54">
        <v>6</v>
      </c>
      <c r="L13" s="15">
        <v>1</v>
      </c>
      <c r="M13" s="8" t="s">
        <v>445</v>
      </c>
      <c r="N13" s="8" t="s">
        <v>461</v>
      </c>
      <c r="O13" s="8" t="s">
        <v>68</v>
      </c>
      <c r="P13" s="10">
        <v>392.00819625999998</v>
      </c>
      <c r="Q13" s="10">
        <v>4.1797281891416898</v>
      </c>
      <c r="R13" s="10">
        <v>185.06228230153599</v>
      </c>
      <c r="S13" s="10">
        <v>-0.97334058955273295</v>
      </c>
      <c r="T13" s="10">
        <v>-2.01498148224844</v>
      </c>
      <c r="U13" s="10">
        <v>-1.70309245461082E-2</v>
      </c>
    </row>
    <row r="14" spans="1:21" x14ac:dyDescent="0.55000000000000004">
      <c r="A14" s="33" t="s">
        <v>8</v>
      </c>
      <c r="B14" s="7" t="s">
        <v>104</v>
      </c>
      <c r="C14" s="7" t="s">
        <v>105</v>
      </c>
      <c r="D14" s="7" t="s">
        <v>8</v>
      </c>
      <c r="E14" s="7" t="s">
        <v>65</v>
      </c>
      <c r="F14" s="7" t="s">
        <v>106</v>
      </c>
      <c r="G14" s="7">
        <v>97</v>
      </c>
      <c r="H14" s="8" t="s">
        <v>67</v>
      </c>
      <c r="I14" s="9">
        <v>5</v>
      </c>
      <c r="J14" s="65" t="s">
        <v>85</v>
      </c>
      <c r="K14" s="9" t="s">
        <v>85</v>
      </c>
      <c r="L14" s="9" t="s">
        <v>85</v>
      </c>
      <c r="M14" s="8" t="s">
        <v>442</v>
      </c>
      <c r="N14" s="8" t="s">
        <v>458</v>
      </c>
      <c r="O14" s="8" t="s">
        <v>68</v>
      </c>
      <c r="P14" s="10">
        <v>207.99589862400001</v>
      </c>
      <c r="Q14" s="10">
        <v>2.8187388545253902</v>
      </c>
      <c r="R14" s="10">
        <v>111.348985663446</v>
      </c>
      <c r="S14" s="10">
        <v>0.40592782255722998</v>
      </c>
      <c r="T14" s="10">
        <v>-0.208565246141172</v>
      </c>
      <c r="U14" s="10">
        <v>-2.7770665304259299</v>
      </c>
    </row>
    <row r="15" spans="1:21" x14ac:dyDescent="0.55000000000000004">
      <c r="A15" s="33" t="s">
        <v>18</v>
      </c>
      <c r="B15" s="7" t="s">
        <v>138</v>
      </c>
      <c r="C15" s="7" t="s">
        <v>139</v>
      </c>
      <c r="D15" s="7" t="s">
        <v>18</v>
      </c>
      <c r="E15" s="7" t="s">
        <v>65</v>
      </c>
      <c r="F15" s="7" t="s">
        <v>140</v>
      </c>
      <c r="G15" s="7">
        <v>97</v>
      </c>
      <c r="H15" s="8" t="s">
        <v>67</v>
      </c>
      <c r="I15" s="9">
        <v>6</v>
      </c>
      <c r="J15" s="65" t="s">
        <v>85</v>
      </c>
      <c r="K15" s="9" t="s">
        <v>85</v>
      </c>
      <c r="L15" s="9" t="s">
        <v>85</v>
      </c>
      <c r="M15" s="8" t="s">
        <v>446</v>
      </c>
      <c r="N15" s="8" t="s">
        <v>462</v>
      </c>
      <c r="O15" s="8" t="s">
        <v>68</v>
      </c>
      <c r="P15" s="10">
        <v>240.00212687600001</v>
      </c>
      <c r="Q15" s="10">
        <v>2.3721727678419899</v>
      </c>
      <c r="R15" s="10">
        <v>147.624954014488</v>
      </c>
      <c r="S15" s="10">
        <v>0.42798657553866698</v>
      </c>
      <c r="T15" s="10">
        <v>-3.2906193061848401</v>
      </c>
      <c r="U15" s="10">
        <v>-3.1935197912972901</v>
      </c>
    </row>
    <row r="16" spans="1:21" ht="14.25" customHeight="1" x14ac:dyDescent="0.55000000000000004">
      <c r="A16" s="33" t="s">
        <v>24</v>
      </c>
      <c r="B16" s="7" t="s">
        <v>163</v>
      </c>
      <c r="C16" s="7" t="s">
        <v>164</v>
      </c>
      <c r="D16" s="7" t="s">
        <v>165</v>
      </c>
      <c r="E16" s="7" t="s">
        <v>76</v>
      </c>
      <c r="F16" s="7" t="s">
        <v>166</v>
      </c>
      <c r="G16" s="7">
        <v>95</v>
      </c>
      <c r="H16" s="8" t="s">
        <v>128</v>
      </c>
      <c r="I16" s="9">
        <v>4</v>
      </c>
      <c r="J16" s="64" t="s">
        <v>369</v>
      </c>
      <c r="K16" s="69" t="s">
        <v>85</v>
      </c>
      <c r="L16" s="9" t="s">
        <v>85</v>
      </c>
      <c r="M16" s="8" t="s">
        <v>442</v>
      </c>
      <c r="N16" s="8" t="s">
        <v>458</v>
      </c>
      <c r="O16" s="8" t="s">
        <v>68</v>
      </c>
      <c r="P16" s="10">
        <v>195.99589862400001</v>
      </c>
      <c r="Q16" s="10">
        <v>1.7089864798496099</v>
      </c>
      <c r="R16" s="10">
        <v>110.724942553201</v>
      </c>
      <c r="S16" s="10">
        <v>0.14459772129172499</v>
      </c>
      <c r="T16" s="10">
        <v>-1.02668123226457</v>
      </c>
      <c r="U16" s="10">
        <v>-5.0244080366500601</v>
      </c>
    </row>
    <row r="17" spans="1:21" ht="15" customHeight="1" x14ac:dyDescent="0.55000000000000004">
      <c r="A17" s="30" t="s">
        <v>41</v>
      </c>
      <c r="B17" s="7" t="s">
        <v>226</v>
      </c>
      <c r="C17" s="7" t="s">
        <v>227</v>
      </c>
      <c r="D17" s="7" t="s">
        <v>228</v>
      </c>
      <c r="E17" s="7" t="s">
        <v>76</v>
      </c>
      <c r="F17" s="7" t="s">
        <v>229</v>
      </c>
      <c r="G17" s="7">
        <v>95</v>
      </c>
      <c r="H17" s="8" t="s">
        <v>78</v>
      </c>
      <c r="I17" s="9">
        <v>3</v>
      </c>
      <c r="J17" s="64" t="s">
        <v>360</v>
      </c>
      <c r="K17" s="9" t="s">
        <v>85</v>
      </c>
      <c r="L17" s="9" t="s">
        <v>85</v>
      </c>
      <c r="M17" s="8" t="s">
        <v>447</v>
      </c>
      <c r="N17" s="8" t="s">
        <v>385</v>
      </c>
      <c r="O17" s="8" t="s">
        <v>79</v>
      </c>
      <c r="P17" s="10">
        <v>163.98967037200001</v>
      </c>
      <c r="Q17" s="10">
        <v>1.4159262268053601</v>
      </c>
      <c r="R17" s="10">
        <v>96.527009436584805</v>
      </c>
      <c r="S17" s="10">
        <v>1.01433682366955</v>
      </c>
      <c r="T17" s="10">
        <v>-0.83246016015069602</v>
      </c>
      <c r="U17" s="10">
        <v>-5.1755921231234403</v>
      </c>
    </row>
    <row r="18" spans="1:21" ht="25.2" x14ac:dyDescent="0.55000000000000004">
      <c r="A18" s="33" t="s">
        <v>11</v>
      </c>
      <c r="B18" s="7" t="s">
        <v>200</v>
      </c>
      <c r="C18" s="7" t="s">
        <v>201</v>
      </c>
      <c r="D18" s="7" t="s">
        <v>202</v>
      </c>
      <c r="E18" s="7" t="s">
        <v>161</v>
      </c>
      <c r="F18" s="7">
        <v>652569</v>
      </c>
      <c r="G18" s="7">
        <v>103</v>
      </c>
      <c r="H18" s="8" t="s">
        <v>78</v>
      </c>
      <c r="I18" s="9">
        <v>8</v>
      </c>
      <c r="J18" s="64" t="s">
        <v>363</v>
      </c>
      <c r="K18" s="9">
        <v>8</v>
      </c>
      <c r="L18" s="9">
        <v>0</v>
      </c>
      <c r="M18" s="8" t="s">
        <v>448</v>
      </c>
      <c r="N18" s="8" t="s">
        <v>388</v>
      </c>
      <c r="O18" s="8" t="s">
        <v>79</v>
      </c>
      <c r="P18" s="10">
        <v>499.93749463199998</v>
      </c>
      <c r="Q18" s="10">
        <v>5.60926478384612</v>
      </c>
      <c r="R18" s="10">
        <v>218.51927726615199</v>
      </c>
      <c r="S18" s="10">
        <v>-5.6060351338379704</v>
      </c>
      <c r="T18" s="10">
        <v>-3.0877518342293402</v>
      </c>
      <c r="U18" s="10">
        <v>-3.4316236921909402</v>
      </c>
    </row>
    <row r="19" spans="1:21" x14ac:dyDescent="0.55000000000000004">
      <c r="A19" s="33" t="s">
        <v>12</v>
      </c>
      <c r="B19" s="8" t="s">
        <v>114</v>
      </c>
      <c r="C19" s="8" t="s">
        <v>115</v>
      </c>
      <c r="D19" s="8" t="s">
        <v>116</v>
      </c>
      <c r="E19" s="8" t="s">
        <v>85</v>
      </c>
      <c r="F19" s="8" t="s">
        <v>85</v>
      </c>
      <c r="G19" s="8" t="s">
        <v>85</v>
      </c>
      <c r="H19" s="8" t="s">
        <v>78</v>
      </c>
      <c r="I19" s="9">
        <v>4</v>
      </c>
      <c r="J19" s="64" t="s">
        <v>363</v>
      </c>
      <c r="K19" s="9">
        <v>4</v>
      </c>
      <c r="L19" s="9">
        <v>0</v>
      </c>
      <c r="M19" s="8" t="s">
        <v>448</v>
      </c>
      <c r="N19" s="8" t="s">
        <v>388</v>
      </c>
      <c r="O19" s="8" t="s">
        <v>79</v>
      </c>
      <c r="P19" s="10">
        <v>299.95026887199998</v>
      </c>
      <c r="Q19" s="10">
        <v>3.1174528298223199</v>
      </c>
      <c r="R19" s="10">
        <v>211.006228176018</v>
      </c>
      <c r="S19" s="10">
        <v>-7.9445277671290002</v>
      </c>
      <c r="T19" s="10">
        <v>-2.1396996137168198</v>
      </c>
      <c r="U19" s="10">
        <v>-5.8932965411722202</v>
      </c>
    </row>
    <row r="20" spans="1:21" x14ac:dyDescent="0.55000000000000004">
      <c r="A20" s="33" t="s">
        <v>13</v>
      </c>
      <c r="B20" s="8" t="s">
        <v>117</v>
      </c>
      <c r="C20" s="8" t="s">
        <v>118</v>
      </c>
      <c r="D20" s="8" t="s">
        <v>119</v>
      </c>
      <c r="E20" s="8" t="s">
        <v>83</v>
      </c>
      <c r="F20" s="8">
        <v>50929</v>
      </c>
      <c r="G20" s="8">
        <v>100</v>
      </c>
      <c r="H20" s="8" t="s">
        <v>78</v>
      </c>
      <c r="I20" s="9">
        <v>6</v>
      </c>
      <c r="J20" s="46" t="s">
        <v>363</v>
      </c>
      <c r="K20" s="9">
        <v>6</v>
      </c>
      <c r="L20" s="9">
        <v>0</v>
      </c>
      <c r="M20" s="8" t="s">
        <v>448</v>
      </c>
      <c r="N20" s="8" t="s">
        <v>388</v>
      </c>
      <c r="O20" s="8" t="s">
        <v>79</v>
      </c>
      <c r="P20" s="10">
        <v>399.94388175199998</v>
      </c>
      <c r="Q20" s="10">
        <v>2.20305178170713</v>
      </c>
      <c r="R20" s="10">
        <v>238.475338735186</v>
      </c>
      <c r="S20" s="10">
        <v>-8.0864990184186105</v>
      </c>
      <c r="T20" s="10">
        <v>-3.2146525125766301</v>
      </c>
      <c r="U20" s="10">
        <v>-6.8327322631305103</v>
      </c>
    </row>
    <row r="21" spans="1:21" x14ac:dyDescent="0.55000000000000004">
      <c r="A21" s="33" t="s">
        <v>21</v>
      </c>
      <c r="B21" s="7" t="s">
        <v>149</v>
      </c>
      <c r="C21" s="7" t="s">
        <v>150</v>
      </c>
      <c r="D21" s="7" t="s">
        <v>151</v>
      </c>
      <c r="E21" s="7" t="s">
        <v>152</v>
      </c>
      <c r="F21" s="7" t="s">
        <v>153</v>
      </c>
      <c r="G21" s="7">
        <v>99.2</v>
      </c>
      <c r="H21" s="8" t="s">
        <v>78</v>
      </c>
      <c r="I21" s="9">
        <v>4</v>
      </c>
      <c r="J21" s="64" t="s">
        <v>363</v>
      </c>
      <c r="K21" s="9">
        <v>4</v>
      </c>
      <c r="L21" s="9">
        <v>0</v>
      </c>
      <c r="M21" s="8" t="s">
        <v>448</v>
      </c>
      <c r="N21" s="8" t="s">
        <v>388</v>
      </c>
      <c r="O21" s="8" t="s">
        <v>79</v>
      </c>
      <c r="P21" s="10">
        <v>299.95026887199998</v>
      </c>
      <c r="Q21" s="10">
        <v>3.1174528298223199</v>
      </c>
      <c r="R21" s="10">
        <v>211.006228176018</v>
      </c>
      <c r="S21" s="10">
        <v>-7.9445277671290002</v>
      </c>
      <c r="T21" s="10">
        <v>-2.1396996137168198</v>
      </c>
      <c r="U21" s="10">
        <v>-5.8932965411722202</v>
      </c>
    </row>
    <row r="22" spans="1:21" x14ac:dyDescent="0.55000000000000004">
      <c r="A22" s="33" t="s">
        <v>25</v>
      </c>
      <c r="B22" s="7" t="s">
        <v>167</v>
      </c>
      <c r="C22" s="7" t="s">
        <v>168</v>
      </c>
      <c r="D22" s="7" t="s">
        <v>169</v>
      </c>
      <c r="E22" s="7" t="s">
        <v>83</v>
      </c>
      <c r="F22" s="7">
        <v>540471</v>
      </c>
      <c r="G22" s="7">
        <v>97.1</v>
      </c>
      <c r="H22" s="8" t="s">
        <v>128</v>
      </c>
      <c r="I22" s="9">
        <v>6</v>
      </c>
      <c r="J22" s="64" t="s">
        <v>363</v>
      </c>
      <c r="K22" s="9">
        <v>4</v>
      </c>
      <c r="L22" s="9">
        <v>1</v>
      </c>
      <c r="M22" s="8" t="s">
        <v>449</v>
      </c>
      <c r="N22" s="8" t="s">
        <v>463</v>
      </c>
      <c r="O22" s="8" t="s">
        <v>68</v>
      </c>
      <c r="P22" s="10">
        <v>381.95330356400001</v>
      </c>
      <c r="Q22" s="10">
        <v>3.6764423145337499</v>
      </c>
      <c r="R22" s="10">
        <v>137.13650276746199</v>
      </c>
      <c r="S22" s="10">
        <v>1.4792039960450301</v>
      </c>
      <c r="T22" s="10">
        <v>-4.7445607226689299</v>
      </c>
      <c r="U22" s="10">
        <v>3.6764423145337499</v>
      </c>
    </row>
    <row r="23" spans="1:21" x14ac:dyDescent="0.55000000000000004">
      <c r="A23" s="30" t="s">
        <v>30</v>
      </c>
      <c r="B23" s="7" t="s">
        <v>185</v>
      </c>
      <c r="C23" s="7" t="s">
        <v>186</v>
      </c>
      <c r="D23" s="7" t="s">
        <v>187</v>
      </c>
      <c r="E23" s="7" t="s">
        <v>85</v>
      </c>
      <c r="F23" s="7" t="s">
        <v>85</v>
      </c>
      <c r="G23" s="7" t="s">
        <v>85</v>
      </c>
      <c r="H23" s="8" t="s">
        <v>78</v>
      </c>
      <c r="I23" s="9">
        <v>10</v>
      </c>
      <c r="J23" s="64" t="s">
        <v>363</v>
      </c>
      <c r="K23" s="9">
        <v>10</v>
      </c>
      <c r="L23" s="9">
        <v>0</v>
      </c>
      <c r="M23" s="8" t="s">
        <v>448</v>
      </c>
      <c r="N23" s="8" t="s">
        <v>388</v>
      </c>
      <c r="O23" s="8" t="s">
        <v>79</v>
      </c>
      <c r="P23" s="10">
        <v>599.93110751200004</v>
      </c>
      <c r="Q23" s="10">
        <v>5.5751480083673597</v>
      </c>
      <c r="R23" s="10">
        <v>223.539630506831</v>
      </c>
      <c r="S23" s="10">
        <v>-5.08594645582032</v>
      </c>
      <c r="T23" s="10">
        <v>-3.4904831754485399</v>
      </c>
      <c r="U23" s="10">
        <v>-3.3600783789216901</v>
      </c>
    </row>
    <row r="24" spans="1:21" x14ac:dyDescent="0.55000000000000004">
      <c r="A24" s="33" t="s">
        <v>32</v>
      </c>
      <c r="B24" s="7" t="s">
        <v>192</v>
      </c>
      <c r="C24" s="7" t="s">
        <v>193</v>
      </c>
      <c r="D24" s="7" t="s">
        <v>194</v>
      </c>
      <c r="E24" s="7" t="s">
        <v>195</v>
      </c>
      <c r="F24" s="7" t="s">
        <v>196</v>
      </c>
      <c r="G24" s="7">
        <v>95</v>
      </c>
      <c r="H24" s="8" t="s">
        <v>78</v>
      </c>
      <c r="I24" s="9">
        <v>6</v>
      </c>
      <c r="J24" s="64" t="s">
        <v>363</v>
      </c>
      <c r="K24" s="9">
        <v>6</v>
      </c>
      <c r="L24" s="9">
        <v>0</v>
      </c>
      <c r="M24" s="8" t="s">
        <v>448</v>
      </c>
      <c r="N24" s="8" t="s">
        <v>388</v>
      </c>
      <c r="O24" s="8" t="s">
        <v>79</v>
      </c>
      <c r="P24" s="10">
        <v>399.94388175199998</v>
      </c>
      <c r="Q24" s="10">
        <v>2.20305178170713</v>
      </c>
      <c r="R24" s="10">
        <v>238.475338735186</v>
      </c>
      <c r="S24" s="10">
        <v>-8.0864990184186105</v>
      </c>
      <c r="T24" s="10">
        <v>-3.2146525125766301</v>
      </c>
      <c r="U24" s="10">
        <v>-6.8327322631305103</v>
      </c>
    </row>
    <row r="25" spans="1:21" x14ac:dyDescent="0.55000000000000004">
      <c r="A25" s="30" t="s">
        <v>33</v>
      </c>
      <c r="B25" s="8" t="s">
        <v>197</v>
      </c>
      <c r="C25" s="8" t="s">
        <v>198</v>
      </c>
      <c r="D25" s="8" t="s">
        <v>199</v>
      </c>
      <c r="E25" s="8" t="s">
        <v>85</v>
      </c>
      <c r="F25" s="8" t="s">
        <v>85</v>
      </c>
      <c r="G25" s="8" t="s">
        <v>85</v>
      </c>
      <c r="H25" s="8" t="s">
        <v>78</v>
      </c>
      <c r="I25" s="9">
        <v>8</v>
      </c>
      <c r="J25" s="64" t="s">
        <v>363</v>
      </c>
      <c r="K25" s="9">
        <v>8</v>
      </c>
      <c r="L25" s="9">
        <v>0</v>
      </c>
      <c r="M25" s="8" t="s">
        <v>448</v>
      </c>
      <c r="N25" s="8" t="s">
        <v>388</v>
      </c>
      <c r="O25" s="8" t="s">
        <v>79</v>
      </c>
      <c r="P25" s="10">
        <v>499.93749463199998</v>
      </c>
      <c r="Q25" s="10">
        <v>5.60926478384612</v>
      </c>
      <c r="R25" s="10">
        <v>218.51927726615199</v>
      </c>
      <c r="S25" s="10">
        <v>-5.6060351338379704</v>
      </c>
      <c r="T25" s="10">
        <v>-3.0877518342293402</v>
      </c>
      <c r="U25" s="10">
        <v>-3.4316236921909402</v>
      </c>
    </row>
    <row r="26" spans="1:21" x14ac:dyDescent="0.55000000000000004">
      <c r="A26" s="33" t="s">
        <v>36</v>
      </c>
      <c r="B26" s="8" t="s">
        <v>209</v>
      </c>
      <c r="C26" s="8" t="s">
        <v>210</v>
      </c>
      <c r="D26" s="8" t="s">
        <v>211</v>
      </c>
      <c r="E26" s="8" t="s">
        <v>83</v>
      </c>
      <c r="F26" s="8">
        <v>77282</v>
      </c>
      <c r="G26" s="8">
        <v>101</v>
      </c>
      <c r="H26" s="8" t="s">
        <v>78</v>
      </c>
      <c r="I26" s="9">
        <v>8</v>
      </c>
      <c r="J26" s="46" t="s">
        <v>363</v>
      </c>
      <c r="K26" s="9">
        <v>8</v>
      </c>
      <c r="L26" s="9">
        <v>0</v>
      </c>
      <c r="M26" s="8" t="s">
        <v>448</v>
      </c>
      <c r="N26" s="8" t="s">
        <v>388</v>
      </c>
      <c r="O26" s="8" t="s">
        <v>79</v>
      </c>
      <c r="P26" s="10">
        <v>499.93749463199998</v>
      </c>
      <c r="Q26" s="10">
        <v>5.60926478384612</v>
      </c>
      <c r="R26" s="10">
        <v>218.51927726615199</v>
      </c>
      <c r="S26" s="10">
        <v>-5.6060351338379704</v>
      </c>
      <c r="T26" s="10">
        <v>-3.0877518342293402</v>
      </c>
      <c r="U26" s="10">
        <v>-3.4316236921909402</v>
      </c>
    </row>
    <row r="27" spans="1:21" x14ac:dyDescent="0.55000000000000004">
      <c r="A27" s="30" t="s">
        <v>40</v>
      </c>
      <c r="B27" s="7" t="s">
        <v>223</v>
      </c>
      <c r="C27" s="7" t="s">
        <v>224</v>
      </c>
      <c r="D27" s="7" t="s">
        <v>225</v>
      </c>
      <c r="E27" s="7" t="s">
        <v>191</v>
      </c>
      <c r="F27" s="7" t="s">
        <v>224</v>
      </c>
      <c r="G27" s="7">
        <v>99</v>
      </c>
      <c r="H27" s="8" t="s">
        <v>78</v>
      </c>
      <c r="I27" s="9">
        <v>5</v>
      </c>
      <c r="J27" s="64" t="s">
        <v>363</v>
      </c>
      <c r="K27" s="9">
        <v>7</v>
      </c>
      <c r="L27" s="9">
        <v>0</v>
      </c>
      <c r="M27" s="8" t="s">
        <v>448</v>
      </c>
      <c r="N27" s="8" t="s">
        <v>388</v>
      </c>
      <c r="O27" s="8" t="s">
        <v>79</v>
      </c>
      <c r="P27" s="10">
        <v>449.94068819199998</v>
      </c>
      <c r="Q27" s="10">
        <v>4.3138074565173596</v>
      </c>
      <c r="R27" s="10">
        <v>223.09546171071599</v>
      </c>
      <c r="S27" s="10">
        <v>-6.4774138498368004</v>
      </c>
      <c r="T27" s="10">
        <v>-2.9869799082109201</v>
      </c>
      <c r="U27" s="10">
        <v>-4.9011596367831602</v>
      </c>
    </row>
    <row r="28" spans="1:21" x14ac:dyDescent="0.55000000000000004">
      <c r="A28" s="32" t="s">
        <v>3</v>
      </c>
      <c r="B28" s="7" t="s">
        <v>80</v>
      </c>
      <c r="C28" s="7" t="s">
        <v>81</v>
      </c>
      <c r="D28" s="7" t="s">
        <v>82</v>
      </c>
      <c r="E28" s="7" t="s">
        <v>83</v>
      </c>
      <c r="F28" s="7" t="s">
        <v>84</v>
      </c>
      <c r="G28" s="7" t="s">
        <v>85</v>
      </c>
      <c r="H28" s="8" t="s">
        <v>86</v>
      </c>
      <c r="I28" s="9">
        <v>10</v>
      </c>
      <c r="J28" s="64" t="s">
        <v>361</v>
      </c>
      <c r="K28" s="69">
        <v>8</v>
      </c>
      <c r="L28" s="9">
        <v>1</v>
      </c>
      <c r="M28" s="8" t="s">
        <v>450</v>
      </c>
      <c r="N28" s="8" t="s">
        <v>464</v>
      </c>
      <c r="O28" s="8" t="s">
        <v>68</v>
      </c>
      <c r="P28" s="10">
        <v>526.984779172</v>
      </c>
      <c r="Q28" s="10">
        <v>6.7956657990303997</v>
      </c>
      <c r="R28" s="10">
        <v>196.01215356718799</v>
      </c>
      <c r="S28" s="10">
        <v>-5.2989446227399402</v>
      </c>
      <c r="T28" s="10">
        <v>-6.0930572931271101</v>
      </c>
      <c r="U28" s="10">
        <v>6.7506013321255196</v>
      </c>
    </row>
    <row r="29" spans="1:21" x14ac:dyDescent="0.55000000000000004">
      <c r="A29" s="33" t="s">
        <v>5</v>
      </c>
      <c r="B29" s="7" t="s">
        <v>90</v>
      </c>
      <c r="C29" s="7" t="s">
        <v>91</v>
      </c>
      <c r="D29" s="7" t="s">
        <v>92</v>
      </c>
      <c r="E29" s="7" t="s">
        <v>65</v>
      </c>
      <c r="F29" s="7" t="s">
        <v>93</v>
      </c>
      <c r="G29" s="7">
        <v>99</v>
      </c>
      <c r="H29" s="8" t="s">
        <v>86</v>
      </c>
      <c r="I29" s="9">
        <v>9</v>
      </c>
      <c r="J29" s="64" t="s">
        <v>361</v>
      </c>
      <c r="K29" s="9">
        <v>8</v>
      </c>
      <c r="L29" s="9">
        <v>1</v>
      </c>
      <c r="M29" s="8" t="s">
        <v>450</v>
      </c>
      <c r="N29" s="8" t="s">
        <v>464</v>
      </c>
      <c r="O29" s="8" t="s">
        <v>68</v>
      </c>
      <c r="P29" s="10">
        <v>512.96912910799995</v>
      </c>
      <c r="Q29" s="10">
        <v>5.2659598184034504</v>
      </c>
      <c r="R29" s="10">
        <v>209.36238345881199</v>
      </c>
      <c r="S29" s="10">
        <v>-3.91934494070509</v>
      </c>
      <c r="T29" s="10">
        <v>-6.0970663858182501</v>
      </c>
      <c r="U29" s="10">
        <v>5.2106733018648397</v>
      </c>
    </row>
    <row r="30" spans="1:21" x14ac:dyDescent="0.55000000000000004">
      <c r="A30" s="33" t="s">
        <v>15</v>
      </c>
      <c r="B30" s="7" t="s">
        <v>125</v>
      </c>
      <c r="C30" s="7" t="s">
        <v>126</v>
      </c>
      <c r="D30" s="7" t="s">
        <v>127</v>
      </c>
      <c r="E30" s="7" t="s">
        <v>85</v>
      </c>
      <c r="F30" s="7" t="s">
        <v>85</v>
      </c>
      <c r="G30" s="7" t="s">
        <v>85</v>
      </c>
      <c r="H30" s="8" t="s">
        <v>128</v>
      </c>
      <c r="I30" s="9">
        <v>8</v>
      </c>
      <c r="J30" s="64" t="s">
        <v>361</v>
      </c>
      <c r="K30" s="69">
        <v>8</v>
      </c>
      <c r="L30" s="9">
        <v>1</v>
      </c>
      <c r="M30" s="8" t="s">
        <v>451</v>
      </c>
      <c r="N30" s="8" t="s">
        <v>465</v>
      </c>
      <c r="O30" s="8" t="s">
        <v>79</v>
      </c>
      <c r="P30" s="10">
        <v>498.95347904400001</v>
      </c>
      <c r="Q30" s="10">
        <v>5.0207146484459599</v>
      </c>
      <c r="R30" s="10">
        <v>209.570357952048</v>
      </c>
      <c r="S30" s="10">
        <v>-0.61110394966966297</v>
      </c>
      <c r="T30" s="10">
        <v>-6.1072142716421496</v>
      </c>
      <c r="U30" s="10">
        <v>4.3072808287087199</v>
      </c>
    </row>
    <row r="31" spans="1:21" x14ac:dyDescent="0.55000000000000004">
      <c r="A31" s="33" t="s">
        <v>22</v>
      </c>
      <c r="B31" s="7" t="s">
        <v>154</v>
      </c>
      <c r="C31" s="7" t="s">
        <v>155</v>
      </c>
      <c r="D31" s="7" t="s">
        <v>156</v>
      </c>
      <c r="E31" s="7" t="s">
        <v>157</v>
      </c>
      <c r="F31" s="7" t="s">
        <v>155</v>
      </c>
      <c r="G31" s="7">
        <v>98.4</v>
      </c>
      <c r="H31" s="8" t="s">
        <v>128</v>
      </c>
      <c r="I31" s="9">
        <v>6</v>
      </c>
      <c r="J31" s="64" t="s">
        <v>361</v>
      </c>
      <c r="K31" s="9">
        <v>6</v>
      </c>
      <c r="L31" s="9">
        <v>1</v>
      </c>
      <c r="M31" s="8" t="s">
        <v>451</v>
      </c>
      <c r="N31" s="8" t="s">
        <v>465</v>
      </c>
      <c r="O31" s="8" t="s">
        <v>79</v>
      </c>
      <c r="P31" s="10">
        <v>398.959866164</v>
      </c>
      <c r="Q31" s="10">
        <v>3.2489553706985701</v>
      </c>
      <c r="R31" s="10">
        <v>212.739584999491</v>
      </c>
      <c r="S31" s="10">
        <v>-3.6030917904836701</v>
      </c>
      <c r="T31" s="10">
        <v>-3.5734223704512602</v>
      </c>
      <c r="U31" s="10">
        <v>2.7388224679914401</v>
      </c>
    </row>
    <row r="32" spans="1:21" x14ac:dyDescent="0.55000000000000004">
      <c r="A32" s="33" t="s">
        <v>42</v>
      </c>
      <c r="B32" s="8" t="s">
        <v>230</v>
      </c>
      <c r="C32" s="8" t="s">
        <v>231</v>
      </c>
      <c r="D32" s="8" t="s">
        <v>232</v>
      </c>
      <c r="E32" s="8" t="s">
        <v>83</v>
      </c>
      <c r="F32" s="8">
        <v>40486</v>
      </c>
      <c r="G32" s="8">
        <v>98.7</v>
      </c>
      <c r="H32" s="8" t="s">
        <v>128</v>
      </c>
      <c r="I32" s="9">
        <v>8</v>
      </c>
      <c r="J32" s="64" t="s">
        <v>377</v>
      </c>
      <c r="K32" s="9">
        <v>8</v>
      </c>
      <c r="L32" s="9">
        <v>1</v>
      </c>
      <c r="M32" s="8" t="s">
        <v>452</v>
      </c>
      <c r="N32" s="8" t="s">
        <v>466</v>
      </c>
      <c r="O32" s="8" t="s">
        <v>233</v>
      </c>
      <c r="P32" s="10">
        <v>517.90360766000003</v>
      </c>
      <c r="Q32" s="10">
        <v>7.3194490321813701</v>
      </c>
      <c r="R32" s="10">
        <v>165.23527364553499</v>
      </c>
      <c r="S32" s="10">
        <v>1.2438179501345501</v>
      </c>
      <c r="T32" s="10">
        <v>-5.6682662052868</v>
      </c>
      <c r="U32" s="10">
        <v>7.3194490321813701</v>
      </c>
    </row>
    <row r="33" spans="1:21" x14ac:dyDescent="0.55000000000000004">
      <c r="A33" s="33" t="s">
        <v>39</v>
      </c>
      <c r="B33" s="7" t="s">
        <v>219</v>
      </c>
      <c r="C33" s="7" t="s">
        <v>220</v>
      </c>
      <c r="D33" s="7" t="s">
        <v>39</v>
      </c>
      <c r="E33" s="7" t="s">
        <v>221</v>
      </c>
      <c r="F33" s="7" t="s">
        <v>222</v>
      </c>
      <c r="G33" s="7">
        <v>97</v>
      </c>
      <c r="H33" s="8" t="s">
        <v>128</v>
      </c>
      <c r="I33" s="9">
        <v>11</v>
      </c>
      <c r="J33" s="64" t="s">
        <v>376</v>
      </c>
      <c r="K33" s="9">
        <v>8</v>
      </c>
      <c r="L33" s="9">
        <v>1</v>
      </c>
      <c r="M33" s="8" t="s">
        <v>453</v>
      </c>
      <c r="N33" s="8" t="s">
        <v>467</v>
      </c>
      <c r="O33" s="8" t="s">
        <v>79</v>
      </c>
      <c r="P33" s="10">
        <v>599.06610349200002</v>
      </c>
      <c r="Q33" s="10">
        <v>4.6645820470585297</v>
      </c>
      <c r="R33" s="10">
        <v>215.834006620606</v>
      </c>
      <c r="S33" s="10">
        <v>-3.9309487972563999</v>
      </c>
      <c r="T33" s="10">
        <v>-6.0845446472165499</v>
      </c>
      <c r="U33" s="10">
        <v>4.2628523134132603</v>
      </c>
    </row>
    <row r="34" spans="1:21" x14ac:dyDescent="0.55000000000000004">
      <c r="A34" s="35" t="s">
        <v>237</v>
      </c>
      <c r="B34" s="14" t="s">
        <v>238</v>
      </c>
      <c r="C34" s="14" t="s">
        <v>255</v>
      </c>
      <c r="D34" s="14" t="s">
        <v>256</v>
      </c>
      <c r="E34" s="14" t="s">
        <v>124</v>
      </c>
      <c r="F34" s="14" t="s">
        <v>257</v>
      </c>
      <c r="G34" s="14">
        <v>97.8</v>
      </c>
      <c r="H34" s="12" t="s">
        <v>98</v>
      </c>
      <c r="I34" s="15">
        <v>8</v>
      </c>
      <c r="J34" s="64" t="s">
        <v>366</v>
      </c>
      <c r="K34" s="15">
        <v>7</v>
      </c>
      <c r="L34" s="15">
        <v>1</v>
      </c>
      <c r="M34" s="12" t="s">
        <v>454</v>
      </c>
      <c r="N34" s="12" t="s">
        <v>468</v>
      </c>
      <c r="O34" s="12" t="s">
        <v>79</v>
      </c>
      <c r="P34" s="16">
        <v>431.93981559999997</v>
      </c>
      <c r="Q34" s="16">
        <v>4.0665266006987997</v>
      </c>
      <c r="R34" s="16">
        <v>131.013714939089</v>
      </c>
      <c r="S34" s="16">
        <v>1.99997220370253</v>
      </c>
      <c r="T34" s="16">
        <v>-5.5703602550396099</v>
      </c>
      <c r="U34" s="16">
        <v>4.0665266006987997</v>
      </c>
    </row>
    <row r="35" spans="1:21" x14ac:dyDescent="0.55000000000000004">
      <c r="A35" s="35" t="s">
        <v>249</v>
      </c>
      <c r="B35" s="12" t="s">
        <v>252</v>
      </c>
      <c r="C35" s="12" t="s">
        <v>271</v>
      </c>
      <c r="D35" s="12" t="s">
        <v>272</v>
      </c>
      <c r="E35" s="12" t="s">
        <v>65</v>
      </c>
      <c r="F35" s="12" t="s">
        <v>273</v>
      </c>
      <c r="G35" s="12">
        <v>98.9</v>
      </c>
      <c r="H35" s="12" t="s">
        <v>98</v>
      </c>
      <c r="I35" s="15">
        <v>7</v>
      </c>
      <c r="J35" s="64" t="s">
        <v>366</v>
      </c>
      <c r="K35" s="15">
        <v>6</v>
      </c>
      <c r="L35" s="15">
        <v>1</v>
      </c>
      <c r="M35" s="12" t="s">
        <v>454</v>
      </c>
      <c r="N35" s="12" t="s">
        <v>468</v>
      </c>
      <c r="O35" s="12" t="s">
        <v>79</v>
      </c>
      <c r="P35" s="16">
        <v>381.94300915999997</v>
      </c>
      <c r="Q35" s="16">
        <v>4.1316327049106496</v>
      </c>
      <c r="R35" s="16">
        <v>114.297082345744</v>
      </c>
      <c r="S35" s="16">
        <v>1.82681565325386</v>
      </c>
      <c r="T35" s="16">
        <v>-3.45014172586496</v>
      </c>
      <c r="U35" s="16">
        <v>4.1316327049106496</v>
      </c>
    </row>
    <row r="36" spans="1:21" x14ac:dyDescent="0.55000000000000004">
      <c r="A36" s="31" t="s">
        <v>2</v>
      </c>
      <c r="B36" s="8" t="s">
        <v>73</v>
      </c>
      <c r="C36" s="8" t="s">
        <v>74</v>
      </c>
      <c r="D36" s="8" t="s">
        <v>75</v>
      </c>
      <c r="E36" s="8" t="s">
        <v>76</v>
      </c>
      <c r="F36" s="8" t="s">
        <v>77</v>
      </c>
      <c r="G36" s="8">
        <v>100</v>
      </c>
      <c r="H36" s="8" t="s">
        <v>78</v>
      </c>
      <c r="I36" s="9">
        <v>8</v>
      </c>
      <c r="J36" s="64" t="s">
        <v>360</v>
      </c>
      <c r="K36" s="9">
        <v>7</v>
      </c>
      <c r="L36" s="9">
        <v>0</v>
      </c>
      <c r="M36" s="8" t="s">
        <v>447</v>
      </c>
      <c r="N36" s="8" t="s">
        <v>385</v>
      </c>
      <c r="O36" s="8" t="s">
        <v>79</v>
      </c>
      <c r="P36" s="10">
        <v>413.97370257199998</v>
      </c>
      <c r="Q36" s="10">
        <v>3.1064183908635101</v>
      </c>
      <c r="R36" s="10">
        <v>188.99365388258701</v>
      </c>
      <c r="S36" s="10">
        <v>-0.95534334931773002</v>
      </c>
      <c r="T36" s="10">
        <v>-1.47868639425154</v>
      </c>
      <c r="U36" s="10">
        <v>-3.9510606783743598</v>
      </c>
    </row>
    <row r="37" spans="1:21" x14ac:dyDescent="0.55000000000000004">
      <c r="A37" s="33" t="s">
        <v>4</v>
      </c>
      <c r="B37" s="7" t="s">
        <v>87</v>
      </c>
      <c r="C37" s="7" t="s">
        <v>88</v>
      </c>
      <c r="D37" s="7" t="s">
        <v>89</v>
      </c>
      <c r="E37" s="7" t="s">
        <v>83</v>
      </c>
      <c r="F37" s="7">
        <v>342041</v>
      </c>
      <c r="G37" s="7">
        <v>99.5</v>
      </c>
      <c r="H37" s="8" t="s">
        <v>78</v>
      </c>
      <c r="I37" s="9">
        <v>7</v>
      </c>
      <c r="J37" s="64" t="s">
        <v>360</v>
      </c>
      <c r="K37" s="9">
        <v>6</v>
      </c>
      <c r="L37" s="9">
        <v>0</v>
      </c>
      <c r="M37" s="8" t="s">
        <v>447</v>
      </c>
      <c r="N37" s="8" t="s">
        <v>385</v>
      </c>
      <c r="O37" s="8" t="s">
        <v>79</v>
      </c>
      <c r="P37" s="10">
        <v>363.97689613199998</v>
      </c>
      <c r="Q37" s="10">
        <v>2.0593761662699799</v>
      </c>
      <c r="R37" s="10">
        <v>176.996778695768</v>
      </c>
      <c r="S37" s="10">
        <v>-1.1753759073521499</v>
      </c>
      <c r="T37" s="10">
        <v>-0.49562941639979402</v>
      </c>
      <c r="U37" s="10">
        <v>-5.2786738777459101</v>
      </c>
    </row>
    <row r="38" spans="1:21" x14ac:dyDescent="0.55000000000000004">
      <c r="A38" s="33" t="s">
        <v>9</v>
      </c>
      <c r="B38" s="7" t="s">
        <v>107</v>
      </c>
      <c r="C38" s="7" t="s">
        <v>108</v>
      </c>
      <c r="D38" s="7" t="s">
        <v>109</v>
      </c>
      <c r="E38" s="7" t="s">
        <v>65</v>
      </c>
      <c r="F38" s="7" t="s">
        <v>110</v>
      </c>
      <c r="G38" s="7">
        <v>98.2</v>
      </c>
      <c r="H38" s="8" t="s">
        <v>78</v>
      </c>
      <c r="I38" s="9">
        <v>10</v>
      </c>
      <c r="J38" s="64" t="s">
        <v>360</v>
      </c>
      <c r="K38" s="9">
        <v>9</v>
      </c>
      <c r="L38" s="9">
        <v>0</v>
      </c>
      <c r="M38" s="8" t="s">
        <v>447</v>
      </c>
      <c r="N38" s="8" t="s">
        <v>385</v>
      </c>
      <c r="O38" s="8" t="s">
        <v>79</v>
      </c>
      <c r="P38" s="10">
        <v>513.96731545199998</v>
      </c>
      <c r="Q38" s="10">
        <v>4.1508930116524301</v>
      </c>
      <c r="R38" s="10">
        <v>204.74716902013799</v>
      </c>
      <c r="S38" s="10">
        <v>-2.83428639115558</v>
      </c>
      <c r="T38" s="10">
        <v>-2.64773341739052</v>
      </c>
      <c r="U38" s="10">
        <v>-2.8512407705734901</v>
      </c>
    </row>
    <row r="39" spans="1:21" ht="16" customHeight="1" x14ac:dyDescent="0.55000000000000004">
      <c r="A39" s="33" t="s">
        <v>10</v>
      </c>
      <c r="B39" s="7" t="s">
        <v>111</v>
      </c>
      <c r="C39" s="7" t="s">
        <v>112</v>
      </c>
      <c r="D39" s="7" t="s">
        <v>113</v>
      </c>
      <c r="E39" s="7" t="s">
        <v>85</v>
      </c>
      <c r="F39" s="7" t="s">
        <v>85</v>
      </c>
      <c r="G39" s="7" t="s">
        <v>85</v>
      </c>
      <c r="H39" s="8" t="s">
        <v>78</v>
      </c>
      <c r="I39" s="9">
        <v>6</v>
      </c>
      <c r="J39" s="64" t="s">
        <v>360</v>
      </c>
      <c r="K39" s="9">
        <v>5</v>
      </c>
      <c r="L39" s="9">
        <v>0</v>
      </c>
      <c r="M39" s="8" t="s">
        <v>447</v>
      </c>
      <c r="N39" s="8" t="s">
        <v>385</v>
      </c>
      <c r="O39" s="8" t="s">
        <v>79</v>
      </c>
      <c r="P39" s="10">
        <v>313.98008969199998</v>
      </c>
      <c r="Q39" s="10">
        <v>2.8504474998770699</v>
      </c>
      <c r="R39" s="10">
        <v>168.391768963224</v>
      </c>
      <c r="S39" s="10">
        <v>-4.4111503138326097E-2</v>
      </c>
      <c r="T39" s="10">
        <v>-4.0405788650245098</v>
      </c>
      <c r="U39" s="10">
        <v>-4.3468053772241797</v>
      </c>
    </row>
    <row r="40" spans="1:21" x14ac:dyDescent="0.55000000000000004">
      <c r="A40" s="30" t="s">
        <v>16</v>
      </c>
      <c r="B40" s="7" t="s">
        <v>129</v>
      </c>
      <c r="C40" s="7" t="s">
        <v>130</v>
      </c>
      <c r="D40" s="7" t="s">
        <v>131</v>
      </c>
      <c r="E40" s="7" t="s">
        <v>132</v>
      </c>
      <c r="F40" s="7" t="s">
        <v>133</v>
      </c>
      <c r="G40" s="7">
        <v>98.1</v>
      </c>
      <c r="H40" s="8" t="s">
        <v>78</v>
      </c>
      <c r="I40" s="9">
        <v>14</v>
      </c>
      <c r="J40" s="64" t="s">
        <v>360</v>
      </c>
      <c r="K40" s="9">
        <v>11</v>
      </c>
      <c r="L40" s="9">
        <v>0</v>
      </c>
      <c r="M40" s="8" t="s">
        <v>447</v>
      </c>
      <c r="N40" s="8" t="s">
        <v>385</v>
      </c>
      <c r="O40" s="8" t="s">
        <v>79</v>
      </c>
      <c r="P40" s="10">
        <v>713.95454121199998</v>
      </c>
      <c r="Q40" s="10">
        <v>5.1003971830642501</v>
      </c>
      <c r="R40" s="10">
        <v>218.439041157985</v>
      </c>
      <c r="S40" s="10">
        <v>-2.9903701764347499</v>
      </c>
      <c r="T40" s="10">
        <v>-4.48806991998143</v>
      </c>
      <c r="U40" s="10">
        <v>-1.75881068338679</v>
      </c>
    </row>
    <row r="41" spans="1:21" x14ac:dyDescent="0.55000000000000004">
      <c r="A41" s="33" t="s">
        <v>19</v>
      </c>
      <c r="B41" s="7" t="s">
        <v>141</v>
      </c>
      <c r="C41" s="7" t="s">
        <v>142</v>
      </c>
      <c r="D41" s="7" t="s">
        <v>143</v>
      </c>
      <c r="E41" s="7" t="s">
        <v>76</v>
      </c>
      <c r="F41" s="7" t="s">
        <v>144</v>
      </c>
      <c r="G41" s="7">
        <v>95</v>
      </c>
      <c r="H41" s="8" t="s">
        <v>78</v>
      </c>
      <c r="I41" s="9">
        <v>4</v>
      </c>
      <c r="J41" s="64" t="s">
        <v>360</v>
      </c>
      <c r="K41" s="9">
        <v>3</v>
      </c>
      <c r="L41" s="9">
        <v>0</v>
      </c>
      <c r="M41" s="8" t="s">
        <v>447</v>
      </c>
      <c r="N41" s="8" t="s">
        <v>385</v>
      </c>
      <c r="O41" s="8" t="s">
        <v>79</v>
      </c>
      <c r="P41" s="10">
        <v>213.98647681200001</v>
      </c>
      <c r="Q41" s="10">
        <v>1.4318824006750701</v>
      </c>
      <c r="R41" s="10">
        <v>120.99580462167999</v>
      </c>
      <c r="S41" s="10">
        <v>1.5265000950363601</v>
      </c>
      <c r="T41" s="10">
        <v>-2.6808375606094099</v>
      </c>
      <c r="U41" s="10">
        <v>-6.1814994891897497</v>
      </c>
    </row>
    <row r="42" spans="1:21" x14ac:dyDescent="0.55000000000000004">
      <c r="A42" s="31" t="s">
        <v>20</v>
      </c>
      <c r="B42" s="7" t="s">
        <v>145</v>
      </c>
      <c r="C42" s="7" t="s">
        <v>146</v>
      </c>
      <c r="D42" s="7" t="s">
        <v>147</v>
      </c>
      <c r="E42" s="7" t="s">
        <v>132</v>
      </c>
      <c r="F42" s="7" t="s">
        <v>148</v>
      </c>
      <c r="G42" s="7">
        <v>102</v>
      </c>
      <c r="H42" s="8" t="s">
        <v>78</v>
      </c>
      <c r="I42" s="9">
        <v>8</v>
      </c>
      <c r="J42" s="64" t="s">
        <v>360</v>
      </c>
      <c r="K42" s="9">
        <v>7</v>
      </c>
      <c r="L42" s="9">
        <v>0</v>
      </c>
      <c r="M42" s="8" t="s">
        <v>447</v>
      </c>
      <c r="N42" s="8" t="s">
        <v>385</v>
      </c>
      <c r="O42" s="8" t="s">
        <v>79</v>
      </c>
      <c r="P42" s="10">
        <v>413.97370257199998</v>
      </c>
      <c r="Q42" s="10">
        <v>3.1064183908635101</v>
      </c>
      <c r="R42" s="10">
        <v>188.99365388258701</v>
      </c>
      <c r="S42" s="10">
        <v>-0.95534334931773002</v>
      </c>
      <c r="T42" s="10">
        <v>-1.47868639425154</v>
      </c>
      <c r="U42" s="10">
        <v>-3.9510606783743598</v>
      </c>
    </row>
    <row r="43" spans="1:21" x14ac:dyDescent="0.55000000000000004">
      <c r="A43" s="33" t="s">
        <v>27</v>
      </c>
      <c r="B43" s="7" t="s">
        <v>174</v>
      </c>
      <c r="C43" s="7" t="s">
        <v>175</v>
      </c>
      <c r="D43" s="7" t="s">
        <v>176</v>
      </c>
      <c r="E43" s="7" t="s">
        <v>123</v>
      </c>
      <c r="F43" s="7">
        <v>3302</v>
      </c>
      <c r="G43" s="7">
        <v>99.855000000000004</v>
      </c>
      <c r="H43" s="8" t="s">
        <v>78</v>
      </c>
      <c r="I43" s="9">
        <v>5</v>
      </c>
      <c r="J43" s="46" t="s">
        <v>360</v>
      </c>
      <c r="K43" s="9">
        <v>4</v>
      </c>
      <c r="L43" s="9">
        <v>0</v>
      </c>
      <c r="M43" s="8" t="s">
        <v>447</v>
      </c>
      <c r="N43" s="8" t="s">
        <v>385</v>
      </c>
      <c r="O43" s="8" t="s">
        <v>79</v>
      </c>
      <c r="P43" s="10">
        <v>263.98328325199998</v>
      </c>
      <c r="Q43" s="10">
        <v>1.35303786678205</v>
      </c>
      <c r="R43" s="10">
        <v>143.411731983252</v>
      </c>
      <c r="S43" s="10">
        <v>0.82110356341186796</v>
      </c>
      <c r="T43" s="10">
        <v>-3.3418466953202399</v>
      </c>
      <c r="U43" s="10">
        <v>-6.8460677677042803</v>
      </c>
    </row>
    <row r="44" spans="1:21" x14ac:dyDescent="0.55000000000000004">
      <c r="A44" s="33" t="s">
        <v>34</v>
      </c>
      <c r="B44" s="7" t="s">
        <v>203</v>
      </c>
      <c r="C44" s="7" t="s">
        <v>204</v>
      </c>
      <c r="D44" s="7" t="s">
        <v>205</v>
      </c>
      <c r="E44" s="7" t="s">
        <v>83</v>
      </c>
      <c r="F44" s="7">
        <v>394459</v>
      </c>
      <c r="G44" s="7">
        <v>98</v>
      </c>
      <c r="H44" s="8" t="s">
        <v>78</v>
      </c>
      <c r="I44" s="9">
        <v>9</v>
      </c>
      <c r="J44" s="64" t="s">
        <v>360</v>
      </c>
      <c r="K44" s="9">
        <v>8</v>
      </c>
      <c r="L44" s="9">
        <v>0</v>
      </c>
      <c r="M44" s="8" t="s">
        <v>447</v>
      </c>
      <c r="N44" s="8" t="s">
        <v>385</v>
      </c>
      <c r="O44" s="8" t="s">
        <v>79</v>
      </c>
      <c r="P44" s="10">
        <v>463.97050901199998</v>
      </c>
      <c r="Q44" s="10">
        <v>3.5377279804383499</v>
      </c>
      <c r="R44" s="10">
        <v>189.966386883251</v>
      </c>
      <c r="S44" s="10">
        <v>-2.0738250951299801</v>
      </c>
      <c r="T44" s="10">
        <v>-2.54960335190178</v>
      </c>
      <c r="U44" s="10">
        <v>-3.62880277498759</v>
      </c>
    </row>
    <row r="45" spans="1:21" x14ac:dyDescent="0.55000000000000004">
      <c r="A45" s="33" t="s">
        <v>35</v>
      </c>
      <c r="B45" s="7" t="s">
        <v>206</v>
      </c>
      <c r="C45" s="7" t="s">
        <v>207</v>
      </c>
      <c r="D45" s="7" t="s">
        <v>208</v>
      </c>
      <c r="E45" s="7" t="s">
        <v>85</v>
      </c>
      <c r="F45" s="7" t="s">
        <v>85</v>
      </c>
      <c r="G45" s="7" t="s">
        <v>85</v>
      </c>
      <c r="H45" s="8" t="s">
        <v>78</v>
      </c>
      <c r="I45" s="9">
        <v>8</v>
      </c>
      <c r="J45" s="64" t="s">
        <v>360</v>
      </c>
      <c r="K45" s="9">
        <v>7</v>
      </c>
      <c r="L45" s="9">
        <v>0</v>
      </c>
      <c r="M45" s="8" t="s">
        <v>447</v>
      </c>
      <c r="N45" s="8" t="s">
        <v>385</v>
      </c>
      <c r="O45" s="8" t="s">
        <v>79</v>
      </c>
      <c r="P45" s="10">
        <v>413.97370257199998</v>
      </c>
      <c r="Q45" s="10">
        <v>3.1064183908635101</v>
      </c>
      <c r="R45" s="10">
        <v>188.99365388258701</v>
      </c>
      <c r="S45" s="10">
        <v>-0.95534334931773002</v>
      </c>
      <c r="T45" s="10">
        <v>-1.47868639425154</v>
      </c>
      <c r="U45" s="10">
        <v>-3.9510606783743598</v>
      </c>
    </row>
    <row r="46" spans="1:21" s="17" customFormat="1" ht="14.7" x14ac:dyDescent="0.6">
      <c r="A46" s="33" t="s">
        <v>37</v>
      </c>
      <c r="B46" s="8" t="s">
        <v>212</v>
      </c>
      <c r="C46" s="8" t="s">
        <v>213</v>
      </c>
      <c r="D46" s="8" t="s">
        <v>214</v>
      </c>
      <c r="E46" s="8" t="s">
        <v>124</v>
      </c>
      <c r="F46" s="8" t="s">
        <v>215</v>
      </c>
      <c r="G46" s="8" t="s">
        <v>85</v>
      </c>
      <c r="H46" s="8" t="s">
        <v>78</v>
      </c>
      <c r="I46" s="9">
        <v>8</v>
      </c>
      <c r="J46" s="64" t="s">
        <v>360</v>
      </c>
      <c r="K46" s="9">
        <v>7</v>
      </c>
      <c r="L46" s="9">
        <v>0</v>
      </c>
      <c r="M46" s="8" t="s">
        <v>447</v>
      </c>
      <c r="N46" s="8" t="s">
        <v>385</v>
      </c>
      <c r="O46" s="8" t="s">
        <v>79</v>
      </c>
      <c r="P46" s="10">
        <v>413.97370257199998</v>
      </c>
      <c r="Q46" s="10">
        <v>3.1064183908635101</v>
      </c>
      <c r="R46" s="10">
        <v>188.99365388258701</v>
      </c>
      <c r="S46" s="10">
        <v>-0.95534334931773002</v>
      </c>
      <c r="T46" s="10">
        <v>-1.47868639425154</v>
      </c>
      <c r="U46" s="10">
        <v>-3.9510606783743598</v>
      </c>
    </row>
    <row r="47" spans="1:21" s="17" customFormat="1" x14ac:dyDescent="0.55000000000000004">
      <c r="A47" s="34" t="s">
        <v>38</v>
      </c>
      <c r="B47" s="7" t="s">
        <v>216</v>
      </c>
      <c r="C47" s="7" t="s">
        <v>217</v>
      </c>
      <c r="D47" s="7" t="s">
        <v>218</v>
      </c>
      <c r="E47" s="7" t="s">
        <v>85</v>
      </c>
      <c r="F47" s="7" t="s">
        <v>85</v>
      </c>
      <c r="G47" s="7" t="s">
        <v>85</v>
      </c>
      <c r="H47" s="8" t="s">
        <v>78</v>
      </c>
      <c r="I47" s="9">
        <v>11</v>
      </c>
      <c r="J47" s="64" t="s">
        <v>360</v>
      </c>
      <c r="K47" s="15">
        <v>10</v>
      </c>
      <c r="L47" s="9">
        <v>1</v>
      </c>
      <c r="M47" s="8" t="s">
        <v>447</v>
      </c>
      <c r="N47" s="8" t="s">
        <v>385</v>
      </c>
      <c r="O47" s="8" t="s">
        <v>79</v>
      </c>
      <c r="P47" s="10">
        <v>563.96412189199998</v>
      </c>
      <c r="Q47" s="10">
        <v>4.0025520302783697</v>
      </c>
      <c r="R47" s="10">
        <v>218.295487226403</v>
      </c>
      <c r="S47" s="10">
        <v>-3.18861021583395</v>
      </c>
      <c r="T47" s="10">
        <v>-3.7849614468172099</v>
      </c>
      <c r="U47" s="10">
        <v>-2.8566558361726599</v>
      </c>
    </row>
    <row r="48" spans="1:21" s="17" customFormat="1" x14ac:dyDescent="0.55000000000000004">
      <c r="A48" s="30" t="s">
        <v>43</v>
      </c>
      <c r="B48" s="7" t="s">
        <v>234</v>
      </c>
      <c r="C48" s="7" t="s">
        <v>235</v>
      </c>
      <c r="D48" s="7" t="s">
        <v>236</v>
      </c>
      <c r="E48" s="7" t="s">
        <v>83</v>
      </c>
      <c r="F48" s="7">
        <v>654973</v>
      </c>
      <c r="G48" s="7">
        <v>98</v>
      </c>
      <c r="H48" s="8" t="s">
        <v>78</v>
      </c>
      <c r="I48" s="9">
        <v>13</v>
      </c>
      <c r="J48" s="64" t="s">
        <v>360</v>
      </c>
      <c r="K48" s="65">
        <v>12</v>
      </c>
      <c r="L48" s="9">
        <v>0</v>
      </c>
      <c r="M48" s="8" t="s">
        <v>447</v>
      </c>
      <c r="N48" s="8" t="s">
        <v>385</v>
      </c>
      <c r="O48" s="8" t="s">
        <v>79</v>
      </c>
      <c r="P48" s="10">
        <v>663.95773477199998</v>
      </c>
      <c r="Q48" s="10">
        <v>5.3519530041729801</v>
      </c>
      <c r="R48" s="10">
        <v>223.89332224339799</v>
      </c>
      <c r="S48" s="10">
        <v>-3.1801314903984301</v>
      </c>
      <c r="T48" s="10">
        <v>-4.3677760131032599</v>
      </c>
      <c r="U48" s="10">
        <v>-1.5072548622780599</v>
      </c>
    </row>
    <row r="49" spans="1:21" s="17" customFormat="1" x14ac:dyDescent="0.55000000000000004">
      <c r="A49" s="33" t="s">
        <v>14</v>
      </c>
      <c r="B49" s="7" t="s">
        <v>120</v>
      </c>
      <c r="C49" s="7" t="s">
        <v>121</v>
      </c>
      <c r="D49" s="7" t="s">
        <v>122</v>
      </c>
      <c r="E49" s="7" t="s">
        <v>123</v>
      </c>
      <c r="F49" s="7">
        <v>9320</v>
      </c>
      <c r="G49" s="7">
        <v>98</v>
      </c>
      <c r="H49" s="8" t="s">
        <v>78</v>
      </c>
      <c r="I49" s="9">
        <v>5</v>
      </c>
      <c r="J49" s="64" t="s">
        <v>364</v>
      </c>
      <c r="K49" s="64" t="s">
        <v>365</v>
      </c>
      <c r="L49" s="9">
        <v>1</v>
      </c>
      <c r="M49" s="8" t="s">
        <v>455</v>
      </c>
      <c r="N49" s="8" t="s">
        <v>469</v>
      </c>
      <c r="O49" s="8" t="s">
        <v>79</v>
      </c>
      <c r="P49" s="10">
        <v>295.97311249199998</v>
      </c>
      <c r="Q49" s="10">
        <v>1.84476350806636</v>
      </c>
      <c r="R49" s="10">
        <v>160.79900684928199</v>
      </c>
      <c r="S49" s="10">
        <v>-3.16129041324738</v>
      </c>
      <c r="T49" s="10">
        <v>-2.8257187368027901</v>
      </c>
      <c r="U49" s="10">
        <v>-7.4632953049594297</v>
      </c>
    </row>
    <row r="50" spans="1:21" s="17" customFormat="1" x14ac:dyDescent="0.55000000000000004">
      <c r="A50" s="36" t="s">
        <v>242</v>
      </c>
      <c r="B50" s="14" t="s">
        <v>244</v>
      </c>
      <c r="C50" s="14" t="s">
        <v>262</v>
      </c>
      <c r="D50" s="14" t="s">
        <v>242</v>
      </c>
      <c r="E50" s="14" t="s">
        <v>123</v>
      </c>
      <c r="F50" s="14">
        <v>9319</v>
      </c>
      <c r="G50" s="14">
        <v>99</v>
      </c>
      <c r="H50" s="12" t="s">
        <v>78</v>
      </c>
      <c r="I50" s="15">
        <v>8</v>
      </c>
      <c r="J50" s="64" t="s">
        <v>364</v>
      </c>
      <c r="K50" s="46" t="s">
        <v>370</v>
      </c>
      <c r="L50" s="15">
        <v>0</v>
      </c>
      <c r="M50" s="12" t="s">
        <v>455</v>
      </c>
      <c r="N50" s="12" t="s">
        <v>469</v>
      </c>
      <c r="O50" s="12" t="s">
        <v>79</v>
      </c>
      <c r="P50" s="16">
        <v>445.96353181199999</v>
      </c>
      <c r="Q50" s="16">
        <v>4.0424103855868196</v>
      </c>
      <c r="R50" s="16">
        <v>188.09517079188899</v>
      </c>
      <c r="S50" s="16">
        <v>-2.4654732834804398</v>
      </c>
      <c r="T50" s="16">
        <v>-2.1852988770544002</v>
      </c>
      <c r="U50" s="16">
        <v>-5.6811825828613598</v>
      </c>
    </row>
    <row r="51" spans="1:21" s="17" customFormat="1" x14ac:dyDescent="0.55000000000000004">
      <c r="A51" s="33" t="s">
        <v>26</v>
      </c>
      <c r="B51" s="7" t="s">
        <v>170</v>
      </c>
      <c r="C51" s="7" t="s">
        <v>171</v>
      </c>
      <c r="D51" s="7" t="s">
        <v>172</v>
      </c>
      <c r="E51" s="7" t="s">
        <v>65</v>
      </c>
      <c r="F51" s="7" t="s">
        <v>173</v>
      </c>
      <c r="G51" s="7">
        <v>98</v>
      </c>
      <c r="H51" s="8" t="s">
        <v>78</v>
      </c>
      <c r="I51" s="9">
        <v>5</v>
      </c>
      <c r="J51" s="64" t="s">
        <v>373</v>
      </c>
      <c r="K51" s="46" t="s">
        <v>372</v>
      </c>
      <c r="L51" s="9">
        <v>0</v>
      </c>
      <c r="M51" s="8" t="s">
        <v>456</v>
      </c>
      <c r="N51" s="8" t="s">
        <v>393</v>
      </c>
      <c r="O51" s="8" t="s">
        <v>79</v>
      </c>
      <c r="P51" s="10">
        <v>279.97819787200001</v>
      </c>
      <c r="Q51" s="10">
        <v>2.0891462207345399</v>
      </c>
      <c r="R51" s="10">
        <v>156.50224842357599</v>
      </c>
      <c r="S51" s="10">
        <v>0.242242192931926</v>
      </c>
      <c r="T51" s="10">
        <v>-2.9751535301062799</v>
      </c>
      <c r="U51" s="10">
        <v>-5.5966476972088097</v>
      </c>
    </row>
    <row r="52" spans="1:21" s="17" customFormat="1" x14ac:dyDescent="0.55000000000000004">
      <c r="A52" s="33" t="s">
        <v>28</v>
      </c>
      <c r="B52" s="7" t="s">
        <v>177</v>
      </c>
      <c r="C52" s="7" t="s">
        <v>178</v>
      </c>
      <c r="D52" s="7" t="s">
        <v>179</v>
      </c>
      <c r="E52" s="7" t="s">
        <v>65</v>
      </c>
      <c r="F52" s="7" t="s">
        <v>180</v>
      </c>
      <c r="G52" s="7">
        <v>99</v>
      </c>
      <c r="H52" s="8" t="s">
        <v>78</v>
      </c>
      <c r="I52" s="9">
        <v>7</v>
      </c>
      <c r="J52" s="64" t="s">
        <v>373</v>
      </c>
      <c r="K52" s="64" t="s">
        <v>374</v>
      </c>
      <c r="L52" s="9">
        <v>0</v>
      </c>
      <c r="M52" s="8" t="s">
        <v>456</v>
      </c>
      <c r="N52" s="8" t="s">
        <v>393</v>
      </c>
      <c r="O52" s="8" t="s">
        <v>79</v>
      </c>
      <c r="P52" s="10">
        <v>379.97181075200001</v>
      </c>
      <c r="Q52" s="10">
        <v>3.38494469901087</v>
      </c>
      <c r="R52" s="10">
        <v>183.45135329458799</v>
      </c>
      <c r="S52" s="10">
        <v>-1.36118917794481</v>
      </c>
      <c r="T52" s="10">
        <v>-2.7710152751017998</v>
      </c>
      <c r="U52" s="10">
        <v>-3.6769431298640698</v>
      </c>
    </row>
    <row r="53" spans="1:21" s="17" customFormat="1" x14ac:dyDescent="0.55000000000000004">
      <c r="A53" s="33" t="s">
        <v>31</v>
      </c>
      <c r="B53" s="7" t="s">
        <v>188</v>
      </c>
      <c r="C53" s="7" t="s">
        <v>189</v>
      </c>
      <c r="D53" s="7" t="s">
        <v>190</v>
      </c>
      <c r="E53" s="7" t="s">
        <v>191</v>
      </c>
      <c r="F53" s="7" t="s">
        <v>189</v>
      </c>
      <c r="G53" s="7">
        <v>98.9</v>
      </c>
      <c r="H53" s="8" t="s">
        <v>78</v>
      </c>
      <c r="I53" s="9">
        <v>4</v>
      </c>
      <c r="J53" s="64" t="s">
        <v>373</v>
      </c>
      <c r="K53" s="15" t="s">
        <v>375</v>
      </c>
      <c r="L53" s="9">
        <v>1</v>
      </c>
      <c r="M53" s="8" t="s">
        <v>456</v>
      </c>
      <c r="N53" s="8" t="s">
        <v>393</v>
      </c>
      <c r="O53" s="8" t="s">
        <v>79</v>
      </c>
      <c r="P53" s="10">
        <v>229.98139143200001</v>
      </c>
      <c r="Q53" s="10">
        <v>1.74467446327189</v>
      </c>
      <c r="R53" s="10">
        <v>121.905822298187</v>
      </c>
      <c r="S53" s="10">
        <v>-1.15924996278377</v>
      </c>
      <c r="T53" s="10">
        <v>-0.85914245525614896</v>
      </c>
      <c r="U53" s="10">
        <v>-4.7682847122722301</v>
      </c>
    </row>
    <row r="54" spans="1:21" s="17" customFormat="1" x14ac:dyDescent="0.55000000000000004">
      <c r="A54" s="35" t="s">
        <v>248</v>
      </c>
      <c r="B54" s="12" t="s">
        <v>251</v>
      </c>
      <c r="C54" s="12" t="s">
        <v>269</v>
      </c>
      <c r="D54" s="12" t="s">
        <v>248</v>
      </c>
      <c r="E54" s="12" t="s">
        <v>72</v>
      </c>
      <c r="F54" s="12" t="s">
        <v>270</v>
      </c>
      <c r="G54" s="12">
        <v>98</v>
      </c>
      <c r="H54" s="12" t="s">
        <v>78</v>
      </c>
      <c r="I54" s="15">
        <v>7</v>
      </c>
      <c r="J54" s="64" t="s">
        <v>367</v>
      </c>
      <c r="K54" s="46" t="s">
        <v>368</v>
      </c>
      <c r="L54" s="15">
        <v>0</v>
      </c>
      <c r="M54" s="12" t="s">
        <v>455</v>
      </c>
      <c r="N54" s="12" t="s">
        <v>469</v>
      </c>
      <c r="O54" s="12" t="s">
        <v>79</v>
      </c>
      <c r="P54" s="16">
        <v>411.96163999200002</v>
      </c>
      <c r="Q54" s="16">
        <v>4.0556885565430001</v>
      </c>
      <c r="R54" s="16">
        <v>185.70430638075501</v>
      </c>
      <c r="S54" s="16">
        <v>-3.49536233249535</v>
      </c>
      <c r="T54" s="16">
        <v>-2.9389847276846002</v>
      </c>
      <c r="U54" s="16">
        <v>-4.5933446591517102</v>
      </c>
    </row>
    <row r="55" spans="1:21" x14ac:dyDescent="0.55000000000000004">
      <c r="A55" s="53" t="s">
        <v>241</v>
      </c>
      <c r="B55" s="14" t="s">
        <v>243</v>
      </c>
      <c r="C55" s="14" t="s">
        <v>261</v>
      </c>
      <c r="D55" s="14" t="s">
        <v>241</v>
      </c>
      <c r="E55" s="66" t="s">
        <v>123</v>
      </c>
      <c r="F55" s="66">
        <v>7042</v>
      </c>
      <c r="G55" s="37">
        <v>97.7</v>
      </c>
      <c r="H55" s="12" t="s">
        <v>78</v>
      </c>
      <c r="I55" s="15">
        <v>4</v>
      </c>
      <c r="J55" s="64" t="s">
        <v>371</v>
      </c>
      <c r="K55" s="64" t="s">
        <v>372</v>
      </c>
      <c r="L55" s="15">
        <v>0</v>
      </c>
      <c r="M55" s="12" t="s">
        <v>457</v>
      </c>
      <c r="N55" s="12" t="s">
        <v>389</v>
      </c>
      <c r="O55" s="12" t="s">
        <v>79</v>
      </c>
      <c r="P55" s="16">
        <v>315.94518349200001</v>
      </c>
      <c r="Q55" s="16">
        <v>2.98487092019508</v>
      </c>
      <c r="R55" s="16">
        <v>214.93166504521599</v>
      </c>
      <c r="S55" s="16">
        <v>-5.9031166441403</v>
      </c>
      <c r="T55" s="16">
        <v>-3.0938027327044799</v>
      </c>
      <c r="U55" s="16">
        <v>-3.2465687367061999</v>
      </c>
    </row>
  </sheetData>
  <autoFilter ref="A1:U54" xr:uid="{1C863C26-286E-4054-B33A-E28ADD6F3F9A}">
    <sortState xmlns:xlrd2="http://schemas.microsoft.com/office/spreadsheetml/2017/richdata2" ref="A2:U54">
      <sortCondition ref="J1:J54"/>
    </sortState>
  </autoFilter>
  <sortState xmlns:xlrd2="http://schemas.microsoft.com/office/spreadsheetml/2017/richdata2" ref="A2:U55">
    <sortCondition ref="J2:J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B176-6A75-441E-BBD2-3542056C3F88}">
  <dimension ref="A1:M59"/>
  <sheetViews>
    <sheetView topLeftCell="E1" zoomScale="118" zoomScaleNormal="118" workbookViewId="0">
      <pane ySplit="1" topLeftCell="A5" activePane="bottomLeft" state="frozen"/>
      <selection pane="bottomLeft" activeCell="G25" sqref="G25"/>
    </sheetView>
  </sheetViews>
  <sheetFormatPr defaultColWidth="8.68359375" defaultRowHeight="14.4" x14ac:dyDescent="0.55000000000000004"/>
  <cols>
    <col min="1" max="1" width="18.41796875" style="143" bestFit="1" customWidth="1"/>
    <col min="2" max="2" width="60.15625" style="143" bestFit="1" customWidth="1"/>
    <col min="3" max="3" width="26.578125" style="143" customWidth="1"/>
    <col min="4" max="4" width="19.26171875" style="143" customWidth="1"/>
    <col min="5" max="5" width="19.26171875" style="145" customWidth="1"/>
    <col min="6" max="6" width="16.41796875" style="143" customWidth="1"/>
    <col min="7" max="7" width="18.15625" style="143" customWidth="1"/>
    <col min="8" max="8" width="19" style="143" customWidth="1"/>
    <col min="9" max="9" width="15.578125" style="143" customWidth="1"/>
    <col min="10" max="10" width="17.15625" style="147" bestFit="1" customWidth="1"/>
    <col min="11" max="12" width="16.578125" style="143" customWidth="1"/>
    <col min="13" max="13" width="107.68359375" style="1" customWidth="1"/>
    <col min="14" max="16384" width="8.68359375" style="1"/>
  </cols>
  <sheetData>
    <row r="1" spans="1:13" ht="41.4" x14ac:dyDescent="0.55000000000000004">
      <c r="A1" s="20" t="s">
        <v>45</v>
      </c>
      <c r="B1" s="20" t="s">
        <v>47</v>
      </c>
      <c r="C1" s="20" t="s">
        <v>350</v>
      </c>
      <c r="D1" s="20" t="s">
        <v>276</v>
      </c>
      <c r="E1" s="140" t="s">
        <v>964</v>
      </c>
      <c r="F1" s="20" t="s">
        <v>965</v>
      </c>
      <c r="G1" s="20" t="s">
        <v>966</v>
      </c>
      <c r="H1" s="20" t="s">
        <v>967</v>
      </c>
      <c r="I1" s="20" t="s">
        <v>968</v>
      </c>
      <c r="J1" s="20" t="s">
        <v>969</v>
      </c>
      <c r="K1" s="20" t="s">
        <v>970</v>
      </c>
      <c r="L1" s="20" t="s">
        <v>971</v>
      </c>
      <c r="M1" s="17"/>
    </row>
    <row r="2" spans="1:13" x14ac:dyDescent="0.55000000000000004">
      <c r="A2" s="7" t="s">
        <v>62</v>
      </c>
      <c r="B2" s="7" t="s">
        <v>64</v>
      </c>
      <c r="C2" s="7" t="s">
        <v>353</v>
      </c>
      <c r="D2" s="21">
        <v>528.17999999999995</v>
      </c>
      <c r="E2" s="141">
        <v>527.96879396600002</v>
      </c>
      <c r="F2" s="21">
        <v>2.35</v>
      </c>
      <c r="G2" s="7" t="s">
        <v>281</v>
      </c>
      <c r="H2" s="7">
        <v>8</v>
      </c>
      <c r="I2" s="7">
        <v>36</v>
      </c>
      <c r="J2" s="8" t="s">
        <v>282</v>
      </c>
      <c r="K2" s="148"/>
      <c r="L2" s="148"/>
      <c r="M2" s="17"/>
    </row>
    <row r="3" spans="1:13" x14ac:dyDescent="0.55000000000000004">
      <c r="A3" s="7" t="s">
        <v>69</v>
      </c>
      <c r="B3" s="7" t="s">
        <v>71</v>
      </c>
      <c r="C3" s="7" t="s">
        <v>353</v>
      </c>
      <c r="D3" s="21">
        <v>242.09299999999999</v>
      </c>
      <c r="E3" s="141">
        <v>242.01777654200001</v>
      </c>
      <c r="F3" s="7">
        <v>1.51</v>
      </c>
      <c r="G3" s="7" t="s">
        <v>283</v>
      </c>
      <c r="H3" s="7">
        <v>2</v>
      </c>
      <c r="I3" s="7">
        <v>6</v>
      </c>
      <c r="J3" s="8" t="s">
        <v>284</v>
      </c>
      <c r="K3" s="149"/>
      <c r="L3" s="149"/>
    </row>
    <row r="4" spans="1:13" x14ac:dyDescent="0.55000000000000004">
      <c r="A4" s="8" t="s">
        <v>73</v>
      </c>
      <c r="B4" s="8" t="s">
        <v>75</v>
      </c>
      <c r="C4" s="8" t="s">
        <v>351</v>
      </c>
      <c r="D4" s="22">
        <v>452.16</v>
      </c>
      <c r="E4" s="141">
        <v>451.92958318000001</v>
      </c>
      <c r="F4" s="150"/>
      <c r="G4" s="149"/>
      <c r="H4" s="149"/>
      <c r="I4" s="149"/>
      <c r="J4" s="150"/>
      <c r="K4" s="8">
        <v>7.14</v>
      </c>
      <c r="L4" s="142" t="s">
        <v>972</v>
      </c>
      <c r="M4" s="17"/>
    </row>
    <row r="5" spans="1:13" x14ac:dyDescent="0.55000000000000004">
      <c r="A5" s="7" t="s">
        <v>80</v>
      </c>
      <c r="B5" s="7" t="s">
        <v>82</v>
      </c>
      <c r="C5" s="8" t="s">
        <v>354</v>
      </c>
      <c r="D5" s="21">
        <v>527.19799999999998</v>
      </c>
      <c r="E5" s="141">
        <v>526.98477838199994</v>
      </c>
      <c r="F5" s="7">
        <v>4.75</v>
      </c>
      <c r="G5" s="7" t="s">
        <v>289</v>
      </c>
      <c r="H5" s="7">
        <v>2</v>
      </c>
      <c r="I5" s="7">
        <v>28</v>
      </c>
      <c r="J5" s="8" t="s">
        <v>290</v>
      </c>
      <c r="K5" s="7">
        <v>9.24</v>
      </c>
      <c r="L5" s="7" t="s">
        <v>973</v>
      </c>
    </row>
    <row r="6" spans="1:13" x14ac:dyDescent="0.55000000000000004">
      <c r="A6" s="7" t="s">
        <v>87</v>
      </c>
      <c r="B6" s="7" t="s">
        <v>89</v>
      </c>
      <c r="C6" s="7" t="s">
        <v>351</v>
      </c>
      <c r="D6" s="21">
        <v>364.06200000000001</v>
      </c>
      <c r="E6" s="141">
        <v>363.97689539100003</v>
      </c>
      <c r="F6" s="149"/>
      <c r="G6" s="149"/>
      <c r="H6" s="149"/>
      <c r="I6" s="149"/>
      <c r="J6" s="150"/>
      <c r="K6" s="7">
        <v>6.49</v>
      </c>
      <c r="L6" s="7" t="s">
        <v>974</v>
      </c>
    </row>
    <row r="7" spans="1:13" x14ac:dyDescent="0.55000000000000004">
      <c r="A7" s="7" t="s">
        <v>90</v>
      </c>
      <c r="B7" s="7" t="s">
        <v>92</v>
      </c>
      <c r="C7" s="7" t="s">
        <v>351</v>
      </c>
      <c r="D7" s="21">
        <v>513.1771</v>
      </c>
      <c r="E7" s="141">
        <v>512.969128318</v>
      </c>
      <c r="F7" s="149"/>
      <c r="G7" s="149"/>
      <c r="H7" s="149"/>
      <c r="I7" s="149"/>
      <c r="J7" s="150"/>
      <c r="K7" s="7">
        <v>9.06</v>
      </c>
      <c r="L7" s="7" t="s">
        <v>975</v>
      </c>
    </row>
    <row r="8" spans="1:13" x14ac:dyDescent="0.55000000000000004">
      <c r="A8" s="7" t="s">
        <v>94</v>
      </c>
      <c r="B8" s="7" t="s">
        <v>96</v>
      </c>
      <c r="C8" s="7" t="s">
        <v>351</v>
      </c>
      <c r="D8" s="21">
        <v>428.08600000000001</v>
      </c>
      <c r="E8" s="141">
        <v>427.98469717</v>
      </c>
      <c r="F8" s="149"/>
      <c r="G8" s="149"/>
      <c r="H8" s="149"/>
      <c r="I8" s="149"/>
      <c r="J8" s="150"/>
      <c r="K8" s="7">
        <v>7.43</v>
      </c>
      <c r="L8" s="7" t="s">
        <v>976</v>
      </c>
    </row>
    <row r="9" spans="1:13" x14ac:dyDescent="0.55000000000000004">
      <c r="A9" s="7" t="s">
        <v>99</v>
      </c>
      <c r="B9" s="7" t="s">
        <v>101</v>
      </c>
      <c r="C9" s="7" t="s">
        <v>351</v>
      </c>
      <c r="D9" s="21">
        <v>342.10700000000003</v>
      </c>
      <c r="E9" s="141">
        <v>342.011389194</v>
      </c>
      <c r="F9" s="149"/>
      <c r="G9" s="149"/>
      <c r="H9" s="149"/>
      <c r="I9" s="149"/>
      <c r="J9" s="150"/>
      <c r="K9" s="7">
        <v>6.71</v>
      </c>
      <c r="L9" s="7" t="s">
        <v>977</v>
      </c>
    </row>
    <row r="10" spans="1:13" x14ac:dyDescent="0.55000000000000004">
      <c r="A10" s="7" t="s">
        <v>104</v>
      </c>
      <c r="B10" s="7" t="s">
        <v>8</v>
      </c>
      <c r="C10" s="7" t="s">
        <v>351</v>
      </c>
      <c r="D10" s="21">
        <v>208.059</v>
      </c>
      <c r="E10" s="141">
        <v>207.99589828200001</v>
      </c>
      <c r="F10" s="149"/>
      <c r="G10" s="149"/>
      <c r="H10" s="149"/>
      <c r="I10" s="149"/>
      <c r="J10" s="150"/>
      <c r="K10" s="7">
        <v>2.0099999999999998</v>
      </c>
      <c r="L10" s="7" t="s">
        <v>978</v>
      </c>
    </row>
    <row r="11" spans="1:13" ht="15.75" customHeight="1" x14ac:dyDescent="0.55000000000000004">
      <c r="A11" s="7" t="s">
        <v>107</v>
      </c>
      <c r="B11" s="7" t="s">
        <v>109</v>
      </c>
      <c r="C11" s="7" t="s">
        <v>351</v>
      </c>
      <c r="D11" s="21">
        <v>514.08600000000001</v>
      </c>
      <c r="E11" s="141">
        <v>513.96731436899995</v>
      </c>
      <c r="F11" s="149"/>
      <c r="G11" s="149"/>
      <c r="H11" s="149"/>
      <c r="I11" s="149"/>
      <c r="J11" s="150"/>
      <c r="K11" s="7">
        <v>7.85</v>
      </c>
      <c r="L11" s="7" t="s">
        <v>979</v>
      </c>
    </row>
    <row r="12" spans="1:13" x14ac:dyDescent="0.55000000000000004">
      <c r="A12" s="7" t="s">
        <v>111</v>
      </c>
      <c r="B12" s="7" t="s">
        <v>113</v>
      </c>
      <c r="C12" s="7" t="s">
        <v>351</v>
      </c>
      <c r="D12" s="21">
        <v>314.053</v>
      </c>
      <c r="E12" s="141">
        <v>313.98008906500002</v>
      </c>
      <c r="F12" s="149"/>
      <c r="G12" s="149"/>
      <c r="H12" s="149"/>
      <c r="I12" s="149"/>
      <c r="J12" s="150"/>
      <c r="K12" s="7">
        <v>5.82</v>
      </c>
      <c r="L12" s="7" t="s">
        <v>980</v>
      </c>
    </row>
    <row r="13" spans="1:13" ht="17.25" customHeight="1" x14ac:dyDescent="0.55000000000000004">
      <c r="A13" s="7" t="s">
        <v>200</v>
      </c>
      <c r="B13" s="7" t="s">
        <v>202</v>
      </c>
      <c r="C13" s="7" t="s">
        <v>351</v>
      </c>
      <c r="D13" s="21">
        <v>500.13</v>
      </c>
      <c r="E13" s="141">
        <v>499.93749383699998</v>
      </c>
      <c r="F13" s="152"/>
      <c r="G13" s="149"/>
      <c r="H13" s="149"/>
      <c r="I13" s="149"/>
      <c r="J13" s="150"/>
      <c r="K13" s="22">
        <v>7.57</v>
      </c>
      <c r="L13" s="7" t="s">
        <v>981</v>
      </c>
    </row>
    <row r="14" spans="1:13" x14ac:dyDescent="0.55000000000000004">
      <c r="A14" s="8" t="s">
        <v>114</v>
      </c>
      <c r="B14" s="8" t="s">
        <v>116</v>
      </c>
      <c r="C14" s="7" t="s">
        <v>351</v>
      </c>
      <c r="D14" s="22">
        <v>338.19</v>
      </c>
      <c r="E14" s="141">
        <v>337.90614999000002</v>
      </c>
      <c r="F14" s="152"/>
      <c r="G14" s="149"/>
      <c r="H14" s="149"/>
      <c r="I14" s="149"/>
      <c r="J14" s="150"/>
      <c r="K14" s="22">
        <v>4.93</v>
      </c>
      <c r="L14" s="7" t="s">
        <v>982</v>
      </c>
    </row>
    <row r="15" spans="1:13" x14ac:dyDescent="0.55000000000000004">
      <c r="A15" s="8" t="s">
        <v>117</v>
      </c>
      <c r="B15" s="8" t="s">
        <v>119</v>
      </c>
      <c r="C15" s="7" t="s">
        <v>351</v>
      </c>
      <c r="D15" s="22">
        <v>438.20499999999998</v>
      </c>
      <c r="E15" s="141">
        <v>437.89976264000001</v>
      </c>
      <c r="F15" s="150"/>
      <c r="G15" s="149"/>
      <c r="H15" s="149"/>
      <c r="I15" s="149"/>
      <c r="J15" s="150"/>
      <c r="K15" s="22">
        <v>6.6</v>
      </c>
      <c r="L15" s="7" t="s">
        <v>983</v>
      </c>
    </row>
    <row r="16" spans="1:13" x14ac:dyDescent="0.55000000000000004">
      <c r="A16" s="7" t="s">
        <v>120</v>
      </c>
      <c r="B16" s="7" t="s">
        <v>122</v>
      </c>
      <c r="C16" s="7" t="s">
        <v>354</v>
      </c>
      <c r="D16" s="21">
        <v>296.04500000000002</v>
      </c>
      <c r="E16" s="141">
        <v>295.97311197900001</v>
      </c>
      <c r="F16" s="7">
        <v>1.68</v>
      </c>
      <c r="G16" s="7" t="s">
        <v>297</v>
      </c>
      <c r="H16" s="7">
        <v>32</v>
      </c>
      <c r="I16" s="7">
        <v>6</v>
      </c>
      <c r="J16" s="8" t="s">
        <v>293</v>
      </c>
      <c r="K16" s="7">
        <v>5.62</v>
      </c>
      <c r="L16" s="7" t="s">
        <v>984</v>
      </c>
    </row>
    <row r="17" spans="1:12" x14ac:dyDescent="0.55000000000000004">
      <c r="A17" s="7" t="s">
        <v>125</v>
      </c>
      <c r="B17" s="7" t="s">
        <v>127</v>
      </c>
      <c r="C17" s="7" t="s">
        <v>351</v>
      </c>
      <c r="D17" s="21">
        <v>499.14499999999998</v>
      </c>
      <c r="E17" s="141">
        <v>498.95347825300001</v>
      </c>
      <c r="F17" s="149"/>
      <c r="G17" s="149"/>
      <c r="H17" s="149"/>
      <c r="I17" s="149"/>
      <c r="J17" s="150"/>
      <c r="K17" s="7">
        <v>8.39</v>
      </c>
      <c r="L17" s="7" t="s">
        <v>985</v>
      </c>
    </row>
    <row r="18" spans="1:12" x14ac:dyDescent="0.55000000000000004">
      <c r="A18" s="7" t="s">
        <v>129</v>
      </c>
      <c r="B18" s="7" t="s">
        <v>131</v>
      </c>
      <c r="C18" s="7" t="s">
        <v>351</v>
      </c>
      <c r="D18" s="21">
        <v>714.11699999999996</v>
      </c>
      <c r="E18" s="141">
        <v>713.954539673</v>
      </c>
      <c r="F18" s="149"/>
      <c r="G18" s="149"/>
      <c r="H18" s="149"/>
      <c r="I18" s="149"/>
      <c r="J18" s="150"/>
      <c r="K18" s="7">
        <v>8.82</v>
      </c>
      <c r="L18" s="7" t="s">
        <v>986</v>
      </c>
    </row>
    <row r="19" spans="1:12" x14ac:dyDescent="0.55000000000000004">
      <c r="A19" s="7" t="s">
        <v>134</v>
      </c>
      <c r="B19" s="7" t="s">
        <v>136</v>
      </c>
      <c r="C19" s="7" t="s">
        <v>351</v>
      </c>
      <c r="D19" s="21">
        <v>328.15300000000002</v>
      </c>
      <c r="E19" s="141">
        <v>327.98156866199997</v>
      </c>
      <c r="F19" s="149"/>
      <c r="G19" s="149"/>
      <c r="H19" s="149"/>
      <c r="I19" s="149"/>
      <c r="J19" s="150"/>
      <c r="K19" s="7">
        <v>5.68</v>
      </c>
      <c r="L19" s="7" t="s">
        <v>987</v>
      </c>
    </row>
    <row r="20" spans="1:12" x14ac:dyDescent="0.55000000000000004">
      <c r="A20" s="7" t="s">
        <v>238</v>
      </c>
      <c r="B20" s="7" t="s">
        <v>256</v>
      </c>
      <c r="C20" s="7" t="s">
        <v>353</v>
      </c>
      <c r="D20" s="21">
        <v>432.51</v>
      </c>
      <c r="E20" s="141">
        <v>431.93981480000002</v>
      </c>
      <c r="F20" s="8">
        <v>2.0099999999999998</v>
      </c>
      <c r="G20" s="7" t="s">
        <v>286</v>
      </c>
      <c r="H20" s="7">
        <v>2</v>
      </c>
      <c r="I20" s="7">
        <v>8</v>
      </c>
      <c r="J20" s="8" t="s">
        <v>287</v>
      </c>
      <c r="K20" s="150"/>
      <c r="L20" s="150"/>
    </row>
    <row r="21" spans="1:12" x14ac:dyDescent="0.55000000000000004">
      <c r="A21" s="7" t="s">
        <v>138</v>
      </c>
      <c r="B21" s="7" t="s">
        <v>18</v>
      </c>
      <c r="C21" s="7" t="s">
        <v>351</v>
      </c>
      <c r="D21" s="21">
        <v>240.07599999999999</v>
      </c>
      <c r="E21" s="141">
        <v>240.00212647800001</v>
      </c>
      <c r="F21" s="149"/>
      <c r="G21" s="149"/>
      <c r="H21" s="149"/>
      <c r="I21" s="149"/>
      <c r="J21" s="150"/>
      <c r="K21" s="7">
        <v>4.6100000000000003</v>
      </c>
      <c r="L21" s="7" t="s">
        <v>988</v>
      </c>
    </row>
    <row r="22" spans="1:12" x14ac:dyDescent="0.55000000000000004">
      <c r="A22" s="7" t="s">
        <v>141</v>
      </c>
      <c r="B22" s="7" t="s">
        <v>143</v>
      </c>
      <c r="C22" s="7" t="s">
        <v>351</v>
      </c>
      <c r="D22" s="21">
        <v>214.03899999999999</v>
      </c>
      <c r="E22" s="141">
        <v>213.98647641299999</v>
      </c>
      <c r="F22" s="149"/>
      <c r="G22" s="149"/>
      <c r="H22" s="149"/>
      <c r="I22" s="149"/>
      <c r="J22" s="150"/>
      <c r="K22" s="7">
        <v>2.16</v>
      </c>
      <c r="L22" s="7" t="s">
        <v>989</v>
      </c>
    </row>
    <row r="23" spans="1:12" x14ac:dyDescent="0.55000000000000004">
      <c r="A23" s="7" t="s">
        <v>145</v>
      </c>
      <c r="B23" s="7" t="s">
        <v>147</v>
      </c>
      <c r="C23" s="7" t="s">
        <v>351</v>
      </c>
      <c r="D23" s="21">
        <v>436.05200000000002</v>
      </c>
      <c r="E23" s="141">
        <v>435.95564596999998</v>
      </c>
      <c r="F23" s="150"/>
      <c r="G23" s="149"/>
      <c r="H23" s="149"/>
      <c r="I23" s="149"/>
      <c r="J23" s="150"/>
      <c r="K23" s="22">
        <v>7.1</v>
      </c>
      <c r="L23" s="7" t="s">
        <v>990</v>
      </c>
    </row>
    <row r="24" spans="1:12" x14ac:dyDescent="0.55000000000000004">
      <c r="A24" s="7" t="s">
        <v>240</v>
      </c>
      <c r="B24" s="7" t="s">
        <v>259</v>
      </c>
      <c r="C24" s="7" t="s">
        <v>353</v>
      </c>
      <c r="D24" s="21">
        <v>446.08699999999999</v>
      </c>
      <c r="E24" s="141">
        <v>445.97992991199999</v>
      </c>
      <c r="F24" s="7">
        <v>1.88</v>
      </c>
      <c r="G24" s="7" t="s">
        <v>298</v>
      </c>
      <c r="H24" s="7">
        <v>6</v>
      </c>
      <c r="I24" s="7">
        <v>8</v>
      </c>
      <c r="J24" s="8" t="s">
        <v>285</v>
      </c>
      <c r="K24" s="149"/>
      <c r="L24" s="149"/>
    </row>
    <row r="25" spans="1:12" x14ac:dyDescent="0.55000000000000004">
      <c r="A25" s="7" t="s">
        <v>149</v>
      </c>
      <c r="B25" s="7" t="s">
        <v>151</v>
      </c>
      <c r="C25" s="7" t="s">
        <v>351</v>
      </c>
      <c r="D25" s="21">
        <v>300.10000000000002</v>
      </c>
      <c r="E25" s="141">
        <v>299.95026853299998</v>
      </c>
      <c r="F25" s="152"/>
      <c r="G25" s="149"/>
      <c r="H25" s="149"/>
      <c r="I25" s="149"/>
      <c r="J25" s="150"/>
      <c r="K25" s="22">
        <v>4.9000000000000004</v>
      </c>
      <c r="L25" s="7" t="s">
        <v>991</v>
      </c>
    </row>
    <row r="26" spans="1:12" x14ac:dyDescent="0.55000000000000004">
      <c r="A26" s="7" t="s">
        <v>243</v>
      </c>
      <c r="B26" s="7" t="s">
        <v>241</v>
      </c>
      <c r="C26" s="7" t="s">
        <v>353</v>
      </c>
      <c r="D26" s="21">
        <v>316.08999999999997</v>
      </c>
      <c r="E26" s="141">
        <v>315.94518315300002</v>
      </c>
      <c r="F26" s="21">
        <v>1.77</v>
      </c>
      <c r="G26" s="7" t="s">
        <v>300</v>
      </c>
      <c r="H26" s="7">
        <v>4</v>
      </c>
      <c r="I26" s="7">
        <v>20</v>
      </c>
      <c r="J26" s="8" t="s">
        <v>296</v>
      </c>
      <c r="K26" s="148"/>
      <c r="L26" s="149"/>
    </row>
    <row r="27" spans="1:12" x14ac:dyDescent="0.55000000000000004">
      <c r="A27" s="7" t="s">
        <v>244</v>
      </c>
      <c r="B27" s="7" t="s">
        <v>242</v>
      </c>
      <c r="C27" s="7" t="s">
        <v>353</v>
      </c>
      <c r="D27" s="21">
        <v>446.06799999999998</v>
      </c>
      <c r="E27" s="141">
        <v>445.96353095699999</v>
      </c>
      <c r="F27" s="7">
        <v>2.11</v>
      </c>
      <c r="G27" s="7" t="s">
        <v>301</v>
      </c>
      <c r="H27" s="7">
        <v>2</v>
      </c>
      <c r="I27" s="7">
        <v>8</v>
      </c>
      <c r="J27" s="8" t="s">
        <v>294</v>
      </c>
      <c r="K27" s="149"/>
      <c r="L27" s="149"/>
    </row>
    <row r="28" spans="1:12" x14ac:dyDescent="0.55000000000000004">
      <c r="A28" s="7" t="s">
        <v>154</v>
      </c>
      <c r="B28" s="7" t="s">
        <v>156</v>
      </c>
      <c r="C28" s="7" t="s">
        <v>353</v>
      </c>
      <c r="D28" s="21">
        <v>399.13</v>
      </c>
      <c r="E28" s="141">
        <v>398.95986560099999</v>
      </c>
      <c r="F28" s="21">
        <v>3.02</v>
      </c>
      <c r="G28" s="7" t="s">
        <v>302</v>
      </c>
      <c r="H28" s="7">
        <v>8</v>
      </c>
      <c r="I28" s="7">
        <v>24</v>
      </c>
      <c r="J28" s="8" t="s">
        <v>295</v>
      </c>
      <c r="K28" s="148"/>
      <c r="L28" s="149"/>
    </row>
    <row r="29" spans="1:12" x14ac:dyDescent="0.55000000000000004">
      <c r="A29" s="7" t="s">
        <v>158</v>
      </c>
      <c r="B29" s="7" t="s">
        <v>160</v>
      </c>
      <c r="C29" s="7" t="s">
        <v>353</v>
      </c>
      <c r="D29" s="21">
        <v>546.10299999999995</v>
      </c>
      <c r="E29" s="141">
        <v>545.97354256400001</v>
      </c>
      <c r="F29" s="21">
        <v>2.2400000000000002</v>
      </c>
      <c r="G29" s="7" t="s">
        <v>303</v>
      </c>
      <c r="H29" s="7">
        <v>2</v>
      </c>
      <c r="I29" s="7">
        <v>10</v>
      </c>
      <c r="J29" s="8" t="s">
        <v>299</v>
      </c>
      <c r="K29" s="148"/>
      <c r="L29" s="148"/>
    </row>
    <row r="30" spans="1:12" x14ac:dyDescent="0.55000000000000004">
      <c r="A30" s="7" t="s">
        <v>163</v>
      </c>
      <c r="B30" s="7" t="s">
        <v>165</v>
      </c>
      <c r="C30" s="7" t="s">
        <v>351</v>
      </c>
      <c r="D30" s="21">
        <v>196.048</v>
      </c>
      <c r="E30" s="141">
        <v>195.99589828200001</v>
      </c>
      <c r="F30" s="149"/>
      <c r="G30" s="149"/>
      <c r="H30" s="149"/>
      <c r="I30" s="149"/>
      <c r="J30" s="150"/>
      <c r="K30" s="7">
        <v>1.88</v>
      </c>
      <c r="L30" s="7" t="s">
        <v>992</v>
      </c>
    </row>
    <row r="31" spans="1:12" x14ac:dyDescent="0.55000000000000004">
      <c r="A31" s="7" t="s">
        <v>167</v>
      </c>
      <c r="B31" s="7" t="s">
        <v>169</v>
      </c>
      <c r="C31" s="7" t="s">
        <v>351</v>
      </c>
      <c r="D31" s="21">
        <v>382.12</v>
      </c>
      <c r="E31" s="141">
        <v>381.953303054</v>
      </c>
      <c r="F31" s="152"/>
      <c r="G31" s="149"/>
      <c r="H31" s="149"/>
      <c r="I31" s="149"/>
      <c r="J31" s="150"/>
      <c r="K31" s="22">
        <v>5.65</v>
      </c>
      <c r="L31" s="22" t="s">
        <v>993</v>
      </c>
    </row>
    <row r="32" spans="1:12" x14ac:dyDescent="0.55000000000000004">
      <c r="A32" s="7" t="s">
        <v>170</v>
      </c>
      <c r="B32" s="7" t="s">
        <v>172</v>
      </c>
      <c r="C32" s="7" t="s">
        <v>351</v>
      </c>
      <c r="D32" s="21">
        <v>280.04500000000002</v>
      </c>
      <c r="E32" s="141">
        <v>279.97819735899998</v>
      </c>
      <c r="F32" s="149"/>
      <c r="G32" s="149"/>
      <c r="H32" s="149"/>
      <c r="I32" s="149"/>
      <c r="J32" s="150"/>
      <c r="K32" s="7">
        <v>4.91</v>
      </c>
      <c r="L32" s="7" t="s">
        <v>994</v>
      </c>
    </row>
    <row r="33" spans="1:12" x14ac:dyDescent="0.55000000000000004">
      <c r="A33" s="7" t="s">
        <v>174</v>
      </c>
      <c r="B33" s="7" t="s">
        <v>176</v>
      </c>
      <c r="C33" s="7" t="s">
        <v>351</v>
      </c>
      <c r="D33" s="21">
        <v>264.04700000000003</v>
      </c>
      <c r="E33" s="141">
        <v>263.983282739</v>
      </c>
      <c r="F33" s="149"/>
      <c r="G33" s="149"/>
      <c r="H33" s="149"/>
      <c r="I33" s="149"/>
      <c r="J33" s="150"/>
      <c r="K33" s="7">
        <v>4.3099999999999996</v>
      </c>
      <c r="L33" s="7" t="s">
        <v>995</v>
      </c>
    </row>
    <row r="34" spans="1:12" x14ac:dyDescent="0.55000000000000004">
      <c r="A34" s="7" t="s">
        <v>177</v>
      </c>
      <c r="B34" s="7" t="s">
        <v>179</v>
      </c>
      <c r="C34" s="7" t="s">
        <v>351</v>
      </c>
      <c r="D34" s="21">
        <v>380.06099999999998</v>
      </c>
      <c r="E34" s="141">
        <v>379.971810011</v>
      </c>
      <c r="F34" s="149"/>
      <c r="G34" s="149"/>
      <c r="H34" s="149"/>
      <c r="I34" s="149"/>
      <c r="J34" s="150"/>
      <c r="K34" s="7">
        <v>6.54</v>
      </c>
      <c r="L34" s="7" t="s">
        <v>996</v>
      </c>
    </row>
    <row r="35" spans="1:12" x14ac:dyDescent="0.55000000000000004">
      <c r="A35" s="7" t="s">
        <v>181</v>
      </c>
      <c r="B35" s="7" t="s">
        <v>183</v>
      </c>
      <c r="C35" s="7" t="s">
        <v>353</v>
      </c>
      <c r="D35" s="21">
        <v>428.16</v>
      </c>
      <c r="E35" s="141">
        <v>427.975181314</v>
      </c>
      <c r="F35" s="21">
        <v>1.87</v>
      </c>
      <c r="G35" s="7" t="s">
        <v>304</v>
      </c>
      <c r="H35" s="7">
        <v>12</v>
      </c>
      <c r="I35" s="7">
        <v>30</v>
      </c>
      <c r="J35" s="8" t="s">
        <v>305</v>
      </c>
      <c r="K35" s="148"/>
      <c r="L35" s="149"/>
    </row>
    <row r="36" spans="1:12" x14ac:dyDescent="0.55000000000000004">
      <c r="A36" s="7" t="s">
        <v>185</v>
      </c>
      <c r="B36" s="7" t="s">
        <v>187</v>
      </c>
      <c r="C36" s="7" t="s">
        <v>351</v>
      </c>
      <c r="D36" s="21">
        <v>622.12</v>
      </c>
      <c r="E36" s="141">
        <v>621.91305074000002</v>
      </c>
      <c r="F36" s="148"/>
      <c r="G36" s="149"/>
      <c r="H36" s="149"/>
      <c r="I36" s="149"/>
      <c r="J36" s="150"/>
      <c r="K36" s="21">
        <v>8.06</v>
      </c>
      <c r="L36" s="7" t="s">
        <v>997</v>
      </c>
    </row>
    <row r="37" spans="1:12" x14ac:dyDescent="0.55000000000000004">
      <c r="A37" s="7" t="s">
        <v>188</v>
      </c>
      <c r="B37" s="7" t="s">
        <v>190</v>
      </c>
      <c r="C37" s="7" t="s">
        <v>351</v>
      </c>
      <c r="D37" s="21">
        <v>230.03800000000001</v>
      </c>
      <c r="E37" s="141">
        <v>229.98139103299999</v>
      </c>
      <c r="F37" s="149"/>
      <c r="G37" s="149"/>
      <c r="H37" s="149"/>
      <c r="I37" s="149"/>
      <c r="J37" s="150"/>
      <c r="K37" s="21">
        <v>2.8</v>
      </c>
      <c r="L37" s="7" t="s">
        <v>998</v>
      </c>
    </row>
    <row r="38" spans="1:12" x14ac:dyDescent="0.55000000000000004">
      <c r="A38" s="7" t="s">
        <v>192</v>
      </c>
      <c r="B38" s="7" t="s">
        <v>194</v>
      </c>
      <c r="C38" s="7" t="s">
        <v>351</v>
      </c>
      <c r="D38" s="21">
        <v>400.11</v>
      </c>
      <c r="E38" s="141">
        <v>399.94388118500001</v>
      </c>
      <c r="F38" s="150"/>
      <c r="G38" s="149"/>
      <c r="H38" s="149"/>
      <c r="I38" s="149"/>
      <c r="J38" s="150"/>
      <c r="K38" s="8">
        <v>6.48</v>
      </c>
      <c r="L38" s="7" t="s">
        <v>999</v>
      </c>
    </row>
    <row r="39" spans="1:12" x14ac:dyDescent="0.55000000000000004">
      <c r="A39" s="7" t="s">
        <v>246</v>
      </c>
      <c r="B39" s="7" t="s">
        <v>264</v>
      </c>
      <c r="C39" s="7" t="s">
        <v>353</v>
      </c>
      <c r="D39" s="21">
        <v>396.08</v>
      </c>
      <c r="E39" s="141">
        <v>395.98312358599998</v>
      </c>
      <c r="F39" s="21">
        <v>1.79</v>
      </c>
      <c r="G39" s="7" t="s">
        <v>307</v>
      </c>
      <c r="H39" s="7">
        <v>12</v>
      </c>
      <c r="I39" s="7">
        <v>8</v>
      </c>
      <c r="J39" s="8" t="s">
        <v>292</v>
      </c>
      <c r="K39" s="148"/>
      <c r="L39" s="149"/>
    </row>
    <row r="40" spans="1:12" ht="15" customHeight="1" x14ac:dyDescent="0.55000000000000004">
      <c r="A40" s="8" t="s">
        <v>197</v>
      </c>
      <c r="B40" s="8" t="s">
        <v>199</v>
      </c>
      <c r="C40" s="8" t="s">
        <v>351</v>
      </c>
      <c r="D40" s="22">
        <v>499.12</v>
      </c>
      <c r="E40" s="141">
        <v>498.93021738499999</v>
      </c>
      <c r="F40" s="152"/>
      <c r="G40" s="149"/>
      <c r="H40" s="149"/>
      <c r="I40" s="149"/>
      <c r="J40" s="150"/>
      <c r="K40" s="22">
        <v>7.47</v>
      </c>
      <c r="L40" s="22" t="s">
        <v>1000</v>
      </c>
    </row>
    <row r="41" spans="1:12" x14ac:dyDescent="0.55000000000000004">
      <c r="A41" s="7" t="s">
        <v>203</v>
      </c>
      <c r="B41" s="7" t="s">
        <v>205</v>
      </c>
      <c r="C41" s="7" t="s">
        <v>351</v>
      </c>
      <c r="D41" s="21">
        <v>464.07600000000002</v>
      </c>
      <c r="E41" s="141">
        <v>463.970508043</v>
      </c>
      <c r="F41" s="149"/>
      <c r="G41" s="149"/>
      <c r="H41" s="149"/>
      <c r="I41" s="149"/>
      <c r="J41" s="150"/>
      <c r="K41" s="7">
        <v>7.45</v>
      </c>
      <c r="L41" s="7" t="s">
        <v>1001</v>
      </c>
    </row>
    <row r="42" spans="1:12" x14ac:dyDescent="0.55000000000000004">
      <c r="A42" s="7" t="s">
        <v>206</v>
      </c>
      <c r="B42" s="7" t="s">
        <v>208</v>
      </c>
      <c r="C42" s="7" t="s">
        <v>351</v>
      </c>
      <c r="D42" s="21">
        <v>414.06799999999998</v>
      </c>
      <c r="E42" s="141">
        <v>413.97370171699998</v>
      </c>
      <c r="F42" s="149"/>
      <c r="G42" s="149"/>
      <c r="H42" s="149"/>
      <c r="I42" s="149"/>
      <c r="J42" s="150"/>
      <c r="K42" s="7">
        <v>7.03</v>
      </c>
      <c r="L42" s="7" t="s">
        <v>1002</v>
      </c>
    </row>
    <row r="43" spans="1:12" x14ac:dyDescent="0.55000000000000004">
      <c r="A43" s="8" t="s">
        <v>209</v>
      </c>
      <c r="B43" s="8" t="s">
        <v>211</v>
      </c>
      <c r="C43" s="8" t="s">
        <v>351</v>
      </c>
      <c r="D43" s="22">
        <v>538.22</v>
      </c>
      <c r="E43" s="141">
        <v>537.8933753</v>
      </c>
      <c r="F43" s="152"/>
      <c r="G43" s="149"/>
      <c r="H43" s="149"/>
      <c r="I43" s="149"/>
      <c r="J43" s="150"/>
      <c r="K43" s="22">
        <v>7.5</v>
      </c>
      <c r="L43" s="7" t="s">
        <v>1003</v>
      </c>
    </row>
    <row r="44" spans="1:12" ht="14.7" x14ac:dyDescent="0.6">
      <c r="A44" s="8" t="s">
        <v>212</v>
      </c>
      <c r="B44" s="8" t="s">
        <v>214</v>
      </c>
      <c r="C44" s="8" t="s">
        <v>351</v>
      </c>
      <c r="D44" s="22">
        <v>431.09899999999999</v>
      </c>
      <c r="E44" s="141">
        <v>431.00025081799998</v>
      </c>
      <c r="F44" s="150"/>
      <c r="G44" s="149"/>
      <c r="H44" s="149"/>
      <c r="I44" s="149"/>
      <c r="J44" s="150"/>
      <c r="K44" s="8">
        <v>7.04</v>
      </c>
      <c r="L44" s="7" t="s">
        <v>1004</v>
      </c>
    </row>
    <row r="45" spans="1:12" x14ac:dyDescent="0.55000000000000004">
      <c r="A45" s="8" t="s">
        <v>250</v>
      </c>
      <c r="B45" s="8" t="s">
        <v>247</v>
      </c>
      <c r="C45" s="8" t="s">
        <v>353</v>
      </c>
      <c r="D45" s="22">
        <v>242.09299999999999</v>
      </c>
      <c r="E45" s="141">
        <v>242.01777654200001</v>
      </c>
      <c r="F45" s="8">
        <v>1.46</v>
      </c>
      <c r="G45" s="7" t="s">
        <v>308</v>
      </c>
      <c r="H45" s="7">
        <v>4</v>
      </c>
      <c r="I45" s="7">
        <v>10</v>
      </c>
      <c r="J45" s="8" t="s">
        <v>284</v>
      </c>
      <c r="K45" s="150"/>
      <c r="L45" s="149"/>
    </row>
    <row r="46" spans="1:12" x14ac:dyDescent="0.55000000000000004">
      <c r="A46" s="8" t="s">
        <v>251</v>
      </c>
      <c r="B46" s="8" t="s">
        <v>248</v>
      </c>
      <c r="C46" s="8" t="s">
        <v>353</v>
      </c>
      <c r="D46" s="22">
        <v>412.05900000000003</v>
      </c>
      <c r="E46" s="141">
        <v>411.96163925100001</v>
      </c>
      <c r="F46" s="8">
        <v>2.0099999999999998</v>
      </c>
      <c r="G46" s="7" t="s">
        <v>309</v>
      </c>
      <c r="H46" s="7">
        <v>4</v>
      </c>
      <c r="I46" s="7">
        <v>10</v>
      </c>
      <c r="J46" s="8" t="s">
        <v>287</v>
      </c>
      <c r="K46" s="150"/>
      <c r="L46" s="150"/>
    </row>
    <row r="47" spans="1:12" x14ac:dyDescent="0.55000000000000004">
      <c r="A47" s="8" t="s">
        <v>252</v>
      </c>
      <c r="B47" s="8" t="s">
        <v>272</v>
      </c>
      <c r="C47" s="8" t="s">
        <v>353</v>
      </c>
      <c r="D47" s="22">
        <v>382.51</v>
      </c>
      <c r="E47" s="141">
        <v>381.9430084</v>
      </c>
      <c r="F47" s="7">
        <v>1.81</v>
      </c>
      <c r="G47" s="7" t="s">
        <v>291</v>
      </c>
      <c r="H47" s="7">
        <v>4</v>
      </c>
      <c r="I47" s="7">
        <v>6</v>
      </c>
      <c r="J47" s="8" t="s">
        <v>292</v>
      </c>
      <c r="K47" s="149"/>
      <c r="L47" s="149"/>
    </row>
    <row r="48" spans="1:12" x14ac:dyDescent="0.55000000000000004">
      <c r="A48" s="7" t="s">
        <v>216</v>
      </c>
      <c r="B48" s="7" t="s">
        <v>218</v>
      </c>
      <c r="C48" s="7" t="s">
        <v>353</v>
      </c>
      <c r="D48" s="21">
        <v>564.09299999999996</v>
      </c>
      <c r="E48" s="141">
        <v>563.96412069500002</v>
      </c>
      <c r="F48" s="7">
        <v>2.83</v>
      </c>
      <c r="G48" s="7" t="s">
        <v>310</v>
      </c>
      <c r="H48" s="7">
        <v>4</v>
      </c>
      <c r="I48" s="7">
        <v>8</v>
      </c>
      <c r="J48" s="8" t="s">
        <v>299</v>
      </c>
      <c r="K48" s="149"/>
      <c r="L48" s="149"/>
    </row>
    <row r="49" spans="1:12" x14ac:dyDescent="0.55000000000000004">
      <c r="A49" s="7" t="s">
        <v>219</v>
      </c>
      <c r="B49" s="7" t="s">
        <v>39</v>
      </c>
      <c r="C49" s="7" t="s">
        <v>351</v>
      </c>
      <c r="D49" s="21">
        <v>726.23099999999999</v>
      </c>
      <c r="E49" s="141">
        <v>725.97056999999995</v>
      </c>
      <c r="F49" s="149"/>
      <c r="G49" s="149"/>
      <c r="H49" s="149"/>
      <c r="I49" s="149"/>
      <c r="J49" s="150"/>
      <c r="K49" s="7">
        <v>8.82</v>
      </c>
      <c r="L49" s="7" t="s">
        <v>1005</v>
      </c>
    </row>
    <row r="50" spans="1:12" x14ac:dyDescent="0.55000000000000004">
      <c r="A50" s="7" t="s">
        <v>223</v>
      </c>
      <c r="B50" s="7" t="s">
        <v>225</v>
      </c>
      <c r="C50" s="7" t="s">
        <v>351</v>
      </c>
      <c r="D50" s="21">
        <v>450.12</v>
      </c>
      <c r="E50" s="141">
        <v>449.94068751100002</v>
      </c>
      <c r="F50" s="148"/>
      <c r="G50" s="149"/>
      <c r="H50" s="149"/>
      <c r="I50" s="149"/>
      <c r="J50" s="150"/>
      <c r="K50" s="21">
        <v>7.05</v>
      </c>
      <c r="L50" s="7" t="s">
        <v>1006</v>
      </c>
    </row>
    <row r="51" spans="1:12" x14ac:dyDescent="0.55000000000000004">
      <c r="A51" s="7" t="s">
        <v>226</v>
      </c>
      <c r="B51" s="7" t="s">
        <v>228</v>
      </c>
      <c r="C51" s="7" t="s">
        <v>351</v>
      </c>
      <c r="D51" s="21">
        <v>163.99</v>
      </c>
      <c r="E51" s="141">
        <v>163.98967008700001</v>
      </c>
      <c r="F51" s="148"/>
      <c r="G51" s="149"/>
      <c r="H51" s="149"/>
      <c r="I51" s="149"/>
      <c r="J51" s="150"/>
      <c r="K51" s="21">
        <v>1.52</v>
      </c>
      <c r="L51" s="7" t="s">
        <v>1007</v>
      </c>
    </row>
    <row r="52" spans="1:12" x14ac:dyDescent="0.55000000000000004">
      <c r="A52" s="8" t="s">
        <v>230</v>
      </c>
      <c r="B52" s="8" t="s">
        <v>232</v>
      </c>
      <c r="C52" s="7" t="s">
        <v>351</v>
      </c>
      <c r="D52" s="22">
        <v>518.57000000000005</v>
      </c>
      <c r="E52" s="141">
        <v>517.9036069</v>
      </c>
      <c r="F52" s="152"/>
      <c r="G52" s="149"/>
      <c r="H52" s="149"/>
      <c r="I52" s="149"/>
      <c r="J52" s="150"/>
      <c r="K52" s="22">
        <v>7.48</v>
      </c>
      <c r="L52" s="22" t="s">
        <v>1008</v>
      </c>
    </row>
    <row r="53" spans="1:12" x14ac:dyDescent="0.55000000000000004">
      <c r="A53" s="7" t="s">
        <v>254</v>
      </c>
      <c r="B53" s="7" t="s">
        <v>253</v>
      </c>
      <c r="C53" s="7" t="s">
        <v>353</v>
      </c>
      <c r="D53" s="21">
        <v>442.12400000000002</v>
      </c>
      <c r="E53" s="141">
        <v>442.00500184600003</v>
      </c>
      <c r="F53" s="7">
        <v>2.62</v>
      </c>
      <c r="G53" s="7" t="s">
        <v>311</v>
      </c>
      <c r="H53" s="7">
        <v>22</v>
      </c>
      <c r="I53" s="7">
        <v>10</v>
      </c>
      <c r="J53" s="8" t="s">
        <v>285</v>
      </c>
      <c r="K53" s="149"/>
      <c r="L53" s="149"/>
    </row>
    <row r="54" spans="1:12" x14ac:dyDescent="0.55000000000000004">
      <c r="A54" s="7" t="s">
        <v>234</v>
      </c>
      <c r="B54" s="7" t="s">
        <v>236</v>
      </c>
      <c r="C54" s="7" t="s">
        <v>351</v>
      </c>
      <c r="D54" s="21">
        <v>664.10900000000004</v>
      </c>
      <c r="E54" s="141">
        <v>663.95773334700004</v>
      </c>
      <c r="F54" s="149"/>
      <c r="G54" s="149"/>
      <c r="H54" s="149"/>
      <c r="I54" s="149"/>
      <c r="J54" s="150"/>
      <c r="K54" s="7">
        <v>8.67</v>
      </c>
      <c r="L54" s="7" t="s">
        <v>1009</v>
      </c>
    </row>
    <row r="55" spans="1:12" s="17" customFormat="1" x14ac:dyDescent="0.55000000000000004">
      <c r="A55" s="12" t="s">
        <v>306</v>
      </c>
      <c r="B55" s="12" t="s">
        <v>349</v>
      </c>
      <c r="C55" s="12" t="s">
        <v>353</v>
      </c>
      <c r="D55" s="12">
        <v>392.12</v>
      </c>
      <c r="E55" s="153">
        <v>392.00819552000002</v>
      </c>
      <c r="F55" s="12">
        <v>3.87</v>
      </c>
      <c r="G55" s="12" t="s">
        <v>1010</v>
      </c>
      <c r="H55" s="12">
        <v>2</v>
      </c>
      <c r="I55" s="12">
        <v>8</v>
      </c>
      <c r="J55" s="12" t="s">
        <v>305</v>
      </c>
      <c r="K55" s="151"/>
      <c r="L55" s="149"/>
    </row>
    <row r="56" spans="1:12" x14ac:dyDescent="0.55000000000000004">
      <c r="D56" s="144"/>
      <c r="J56" s="146"/>
    </row>
    <row r="57" spans="1:12" x14ac:dyDescent="0.55000000000000004">
      <c r="J57" s="146"/>
    </row>
    <row r="58" spans="1:12" x14ac:dyDescent="0.55000000000000004">
      <c r="J58" s="146"/>
    </row>
    <row r="59" spans="1:12" x14ac:dyDescent="0.55000000000000004">
      <c r="J59" s="146"/>
    </row>
  </sheetData>
  <autoFilter ref="A1:N59" xr:uid="{78AD4A8D-EB85-4CAE-9125-F5E936338BC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514E-749D-4E3B-BF0B-2E34EAC11526}">
  <dimension ref="A1:L27"/>
  <sheetViews>
    <sheetView tabSelected="1" workbookViewId="0">
      <selection activeCell="J17" sqref="J17"/>
    </sheetView>
  </sheetViews>
  <sheetFormatPr defaultColWidth="9.15625" defaultRowHeight="14.4" x14ac:dyDescent="0.55000000000000004"/>
  <cols>
    <col min="1" max="1" width="31" style="1" customWidth="1"/>
    <col min="2" max="2" width="11.68359375" style="1" customWidth="1"/>
    <col min="3" max="3" width="12" style="1" customWidth="1"/>
    <col min="4" max="4" width="15.68359375" style="1" customWidth="1"/>
    <col min="5" max="5" width="10.83984375" style="1" customWidth="1"/>
    <col min="6" max="6" width="11.578125" style="1" customWidth="1"/>
    <col min="7" max="16384" width="9.15625" style="1"/>
  </cols>
  <sheetData>
    <row r="1" spans="1:12" ht="30" x14ac:dyDescent="0.55000000000000004">
      <c r="A1" s="20" t="s">
        <v>313</v>
      </c>
      <c r="B1" s="20" t="s">
        <v>277</v>
      </c>
      <c r="C1" s="20" t="s">
        <v>278</v>
      </c>
      <c r="D1" s="20" t="s">
        <v>314</v>
      </c>
      <c r="E1" s="20" t="s">
        <v>279</v>
      </c>
      <c r="F1" s="20" t="s">
        <v>280</v>
      </c>
    </row>
    <row r="2" spans="1:12" x14ac:dyDescent="0.55000000000000004">
      <c r="A2" s="7" t="s">
        <v>315</v>
      </c>
      <c r="B2" s="7">
        <v>1.1200000000000001</v>
      </c>
      <c r="C2" s="7"/>
      <c r="D2" s="7" t="s">
        <v>316</v>
      </c>
      <c r="E2" s="7">
        <v>15</v>
      </c>
      <c r="F2" s="7">
        <v>10</v>
      </c>
      <c r="H2" s="17"/>
      <c r="I2" s="17"/>
      <c r="J2" s="17"/>
      <c r="K2" s="17"/>
      <c r="L2" s="17"/>
    </row>
    <row r="3" spans="1:12" ht="25.2" x14ac:dyDescent="0.55000000000000004">
      <c r="A3" s="7" t="s">
        <v>317</v>
      </c>
      <c r="B3" s="7">
        <v>1.67</v>
      </c>
      <c r="C3" s="7"/>
      <c r="D3" s="7" t="s">
        <v>318</v>
      </c>
      <c r="E3" s="7">
        <v>15</v>
      </c>
      <c r="F3" s="7">
        <v>9</v>
      </c>
    </row>
    <row r="4" spans="1:12" ht="25.2" x14ac:dyDescent="0.55000000000000004">
      <c r="A4" s="7" t="s">
        <v>319</v>
      </c>
      <c r="B4" s="22">
        <v>1.73</v>
      </c>
      <c r="C4" s="22"/>
      <c r="D4" s="7" t="s">
        <v>320</v>
      </c>
      <c r="E4" s="7">
        <v>60</v>
      </c>
      <c r="F4" s="7">
        <v>30</v>
      </c>
    </row>
    <row r="5" spans="1:12" ht="25.2" x14ac:dyDescent="0.55000000000000004">
      <c r="A5" s="7" t="s">
        <v>321</v>
      </c>
      <c r="B5" s="7">
        <v>1.74</v>
      </c>
      <c r="C5" s="7"/>
      <c r="D5" s="7" t="s">
        <v>322</v>
      </c>
      <c r="E5" s="7">
        <v>13</v>
      </c>
      <c r="F5" s="7">
        <v>9</v>
      </c>
    </row>
    <row r="6" spans="1:12" ht="25.2" x14ac:dyDescent="0.55000000000000004">
      <c r="A6" s="7" t="s">
        <v>323</v>
      </c>
      <c r="B6" s="7">
        <v>1.67</v>
      </c>
      <c r="C6" s="7"/>
      <c r="D6" s="7" t="s">
        <v>324</v>
      </c>
      <c r="E6" s="7">
        <v>43</v>
      </c>
      <c r="F6" s="7">
        <v>30</v>
      </c>
    </row>
    <row r="7" spans="1:12" ht="25.2" x14ac:dyDescent="0.55000000000000004">
      <c r="A7" s="7" t="s">
        <v>325</v>
      </c>
      <c r="B7" s="7">
        <v>1.81</v>
      </c>
      <c r="C7" s="7"/>
      <c r="D7" s="7" t="s">
        <v>326</v>
      </c>
      <c r="E7" s="7">
        <v>14</v>
      </c>
      <c r="F7" s="7">
        <v>10</v>
      </c>
    </row>
    <row r="8" spans="1:12" ht="25.2" x14ac:dyDescent="0.55000000000000004">
      <c r="A8" s="7" t="s">
        <v>327</v>
      </c>
      <c r="B8" s="8">
        <v>2.0299999999999998</v>
      </c>
      <c r="C8" s="8"/>
      <c r="D8" s="7" t="s">
        <v>328</v>
      </c>
      <c r="E8" s="7">
        <v>50</v>
      </c>
      <c r="F8" s="7">
        <v>38</v>
      </c>
    </row>
    <row r="9" spans="1:12" ht="25.2" x14ac:dyDescent="0.55000000000000004">
      <c r="A9" s="7" t="s">
        <v>329</v>
      </c>
      <c r="B9" s="8">
        <v>2.0099999999999998</v>
      </c>
      <c r="C9" s="8"/>
      <c r="D9" s="7" t="s">
        <v>330</v>
      </c>
      <c r="E9" s="7">
        <v>15</v>
      </c>
      <c r="F9" s="7">
        <v>11</v>
      </c>
    </row>
    <row r="10" spans="1:12" ht="25.2" x14ac:dyDescent="0.55000000000000004">
      <c r="A10" s="7" t="s">
        <v>331</v>
      </c>
      <c r="B10" s="21">
        <v>1.87</v>
      </c>
      <c r="C10" s="21"/>
      <c r="D10" s="7" t="s">
        <v>332</v>
      </c>
      <c r="E10" s="7">
        <v>43</v>
      </c>
      <c r="F10" s="7">
        <v>24</v>
      </c>
    </row>
    <row r="11" spans="1:12" ht="25.2" x14ac:dyDescent="0.55000000000000004">
      <c r="A11" s="7" t="s">
        <v>333</v>
      </c>
      <c r="B11" s="7">
        <v>2.2200000000000002</v>
      </c>
      <c r="C11" s="7"/>
      <c r="D11" s="7" t="s">
        <v>334</v>
      </c>
      <c r="E11" s="7">
        <v>15</v>
      </c>
      <c r="F11" s="7">
        <v>11</v>
      </c>
    </row>
    <row r="12" spans="1:12" ht="25.2" x14ac:dyDescent="0.55000000000000004">
      <c r="A12" s="7" t="s">
        <v>335</v>
      </c>
      <c r="B12" s="7">
        <v>3.41</v>
      </c>
      <c r="C12" s="7"/>
      <c r="D12" s="7" t="s">
        <v>336</v>
      </c>
      <c r="E12" s="7">
        <v>50</v>
      </c>
      <c r="F12" s="7">
        <v>32</v>
      </c>
    </row>
    <row r="13" spans="1:12" ht="25.2" x14ac:dyDescent="0.55000000000000004">
      <c r="A13" s="7" t="s">
        <v>337</v>
      </c>
      <c r="B13" s="22">
        <v>2.5499999999999998</v>
      </c>
      <c r="C13" s="22"/>
      <c r="D13" s="7" t="s">
        <v>338</v>
      </c>
      <c r="E13" s="7">
        <v>60</v>
      </c>
      <c r="F13" s="7">
        <v>48</v>
      </c>
    </row>
    <row r="14" spans="1:12" ht="25.2" x14ac:dyDescent="0.55000000000000004">
      <c r="A14" s="7" t="s">
        <v>339</v>
      </c>
      <c r="B14" s="7">
        <v>2.4300000000000002</v>
      </c>
      <c r="C14" s="7"/>
      <c r="D14" s="7" t="s">
        <v>340</v>
      </c>
      <c r="E14" s="7">
        <v>16</v>
      </c>
      <c r="F14" s="7">
        <v>12</v>
      </c>
    </row>
    <row r="15" spans="1:12" ht="25.2" x14ac:dyDescent="0.55000000000000004">
      <c r="A15" s="7" t="s">
        <v>341</v>
      </c>
      <c r="B15" s="21">
        <v>2.35</v>
      </c>
      <c r="C15" s="21"/>
      <c r="D15" s="7" t="s">
        <v>342</v>
      </c>
      <c r="E15" s="7">
        <v>45</v>
      </c>
      <c r="F15" s="7">
        <v>45</v>
      </c>
    </row>
    <row r="16" spans="1:12" ht="25.2" x14ac:dyDescent="0.55000000000000004">
      <c r="A16" s="7" t="s">
        <v>343</v>
      </c>
      <c r="B16" s="7">
        <v>2.83</v>
      </c>
      <c r="C16" s="7"/>
      <c r="D16" s="7" t="s">
        <v>344</v>
      </c>
      <c r="E16" s="7">
        <v>17</v>
      </c>
      <c r="F16" s="7">
        <v>12</v>
      </c>
    </row>
    <row r="17" spans="1:6" ht="25.2" x14ac:dyDescent="0.55000000000000004">
      <c r="A17" s="7" t="s">
        <v>345</v>
      </c>
      <c r="B17" s="7">
        <v>3.69</v>
      </c>
      <c r="C17" s="7"/>
      <c r="D17" s="7" t="s">
        <v>346</v>
      </c>
      <c r="E17" s="7">
        <v>19</v>
      </c>
      <c r="F17" s="7">
        <v>14</v>
      </c>
    </row>
    <row r="18" spans="1:6" x14ac:dyDescent="0.55000000000000004">
      <c r="A18" s="23" t="s">
        <v>312</v>
      </c>
      <c r="B18" s="23">
        <v>2.54</v>
      </c>
      <c r="C18" s="23"/>
      <c r="D18" s="8" t="s">
        <v>347</v>
      </c>
      <c r="E18" s="8">
        <v>30</v>
      </c>
      <c r="F18" s="8">
        <v>24</v>
      </c>
    </row>
    <row r="19" spans="1:6" x14ac:dyDescent="0.55000000000000004">
      <c r="A19" s="7" t="s">
        <v>288</v>
      </c>
      <c r="B19" s="24"/>
      <c r="C19" s="8">
        <v>2.0299999999999998</v>
      </c>
      <c r="D19" s="8" t="s">
        <v>348</v>
      </c>
      <c r="E19" s="8">
        <v>56</v>
      </c>
      <c r="F19" s="8">
        <v>6</v>
      </c>
    </row>
    <row r="27" spans="1:6" x14ac:dyDescent="0.55000000000000004">
      <c r="D2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FB60-B95D-4B41-B275-4ED1BA50AFFE}">
  <dimension ref="A1:L57"/>
  <sheetViews>
    <sheetView zoomScale="124" zoomScaleNormal="124" workbookViewId="0">
      <selection activeCell="K24" sqref="K24"/>
    </sheetView>
  </sheetViews>
  <sheetFormatPr defaultColWidth="9.15625" defaultRowHeight="14.4" x14ac:dyDescent="0.55000000000000004"/>
  <cols>
    <col min="1" max="1" width="40.83984375" style="1" customWidth="1"/>
    <col min="2" max="2" width="20.578125" style="1" customWidth="1"/>
    <col min="3" max="3" width="14.26171875" style="1" customWidth="1"/>
    <col min="4" max="4" width="49.578125" style="1" customWidth="1"/>
    <col min="5" max="5" width="14.578125" style="17" customWidth="1"/>
    <col min="6" max="6" width="16.41796875" style="1" customWidth="1"/>
    <col min="7" max="7" width="13.26171875" style="1" customWidth="1"/>
    <col min="8" max="8" width="13.26171875" style="56" customWidth="1"/>
    <col min="9" max="9" width="17.578125" style="17" customWidth="1"/>
    <col min="10" max="16384" width="9.15625" style="1"/>
  </cols>
  <sheetData>
    <row r="1" spans="1:10" s="76" customFormat="1" ht="55" customHeight="1" x14ac:dyDescent="0.5">
      <c r="A1" s="74" t="s">
        <v>44</v>
      </c>
      <c r="B1" s="71" t="s">
        <v>45</v>
      </c>
      <c r="C1" s="71" t="s">
        <v>46</v>
      </c>
      <c r="D1" s="71" t="s">
        <v>47</v>
      </c>
      <c r="E1" s="72" t="s">
        <v>620</v>
      </c>
      <c r="F1" s="72" t="s">
        <v>350</v>
      </c>
      <c r="G1" s="75" t="s">
        <v>621</v>
      </c>
      <c r="H1" s="75" t="s">
        <v>381</v>
      </c>
      <c r="I1" s="75" t="s">
        <v>384</v>
      </c>
    </row>
    <row r="2" spans="1:10" s="44" customFormat="1" x14ac:dyDescent="0.55000000000000004">
      <c r="A2" s="80" t="s">
        <v>23</v>
      </c>
      <c r="B2" s="14" t="s">
        <v>158</v>
      </c>
      <c r="C2" s="14" t="s">
        <v>159</v>
      </c>
      <c r="D2" s="14" t="s">
        <v>160</v>
      </c>
      <c r="E2" s="16" t="s">
        <v>386</v>
      </c>
      <c r="F2" s="16" t="s">
        <v>353</v>
      </c>
      <c r="G2" s="79">
        <v>0</v>
      </c>
      <c r="H2" s="58">
        <v>0.33810000000000001</v>
      </c>
      <c r="I2" s="79">
        <v>0</v>
      </c>
    </row>
    <row r="3" spans="1:10" s="44" customFormat="1" ht="25.9" customHeight="1" x14ac:dyDescent="0.55000000000000004">
      <c r="A3" s="82" t="s">
        <v>24</v>
      </c>
      <c r="B3" s="14" t="s">
        <v>163</v>
      </c>
      <c r="C3" s="14" t="s">
        <v>164</v>
      </c>
      <c r="D3" s="14" t="s">
        <v>165</v>
      </c>
      <c r="E3" s="16" t="s">
        <v>386</v>
      </c>
      <c r="F3" s="16" t="s">
        <v>351</v>
      </c>
      <c r="G3" s="83">
        <v>0.9</v>
      </c>
      <c r="H3" s="57">
        <v>0.28860000000000002</v>
      </c>
      <c r="I3" s="83">
        <v>0</v>
      </c>
      <c r="J3" s="17"/>
    </row>
    <row r="4" spans="1:10" s="17" customFormat="1" x14ac:dyDescent="0.55000000000000004">
      <c r="A4" s="81" t="s">
        <v>245</v>
      </c>
      <c r="B4" s="14" t="s">
        <v>246</v>
      </c>
      <c r="C4" s="14" t="s">
        <v>263</v>
      </c>
      <c r="D4" s="14" t="s">
        <v>264</v>
      </c>
      <c r="E4" s="16" t="s">
        <v>386</v>
      </c>
      <c r="F4" s="16" t="s">
        <v>353</v>
      </c>
      <c r="G4" s="83">
        <v>0</v>
      </c>
      <c r="H4" s="57" t="s">
        <v>382</v>
      </c>
      <c r="I4" s="79">
        <v>0</v>
      </c>
    </row>
    <row r="5" spans="1:10" s="17" customFormat="1" x14ac:dyDescent="0.55000000000000004">
      <c r="A5" s="78" t="s">
        <v>239</v>
      </c>
      <c r="B5" s="14" t="s">
        <v>240</v>
      </c>
      <c r="C5" s="14" t="s">
        <v>258</v>
      </c>
      <c r="D5" s="14" t="s">
        <v>259</v>
      </c>
      <c r="E5" s="16" t="s">
        <v>386</v>
      </c>
      <c r="F5" s="16" t="s">
        <v>353</v>
      </c>
      <c r="G5" s="79">
        <v>0</v>
      </c>
      <c r="H5" s="58">
        <v>0.26119999999999999</v>
      </c>
      <c r="I5" s="79">
        <v>0</v>
      </c>
    </row>
    <row r="6" spans="1:10" s="17" customFormat="1" x14ac:dyDescent="0.55000000000000004">
      <c r="A6" s="82" t="s">
        <v>6</v>
      </c>
      <c r="B6" s="14" t="s">
        <v>94</v>
      </c>
      <c r="C6" s="14" t="s">
        <v>95</v>
      </c>
      <c r="D6" s="14" t="s">
        <v>96</v>
      </c>
      <c r="E6" s="16" t="s">
        <v>392</v>
      </c>
      <c r="F6" s="16" t="s">
        <v>351</v>
      </c>
      <c r="G6" s="83">
        <v>0.71</v>
      </c>
      <c r="H6" s="57">
        <v>0.5272</v>
      </c>
      <c r="I6" s="83">
        <v>0</v>
      </c>
    </row>
    <row r="7" spans="1:10" s="70" customFormat="1" x14ac:dyDescent="0.55000000000000004">
      <c r="A7" s="82" t="s">
        <v>17</v>
      </c>
      <c r="B7" s="14" t="s">
        <v>134</v>
      </c>
      <c r="C7" s="14" t="s">
        <v>135</v>
      </c>
      <c r="D7" s="14" t="s">
        <v>136</v>
      </c>
      <c r="E7" s="16" t="s">
        <v>387</v>
      </c>
      <c r="F7" s="16" t="s">
        <v>351</v>
      </c>
      <c r="G7" s="83">
        <v>4.28</v>
      </c>
      <c r="H7" s="57">
        <v>4.0000000000000002E-4</v>
      </c>
      <c r="I7" s="83">
        <v>4.28</v>
      </c>
      <c r="J7" s="17"/>
    </row>
    <row r="8" spans="1:10" s="17" customFormat="1" x14ac:dyDescent="0.55000000000000004">
      <c r="A8" s="84" t="s">
        <v>29</v>
      </c>
      <c r="B8" s="14" t="s">
        <v>181</v>
      </c>
      <c r="C8" s="14" t="s">
        <v>182</v>
      </c>
      <c r="D8" s="14" t="s">
        <v>183</v>
      </c>
      <c r="E8" s="16" t="s">
        <v>387</v>
      </c>
      <c r="F8" s="16" t="s">
        <v>353</v>
      </c>
      <c r="G8" s="83">
        <v>1.401</v>
      </c>
      <c r="H8" s="57">
        <v>2.2700000000000001E-2</v>
      </c>
      <c r="I8" s="83">
        <v>1.401</v>
      </c>
    </row>
    <row r="9" spans="1:10" s="17" customFormat="1" x14ac:dyDescent="0.55000000000000004">
      <c r="A9" s="84" t="s">
        <v>0</v>
      </c>
      <c r="B9" s="14" t="s">
        <v>62</v>
      </c>
      <c r="C9" s="14" t="s">
        <v>63</v>
      </c>
      <c r="D9" s="14" t="s">
        <v>64</v>
      </c>
      <c r="E9" s="16" t="s">
        <v>387</v>
      </c>
      <c r="F9" s="16" t="s">
        <v>353</v>
      </c>
      <c r="G9" s="83">
        <v>1.5284</v>
      </c>
      <c r="H9" s="57">
        <v>4.4999999999999997E-3</v>
      </c>
      <c r="I9" s="83">
        <v>1.53</v>
      </c>
    </row>
    <row r="10" spans="1:10" s="17" customFormat="1" x14ac:dyDescent="0.55000000000000004">
      <c r="A10" s="82" t="s">
        <v>7</v>
      </c>
      <c r="B10" s="14" t="s">
        <v>99</v>
      </c>
      <c r="C10" s="73" t="s">
        <v>100</v>
      </c>
      <c r="D10" s="14" t="s">
        <v>101</v>
      </c>
      <c r="E10" s="16" t="s">
        <v>359</v>
      </c>
      <c r="F10" s="16" t="s">
        <v>351</v>
      </c>
      <c r="G10" s="83">
        <v>11.84</v>
      </c>
      <c r="H10" s="57">
        <v>1E-4</v>
      </c>
      <c r="I10" s="83">
        <v>11.84</v>
      </c>
    </row>
    <row r="11" spans="1:10" s="17" customFormat="1" x14ac:dyDescent="0.55000000000000004">
      <c r="A11" s="84" t="s">
        <v>1</v>
      </c>
      <c r="B11" s="14" t="s">
        <v>69</v>
      </c>
      <c r="C11" s="19"/>
      <c r="D11" s="14" t="s">
        <v>71</v>
      </c>
      <c r="E11" s="16" t="s">
        <v>359</v>
      </c>
      <c r="F11" s="16" t="s">
        <v>353</v>
      </c>
      <c r="G11" s="83">
        <v>0</v>
      </c>
      <c r="H11" s="57" t="s">
        <v>382</v>
      </c>
      <c r="I11" s="83">
        <v>0</v>
      </c>
      <c r="J11" s="44"/>
    </row>
    <row r="12" spans="1:10" s="17" customFormat="1" x14ac:dyDescent="0.55000000000000004">
      <c r="A12" s="53" t="s">
        <v>253</v>
      </c>
      <c r="B12" s="14" t="s">
        <v>254</v>
      </c>
      <c r="C12" s="19" t="s">
        <v>274</v>
      </c>
      <c r="D12" s="14" t="s">
        <v>253</v>
      </c>
      <c r="E12" s="16" t="s">
        <v>359</v>
      </c>
      <c r="F12" s="16" t="s">
        <v>353</v>
      </c>
      <c r="G12" s="83">
        <v>19.736000000000001</v>
      </c>
      <c r="H12" s="57" t="s">
        <v>383</v>
      </c>
      <c r="I12" s="83">
        <v>13.21</v>
      </c>
    </row>
    <row r="13" spans="1:10" s="17" customFormat="1" x14ac:dyDescent="0.55000000000000004">
      <c r="A13" s="53" t="s">
        <v>247</v>
      </c>
      <c r="B13" s="12" t="s">
        <v>250</v>
      </c>
      <c r="C13" s="12" t="s">
        <v>266</v>
      </c>
      <c r="D13" s="12" t="s">
        <v>247</v>
      </c>
      <c r="E13" s="16" t="s">
        <v>359</v>
      </c>
      <c r="F13" s="16" t="s">
        <v>353</v>
      </c>
      <c r="G13" s="83">
        <v>0</v>
      </c>
      <c r="H13" s="57" t="s">
        <v>382</v>
      </c>
      <c r="I13" s="83">
        <v>0</v>
      </c>
    </row>
    <row r="14" spans="1:10" s="17" customFormat="1" x14ac:dyDescent="0.55000000000000004">
      <c r="A14" s="48" t="s">
        <v>349</v>
      </c>
      <c r="B14" s="77" t="s">
        <v>306</v>
      </c>
      <c r="C14" s="49"/>
      <c r="D14" s="50" t="s">
        <v>379</v>
      </c>
      <c r="E14" s="16" t="s">
        <v>359</v>
      </c>
      <c r="F14" s="16" t="s">
        <v>353</v>
      </c>
      <c r="G14" s="88">
        <v>5.0460000000000003</v>
      </c>
      <c r="H14" s="85">
        <v>1E-4</v>
      </c>
      <c r="I14" s="87">
        <v>5.0460000000000003</v>
      </c>
    </row>
    <row r="15" spans="1:10" s="17" customFormat="1" x14ac:dyDescent="0.55000000000000004">
      <c r="A15" s="82" t="s">
        <v>18</v>
      </c>
      <c r="B15" s="14" t="s">
        <v>138</v>
      </c>
      <c r="C15" s="14" t="s">
        <v>139</v>
      </c>
      <c r="D15" s="14" t="s">
        <v>18</v>
      </c>
      <c r="E15" s="16" t="s">
        <v>85</v>
      </c>
      <c r="F15" s="16" t="s">
        <v>351</v>
      </c>
      <c r="G15" s="83">
        <v>1.23</v>
      </c>
      <c r="H15" s="57">
        <v>7.9600000000000004E-2</v>
      </c>
      <c r="I15" s="83">
        <v>0</v>
      </c>
    </row>
    <row r="16" spans="1:10" s="17" customFormat="1" x14ac:dyDescent="0.55000000000000004">
      <c r="A16" s="82" t="s">
        <v>8</v>
      </c>
      <c r="B16" s="14" t="s">
        <v>104</v>
      </c>
      <c r="C16" s="14" t="s">
        <v>105</v>
      </c>
      <c r="D16" s="14" t="s">
        <v>8</v>
      </c>
      <c r="E16" s="16" t="s">
        <v>85</v>
      </c>
      <c r="F16" s="16" t="s">
        <v>351</v>
      </c>
      <c r="G16" s="83">
        <v>1.82</v>
      </c>
      <c r="H16" s="57">
        <v>4.0000000000000002E-4</v>
      </c>
      <c r="I16" s="83">
        <v>1.82</v>
      </c>
    </row>
    <row r="17" spans="1:10" s="17" customFormat="1" ht="14.7" x14ac:dyDescent="0.6">
      <c r="A17" s="82" t="s">
        <v>37</v>
      </c>
      <c r="B17" s="12" t="s">
        <v>212</v>
      </c>
      <c r="C17" s="12" t="s">
        <v>213</v>
      </c>
      <c r="D17" s="12" t="s">
        <v>214</v>
      </c>
      <c r="E17" s="16" t="s">
        <v>385</v>
      </c>
      <c r="F17" s="16" t="s">
        <v>351</v>
      </c>
      <c r="G17" s="83">
        <v>2.06</v>
      </c>
      <c r="H17" s="57">
        <v>2.1700000000000001E-2</v>
      </c>
      <c r="I17" s="83">
        <v>2.06</v>
      </c>
    </row>
    <row r="18" spans="1:10" s="17" customFormat="1" x14ac:dyDescent="0.55000000000000004">
      <c r="A18" s="82" t="s">
        <v>19</v>
      </c>
      <c r="B18" s="14" t="s">
        <v>141</v>
      </c>
      <c r="C18" s="14" t="s">
        <v>142</v>
      </c>
      <c r="D18" s="14" t="s">
        <v>143</v>
      </c>
      <c r="E18" s="16" t="s">
        <v>385</v>
      </c>
      <c r="F18" s="16" t="s">
        <v>351</v>
      </c>
      <c r="G18" s="83">
        <v>0.08</v>
      </c>
      <c r="H18" s="57">
        <v>0.91290000000000004</v>
      </c>
      <c r="I18" s="83">
        <v>0</v>
      </c>
    </row>
    <row r="19" spans="1:10" s="17" customFormat="1" x14ac:dyDescent="0.55000000000000004">
      <c r="A19" s="82" t="s">
        <v>9</v>
      </c>
      <c r="B19" s="14" t="s">
        <v>107</v>
      </c>
      <c r="C19" s="14" t="s">
        <v>108</v>
      </c>
      <c r="D19" s="14" t="s">
        <v>109</v>
      </c>
      <c r="E19" s="16" t="s">
        <v>385</v>
      </c>
      <c r="F19" s="16" t="s">
        <v>351</v>
      </c>
      <c r="G19" s="83">
        <v>0</v>
      </c>
      <c r="H19" s="57">
        <v>7.3800000000000004E-2</v>
      </c>
      <c r="I19" s="83">
        <v>0</v>
      </c>
    </row>
    <row r="20" spans="1:10" s="17" customFormat="1" ht="14.25" customHeight="1" x14ac:dyDescent="0.55000000000000004">
      <c r="A20" s="82" t="s">
        <v>4</v>
      </c>
      <c r="B20" s="14" t="s">
        <v>87</v>
      </c>
      <c r="C20" s="14" t="s">
        <v>88</v>
      </c>
      <c r="D20" s="14" t="s">
        <v>89</v>
      </c>
      <c r="E20" s="16" t="s">
        <v>385</v>
      </c>
      <c r="F20" s="16" t="s">
        <v>351</v>
      </c>
      <c r="G20" s="83">
        <v>3.12</v>
      </c>
      <c r="H20" s="57">
        <v>4.8999999999999998E-3</v>
      </c>
      <c r="I20" s="83">
        <v>3.12</v>
      </c>
    </row>
    <row r="21" spans="1:10" s="17" customFormat="1" x14ac:dyDescent="0.55000000000000004">
      <c r="A21" s="82" t="s">
        <v>10</v>
      </c>
      <c r="B21" s="14" t="s">
        <v>111</v>
      </c>
      <c r="C21" s="14" t="s">
        <v>112</v>
      </c>
      <c r="D21" s="14" t="s">
        <v>113</v>
      </c>
      <c r="E21" s="16" t="s">
        <v>385</v>
      </c>
      <c r="F21" s="16" t="s">
        <v>351</v>
      </c>
      <c r="G21" s="83">
        <v>1.62</v>
      </c>
      <c r="H21" s="57">
        <v>4.1099999999999998E-2</v>
      </c>
      <c r="I21" s="83">
        <v>1.62</v>
      </c>
    </row>
    <row r="22" spans="1:10" s="17" customFormat="1" x14ac:dyDescent="0.55000000000000004">
      <c r="A22" s="82" t="s">
        <v>34</v>
      </c>
      <c r="B22" s="14" t="s">
        <v>203</v>
      </c>
      <c r="C22" s="14" t="s">
        <v>204</v>
      </c>
      <c r="D22" s="14" t="s">
        <v>205</v>
      </c>
      <c r="E22" s="16" t="s">
        <v>385</v>
      </c>
      <c r="F22" s="16" t="s">
        <v>351</v>
      </c>
      <c r="G22" s="79">
        <v>0.83</v>
      </c>
      <c r="H22" s="58">
        <v>0.38319999999999999</v>
      </c>
      <c r="I22" s="83">
        <v>0</v>
      </c>
    </row>
    <row r="23" spans="1:10" s="17" customFormat="1" x14ac:dyDescent="0.55000000000000004">
      <c r="A23" s="82" t="s">
        <v>35</v>
      </c>
      <c r="B23" s="14" t="s">
        <v>206</v>
      </c>
      <c r="C23" s="14" t="s">
        <v>207</v>
      </c>
      <c r="D23" s="14" t="s">
        <v>208</v>
      </c>
      <c r="E23" s="16" t="s">
        <v>385</v>
      </c>
      <c r="F23" s="16" t="s">
        <v>351</v>
      </c>
      <c r="G23" s="83">
        <v>1.49</v>
      </c>
      <c r="H23" s="57">
        <v>5.21E-2</v>
      </c>
      <c r="I23" s="83">
        <v>0</v>
      </c>
    </row>
    <row r="24" spans="1:10" s="17" customFormat="1" x14ac:dyDescent="0.55000000000000004">
      <c r="A24" s="82" t="s">
        <v>27</v>
      </c>
      <c r="B24" s="14" t="s">
        <v>174</v>
      </c>
      <c r="C24" s="14" t="s">
        <v>175</v>
      </c>
      <c r="D24" s="14" t="s">
        <v>176</v>
      </c>
      <c r="E24" s="16" t="s">
        <v>385</v>
      </c>
      <c r="F24" s="16" t="s">
        <v>351</v>
      </c>
      <c r="G24" s="83">
        <v>2.13</v>
      </c>
      <c r="H24" s="57">
        <v>8.1199999999999994E-2</v>
      </c>
      <c r="I24" s="83">
        <v>0</v>
      </c>
    </row>
    <row r="25" spans="1:10" s="17" customFormat="1" x14ac:dyDescent="0.55000000000000004">
      <c r="A25" s="84" t="s">
        <v>41</v>
      </c>
      <c r="B25" s="14" t="s">
        <v>226</v>
      </c>
      <c r="C25" s="14" t="s">
        <v>227</v>
      </c>
      <c r="D25" s="14" t="s">
        <v>228</v>
      </c>
      <c r="E25" s="16" t="s">
        <v>385</v>
      </c>
      <c r="F25" s="16" t="s">
        <v>351</v>
      </c>
      <c r="G25" s="83">
        <v>0.59</v>
      </c>
      <c r="H25" s="57">
        <v>0.1434</v>
      </c>
      <c r="I25" s="83">
        <v>0</v>
      </c>
    </row>
    <row r="26" spans="1:10" s="17" customFormat="1" x14ac:dyDescent="0.55000000000000004">
      <c r="A26" s="84" t="s">
        <v>16</v>
      </c>
      <c r="B26" s="14" t="s">
        <v>129</v>
      </c>
      <c r="C26" s="14" t="s">
        <v>130</v>
      </c>
      <c r="D26" s="14" t="s">
        <v>131</v>
      </c>
      <c r="E26" s="16" t="s">
        <v>385</v>
      </c>
      <c r="F26" s="16" t="s">
        <v>351</v>
      </c>
      <c r="G26" s="83">
        <v>0</v>
      </c>
      <c r="H26" s="57"/>
      <c r="I26" s="83">
        <v>0</v>
      </c>
    </row>
    <row r="27" spans="1:10" s="44" customFormat="1" x14ac:dyDescent="0.55000000000000004">
      <c r="A27" s="84" t="s">
        <v>43</v>
      </c>
      <c r="B27" s="14" t="s">
        <v>234</v>
      </c>
      <c r="C27" s="14" t="s">
        <v>235</v>
      </c>
      <c r="D27" s="14" t="s">
        <v>236</v>
      </c>
      <c r="E27" s="16" t="s">
        <v>385</v>
      </c>
      <c r="F27" s="16" t="s">
        <v>351</v>
      </c>
      <c r="G27" s="83">
        <v>0</v>
      </c>
      <c r="H27" s="57">
        <v>0.9617</v>
      </c>
      <c r="I27" s="83">
        <v>0</v>
      </c>
      <c r="J27" s="17"/>
    </row>
    <row r="28" spans="1:10" s="17" customFormat="1" x14ac:dyDescent="0.55000000000000004">
      <c r="A28" s="82" t="s">
        <v>38</v>
      </c>
      <c r="B28" s="14" t="s">
        <v>216</v>
      </c>
      <c r="C28" s="14" t="s">
        <v>217</v>
      </c>
      <c r="D28" s="14" t="s">
        <v>218</v>
      </c>
      <c r="E28" s="16" t="s">
        <v>385</v>
      </c>
      <c r="F28" s="16" t="s">
        <v>353</v>
      </c>
      <c r="G28" s="83">
        <v>0</v>
      </c>
      <c r="H28" s="57">
        <v>0.55379999999999996</v>
      </c>
      <c r="I28" s="83">
        <v>0</v>
      </c>
    </row>
    <row r="29" spans="1:10" s="44" customFormat="1" x14ac:dyDescent="0.55000000000000004">
      <c r="A29" s="80" t="s">
        <v>2</v>
      </c>
      <c r="B29" s="12" t="s">
        <v>73</v>
      </c>
      <c r="C29" s="12" t="s">
        <v>74</v>
      </c>
      <c r="D29" s="12" t="s">
        <v>75</v>
      </c>
      <c r="E29" s="16" t="s">
        <v>385</v>
      </c>
      <c r="F29" s="16" t="s">
        <v>351</v>
      </c>
      <c r="G29" s="83">
        <v>0</v>
      </c>
      <c r="H29" s="57">
        <v>0.2505</v>
      </c>
      <c r="I29" s="83">
        <v>0</v>
      </c>
    </row>
    <row r="30" spans="1:10" s="17" customFormat="1" x14ac:dyDescent="0.55000000000000004">
      <c r="A30" s="80" t="s">
        <v>20</v>
      </c>
      <c r="B30" s="14" t="s">
        <v>145</v>
      </c>
      <c r="C30" s="14" t="s">
        <v>146</v>
      </c>
      <c r="D30" s="14" t="s">
        <v>147</v>
      </c>
      <c r="E30" s="16" t="s">
        <v>385</v>
      </c>
      <c r="F30" s="16" t="s">
        <v>351</v>
      </c>
      <c r="G30" s="79">
        <v>2.34</v>
      </c>
      <c r="H30" s="58">
        <v>2.9600000000000001E-2</v>
      </c>
      <c r="I30" s="79">
        <v>2.34</v>
      </c>
    </row>
    <row r="31" spans="1:10" s="17" customFormat="1" x14ac:dyDescent="0.55000000000000004">
      <c r="A31" s="81" t="s">
        <v>237</v>
      </c>
      <c r="B31" s="14" t="s">
        <v>238</v>
      </c>
      <c r="C31" s="14" t="s">
        <v>255</v>
      </c>
      <c r="D31" s="14" t="s">
        <v>256</v>
      </c>
      <c r="E31" s="16" t="s">
        <v>394</v>
      </c>
      <c r="F31" s="16" t="s">
        <v>353</v>
      </c>
      <c r="G31" s="83">
        <v>0</v>
      </c>
      <c r="H31" s="57" t="s">
        <v>382</v>
      </c>
      <c r="I31" s="83">
        <v>0</v>
      </c>
    </row>
    <row r="32" spans="1:10" s="17" customFormat="1" x14ac:dyDescent="0.55000000000000004">
      <c r="A32" s="81" t="s">
        <v>249</v>
      </c>
      <c r="B32" s="12" t="s">
        <v>252</v>
      </c>
      <c r="C32" s="12" t="s">
        <v>271</v>
      </c>
      <c r="D32" s="12" t="s">
        <v>272</v>
      </c>
      <c r="E32" s="16" t="s">
        <v>394</v>
      </c>
      <c r="F32" s="16" t="s">
        <v>353</v>
      </c>
      <c r="G32" s="83">
        <v>0</v>
      </c>
      <c r="H32" s="57" t="s">
        <v>382</v>
      </c>
      <c r="I32" s="83">
        <v>0</v>
      </c>
    </row>
    <row r="33" spans="1:12" s="17" customFormat="1" x14ac:dyDescent="0.55000000000000004">
      <c r="A33" s="82" t="s">
        <v>26</v>
      </c>
      <c r="B33" s="14" t="s">
        <v>170</v>
      </c>
      <c r="C33" s="14" t="s">
        <v>171</v>
      </c>
      <c r="D33" s="14" t="s">
        <v>172</v>
      </c>
      <c r="E33" s="16" t="s">
        <v>393</v>
      </c>
      <c r="F33" s="16" t="s">
        <v>351</v>
      </c>
      <c r="G33" s="83">
        <v>1.5</v>
      </c>
      <c r="H33" s="57">
        <v>3.8600000000000002E-2</v>
      </c>
      <c r="I33" s="83">
        <v>1.5</v>
      </c>
    </row>
    <row r="34" spans="1:12" s="17" customFormat="1" x14ac:dyDescent="0.55000000000000004">
      <c r="A34" s="81" t="s">
        <v>248</v>
      </c>
      <c r="B34" s="12" t="s">
        <v>251</v>
      </c>
      <c r="C34" s="12" t="s">
        <v>269</v>
      </c>
      <c r="D34" s="12" t="s">
        <v>248</v>
      </c>
      <c r="E34" s="16" t="s">
        <v>393</v>
      </c>
      <c r="F34" s="16" t="s">
        <v>353</v>
      </c>
      <c r="G34" s="83">
        <v>0</v>
      </c>
      <c r="H34" s="57" t="s">
        <v>382</v>
      </c>
      <c r="I34" s="83">
        <v>0</v>
      </c>
    </row>
    <row r="35" spans="1:12" s="17" customFormat="1" x14ac:dyDescent="0.55000000000000004">
      <c r="A35" s="53" t="s">
        <v>242</v>
      </c>
      <c r="B35" s="14" t="s">
        <v>244</v>
      </c>
      <c r="C35" s="14" t="s">
        <v>262</v>
      </c>
      <c r="D35" s="14" t="s">
        <v>242</v>
      </c>
      <c r="E35" s="16" t="s">
        <v>393</v>
      </c>
      <c r="F35" s="16" t="s">
        <v>353</v>
      </c>
      <c r="G35" s="83">
        <v>0</v>
      </c>
      <c r="H35" s="57" t="s">
        <v>382</v>
      </c>
      <c r="I35" s="83">
        <v>0</v>
      </c>
    </row>
    <row r="36" spans="1:12" s="17" customFormat="1" x14ac:dyDescent="0.55000000000000004">
      <c r="A36" s="82" t="s">
        <v>14</v>
      </c>
      <c r="B36" s="14" t="s">
        <v>120</v>
      </c>
      <c r="C36" s="14" t="s">
        <v>121</v>
      </c>
      <c r="D36" s="14" t="s">
        <v>122</v>
      </c>
      <c r="E36" s="16" t="s">
        <v>393</v>
      </c>
      <c r="F36" s="16" t="s">
        <v>352</v>
      </c>
      <c r="G36" s="83">
        <v>0</v>
      </c>
      <c r="H36" s="57">
        <v>0.35749999999999998</v>
      </c>
      <c r="I36" s="83">
        <v>0</v>
      </c>
    </row>
    <row r="37" spans="1:12" s="17" customFormat="1" x14ac:dyDescent="0.55000000000000004">
      <c r="A37" s="82" t="s">
        <v>31</v>
      </c>
      <c r="B37" s="14" t="s">
        <v>188</v>
      </c>
      <c r="C37" s="14" t="s">
        <v>189</v>
      </c>
      <c r="D37" s="14" t="s">
        <v>190</v>
      </c>
      <c r="E37" s="16" t="s">
        <v>393</v>
      </c>
      <c r="F37" s="16" t="s">
        <v>351</v>
      </c>
      <c r="G37" s="83">
        <v>0</v>
      </c>
      <c r="H37" s="57">
        <v>0.13880000000000001</v>
      </c>
      <c r="I37" s="83">
        <v>0</v>
      </c>
    </row>
    <row r="38" spans="1:12" s="44" customFormat="1" x14ac:dyDescent="0.55000000000000004">
      <c r="A38" s="82" t="s">
        <v>28</v>
      </c>
      <c r="B38" s="14" t="s">
        <v>177</v>
      </c>
      <c r="C38" s="14" t="s">
        <v>178</v>
      </c>
      <c r="D38" s="14" t="s">
        <v>179</v>
      </c>
      <c r="E38" s="16" t="s">
        <v>393</v>
      </c>
      <c r="F38" s="16" t="s">
        <v>351</v>
      </c>
      <c r="G38" s="83">
        <v>5.78</v>
      </c>
      <c r="H38" s="57">
        <v>2.7000000000000001E-3</v>
      </c>
      <c r="I38" s="83">
        <v>5.78</v>
      </c>
      <c r="J38" s="17"/>
    </row>
    <row r="39" spans="1:12" s="17" customFormat="1" x14ac:dyDescent="0.55000000000000004">
      <c r="A39" s="53" t="s">
        <v>241</v>
      </c>
      <c r="B39" s="14" t="s">
        <v>243</v>
      </c>
      <c r="C39" s="14" t="s">
        <v>261</v>
      </c>
      <c r="D39" s="14" t="s">
        <v>241</v>
      </c>
      <c r="E39" s="16" t="s">
        <v>389</v>
      </c>
      <c r="F39" s="16" t="s">
        <v>353</v>
      </c>
      <c r="G39" s="83">
        <v>5.5119999999999996</v>
      </c>
      <c r="H39" s="57" t="s">
        <v>383</v>
      </c>
      <c r="I39" s="83">
        <v>5.5119999999999996</v>
      </c>
      <c r="J39" s="44"/>
    </row>
    <row r="40" spans="1:12" s="17" customFormat="1" x14ac:dyDescent="0.55000000000000004">
      <c r="A40" s="82" t="s">
        <v>39</v>
      </c>
      <c r="B40" s="14" t="s">
        <v>219</v>
      </c>
      <c r="C40" s="14" t="s">
        <v>220</v>
      </c>
      <c r="D40" s="14" t="s">
        <v>39</v>
      </c>
      <c r="E40" s="16" t="s">
        <v>390</v>
      </c>
      <c r="F40" s="16" t="s">
        <v>351</v>
      </c>
      <c r="G40" s="83">
        <v>4.28</v>
      </c>
      <c r="H40" s="57">
        <v>0.41670000000000001</v>
      </c>
      <c r="I40" s="83">
        <v>0</v>
      </c>
    </row>
    <row r="41" spans="1:12" s="17" customFormat="1" x14ac:dyDescent="0.55000000000000004">
      <c r="A41" s="82" t="s">
        <v>25</v>
      </c>
      <c r="B41" s="14" t="s">
        <v>167</v>
      </c>
      <c r="C41" s="14" t="s">
        <v>168</v>
      </c>
      <c r="D41" s="14" t="s">
        <v>169</v>
      </c>
      <c r="E41" s="16" t="s">
        <v>388</v>
      </c>
      <c r="F41" s="16" t="s">
        <v>351</v>
      </c>
      <c r="G41" s="83">
        <v>2.84</v>
      </c>
      <c r="H41" s="57">
        <v>8.3400000000000002E-2</v>
      </c>
      <c r="I41" s="83">
        <v>0</v>
      </c>
    </row>
    <row r="42" spans="1:12" s="17" customFormat="1" ht="16" customHeight="1" x14ac:dyDescent="0.55000000000000004">
      <c r="A42" s="82" t="s">
        <v>21</v>
      </c>
      <c r="B42" s="14" t="s">
        <v>149</v>
      </c>
      <c r="C42" s="14" t="s">
        <v>150</v>
      </c>
      <c r="D42" s="14" t="s">
        <v>151</v>
      </c>
      <c r="E42" s="16" t="s">
        <v>388</v>
      </c>
      <c r="F42" s="16" t="s">
        <v>351</v>
      </c>
      <c r="G42" s="83">
        <v>4.75</v>
      </c>
      <c r="H42" s="57">
        <v>4.0000000000000002E-4</v>
      </c>
      <c r="I42" s="83">
        <v>4.75</v>
      </c>
    </row>
    <row r="43" spans="1:12" s="17" customFormat="1" x14ac:dyDescent="0.55000000000000004">
      <c r="A43" s="84" t="s">
        <v>40</v>
      </c>
      <c r="B43" s="14" t="s">
        <v>223</v>
      </c>
      <c r="C43" s="14" t="s">
        <v>224</v>
      </c>
      <c r="D43" s="14" t="s">
        <v>225</v>
      </c>
      <c r="E43" s="16" t="s">
        <v>388</v>
      </c>
      <c r="F43" s="16" t="s">
        <v>351</v>
      </c>
      <c r="G43" s="83">
        <v>1.23</v>
      </c>
      <c r="H43" s="57">
        <v>0.23</v>
      </c>
      <c r="I43" s="83">
        <v>0</v>
      </c>
    </row>
    <row r="44" spans="1:12" s="17" customFormat="1" x14ac:dyDescent="0.55000000000000004">
      <c r="A44" s="82" t="s">
        <v>32</v>
      </c>
      <c r="B44" s="14" t="s">
        <v>192</v>
      </c>
      <c r="C44" s="14" t="s">
        <v>193</v>
      </c>
      <c r="D44" s="14" t="s">
        <v>194</v>
      </c>
      <c r="E44" s="16" t="s">
        <v>388</v>
      </c>
      <c r="F44" s="16" t="s">
        <v>351</v>
      </c>
      <c r="G44" s="83">
        <v>1.52</v>
      </c>
      <c r="H44" s="57">
        <v>0.3805</v>
      </c>
      <c r="I44" s="83">
        <v>0</v>
      </c>
    </row>
    <row r="45" spans="1:12" s="17" customFormat="1" x14ac:dyDescent="0.55000000000000004">
      <c r="A45" s="84" t="s">
        <v>33</v>
      </c>
      <c r="B45" s="12" t="s">
        <v>197</v>
      </c>
      <c r="C45" s="12" t="s">
        <v>198</v>
      </c>
      <c r="D45" s="12" t="s">
        <v>199</v>
      </c>
      <c r="E45" s="16" t="s">
        <v>388</v>
      </c>
      <c r="F45" s="16" t="s">
        <v>351</v>
      </c>
      <c r="G45" s="83">
        <v>0</v>
      </c>
      <c r="H45" s="57">
        <v>0.25700000000000001</v>
      </c>
      <c r="I45" s="83">
        <v>0</v>
      </c>
    </row>
    <row r="46" spans="1:12" s="17" customFormat="1" x14ac:dyDescent="0.55000000000000004">
      <c r="A46" s="82" t="s">
        <v>11</v>
      </c>
      <c r="B46" s="14" t="s">
        <v>200</v>
      </c>
      <c r="C46" s="14" t="s">
        <v>201</v>
      </c>
      <c r="D46" s="14" t="s">
        <v>202</v>
      </c>
      <c r="E46" s="16" t="s">
        <v>388</v>
      </c>
      <c r="F46" s="16" t="s">
        <v>351</v>
      </c>
      <c r="G46" s="83">
        <v>1.38</v>
      </c>
      <c r="H46" s="57">
        <v>0.2014</v>
      </c>
      <c r="I46" s="83">
        <v>0</v>
      </c>
    </row>
    <row r="47" spans="1:12" s="17" customFormat="1" x14ac:dyDescent="0.55000000000000004">
      <c r="A47" s="82" t="s">
        <v>12</v>
      </c>
      <c r="B47" s="12" t="s">
        <v>114</v>
      </c>
      <c r="C47" s="12" t="s">
        <v>115</v>
      </c>
      <c r="D47" s="12" t="s">
        <v>116</v>
      </c>
      <c r="E47" s="16" t="s">
        <v>388</v>
      </c>
      <c r="F47" s="16" t="s">
        <v>351</v>
      </c>
      <c r="G47" s="83">
        <v>0</v>
      </c>
      <c r="H47" s="57">
        <v>0.71930000000000005</v>
      </c>
      <c r="I47" s="83">
        <v>0</v>
      </c>
      <c r="L47" s="55"/>
    </row>
    <row r="48" spans="1:12" s="17" customFormat="1" x14ac:dyDescent="0.55000000000000004">
      <c r="A48" s="82" t="s">
        <v>13</v>
      </c>
      <c r="B48" s="12" t="s">
        <v>117</v>
      </c>
      <c r="C48" s="12" t="s">
        <v>118</v>
      </c>
      <c r="D48" s="12" t="s">
        <v>119</v>
      </c>
      <c r="E48" s="16" t="s">
        <v>388</v>
      </c>
      <c r="F48" s="16" t="s">
        <v>351</v>
      </c>
      <c r="G48" s="83">
        <v>0</v>
      </c>
      <c r="H48" s="57">
        <v>0.48220000000000002</v>
      </c>
      <c r="I48" s="83">
        <v>0</v>
      </c>
      <c r="J48" s="44"/>
    </row>
    <row r="49" spans="1:10" s="17" customFormat="1" x14ac:dyDescent="0.55000000000000004">
      <c r="A49" s="82" t="s">
        <v>36</v>
      </c>
      <c r="B49" s="12" t="s">
        <v>209</v>
      </c>
      <c r="C49" s="12" t="s">
        <v>210</v>
      </c>
      <c r="D49" s="12" t="s">
        <v>211</v>
      </c>
      <c r="E49" s="16" t="s">
        <v>388</v>
      </c>
      <c r="F49" s="16" t="s">
        <v>351</v>
      </c>
      <c r="G49" s="83">
        <v>2.96</v>
      </c>
      <c r="H49" s="57">
        <v>1E-4</v>
      </c>
      <c r="I49" s="83">
        <v>2.96</v>
      </c>
    </row>
    <row r="50" spans="1:10" s="17" customFormat="1" x14ac:dyDescent="0.55000000000000004">
      <c r="A50" s="84" t="s">
        <v>30</v>
      </c>
      <c r="B50" s="14" t="s">
        <v>185</v>
      </c>
      <c r="C50" s="14" t="s">
        <v>186</v>
      </c>
      <c r="D50" s="14" t="s">
        <v>187</v>
      </c>
      <c r="E50" s="16" t="s">
        <v>388</v>
      </c>
      <c r="F50" s="16" t="s">
        <v>351</v>
      </c>
      <c r="G50" s="83">
        <v>3.39</v>
      </c>
      <c r="H50" s="57">
        <v>8.5699999999999998E-2</v>
      </c>
      <c r="I50" s="83">
        <v>0</v>
      </c>
    </row>
    <row r="51" spans="1:10" s="17" customFormat="1" x14ac:dyDescent="0.55000000000000004">
      <c r="A51" s="82" t="s">
        <v>42</v>
      </c>
      <c r="B51" s="12" t="s">
        <v>230</v>
      </c>
      <c r="C51" s="12" t="s">
        <v>231</v>
      </c>
      <c r="D51" s="12" t="s">
        <v>232</v>
      </c>
      <c r="E51" s="16" t="s">
        <v>391</v>
      </c>
      <c r="F51" s="16" t="s">
        <v>351</v>
      </c>
      <c r="G51" s="83">
        <v>0</v>
      </c>
      <c r="H51" s="57">
        <v>0.61119999999999997</v>
      </c>
      <c r="I51" s="83">
        <v>0</v>
      </c>
    </row>
    <row r="52" spans="1:10" s="17" customFormat="1" x14ac:dyDescent="0.55000000000000004">
      <c r="A52" s="86" t="s">
        <v>3</v>
      </c>
      <c r="B52" s="14" t="s">
        <v>80</v>
      </c>
      <c r="C52" s="14" t="s">
        <v>81</v>
      </c>
      <c r="D52" s="14" t="s">
        <v>82</v>
      </c>
      <c r="E52" s="16" t="s">
        <v>395</v>
      </c>
      <c r="F52" s="16" t="s">
        <v>352</v>
      </c>
      <c r="G52" s="83">
        <v>24.92</v>
      </c>
      <c r="H52" s="57">
        <v>1E-4</v>
      </c>
      <c r="I52" s="83">
        <v>8.9640000000000004</v>
      </c>
    </row>
    <row r="53" spans="1:10" s="17" customFormat="1" x14ac:dyDescent="0.55000000000000004">
      <c r="A53" s="82" t="s">
        <v>5</v>
      </c>
      <c r="B53" s="14" t="s">
        <v>90</v>
      </c>
      <c r="C53" s="14" t="s">
        <v>91</v>
      </c>
      <c r="D53" s="14" t="s">
        <v>92</v>
      </c>
      <c r="E53" s="16" t="s">
        <v>395</v>
      </c>
      <c r="F53" s="16" t="s">
        <v>351</v>
      </c>
      <c r="G53" s="83">
        <v>33.229999999999997</v>
      </c>
      <c r="H53" s="57">
        <v>1E-4</v>
      </c>
      <c r="I53" s="83">
        <v>23.23</v>
      </c>
    </row>
    <row r="54" spans="1:10" s="17" customFormat="1" x14ac:dyDescent="0.55000000000000004">
      <c r="A54" s="82" t="s">
        <v>22</v>
      </c>
      <c r="B54" s="14" t="s">
        <v>154</v>
      </c>
      <c r="C54" s="14"/>
      <c r="D54" s="14" t="s">
        <v>156</v>
      </c>
      <c r="E54" s="16" t="s">
        <v>395</v>
      </c>
      <c r="F54" s="16" t="s">
        <v>353</v>
      </c>
      <c r="G54" s="83">
        <v>0</v>
      </c>
      <c r="H54" s="57" t="s">
        <v>382</v>
      </c>
      <c r="I54" s="83">
        <v>0</v>
      </c>
    </row>
    <row r="55" spans="1:10" s="17" customFormat="1" x14ac:dyDescent="0.55000000000000004">
      <c r="A55" s="82" t="s">
        <v>15</v>
      </c>
      <c r="B55" s="14" t="s">
        <v>125</v>
      </c>
      <c r="C55" s="14" t="s">
        <v>126</v>
      </c>
      <c r="D55" s="14" t="s">
        <v>127</v>
      </c>
      <c r="E55" s="16" t="s">
        <v>395</v>
      </c>
      <c r="F55" s="16" t="s">
        <v>351</v>
      </c>
      <c r="G55" s="83">
        <v>22.84</v>
      </c>
      <c r="H55" s="57">
        <v>1E-4</v>
      </c>
      <c r="I55" s="83">
        <v>17.84</v>
      </c>
      <c r="J55" s="70"/>
    </row>
    <row r="56" spans="1:10" s="17" customFormat="1" x14ac:dyDescent="0.55000000000000004">
      <c r="A56" s="40"/>
      <c r="B56" s="41"/>
      <c r="C56" s="42"/>
      <c r="D56" s="41"/>
      <c r="E56" s="26"/>
      <c r="F56" s="26"/>
      <c r="G56" s="13"/>
      <c r="H56" s="4"/>
      <c r="I56" s="43"/>
    </row>
    <row r="57" spans="1:10" x14ac:dyDescent="0.55000000000000004">
      <c r="I57" s="43"/>
    </row>
  </sheetData>
  <autoFilter ref="A1:I54" xr:uid="{1C863C26-286E-4054-B33A-E28ADD6F3F9A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389C-B5FE-4A80-B7D9-0F24AD3CD29C}">
  <dimension ref="A1:Z60"/>
  <sheetViews>
    <sheetView topLeftCell="F1" zoomScale="118" zoomScaleNormal="118" workbookViewId="0">
      <pane ySplit="1" topLeftCell="A2" activePane="bottomLeft" state="frozen"/>
      <selection pane="bottomLeft" activeCell="S16" sqref="S16"/>
    </sheetView>
  </sheetViews>
  <sheetFormatPr defaultColWidth="9.15625" defaultRowHeight="14.4" x14ac:dyDescent="0.55000000000000004"/>
  <cols>
    <col min="1" max="1" width="52.7890625" style="1" customWidth="1"/>
    <col min="2" max="2" width="21.68359375" style="1" customWidth="1"/>
    <col min="3" max="3" width="17.26171875" style="1" hidden="1" customWidth="1"/>
    <col min="4" max="4" width="10.15625" style="11" hidden="1" customWidth="1"/>
    <col min="5" max="5" width="17.26171875" style="1" hidden="1" customWidth="1"/>
    <col min="6" max="8" width="15.83984375" style="1" customWidth="1"/>
    <col min="9" max="9" width="11.41796875" style="11" customWidth="1"/>
    <col min="10" max="11" width="8.68359375" style="11" customWidth="1"/>
    <col min="12" max="12" width="11.26171875" style="1" customWidth="1"/>
    <col min="13" max="13" width="20" style="1" customWidth="1"/>
    <col min="14" max="14" width="16.3671875" style="1" customWidth="1"/>
    <col min="15" max="15" width="10.578125" style="1" customWidth="1"/>
    <col min="16" max="16" width="12.41796875" style="1" customWidth="1"/>
    <col min="17" max="17" width="9.68359375" style="1" customWidth="1"/>
    <col min="18" max="18" width="11.41796875" style="1" customWidth="1"/>
    <col min="19" max="19" width="9.15625" style="1" customWidth="1"/>
    <col min="20" max="21" width="15.578125" style="11" customWidth="1"/>
    <col min="22" max="22" width="10.15625" style="11" customWidth="1"/>
    <col min="23" max="23" width="14.68359375" style="1" customWidth="1"/>
    <col min="24" max="24" width="9.15625" style="1"/>
    <col min="25" max="25" width="18" style="1" bestFit="1" customWidth="1"/>
    <col min="26" max="16384" width="9.15625" style="1"/>
  </cols>
  <sheetData>
    <row r="1" spans="1:26" ht="16.8" x14ac:dyDescent="0.55000000000000004">
      <c r="A1" s="59" t="s">
        <v>396</v>
      </c>
      <c r="B1" s="59" t="s">
        <v>45</v>
      </c>
      <c r="C1" s="59" t="s">
        <v>397</v>
      </c>
      <c r="D1" s="59" t="s">
        <v>438</v>
      </c>
      <c r="E1" s="59" t="s">
        <v>356</v>
      </c>
      <c r="F1" s="59" t="s">
        <v>398</v>
      </c>
      <c r="G1" s="59" t="s">
        <v>399</v>
      </c>
      <c r="H1" s="59" t="s">
        <v>400</v>
      </c>
      <c r="I1" s="59" t="s">
        <v>401</v>
      </c>
      <c r="J1" s="59" t="s">
        <v>402</v>
      </c>
      <c r="K1" s="59" t="s">
        <v>403</v>
      </c>
      <c r="L1" s="59" t="s">
        <v>404</v>
      </c>
      <c r="M1" s="59" t="s">
        <v>440</v>
      </c>
      <c r="N1" s="59" t="s">
        <v>441</v>
      </c>
      <c r="O1" s="59" t="s">
        <v>405</v>
      </c>
      <c r="P1" s="59" t="s">
        <v>406</v>
      </c>
      <c r="Q1" s="59" t="s">
        <v>407</v>
      </c>
      <c r="R1" s="60" t="s">
        <v>408</v>
      </c>
      <c r="S1" s="60" t="s">
        <v>409</v>
      </c>
      <c r="T1" s="60" t="s">
        <v>628</v>
      </c>
      <c r="U1" s="60" t="s">
        <v>629</v>
      </c>
      <c r="V1" s="59" t="s">
        <v>438</v>
      </c>
      <c r="W1" s="60" t="s">
        <v>410</v>
      </c>
      <c r="Y1" s="61" t="s">
        <v>411</v>
      </c>
      <c r="Z1" s="61">
        <v>4.2000000000000003E-2</v>
      </c>
    </row>
    <row r="2" spans="1:26" x14ac:dyDescent="0.55000000000000004">
      <c r="A2" s="89" t="s">
        <v>176</v>
      </c>
      <c r="B2" s="91" t="s">
        <v>174</v>
      </c>
      <c r="C2" s="91" t="s">
        <v>175</v>
      </c>
      <c r="D2" s="93">
        <v>4</v>
      </c>
      <c r="E2" s="94" t="s">
        <v>385</v>
      </c>
      <c r="F2" s="95">
        <v>263.98328325199998</v>
      </c>
      <c r="G2" s="96">
        <v>1.35</v>
      </c>
      <c r="H2" s="93" t="s">
        <v>439</v>
      </c>
      <c r="I2" s="96">
        <v>-0.8</v>
      </c>
      <c r="J2" s="154">
        <v>4.3999999999999997E-2</v>
      </c>
      <c r="K2" s="90">
        <v>0.55000000000000004</v>
      </c>
      <c r="L2" s="90">
        <f>J2/K2</f>
        <v>7.9999999999999988E-2</v>
      </c>
      <c r="M2" s="93">
        <v>0</v>
      </c>
      <c r="N2" s="93">
        <v>0</v>
      </c>
      <c r="O2" s="98">
        <f>L2*$Z$6</f>
        <v>0.53599999999999992</v>
      </c>
      <c r="P2" s="93">
        <f>N2*$Z$3*$Z$4</f>
        <v>0</v>
      </c>
      <c r="Q2" s="99">
        <f>((L2*P2*$Z$5)/($Z$5+(L2*P2))*60/1000000)</f>
        <v>0</v>
      </c>
      <c r="R2" s="96">
        <f>($Z$1*$Z$2)/(Q2+O2)</f>
        <v>5.4850746268656732</v>
      </c>
      <c r="S2" s="96">
        <f>R2*1000/F2</f>
        <v>20.778113520277678</v>
      </c>
      <c r="T2" s="96" t="s">
        <v>85</v>
      </c>
      <c r="U2" s="96" t="s">
        <v>85</v>
      </c>
      <c r="V2" s="93">
        <v>4</v>
      </c>
      <c r="W2" s="98" t="s">
        <v>1011</v>
      </c>
      <c r="X2" s="17"/>
      <c r="Y2" s="61" t="s">
        <v>412</v>
      </c>
      <c r="Z2" s="61">
        <v>70</v>
      </c>
    </row>
    <row r="3" spans="1:26" x14ac:dyDescent="0.55000000000000004">
      <c r="A3" s="89" t="s">
        <v>622</v>
      </c>
      <c r="B3" s="91" t="s">
        <v>149</v>
      </c>
      <c r="C3" s="91" t="s">
        <v>150</v>
      </c>
      <c r="D3" s="93">
        <v>4</v>
      </c>
      <c r="E3" s="94" t="s">
        <v>388</v>
      </c>
      <c r="F3" s="95">
        <v>299.95026887199998</v>
      </c>
      <c r="G3" s="96">
        <v>3.38</v>
      </c>
      <c r="H3" s="93" t="s">
        <v>439</v>
      </c>
      <c r="I3" s="96">
        <v>-1.61</v>
      </c>
      <c r="J3" s="154">
        <v>1.2800000000000001E-2</v>
      </c>
      <c r="K3" s="90">
        <v>0.55000000000000004</v>
      </c>
      <c r="L3" s="90">
        <f>J3/K3</f>
        <v>2.3272727272727271E-2</v>
      </c>
      <c r="M3" s="93">
        <v>4.75</v>
      </c>
      <c r="N3" s="93">
        <v>4.75</v>
      </c>
      <c r="O3" s="98">
        <f>L3*$Z$6</f>
        <v>0.15592727272727272</v>
      </c>
      <c r="P3" s="93">
        <f>N3*$Z$3*$Z$4</f>
        <v>833910</v>
      </c>
      <c r="Q3" s="99">
        <f>((L3*P3*$Z$5)/($Z$5+(L3*P3))*60/1000000)</f>
        <v>1.1495682105949518</v>
      </c>
      <c r="R3" s="96">
        <f>($Z$1*$Z$2)/(Q3+O3)</f>
        <v>2.2520185152370571</v>
      </c>
      <c r="S3" s="96">
        <f>R3*1000/F3</f>
        <v>7.5079729840084859</v>
      </c>
      <c r="T3" s="11">
        <v>6.2280492880000002</v>
      </c>
      <c r="U3" s="11">
        <v>12.417885</v>
      </c>
      <c r="V3" s="93">
        <v>4</v>
      </c>
      <c r="W3" s="98">
        <f>T3/S3</f>
        <v>0.82952473340878508</v>
      </c>
      <c r="Y3" s="61" t="s">
        <v>413</v>
      </c>
      <c r="Z3" s="61">
        <v>110</v>
      </c>
    </row>
    <row r="4" spans="1:26" x14ac:dyDescent="0.55000000000000004">
      <c r="A4" s="89" t="s">
        <v>623</v>
      </c>
      <c r="B4" s="91" t="s">
        <v>134</v>
      </c>
      <c r="C4" s="91" t="s">
        <v>135</v>
      </c>
      <c r="D4" s="93">
        <v>4</v>
      </c>
      <c r="E4" s="94" t="s">
        <v>387</v>
      </c>
      <c r="F4" s="95">
        <v>327.98156899999998</v>
      </c>
      <c r="G4" s="96">
        <v>3.46</v>
      </c>
      <c r="H4" s="93" t="s">
        <v>439</v>
      </c>
      <c r="I4" s="96">
        <v>0.93</v>
      </c>
      <c r="J4" s="154">
        <v>5.0000000000000001E-3</v>
      </c>
      <c r="K4" s="90">
        <v>0.55000000000000004</v>
      </c>
      <c r="L4" s="90">
        <f>J4/K4</f>
        <v>9.0909090909090905E-3</v>
      </c>
      <c r="M4" s="93">
        <v>4.28</v>
      </c>
      <c r="N4" s="93">
        <v>4.28</v>
      </c>
      <c r="O4" s="98">
        <f>L4*$Z$6</f>
        <v>6.0909090909090906E-2</v>
      </c>
      <c r="P4" s="93">
        <f>N4*$Z$3*$Z$4</f>
        <v>751396.8</v>
      </c>
      <c r="Q4" s="99">
        <f>((L4*P4*$Z$5)/($Z$5+(L4*P4))*60/1000000)</f>
        <v>0.40799482421013306</v>
      </c>
      <c r="R4" s="96">
        <f>($Z$1*$Z$2)/(Q4+O4)</f>
        <v>6.2699412506557408</v>
      </c>
      <c r="S4" s="96">
        <f>R4*1000/F4</f>
        <v>19.116748754426933</v>
      </c>
      <c r="T4" s="96" t="s">
        <v>85</v>
      </c>
      <c r="U4" s="96" t="s">
        <v>85</v>
      </c>
      <c r="V4" s="93">
        <v>4</v>
      </c>
      <c r="W4" s="98" t="s">
        <v>1011</v>
      </c>
      <c r="X4" s="17"/>
      <c r="Y4" s="61" t="s">
        <v>414</v>
      </c>
      <c r="Z4" s="61">
        <v>1596</v>
      </c>
    </row>
    <row r="5" spans="1:26" x14ac:dyDescent="0.55000000000000004">
      <c r="A5" s="156" t="s">
        <v>113</v>
      </c>
      <c r="B5" s="41" t="s">
        <v>111</v>
      </c>
      <c r="C5" s="92" t="s">
        <v>112</v>
      </c>
      <c r="D5" s="90">
        <v>5</v>
      </c>
      <c r="E5" s="94" t="s">
        <v>385</v>
      </c>
      <c r="F5" s="94">
        <v>313.98008969199998</v>
      </c>
      <c r="G5" s="94">
        <v>2.8504474998770699</v>
      </c>
      <c r="H5" s="104" t="s">
        <v>439</v>
      </c>
      <c r="I5" s="90"/>
      <c r="J5" s="90">
        <v>6.7999999999999996E-3</v>
      </c>
      <c r="K5" s="90">
        <v>0.55000000000000004</v>
      </c>
      <c r="L5" s="104">
        <f>J5/K5</f>
        <v>1.2363636363636361E-2</v>
      </c>
      <c r="M5" s="90">
        <v>1.62</v>
      </c>
      <c r="N5" s="90">
        <v>0</v>
      </c>
      <c r="O5" s="98">
        <f>L5*$Z$6</f>
        <v>8.2836363636363625E-2</v>
      </c>
      <c r="P5" s="90">
        <f>N5*$Z$3*$Z$4</f>
        <v>0</v>
      </c>
      <c r="Q5" s="105">
        <f>((L5*P5*$Z$5)/($Z$5+(L5*P5))*60/1000000)</f>
        <v>0</v>
      </c>
      <c r="R5" s="100">
        <f>($Z$1*$Z$2)/(Q5+O5)</f>
        <v>35.491659350307295</v>
      </c>
      <c r="S5" s="100">
        <f>R5*1000/F5</f>
        <v>113.03792984173926</v>
      </c>
      <c r="T5" s="18">
        <v>9.0585774220000008</v>
      </c>
      <c r="U5" s="18">
        <v>12.3146817</v>
      </c>
      <c r="V5" s="90">
        <v>5</v>
      </c>
      <c r="W5" s="98">
        <f t="shared" ref="W5:W20" si="0">T5/S5</f>
        <v>8.0137502824782991E-2</v>
      </c>
      <c r="X5" s="17"/>
      <c r="Y5" s="61" t="s">
        <v>415</v>
      </c>
      <c r="Z5" s="61">
        <v>1500000</v>
      </c>
    </row>
    <row r="6" spans="1:26" x14ac:dyDescent="0.55000000000000004">
      <c r="A6" s="91" t="s">
        <v>101</v>
      </c>
      <c r="B6" s="91" t="s">
        <v>99</v>
      </c>
      <c r="C6" s="101" t="s">
        <v>100</v>
      </c>
      <c r="D6" s="93">
        <v>5</v>
      </c>
      <c r="E6" s="94" t="s">
        <v>359</v>
      </c>
      <c r="F6" s="95">
        <v>342.01138981999998</v>
      </c>
      <c r="G6" s="96">
        <v>3.15</v>
      </c>
      <c r="H6" s="93" t="s">
        <v>439</v>
      </c>
      <c r="I6" s="93">
        <v>3.54</v>
      </c>
      <c r="J6" s="154">
        <v>5.8999999999999999E-3</v>
      </c>
      <c r="K6" s="90">
        <v>0.55000000000000004</v>
      </c>
      <c r="L6" s="90">
        <f>J6/K6</f>
        <v>1.0727272727272726E-2</v>
      </c>
      <c r="M6" s="93">
        <v>11.84</v>
      </c>
      <c r="N6" s="93">
        <v>11.84</v>
      </c>
      <c r="O6" s="98">
        <f>L6*$Z$6</f>
        <v>7.1872727272727269E-2</v>
      </c>
      <c r="P6" s="93">
        <f>N6*$Z$3*$Z$4</f>
        <v>2078630.4000000001</v>
      </c>
      <c r="Q6" s="99">
        <f>((L6*P6*$Z$5)/($Z$5+(L6*P6))*60/1000000)</f>
        <v>1.3182853302023365</v>
      </c>
      <c r="R6" s="96">
        <f>($Z$1*$Z$2)/(Q6+O6)</f>
        <v>2.1148674312185087</v>
      </c>
      <c r="S6" s="96">
        <f>R6*1000/F6</f>
        <v>6.1836169617963899</v>
      </c>
      <c r="T6" s="11">
        <v>6.0979423439999998</v>
      </c>
      <c r="U6" s="11">
        <v>6.24313071</v>
      </c>
      <c r="V6" s="93">
        <v>5</v>
      </c>
      <c r="W6" s="98">
        <f t="shared" si="0"/>
        <v>0.98614490219466944</v>
      </c>
      <c r="Y6" s="61" t="s">
        <v>416</v>
      </c>
      <c r="Z6" s="61">
        <v>6.7</v>
      </c>
    </row>
    <row r="7" spans="1:26" x14ac:dyDescent="0.55000000000000004">
      <c r="A7" s="91" t="s">
        <v>156</v>
      </c>
      <c r="B7" s="91" t="s">
        <v>154</v>
      </c>
      <c r="C7" s="91" t="s">
        <v>155</v>
      </c>
      <c r="D7" s="93">
        <v>5</v>
      </c>
      <c r="E7" s="94" t="s">
        <v>395</v>
      </c>
      <c r="F7" s="95">
        <v>398.959866164</v>
      </c>
      <c r="G7" s="100">
        <v>2.8</v>
      </c>
      <c r="H7" s="90" t="s">
        <v>439</v>
      </c>
      <c r="I7" s="100">
        <v>7.05</v>
      </c>
      <c r="J7" s="154">
        <v>4.0000000000000002E-4</v>
      </c>
      <c r="K7" s="90">
        <v>0.55000000000000004</v>
      </c>
      <c r="L7" s="90">
        <f>J7/K7</f>
        <v>7.2727272727272723E-4</v>
      </c>
      <c r="M7" s="93">
        <v>0</v>
      </c>
      <c r="N7" s="93">
        <v>0</v>
      </c>
      <c r="O7" s="98">
        <f>L7*$Z$6</f>
        <v>4.8727272727272725E-3</v>
      </c>
      <c r="P7" s="93">
        <f>N7*$Z$3*$Z$4</f>
        <v>0</v>
      </c>
      <c r="Q7" s="99">
        <f>((L7*P7*$Z$5)/($Z$5+(L7*P7))*60/1000000)</f>
        <v>0</v>
      </c>
      <c r="R7" s="96">
        <f>($Z$1*$Z$2)/(Q7+O7)</f>
        <v>603.35820895522397</v>
      </c>
      <c r="S7" s="96">
        <f>R7*1000/F7</f>
        <v>1512.3280814095776</v>
      </c>
      <c r="T7" s="11">
        <v>7.3304094590000002</v>
      </c>
      <c r="U7" s="11">
        <v>13.40035108</v>
      </c>
      <c r="V7" s="93">
        <v>5</v>
      </c>
      <c r="W7" s="98">
        <f t="shared" si="0"/>
        <v>4.8471026552437168E-3</v>
      </c>
      <c r="X7" s="17"/>
      <c r="Y7" s="61"/>
      <c r="Z7" s="61"/>
    </row>
    <row r="8" spans="1:26" x14ac:dyDescent="0.55000000000000004">
      <c r="A8" s="89" t="s">
        <v>183</v>
      </c>
      <c r="B8" s="91" t="s">
        <v>181</v>
      </c>
      <c r="C8" s="91" t="s">
        <v>182</v>
      </c>
      <c r="D8" s="90">
        <v>6</v>
      </c>
      <c r="E8" s="94" t="s">
        <v>387</v>
      </c>
      <c r="F8" s="95">
        <v>427.97518187999998</v>
      </c>
      <c r="G8" s="96">
        <v>3.73</v>
      </c>
      <c r="H8" s="93" t="s">
        <v>439</v>
      </c>
      <c r="I8" s="96">
        <v>1.23</v>
      </c>
      <c r="J8" s="154">
        <v>1.43E-2</v>
      </c>
      <c r="K8" s="90">
        <v>0.55000000000000004</v>
      </c>
      <c r="L8" s="90">
        <f>J8/K8</f>
        <v>2.5999999999999999E-2</v>
      </c>
      <c r="M8" s="93">
        <v>1.4</v>
      </c>
      <c r="N8" s="93">
        <v>1.4</v>
      </c>
      <c r="O8" s="98">
        <f>L8*$Z$6</f>
        <v>0.17419999999999999</v>
      </c>
      <c r="P8" s="93">
        <f>N8*$Z$3*$Z$4</f>
        <v>245784</v>
      </c>
      <c r="Q8" s="99">
        <f>((L8*P8*$Z$5)/($Z$5+(L8*P8))*60/1000000)</f>
        <v>0.38179648921603843</v>
      </c>
      <c r="R8" s="96">
        <f>($Z$1*$Z$2)/(Q8+O8)</f>
        <v>5.2878031732636206</v>
      </c>
      <c r="S8" s="96">
        <f>R8*1000/F8</f>
        <v>12.355396754633002</v>
      </c>
      <c r="T8" s="11">
        <v>11.019780819999999</v>
      </c>
      <c r="U8" s="11">
        <v>12.32711523</v>
      </c>
      <c r="V8" s="90">
        <v>6</v>
      </c>
      <c r="W8" s="98">
        <f t="shared" si="0"/>
        <v>0.89190019866159487</v>
      </c>
      <c r="X8" s="17"/>
      <c r="Y8" s="62" t="s">
        <v>417</v>
      </c>
    </row>
    <row r="9" spans="1:26" x14ac:dyDescent="0.55000000000000004">
      <c r="A9" s="89" t="s">
        <v>89</v>
      </c>
      <c r="B9" s="91" t="s">
        <v>87</v>
      </c>
      <c r="C9" s="91" t="s">
        <v>88</v>
      </c>
      <c r="D9" s="93">
        <v>6</v>
      </c>
      <c r="E9" s="94" t="s">
        <v>385</v>
      </c>
      <c r="F9" s="95">
        <v>363.97689613199998</v>
      </c>
      <c r="G9" s="90">
        <v>2.06</v>
      </c>
      <c r="H9" s="90" t="s">
        <v>439</v>
      </c>
      <c r="I9" s="90">
        <v>0.06</v>
      </c>
      <c r="J9" s="154">
        <v>4.0000000000000002E-4</v>
      </c>
      <c r="K9" s="90">
        <v>0.55000000000000004</v>
      </c>
      <c r="L9" s="90">
        <f>J9/K9</f>
        <v>7.2727272727272723E-4</v>
      </c>
      <c r="M9" s="93">
        <v>3.12</v>
      </c>
      <c r="N9" s="93">
        <v>0</v>
      </c>
      <c r="O9" s="98">
        <f>L9*$Z$6</f>
        <v>4.8727272727272725E-3</v>
      </c>
      <c r="P9" s="93">
        <f>N9*$Z$3*$Z$4</f>
        <v>0</v>
      </c>
      <c r="Q9" s="99">
        <f>((L9*P9*$Z$5)/($Z$5+(L9*P9))*60/1000000)</f>
        <v>0</v>
      </c>
      <c r="R9" s="96">
        <f>($Z$1*$Z$2)/(Q9+O9)</f>
        <v>603.35820895522397</v>
      </c>
      <c r="S9" s="96">
        <f>R9*1000/F9</f>
        <v>1657.6827138401936</v>
      </c>
      <c r="T9" s="11">
        <v>16.57014113</v>
      </c>
      <c r="U9" s="11">
        <v>16.991766219999999</v>
      </c>
      <c r="V9" s="93">
        <v>6</v>
      </c>
      <c r="W9" s="98">
        <f t="shared" si="0"/>
        <v>9.9959666537232286E-3</v>
      </c>
    </row>
    <row r="10" spans="1:26" s="17" customFormat="1" x14ac:dyDescent="0.55000000000000004">
      <c r="A10" s="158" t="s">
        <v>379</v>
      </c>
      <c r="B10" s="158" t="s">
        <v>306</v>
      </c>
      <c r="C10" s="159" t="s">
        <v>378</v>
      </c>
      <c r="D10" s="90">
        <v>6</v>
      </c>
      <c r="E10" s="94" t="s">
        <v>359</v>
      </c>
      <c r="F10" s="94">
        <v>392.00819625999998</v>
      </c>
      <c r="G10" s="90">
        <v>4.54</v>
      </c>
      <c r="H10" s="90" t="s">
        <v>439</v>
      </c>
      <c r="I10" s="90">
        <v>3.2</v>
      </c>
      <c r="J10" s="155">
        <v>2.3E-3</v>
      </c>
      <c r="K10" s="90">
        <v>0.55000000000000004</v>
      </c>
      <c r="L10" s="90">
        <f>J10/K10</f>
        <v>4.1818181818181815E-3</v>
      </c>
      <c r="M10" s="90">
        <v>5.05</v>
      </c>
      <c r="N10" s="90">
        <v>5.05</v>
      </c>
      <c r="O10" s="98">
        <f>L10*$Z$6</f>
        <v>2.8018181818181817E-2</v>
      </c>
      <c r="P10" s="90">
        <f>N10*$Z$3*$Z$4</f>
        <v>886578</v>
      </c>
      <c r="Q10" s="105">
        <f>((L10*P10*$Z$5)/($Z$5+(L10*P10))*60/1000000)</f>
        <v>0.22190201101263637</v>
      </c>
      <c r="R10" s="100">
        <f>($Z$1*$Z$2)/(Q10+O10)</f>
        <v>11.763755328046717</v>
      </c>
      <c r="S10" s="100">
        <f>R10*1000/F10</f>
        <v>30.008952466505036</v>
      </c>
      <c r="T10" s="18">
        <v>5.4885825859999997</v>
      </c>
      <c r="U10" s="18">
        <v>7.116936108</v>
      </c>
      <c r="V10" s="90">
        <v>6</v>
      </c>
      <c r="W10" s="98">
        <f t="shared" si="0"/>
        <v>0.1828981732076842</v>
      </c>
      <c r="Y10" s="160"/>
      <c r="Z10" s="160"/>
    </row>
    <row r="11" spans="1:26" s="17" customFormat="1" x14ac:dyDescent="0.55000000000000004">
      <c r="A11" s="161" t="s">
        <v>264</v>
      </c>
      <c r="B11" s="92" t="s">
        <v>246</v>
      </c>
      <c r="C11" s="92" t="s">
        <v>263</v>
      </c>
      <c r="D11" s="90">
        <v>6</v>
      </c>
      <c r="E11" s="94" t="s">
        <v>386</v>
      </c>
      <c r="F11" s="94">
        <v>395.98312438400001</v>
      </c>
      <c r="G11" s="90">
        <v>3.89</v>
      </c>
      <c r="H11" s="90" t="s">
        <v>439</v>
      </c>
      <c r="I11" s="90">
        <v>1.51</v>
      </c>
      <c r="J11" s="155">
        <v>2.0999999999999999E-3</v>
      </c>
      <c r="K11" s="90">
        <v>0.55000000000000004</v>
      </c>
      <c r="L11" s="90">
        <f>J11/K11</f>
        <v>3.8181818181818178E-3</v>
      </c>
      <c r="M11" s="90">
        <v>0</v>
      </c>
      <c r="N11" s="90">
        <v>0</v>
      </c>
      <c r="O11" s="98">
        <f>L11*$Z$6</f>
        <v>2.5581818181818181E-2</v>
      </c>
      <c r="P11" s="90">
        <f>N11*$Z$3*$Z$4</f>
        <v>0</v>
      </c>
      <c r="Q11" s="105">
        <f>((L11*P11*$Z$5)/($Z$5+(L11*P11))*60/1000000)</f>
        <v>0</v>
      </c>
      <c r="R11" s="100">
        <f>($Z$1*$Z$2)/(Q11+O11)</f>
        <v>114.92537313432838</v>
      </c>
      <c r="S11" s="100">
        <f>R11*1000/F11</f>
        <v>290.22795684313269</v>
      </c>
      <c r="T11" s="18">
        <v>10.59188189</v>
      </c>
      <c r="U11" s="18">
        <v>16.015966259999999</v>
      </c>
      <c r="V11" s="90">
        <v>6</v>
      </c>
      <c r="W11" s="98">
        <f t="shared" si="0"/>
        <v>3.6495043431411675E-2</v>
      </c>
      <c r="X11" s="1"/>
    </row>
    <row r="12" spans="1:26" s="17" customFormat="1" x14ac:dyDescent="0.55000000000000004">
      <c r="A12" s="156" t="s">
        <v>624</v>
      </c>
      <c r="B12" s="92" t="s">
        <v>192</v>
      </c>
      <c r="C12" s="92" t="s">
        <v>193</v>
      </c>
      <c r="D12" s="90">
        <v>6</v>
      </c>
      <c r="E12" s="94" t="s">
        <v>388</v>
      </c>
      <c r="F12" s="94">
        <v>399.94388175199998</v>
      </c>
      <c r="G12" s="90">
        <v>2.21</v>
      </c>
      <c r="H12" s="90" t="s">
        <v>439</v>
      </c>
      <c r="I12" s="90">
        <v>-1.64</v>
      </c>
      <c r="J12" s="155">
        <v>8.9999999999999998E-4</v>
      </c>
      <c r="K12" s="90">
        <v>0.55000000000000004</v>
      </c>
      <c r="L12" s="90">
        <f>J12/K12</f>
        <v>1.6363636363636361E-3</v>
      </c>
      <c r="M12" s="90">
        <v>0</v>
      </c>
      <c r="N12" s="90">
        <v>0</v>
      </c>
      <c r="O12" s="98">
        <f>L12*$Z$6</f>
        <v>1.0963636363636363E-2</v>
      </c>
      <c r="P12" s="90">
        <f>N12*$Z$3*$Z$4</f>
        <v>0</v>
      </c>
      <c r="Q12" s="105">
        <f>((L12*P12*$Z$5)/($Z$5+(L12*P12))*60/1000000)</f>
        <v>0</v>
      </c>
      <c r="R12" s="100">
        <f>($Z$1*$Z$2)/(Q12+O12)</f>
        <v>268.15920398009956</v>
      </c>
      <c r="S12" s="100">
        <f>R12*1000/F12</f>
        <v>670.49207705190406</v>
      </c>
      <c r="T12" s="18">
        <v>22.3783557</v>
      </c>
      <c r="U12" s="18">
        <v>25.740107380000001</v>
      </c>
      <c r="V12" s="90">
        <v>6</v>
      </c>
      <c r="W12" s="98">
        <f t="shared" si="0"/>
        <v>3.3376018100610083E-2</v>
      </c>
    </row>
    <row r="13" spans="1:26" s="17" customFormat="1" x14ac:dyDescent="0.55000000000000004">
      <c r="A13" s="90" t="s">
        <v>259</v>
      </c>
      <c r="B13" s="92" t="s">
        <v>240</v>
      </c>
      <c r="C13" s="92" t="s">
        <v>258</v>
      </c>
      <c r="D13" s="90">
        <v>7</v>
      </c>
      <c r="E13" s="94" t="s">
        <v>386</v>
      </c>
      <c r="F13" s="94">
        <v>445.97993082400001</v>
      </c>
      <c r="G13" s="100">
        <v>4.93</v>
      </c>
      <c r="H13" s="90" t="s">
        <v>439</v>
      </c>
      <c r="I13" s="100">
        <v>1.4</v>
      </c>
      <c r="J13" s="155">
        <v>8.9999999999999998E-4</v>
      </c>
      <c r="K13" s="90">
        <v>0.55000000000000004</v>
      </c>
      <c r="L13" s="90">
        <f>J13/K13</f>
        <v>1.6363636363636361E-3</v>
      </c>
      <c r="M13" s="90">
        <v>0</v>
      </c>
      <c r="N13" s="90">
        <v>0</v>
      </c>
      <c r="O13" s="98">
        <f>L13*$Z$6</f>
        <v>1.0963636363636363E-2</v>
      </c>
      <c r="P13" s="90">
        <f>N13*$Z$3*$Z$4</f>
        <v>0</v>
      </c>
      <c r="Q13" s="105">
        <f>((L13*P13*$Z$5)/($Z$5+(L13*P13))*60/1000000)</f>
        <v>0</v>
      </c>
      <c r="R13" s="100">
        <f>($Z$1*$Z$2)/(Q13+O13)</f>
        <v>268.15920398009956</v>
      </c>
      <c r="S13" s="100">
        <f>R13*1000/F13</f>
        <v>601.28087711176636</v>
      </c>
      <c r="T13" s="18">
        <v>2.469097729</v>
      </c>
      <c r="U13" s="18">
        <v>2.658952207</v>
      </c>
      <c r="V13" s="90">
        <v>7</v>
      </c>
      <c r="W13" s="98">
        <f t="shared" si="0"/>
        <v>4.106396566044529E-3</v>
      </c>
    </row>
    <row r="14" spans="1:26" s="17" customFormat="1" x14ac:dyDescent="0.55000000000000004">
      <c r="A14" s="156" t="s">
        <v>225</v>
      </c>
      <c r="B14" s="92" t="s">
        <v>223</v>
      </c>
      <c r="C14" s="92" t="s">
        <v>224</v>
      </c>
      <c r="D14" s="90">
        <v>7</v>
      </c>
      <c r="E14" s="94" t="s">
        <v>388</v>
      </c>
      <c r="F14" s="94">
        <v>449.94068819199998</v>
      </c>
      <c r="G14" s="100">
        <v>3.38</v>
      </c>
      <c r="H14" s="90" t="s">
        <v>439</v>
      </c>
      <c r="I14" s="100">
        <v>-1.81</v>
      </c>
      <c r="J14" s="155">
        <v>5.9999999999999995E-4</v>
      </c>
      <c r="K14" s="90">
        <v>0.55000000000000004</v>
      </c>
      <c r="L14" s="90">
        <f>J14/K14</f>
        <v>1.0909090909090907E-3</v>
      </c>
      <c r="M14" s="90">
        <v>0</v>
      </c>
      <c r="N14" s="90">
        <v>0</v>
      </c>
      <c r="O14" s="98">
        <f>L14*$Z$6</f>
        <v>7.3090909090909083E-3</v>
      </c>
      <c r="P14" s="90">
        <f>N14*$Z$3*$Z$4</f>
        <v>0</v>
      </c>
      <c r="Q14" s="105">
        <f>((L14*P14*$Z$5)/($Z$5+(L14*P14))*60/1000000)</f>
        <v>0</v>
      </c>
      <c r="R14" s="100">
        <f>($Z$1*$Z$2)/(Q14+O14)</f>
        <v>402.23880597014937</v>
      </c>
      <c r="S14" s="100">
        <f>R14*1000/F14</f>
        <v>893.98184366581415</v>
      </c>
      <c r="T14" s="18">
        <v>18.048752929999999</v>
      </c>
      <c r="U14" s="18">
        <v>19.20814931</v>
      </c>
      <c r="V14" s="90">
        <v>7</v>
      </c>
      <c r="W14" s="98">
        <f t="shared" si="0"/>
        <v>2.0189171690546025E-2</v>
      </c>
      <c r="X14" s="1"/>
    </row>
    <row r="15" spans="1:26" x14ac:dyDescent="0.55000000000000004">
      <c r="A15" s="90" t="s">
        <v>253</v>
      </c>
      <c r="B15" s="92" t="s">
        <v>254</v>
      </c>
      <c r="C15" s="90" t="s">
        <v>274</v>
      </c>
      <c r="D15" s="90">
        <v>7</v>
      </c>
      <c r="E15" s="94" t="s">
        <v>359</v>
      </c>
      <c r="F15" s="94">
        <v>442.00500269999998</v>
      </c>
      <c r="G15" s="100">
        <v>5.55</v>
      </c>
      <c r="H15" s="90" t="s">
        <v>439</v>
      </c>
      <c r="I15" s="100">
        <v>3.36</v>
      </c>
      <c r="J15" s="155">
        <v>5.1000000000000004E-3</v>
      </c>
      <c r="K15" s="90">
        <v>0.55000000000000004</v>
      </c>
      <c r="L15" s="90">
        <f>J15/K15</f>
        <v>9.2727272727272728E-3</v>
      </c>
      <c r="M15" s="90">
        <v>13.21</v>
      </c>
      <c r="N15" s="90">
        <v>13.21</v>
      </c>
      <c r="O15" s="98">
        <f>L15*$Z$6</f>
        <v>6.2127272727272732E-2</v>
      </c>
      <c r="P15" s="90">
        <f>N15*$Z$3*$Z$4</f>
        <v>2319147.6</v>
      </c>
      <c r="Q15" s="105">
        <f>((L15*P15*$Z$5)/($Z$5+(L15*P15))*60/1000000)</f>
        <v>1.2720525485613854</v>
      </c>
      <c r="R15" s="100">
        <f>($Z$1*$Z$2)/(Q15+O15)</f>
        <v>2.2036010087158355</v>
      </c>
      <c r="S15" s="100">
        <f>R15*1000/F15</f>
        <v>4.9854662170226058</v>
      </c>
      <c r="T15" s="11">
        <v>0.95892473899999997</v>
      </c>
      <c r="U15" s="11">
        <v>1.3907559819999999</v>
      </c>
      <c r="V15" s="90">
        <v>7</v>
      </c>
      <c r="W15" s="98">
        <f t="shared" si="0"/>
        <v>0.19234404512175873</v>
      </c>
    </row>
    <row r="16" spans="1:26" s="17" customFormat="1" x14ac:dyDescent="0.55000000000000004">
      <c r="A16" s="156" t="s">
        <v>208</v>
      </c>
      <c r="B16" s="92" t="s">
        <v>206</v>
      </c>
      <c r="C16" s="92" t="s">
        <v>207</v>
      </c>
      <c r="D16" s="90">
        <v>7</v>
      </c>
      <c r="E16" s="94" t="s">
        <v>385</v>
      </c>
      <c r="F16" s="94">
        <v>413.97370257199998</v>
      </c>
      <c r="G16" s="100">
        <v>3.11</v>
      </c>
      <c r="H16" s="90" t="s">
        <v>439</v>
      </c>
      <c r="I16" s="100">
        <v>0.34</v>
      </c>
      <c r="J16" s="155">
        <v>1E-3</v>
      </c>
      <c r="K16" s="90">
        <v>0.55000000000000004</v>
      </c>
      <c r="L16" s="90">
        <f>J16/K16</f>
        <v>1.8181818181818182E-3</v>
      </c>
      <c r="M16" s="90">
        <v>0</v>
      </c>
      <c r="N16" s="90">
        <v>0</v>
      </c>
      <c r="O16" s="98">
        <f>L16*$Z$6</f>
        <v>1.2181818181818183E-2</v>
      </c>
      <c r="P16" s="90">
        <f>N16*$Z$3*$Z$4</f>
        <v>0</v>
      </c>
      <c r="Q16" s="105">
        <f>((L16*P16*$Z$5)/($Z$5+(L16*P16))*60/1000000)</f>
        <v>0</v>
      </c>
      <c r="R16" s="100">
        <f>($Z$1*$Z$2)/(Q16+O16)</f>
        <v>241.34328358208958</v>
      </c>
      <c r="S16" s="100">
        <f>R16*1000/F16</f>
        <v>582.99182311010247</v>
      </c>
      <c r="T16" s="18">
        <v>8.0737479870000008</v>
      </c>
      <c r="U16" s="18">
        <v>11.62184156</v>
      </c>
      <c r="V16" s="90">
        <v>7</v>
      </c>
      <c r="W16" s="98">
        <f t="shared" si="0"/>
        <v>1.3848818571637516E-2</v>
      </c>
    </row>
    <row r="17" spans="1:24" s="17" customFormat="1" x14ac:dyDescent="0.55000000000000004">
      <c r="A17" s="156" t="s">
        <v>205</v>
      </c>
      <c r="B17" s="92" t="s">
        <v>203</v>
      </c>
      <c r="C17" s="92" t="s">
        <v>204</v>
      </c>
      <c r="D17" s="90">
        <v>8</v>
      </c>
      <c r="E17" s="94" t="s">
        <v>385</v>
      </c>
      <c r="F17" s="94">
        <v>463.97050901199998</v>
      </c>
      <c r="G17" s="100">
        <v>3.54</v>
      </c>
      <c r="H17" s="90" t="s">
        <v>439</v>
      </c>
      <c r="I17" s="100">
        <v>0.23</v>
      </c>
      <c r="J17" s="155">
        <v>1.6000000000000001E-3</v>
      </c>
      <c r="K17" s="90">
        <v>0.55000000000000004</v>
      </c>
      <c r="L17" s="90">
        <f>J17/K17</f>
        <v>2.9090909090909089E-3</v>
      </c>
      <c r="M17" s="90">
        <v>0</v>
      </c>
      <c r="N17" s="90">
        <v>0</v>
      </c>
      <c r="O17" s="98">
        <f>L17*$Z$6</f>
        <v>1.949090909090909E-2</v>
      </c>
      <c r="P17" s="90">
        <f>N17*$Z$3*$Z$4</f>
        <v>0</v>
      </c>
      <c r="Q17" s="105">
        <f>((L17*P17*$Z$5)/($Z$5+(L17*P17))*60/1000000)</f>
        <v>0</v>
      </c>
      <c r="R17" s="100">
        <f>($Z$1*$Z$2)/(Q17+O17)</f>
        <v>150.83955223880599</v>
      </c>
      <c r="S17" s="100">
        <f>R17*1000/F17</f>
        <v>325.10590502834037</v>
      </c>
      <c r="T17" s="18">
        <v>14.73306857</v>
      </c>
      <c r="U17" s="18">
        <v>19.29954725</v>
      </c>
      <c r="V17" s="90">
        <v>8</v>
      </c>
      <c r="W17" s="98">
        <f t="shared" si="0"/>
        <v>4.5317751360793274E-2</v>
      </c>
    </row>
    <row r="18" spans="1:24" s="17" customFormat="1" x14ac:dyDescent="0.55000000000000004">
      <c r="A18" s="92" t="s">
        <v>202</v>
      </c>
      <c r="B18" s="92" t="s">
        <v>200</v>
      </c>
      <c r="C18" s="92" t="s">
        <v>201</v>
      </c>
      <c r="D18" s="90">
        <v>8</v>
      </c>
      <c r="E18" s="94" t="s">
        <v>388</v>
      </c>
      <c r="F18" s="94">
        <v>499.93749463199998</v>
      </c>
      <c r="G18" s="100">
        <v>5.6</v>
      </c>
      <c r="H18" s="90" t="s">
        <v>439</v>
      </c>
      <c r="I18" s="100">
        <v>-1.64</v>
      </c>
      <c r="J18" s="155">
        <v>4.8999999999999998E-3</v>
      </c>
      <c r="K18" s="90">
        <v>0.55000000000000004</v>
      </c>
      <c r="L18" s="90">
        <f>J18/K18</f>
        <v>8.9090909090909082E-3</v>
      </c>
      <c r="M18" s="90">
        <v>0</v>
      </c>
      <c r="N18" s="90">
        <v>0</v>
      </c>
      <c r="O18" s="98">
        <f>L18*$Z$6</f>
        <v>5.9690909090909086E-2</v>
      </c>
      <c r="P18" s="90">
        <f>N18*$Z$3*$Z$4</f>
        <v>0</v>
      </c>
      <c r="Q18" s="105">
        <f>((L18*P18*$Z$5)/($Z$5+(L18*P18))*60/1000000)</f>
        <v>0</v>
      </c>
      <c r="R18" s="100">
        <f>($Z$1*$Z$2)/(Q18+O18)</f>
        <v>49.25373134328359</v>
      </c>
      <c r="S18" s="100">
        <f>R18*1000/F18</f>
        <v>98.519778716615093</v>
      </c>
      <c r="T18" s="18">
        <v>8.0154358259999992</v>
      </c>
      <c r="U18" s="18">
        <v>11.80594265</v>
      </c>
      <c r="V18" s="90">
        <v>8</v>
      </c>
      <c r="W18" s="98">
        <f t="shared" si="0"/>
        <v>8.1358646257781511E-2</v>
      </c>
    </row>
    <row r="19" spans="1:24" s="17" customFormat="1" x14ac:dyDescent="0.55000000000000004">
      <c r="A19" s="162" t="s">
        <v>160</v>
      </c>
      <c r="B19" s="92" t="s">
        <v>158</v>
      </c>
      <c r="C19" s="92" t="s">
        <v>159</v>
      </c>
      <c r="D19" s="90">
        <v>9</v>
      </c>
      <c r="E19" s="94" t="s">
        <v>386</v>
      </c>
      <c r="F19" s="94">
        <v>545.97354370400001</v>
      </c>
      <c r="G19" s="100">
        <v>5.08</v>
      </c>
      <c r="H19" s="90" t="s">
        <v>439</v>
      </c>
      <c r="I19" s="100">
        <v>1.7</v>
      </c>
      <c r="J19" s="155">
        <v>1.5E-3</v>
      </c>
      <c r="K19" s="90">
        <v>0.55000000000000004</v>
      </c>
      <c r="L19" s="90">
        <f>J19/K19</f>
        <v>2.7272727272727271E-3</v>
      </c>
      <c r="M19" s="90">
        <v>0</v>
      </c>
      <c r="N19" s="90">
        <v>0</v>
      </c>
      <c r="O19" s="98">
        <f>L19*$Z$6</f>
        <v>1.827272727272727E-2</v>
      </c>
      <c r="P19" s="90">
        <f>N19*$Z$3*$Z$4</f>
        <v>0</v>
      </c>
      <c r="Q19" s="105">
        <f>((L19*P19*$Z$5)/($Z$5+(L19*P19))*60/1000000)</f>
        <v>0</v>
      </c>
      <c r="R19" s="100">
        <f>($Z$1*$Z$2)/(Q19+O19)</f>
        <v>160.89552238805973</v>
      </c>
      <c r="S19" s="100">
        <f>R19*1000/F19</f>
        <v>294.69472329466822</v>
      </c>
      <c r="T19" s="18">
        <v>7.4145483179999996</v>
      </c>
      <c r="U19" s="18">
        <v>10.569160269999999</v>
      </c>
      <c r="V19" s="90">
        <v>9</v>
      </c>
      <c r="W19" s="98">
        <f t="shared" si="0"/>
        <v>2.5160098678068687E-2</v>
      </c>
      <c r="X19" s="1"/>
    </row>
    <row r="20" spans="1:24" s="17" customFormat="1" x14ac:dyDescent="0.55000000000000004">
      <c r="A20" s="156" t="s">
        <v>109</v>
      </c>
      <c r="B20" s="92" t="s">
        <v>107</v>
      </c>
      <c r="C20" s="92" t="s">
        <v>108</v>
      </c>
      <c r="D20" s="90">
        <v>9</v>
      </c>
      <c r="E20" s="94" t="s">
        <v>385</v>
      </c>
      <c r="F20" s="94">
        <v>513.96731545199998</v>
      </c>
      <c r="G20" s="100">
        <v>4.1500000000000004</v>
      </c>
      <c r="H20" s="90" t="s">
        <v>439</v>
      </c>
      <c r="I20" s="100">
        <v>0.4</v>
      </c>
      <c r="J20" s="155">
        <v>2.7000000000000001E-3</v>
      </c>
      <c r="K20" s="90">
        <v>0.55000000000000004</v>
      </c>
      <c r="L20" s="90">
        <f>J20/K20</f>
        <v>4.909090909090909E-3</v>
      </c>
      <c r="M20" s="90">
        <v>0</v>
      </c>
      <c r="N20" s="90">
        <v>0</v>
      </c>
      <c r="O20" s="98">
        <f>L20*$Z$6</f>
        <v>3.2890909090909089E-2</v>
      </c>
      <c r="P20" s="90">
        <f>N20*$Z$3*$Z$4</f>
        <v>0</v>
      </c>
      <c r="Q20" s="105">
        <f>((L20*P20*$Z$5)/($Z$5+(L20*P20))*60/1000000)</f>
        <v>0</v>
      </c>
      <c r="R20" s="100">
        <f>($Z$1*$Z$2)/(Q20+O20)</f>
        <v>89.386401326699854</v>
      </c>
      <c r="S20" s="100">
        <f>R20*1000/F20</f>
        <v>173.9145635128383</v>
      </c>
      <c r="T20" s="18">
        <v>10.891266330000001</v>
      </c>
      <c r="U20" s="18">
        <v>13.732568519999999</v>
      </c>
      <c r="V20" s="90">
        <v>9</v>
      </c>
      <c r="W20" s="98">
        <f t="shared" si="0"/>
        <v>6.2624234049243444E-2</v>
      </c>
      <c r="X20" s="1"/>
    </row>
    <row r="21" spans="1:24" x14ac:dyDescent="0.55000000000000004">
      <c r="A21" s="91" t="s">
        <v>165</v>
      </c>
      <c r="B21" s="91" t="s">
        <v>163</v>
      </c>
      <c r="C21" s="91" t="s">
        <v>164</v>
      </c>
      <c r="D21" s="93">
        <v>3</v>
      </c>
      <c r="E21" s="95" t="s">
        <v>386</v>
      </c>
      <c r="F21" s="93">
        <v>195.99589862400001</v>
      </c>
      <c r="G21" s="93">
        <v>1.71</v>
      </c>
      <c r="H21" s="93" t="s">
        <v>439</v>
      </c>
      <c r="I21" s="93">
        <v>0.67</v>
      </c>
      <c r="J21" s="154">
        <v>0.1714</v>
      </c>
      <c r="K21" s="90">
        <v>0.55000000000000004</v>
      </c>
      <c r="L21" s="90">
        <f>J21/K21</f>
        <v>0.3116363636363636</v>
      </c>
      <c r="M21" s="93">
        <v>0</v>
      </c>
      <c r="N21" s="93">
        <v>0</v>
      </c>
      <c r="O21" s="98">
        <f>L21*$Z$6</f>
        <v>2.0879636363636362</v>
      </c>
      <c r="P21" s="93">
        <f>N21*$Z$3*$Z$4</f>
        <v>0</v>
      </c>
      <c r="Q21" s="99">
        <f>((L21*P21*$Z$5)/($Z$5+(L21*P21))*60/1000000)</f>
        <v>0</v>
      </c>
      <c r="R21" s="96">
        <f>($Z$1*$Z$2)/(Q21+O21)</f>
        <v>1.4080704993120747</v>
      </c>
      <c r="S21" s="96">
        <f>R21*1000/F21</f>
        <v>7.1841834915807485</v>
      </c>
      <c r="T21" s="11" t="s">
        <v>85</v>
      </c>
      <c r="U21" s="11" t="s">
        <v>85</v>
      </c>
      <c r="V21" s="93">
        <v>3</v>
      </c>
      <c r="W21" s="98" t="s">
        <v>1011</v>
      </c>
      <c r="X21" s="17"/>
    </row>
    <row r="22" spans="1:24" x14ac:dyDescent="0.55000000000000004">
      <c r="A22" s="89" t="s">
        <v>6</v>
      </c>
      <c r="B22" s="91" t="s">
        <v>94</v>
      </c>
      <c r="C22" s="91" t="s">
        <v>95</v>
      </c>
      <c r="D22" s="93">
        <v>6</v>
      </c>
      <c r="E22" s="95" t="s">
        <v>392</v>
      </c>
      <c r="F22" s="97">
        <v>427.98469754199999</v>
      </c>
      <c r="G22" s="93">
        <v>3.92</v>
      </c>
      <c r="H22" s="93" t="s">
        <v>439</v>
      </c>
      <c r="I22" s="93">
        <v>-0.23</v>
      </c>
      <c r="J22" s="154">
        <v>1.23E-2</v>
      </c>
      <c r="K22" s="90">
        <v>0.55000000000000004</v>
      </c>
      <c r="L22" s="90">
        <f>J22/K22</f>
        <v>2.2363636363636363E-2</v>
      </c>
      <c r="M22" s="93">
        <v>0</v>
      </c>
      <c r="N22" s="93">
        <v>0</v>
      </c>
      <c r="O22" s="98">
        <f>L22*$Z$6</f>
        <v>0.14983636363636363</v>
      </c>
      <c r="P22" s="93">
        <f>N22*$Z$3*$Z$4</f>
        <v>0</v>
      </c>
      <c r="Q22" s="99">
        <f>((L22*P22*$Z$5)/($Z$5+(L22*P22))*60/1000000)</f>
        <v>0</v>
      </c>
      <c r="R22" s="96">
        <f>($Z$1*$Z$2)/(Q22+O22)</f>
        <v>19.621405169275576</v>
      </c>
      <c r="S22" s="96">
        <f>R22*1000/F22</f>
        <v>45.846043753351815</v>
      </c>
      <c r="T22" s="11">
        <v>3.6355278919999998</v>
      </c>
      <c r="U22" s="11">
        <v>4.2012390320000002</v>
      </c>
      <c r="V22" s="93">
        <v>6</v>
      </c>
      <c r="W22" s="98">
        <f>T22/S22</f>
        <v>7.9298617598475021E-2</v>
      </c>
    </row>
    <row r="23" spans="1:24" x14ac:dyDescent="0.55000000000000004">
      <c r="A23" s="89" t="s">
        <v>64</v>
      </c>
      <c r="B23" s="91" t="s">
        <v>62</v>
      </c>
      <c r="C23" s="91" t="s">
        <v>63</v>
      </c>
      <c r="D23" s="93">
        <v>8</v>
      </c>
      <c r="E23" s="95" t="s">
        <v>387</v>
      </c>
      <c r="F23" s="97">
        <v>527.96879476000004</v>
      </c>
      <c r="G23" s="93">
        <v>4.74</v>
      </c>
      <c r="H23" s="93" t="s">
        <v>439</v>
      </c>
      <c r="I23" s="93">
        <v>1.33</v>
      </c>
      <c r="J23" s="154">
        <v>3.9600000000000003E-2</v>
      </c>
      <c r="K23" s="90">
        <v>0.55000000000000004</v>
      </c>
      <c r="L23" s="90">
        <f>J23/K23</f>
        <v>7.1999999999999995E-2</v>
      </c>
      <c r="M23" s="93">
        <v>1.53</v>
      </c>
      <c r="N23" s="93">
        <v>1.53</v>
      </c>
      <c r="O23" s="98">
        <f>L23*$Z$6</f>
        <v>0.4824</v>
      </c>
      <c r="P23" s="93">
        <f>N23*$Z$3*$Z$4</f>
        <v>268606.80000000005</v>
      </c>
      <c r="Q23" s="99">
        <f>((L23*P23*$Z$5)/($Z$5+(L23*P23))*60/1000000)</f>
        <v>1.1456108702447212</v>
      </c>
      <c r="R23" s="96">
        <f>($Z$1*$Z$2)/(Q23+O23)</f>
        <v>1.805884747905929</v>
      </c>
      <c r="S23" s="96">
        <f>R23*1000/F23</f>
        <v>3.4204384157340857</v>
      </c>
      <c r="T23" s="11">
        <v>7.8416733890000003</v>
      </c>
      <c r="U23" s="11">
        <v>8.6442504190000005</v>
      </c>
      <c r="V23" s="93">
        <v>8</v>
      </c>
      <c r="W23" s="98">
        <f>T23/S23</f>
        <v>2.2925930643651249</v>
      </c>
      <c r="X23" s="17"/>
    </row>
    <row r="24" spans="1:24" x14ac:dyDescent="0.55000000000000004">
      <c r="A24" s="89" t="s">
        <v>71</v>
      </c>
      <c r="B24" s="91" t="s">
        <v>69</v>
      </c>
      <c r="C24" s="103" t="s">
        <v>70</v>
      </c>
      <c r="D24" s="93">
        <v>3</v>
      </c>
      <c r="E24" s="95" t="s">
        <v>359</v>
      </c>
      <c r="F24" s="97">
        <v>242.01777694</v>
      </c>
      <c r="G24" s="93">
        <v>3.4</v>
      </c>
      <c r="H24" s="93" t="s">
        <v>439</v>
      </c>
      <c r="I24" s="93">
        <v>3.06</v>
      </c>
      <c r="J24" s="154">
        <v>5.1799999999999999E-2</v>
      </c>
      <c r="K24" s="90">
        <v>0.55000000000000004</v>
      </c>
      <c r="L24" s="90">
        <f>J24/K24</f>
        <v>9.4181818181818172E-2</v>
      </c>
      <c r="M24" s="93">
        <v>0</v>
      </c>
      <c r="N24" s="93">
        <v>0</v>
      </c>
      <c r="O24" s="98">
        <f>L24*$Z$6</f>
        <v>0.63101818181818181</v>
      </c>
      <c r="P24" s="93">
        <f>N24*$Z$3*$Z$4</f>
        <v>0</v>
      </c>
      <c r="Q24" s="99">
        <f>((L24*P24*$Z$5)/($Z$5+(L24*P24))*60/1000000)</f>
        <v>0</v>
      </c>
      <c r="R24" s="96">
        <f>($Z$1*$Z$2)/(Q24+O24)</f>
        <v>4.6591367486889883</v>
      </c>
      <c r="S24" s="96">
        <f>R24*1000/F24</f>
        <v>19.251217028755956</v>
      </c>
      <c r="T24" s="11" t="s">
        <v>85</v>
      </c>
      <c r="U24" s="11" t="s">
        <v>85</v>
      </c>
      <c r="V24" s="93">
        <v>3</v>
      </c>
      <c r="W24" s="98" t="s">
        <v>1011</v>
      </c>
    </row>
    <row r="25" spans="1:24" x14ac:dyDescent="0.55000000000000004">
      <c r="A25" s="93" t="s">
        <v>247</v>
      </c>
      <c r="B25" s="93" t="s">
        <v>250</v>
      </c>
      <c r="C25" s="93" t="s">
        <v>266</v>
      </c>
      <c r="D25" s="93">
        <v>3</v>
      </c>
      <c r="E25" s="95" t="s">
        <v>359</v>
      </c>
      <c r="F25" s="97">
        <v>242.01777694</v>
      </c>
      <c r="G25" s="93">
        <v>4.04</v>
      </c>
      <c r="H25" s="93" t="s">
        <v>439</v>
      </c>
      <c r="I25" s="93">
        <v>2.67</v>
      </c>
      <c r="J25" s="154">
        <v>9.5600000000000004E-2</v>
      </c>
      <c r="K25" s="90">
        <v>0.55000000000000004</v>
      </c>
      <c r="L25" s="90">
        <f>J25/K25</f>
        <v>0.17381818181818182</v>
      </c>
      <c r="M25" s="93">
        <v>0</v>
      </c>
      <c r="N25" s="93">
        <v>0</v>
      </c>
      <c r="O25" s="98">
        <f>L25*$Z$6</f>
        <v>1.1645818181818182</v>
      </c>
      <c r="P25" s="93">
        <f>N25*$Z$3*$Z$4</f>
        <v>0</v>
      </c>
      <c r="Q25" s="99">
        <f>((L25*P25*$Z$5)/($Z$5+(L25*P25))*60/1000000)</f>
        <v>0</v>
      </c>
      <c r="R25" s="96">
        <f>($Z$1*$Z$2)/(Q25+O25)</f>
        <v>2.5245113345406862</v>
      </c>
      <c r="S25" s="96">
        <f>R25*1000/F25</f>
        <v>10.431098766627182</v>
      </c>
      <c r="T25" s="11" t="s">
        <v>85</v>
      </c>
      <c r="U25" s="11" t="s">
        <v>85</v>
      </c>
      <c r="V25" s="93">
        <v>3</v>
      </c>
      <c r="W25" s="98" t="s">
        <v>1011</v>
      </c>
    </row>
    <row r="26" spans="1:24" x14ac:dyDescent="0.55000000000000004">
      <c r="A26" s="89" t="s">
        <v>18</v>
      </c>
      <c r="B26" s="91" t="s">
        <v>138</v>
      </c>
      <c r="C26" s="91" t="s">
        <v>139</v>
      </c>
      <c r="D26" s="93" t="s">
        <v>85</v>
      </c>
      <c r="E26" s="94" t="s">
        <v>85</v>
      </c>
      <c r="F26" s="17">
        <v>240.00212687600001</v>
      </c>
      <c r="G26" s="18">
        <v>4.3600000000000003</v>
      </c>
      <c r="H26" s="93" t="s">
        <v>439</v>
      </c>
      <c r="I26" s="93">
        <v>1.83</v>
      </c>
      <c r="J26" s="154">
        <v>0.1003</v>
      </c>
      <c r="K26" s="90">
        <v>0.55000000000000004</v>
      </c>
      <c r="L26" s="90">
        <f>J26/K26</f>
        <v>0.18236363636363634</v>
      </c>
      <c r="M26" s="93">
        <v>0</v>
      </c>
      <c r="N26" s="93">
        <v>0</v>
      </c>
      <c r="O26" s="98">
        <f>L26*$Z$6</f>
        <v>1.2218363636363636</v>
      </c>
      <c r="P26" s="93">
        <f>N26*$Z$3*$Z$4</f>
        <v>0</v>
      </c>
      <c r="Q26" s="99">
        <f>((L26*P26*$Z$5)/($Z$5+(L26*P26))*60/1000000)</f>
        <v>0</v>
      </c>
      <c r="R26" s="96">
        <f>($Z$1*$Z$2)/(Q26+O26)</f>
        <v>2.4062141932411723</v>
      </c>
      <c r="S26" s="96">
        <f>R26*1000/F26</f>
        <v>10.025803623333605</v>
      </c>
      <c r="T26" s="11" t="s">
        <v>85</v>
      </c>
      <c r="U26" s="11" t="s">
        <v>85</v>
      </c>
      <c r="V26" s="93" t="s">
        <v>85</v>
      </c>
      <c r="W26" s="98" t="s">
        <v>1011</v>
      </c>
    </row>
    <row r="27" spans="1:24" x14ac:dyDescent="0.55000000000000004">
      <c r="A27" s="102" t="s">
        <v>75</v>
      </c>
      <c r="B27" s="93" t="s">
        <v>73</v>
      </c>
      <c r="C27" s="93" t="s">
        <v>74</v>
      </c>
      <c r="D27" s="93">
        <v>7</v>
      </c>
      <c r="E27" s="95" t="s">
        <v>385</v>
      </c>
      <c r="F27" s="104">
        <v>413.97370257199998</v>
      </c>
      <c r="G27" s="90">
        <v>3.78</v>
      </c>
      <c r="H27" s="93" t="s">
        <v>439</v>
      </c>
      <c r="I27" s="93">
        <v>0.34</v>
      </c>
      <c r="J27" s="154">
        <v>1.8E-3</v>
      </c>
      <c r="K27" s="90">
        <v>0.55000000000000004</v>
      </c>
      <c r="L27" s="90">
        <f>J27/K27</f>
        <v>3.2727272727272722E-3</v>
      </c>
      <c r="M27" s="93">
        <v>0</v>
      </c>
      <c r="N27" s="93">
        <v>0</v>
      </c>
      <c r="O27" s="98">
        <f>L27*$Z$6</f>
        <v>2.1927272727272726E-2</v>
      </c>
      <c r="P27" s="93">
        <f>N27*$Z$3*$Z$4</f>
        <v>0</v>
      </c>
      <c r="Q27" s="99">
        <f>((L27*P27*$Z$5)/($Z$5+(L27*P27))*60/1000000)</f>
        <v>0</v>
      </c>
      <c r="R27" s="96">
        <f>($Z$1*$Z$2)/(Q27+O27)</f>
        <v>134.07960199004978</v>
      </c>
      <c r="S27" s="96">
        <f>R27*1000/F27</f>
        <v>323.88434617227921</v>
      </c>
      <c r="T27" s="11" t="s">
        <v>85</v>
      </c>
      <c r="U27" s="11" t="s">
        <v>85</v>
      </c>
      <c r="V27" s="93">
        <v>7</v>
      </c>
      <c r="W27" s="98" t="s">
        <v>1011</v>
      </c>
      <c r="X27" s="17"/>
    </row>
    <row r="28" spans="1:24" x14ac:dyDescent="0.55000000000000004">
      <c r="A28" s="89" t="s">
        <v>625</v>
      </c>
      <c r="B28" s="91" t="s">
        <v>129</v>
      </c>
      <c r="C28" s="91" t="s">
        <v>130</v>
      </c>
      <c r="D28" s="93">
        <v>11</v>
      </c>
      <c r="E28" s="95" t="s">
        <v>385</v>
      </c>
      <c r="F28" s="104">
        <v>713.95454121199998</v>
      </c>
      <c r="G28" s="90">
        <v>5.0999999999999996</v>
      </c>
      <c r="H28" s="93" t="s">
        <v>439</v>
      </c>
      <c r="I28" s="93">
        <v>0.54</v>
      </c>
      <c r="J28" s="154">
        <v>2.7099999999999999E-2</v>
      </c>
      <c r="K28" s="90">
        <v>0.55000000000000004</v>
      </c>
      <c r="L28" s="90">
        <f>J28/K28</f>
        <v>4.9272727272727267E-2</v>
      </c>
      <c r="M28" s="93">
        <v>0</v>
      </c>
      <c r="N28" s="93">
        <v>0</v>
      </c>
      <c r="O28" s="98">
        <f>L28*$Z$6</f>
        <v>0.33012727272727271</v>
      </c>
      <c r="P28" s="93">
        <f>N28*$Z$3*$Z$4</f>
        <v>0</v>
      </c>
      <c r="Q28" s="99">
        <f>((L28*P28*$Z$5)/($Z$5+(L28*P28))*60/1000000)</f>
        <v>0</v>
      </c>
      <c r="R28" s="96">
        <f>($Z$1*$Z$2)/(Q28+O28)</f>
        <v>8.9056562207413137</v>
      </c>
      <c r="S28" s="96">
        <f>R28*1000/F28</f>
        <v>12.473702044983407</v>
      </c>
      <c r="T28" s="11">
        <v>4.607715013</v>
      </c>
      <c r="U28" s="11">
        <v>8.5762433869999999</v>
      </c>
      <c r="V28" s="93">
        <v>11</v>
      </c>
      <c r="W28" s="98">
        <f>T28/S28</f>
        <v>0.36939434631221618</v>
      </c>
      <c r="X28" s="17"/>
    </row>
    <row r="29" spans="1:24" x14ac:dyDescent="0.55000000000000004">
      <c r="A29" s="91" t="s">
        <v>218</v>
      </c>
      <c r="B29" s="91" t="s">
        <v>216</v>
      </c>
      <c r="C29" s="91" t="s">
        <v>217</v>
      </c>
      <c r="D29" s="93">
        <v>10</v>
      </c>
      <c r="E29" s="95" t="s">
        <v>385</v>
      </c>
      <c r="F29" s="104">
        <v>563.96412189199998</v>
      </c>
      <c r="G29" s="90">
        <v>4</v>
      </c>
      <c r="H29" s="93" t="s">
        <v>439</v>
      </c>
      <c r="I29" s="93">
        <v>0.54</v>
      </c>
      <c r="J29" s="154">
        <v>1.1599999999999999E-2</v>
      </c>
      <c r="K29" s="90">
        <v>0.55000000000000004</v>
      </c>
      <c r="L29" s="90">
        <f>J29/K29</f>
        <v>2.1090909090909087E-2</v>
      </c>
      <c r="M29" s="93">
        <v>0</v>
      </c>
      <c r="N29" s="93">
        <v>0</v>
      </c>
      <c r="O29" s="98">
        <f>L29*$Z$6</f>
        <v>0.14130909090909088</v>
      </c>
      <c r="P29" s="93">
        <f>N29*$Z$3*$Z$4</f>
        <v>0</v>
      </c>
      <c r="Q29" s="99">
        <f>((L29*P29*$Z$5)/($Z$5+(L29*P29))*60/1000000)</f>
        <v>0</v>
      </c>
      <c r="R29" s="96">
        <f>($Z$1*$Z$2)/(Q29+O29)</f>
        <v>20.805455481214622</v>
      </c>
      <c r="S29" s="96">
        <f>R29*1000/F29</f>
        <v>36.891452263693651</v>
      </c>
      <c r="T29" s="11">
        <v>2.3050247079999999</v>
      </c>
      <c r="U29" s="11">
        <v>3.1531505559999999</v>
      </c>
      <c r="V29" s="93">
        <v>10</v>
      </c>
      <c r="W29" s="98">
        <f>T29/S29</f>
        <v>6.2481267788648882E-2</v>
      </c>
      <c r="X29" s="17"/>
    </row>
    <row r="30" spans="1:24" x14ac:dyDescent="0.55000000000000004">
      <c r="A30" s="89" t="s">
        <v>43</v>
      </c>
      <c r="B30" s="91" t="s">
        <v>234</v>
      </c>
      <c r="C30" s="91" t="s">
        <v>235</v>
      </c>
      <c r="D30" s="93">
        <v>12</v>
      </c>
      <c r="E30" s="95" t="s">
        <v>385</v>
      </c>
      <c r="F30" s="104">
        <v>663.95773477199998</v>
      </c>
      <c r="G30" s="90">
        <v>7.47</v>
      </c>
      <c r="H30" s="93" t="s">
        <v>439</v>
      </c>
      <c r="I30" s="93">
        <v>0.54</v>
      </c>
      <c r="J30" s="154">
        <v>4.3299999999999998E-2</v>
      </c>
      <c r="K30" s="90">
        <v>0.55000000000000004</v>
      </c>
      <c r="L30" s="90">
        <f>J30/K30</f>
        <v>7.8727272727272715E-2</v>
      </c>
      <c r="M30" s="93">
        <v>0</v>
      </c>
      <c r="N30" s="93">
        <v>0</v>
      </c>
      <c r="O30" s="98">
        <f>L30*$Z$6</f>
        <v>0.5274727272727272</v>
      </c>
      <c r="P30" s="93">
        <f>N30*$Z$3*$Z$4</f>
        <v>0</v>
      </c>
      <c r="Q30" s="99">
        <f>((L30*P30*$Z$5)/($Z$5+(L30*P30))*60/1000000)</f>
        <v>0</v>
      </c>
      <c r="R30" s="96">
        <f>($Z$1*$Z$2)/(Q30+O30)</f>
        <v>5.5737478887318614</v>
      </c>
      <c r="S30" s="96">
        <f>R30*1000/F30</f>
        <v>8.3947329729442206</v>
      </c>
      <c r="T30" s="11">
        <v>1.2966171989999999</v>
      </c>
      <c r="U30" s="11">
        <v>1.620594088</v>
      </c>
      <c r="V30" s="93">
        <v>12</v>
      </c>
      <c r="W30" s="98">
        <f>T30/S30</f>
        <v>0.15445603846827868</v>
      </c>
      <c r="X30" s="17"/>
    </row>
    <row r="31" spans="1:24" x14ac:dyDescent="0.55000000000000004">
      <c r="A31" s="91" t="s">
        <v>143</v>
      </c>
      <c r="B31" s="91" t="s">
        <v>141</v>
      </c>
      <c r="C31" s="91" t="s">
        <v>142</v>
      </c>
      <c r="D31" s="93">
        <v>3</v>
      </c>
      <c r="E31" s="95" t="s">
        <v>385</v>
      </c>
      <c r="F31" s="17">
        <v>213.98647681200001</v>
      </c>
      <c r="G31" s="18">
        <v>1.43</v>
      </c>
      <c r="H31" s="93" t="s">
        <v>439</v>
      </c>
      <c r="I31" s="93">
        <v>-0.21</v>
      </c>
      <c r="J31" s="154">
        <v>9.2999999999999999E-2</v>
      </c>
      <c r="K31" s="90">
        <v>0.55000000000000004</v>
      </c>
      <c r="L31" s="90">
        <f>J31/K31</f>
        <v>0.16909090909090907</v>
      </c>
      <c r="M31" s="93">
        <v>0</v>
      </c>
      <c r="N31" s="93">
        <v>0</v>
      </c>
      <c r="O31" s="98">
        <f>L31*$Z$6</f>
        <v>1.1329090909090909</v>
      </c>
      <c r="P31" s="93">
        <f>N31*$Z$3*$Z$4</f>
        <v>0</v>
      </c>
      <c r="Q31" s="99">
        <f>((L31*P31*$Z$5)/($Z$5+(L31*P31))*60/1000000)</f>
        <v>0</v>
      </c>
      <c r="R31" s="96">
        <f>($Z$1*$Z$2)/(Q31+O31)</f>
        <v>2.595089070775157</v>
      </c>
      <c r="S31" s="96">
        <f>R31*1000/F31</f>
        <v>12.127350800093311</v>
      </c>
      <c r="T31" s="11">
        <v>1.254136119</v>
      </c>
      <c r="U31" s="11">
        <v>2.1638846100000002</v>
      </c>
      <c r="V31" s="93">
        <v>3</v>
      </c>
      <c r="W31" s="98">
        <f>T31/S31</f>
        <v>0.10341385679965244</v>
      </c>
    </row>
    <row r="32" spans="1:24" x14ac:dyDescent="0.55000000000000004">
      <c r="A32" s="89" t="s">
        <v>228</v>
      </c>
      <c r="B32" s="91" t="s">
        <v>226</v>
      </c>
      <c r="C32" s="91" t="s">
        <v>227</v>
      </c>
      <c r="D32" s="93">
        <v>2</v>
      </c>
      <c r="E32" s="95" t="s">
        <v>385</v>
      </c>
      <c r="F32" s="104">
        <v>163.98967037200001</v>
      </c>
      <c r="G32" s="90">
        <v>1.4</v>
      </c>
      <c r="H32" s="93" t="s">
        <v>439</v>
      </c>
      <c r="I32" s="93">
        <v>0.81</v>
      </c>
      <c r="J32" s="154">
        <v>0.31080000000000002</v>
      </c>
      <c r="K32" s="90">
        <v>0.55000000000000004</v>
      </c>
      <c r="L32" s="90">
        <f>J32/K32</f>
        <v>0.56509090909090909</v>
      </c>
      <c r="M32" s="93">
        <v>0</v>
      </c>
      <c r="N32" s="93">
        <v>0</v>
      </c>
      <c r="O32" s="98">
        <f>L32*$Z$6</f>
        <v>3.7861090909090911</v>
      </c>
      <c r="P32" s="93">
        <f>N32*$Z$3*$Z$4</f>
        <v>0</v>
      </c>
      <c r="Q32" s="99">
        <f>((L32*P32*$Z$5)/($Z$5+(L32*P32))*60/1000000)</f>
        <v>0</v>
      </c>
      <c r="R32" s="96">
        <f>($Z$1*$Z$2)/(Q32+O32)</f>
        <v>0.77652279144816461</v>
      </c>
      <c r="S32" s="96">
        <f>R32*1000/F32</f>
        <v>4.7351933184978829</v>
      </c>
      <c r="T32" s="11" t="s">
        <v>85</v>
      </c>
      <c r="U32" s="11" t="s">
        <v>85</v>
      </c>
      <c r="V32" s="93">
        <v>2</v>
      </c>
      <c r="W32" s="98" t="s">
        <v>1011</v>
      </c>
      <c r="X32" s="17"/>
    </row>
    <row r="33" spans="1:24" ht="16.5" x14ac:dyDescent="0.7">
      <c r="A33" s="93" t="s">
        <v>626</v>
      </c>
      <c r="B33" s="93" t="s">
        <v>212</v>
      </c>
      <c r="C33" s="93" t="s">
        <v>213</v>
      </c>
      <c r="D33" s="93">
        <v>7</v>
      </c>
      <c r="E33" s="95" t="s">
        <v>385</v>
      </c>
      <c r="F33" s="104">
        <v>413.97370257199998</v>
      </c>
      <c r="G33" s="90">
        <v>3.68</v>
      </c>
      <c r="H33" s="93" t="s">
        <v>439</v>
      </c>
      <c r="I33" s="93">
        <v>0.34</v>
      </c>
      <c r="J33" s="154">
        <v>6.9999999999999999E-4</v>
      </c>
      <c r="K33" s="90">
        <v>0.55000000000000004</v>
      </c>
      <c r="L33" s="90">
        <f>J33/K33</f>
        <v>1.2727272727272726E-3</v>
      </c>
      <c r="M33" s="93">
        <v>2.06</v>
      </c>
      <c r="N33" s="93">
        <v>2.06</v>
      </c>
      <c r="O33" s="98">
        <f>L33*$Z$6</f>
        <v>8.5272727272727271E-3</v>
      </c>
      <c r="P33" s="93">
        <f t="shared" ref="P33:P54" si="1">N33*$Z$3*$Z$4</f>
        <v>361653.6</v>
      </c>
      <c r="Q33" s="99">
        <f>((L33*P33*$Z$5)/($Z$5+(L33*P33))*60/1000000)</f>
        <v>2.760871205687913E-2</v>
      </c>
      <c r="R33" s="96">
        <f t="shared" ref="R33:R64" si="2">($Z$1*$Z$2)/(Q33+O33)</f>
        <v>81.359343534187971</v>
      </c>
      <c r="S33" s="96">
        <f>R33*1000/F33</f>
        <v>196.53263728760069</v>
      </c>
      <c r="T33" s="11">
        <v>14.226925870000001</v>
      </c>
      <c r="U33" s="11">
        <v>20</v>
      </c>
      <c r="V33" s="93">
        <v>7</v>
      </c>
      <c r="W33" s="98">
        <f>T33/S33</f>
        <v>7.2389634955036461E-2</v>
      </c>
      <c r="X33" s="17"/>
    </row>
    <row r="34" spans="1:24" s="17" customFormat="1" x14ac:dyDescent="0.55000000000000004">
      <c r="A34" s="91" t="s">
        <v>147</v>
      </c>
      <c r="B34" s="91" t="s">
        <v>145</v>
      </c>
      <c r="C34" s="91" t="s">
        <v>146</v>
      </c>
      <c r="D34" s="93">
        <v>7</v>
      </c>
      <c r="E34" s="95" t="s">
        <v>385</v>
      </c>
      <c r="F34" s="17">
        <v>413.97370257199998</v>
      </c>
      <c r="G34" s="18">
        <v>3.73</v>
      </c>
      <c r="H34" s="93" t="s">
        <v>439</v>
      </c>
      <c r="I34" s="93">
        <v>0.34</v>
      </c>
      <c r="J34" s="154">
        <v>5.9999999999999995E-4</v>
      </c>
      <c r="K34" s="90">
        <v>0.55000000000000004</v>
      </c>
      <c r="L34" s="90">
        <f>J34/K34</f>
        <v>1.0909090909090907E-3</v>
      </c>
      <c r="M34" s="93">
        <v>0</v>
      </c>
      <c r="N34" s="93">
        <v>0</v>
      </c>
      <c r="O34" s="98">
        <f>L34*$Z$6</f>
        <v>7.3090909090909083E-3</v>
      </c>
      <c r="P34" s="93">
        <f t="shared" si="1"/>
        <v>0</v>
      </c>
      <c r="Q34" s="99">
        <f>((L34*P34*$Z$5)/($Z$5+(L34*P34))*60/1000000)</f>
        <v>0</v>
      </c>
      <c r="R34" s="96">
        <f t="shared" si="2"/>
        <v>402.23880597014937</v>
      </c>
      <c r="S34" s="96">
        <f>R34*1000/F34</f>
        <v>971.65303851683757</v>
      </c>
      <c r="T34" s="11" t="s">
        <v>85</v>
      </c>
      <c r="U34" s="11" t="s">
        <v>85</v>
      </c>
      <c r="V34" s="93">
        <v>7</v>
      </c>
      <c r="W34" s="98" t="s">
        <v>1011</v>
      </c>
      <c r="X34" s="1"/>
    </row>
    <row r="35" spans="1:24" s="17" customFormat="1" x14ac:dyDescent="0.55000000000000004">
      <c r="A35" s="92" t="s">
        <v>256</v>
      </c>
      <c r="B35" s="92" t="s">
        <v>238</v>
      </c>
      <c r="C35" s="92" t="s">
        <v>255</v>
      </c>
      <c r="D35" s="90">
        <v>7</v>
      </c>
      <c r="E35" s="94" t="s">
        <v>394</v>
      </c>
      <c r="F35" s="17">
        <v>431.93981559999997</v>
      </c>
      <c r="G35" s="18">
        <v>5.16</v>
      </c>
      <c r="H35" s="104" t="s">
        <v>627</v>
      </c>
      <c r="I35" s="90" t="s">
        <v>85</v>
      </c>
      <c r="J35" s="155">
        <v>1E-4</v>
      </c>
      <c r="K35" s="90">
        <v>0.81679999999999997</v>
      </c>
      <c r="L35" s="90">
        <f>J35/K35</f>
        <v>1.2242899118511264E-4</v>
      </c>
      <c r="M35" s="90">
        <v>0</v>
      </c>
      <c r="N35" s="90">
        <v>0</v>
      </c>
      <c r="O35" s="98">
        <f>L35*$Z$6</f>
        <v>8.2027424094025469E-4</v>
      </c>
      <c r="P35" s="90">
        <f t="shared" si="1"/>
        <v>0</v>
      </c>
      <c r="Q35" s="105">
        <f>((L35*P35*$Z$5)/($Z$5+(L35*P35))*60/1000000)</f>
        <v>0</v>
      </c>
      <c r="R35" s="100">
        <f t="shared" si="2"/>
        <v>3584.1671641791049</v>
      </c>
      <c r="S35" s="100">
        <f>R35*1000/F35</f>
        <v>8297.8392700390486</v>
      </c>
      <c r="T35" s="18">
        <v>8.3143484759999993</v>
      </c>
      <c r="U35" s="18">
        <v>11.87361838</v>
      </c>
      <c r="V35" s="90">
        <v>7</v>
      </c>
      <c r="W35" s="98">
        <f>T35/S35</f>
        <v>1.0019895789040601E-3</v>
      </c>
    </row>
    <row r="36" spans="1:24" s="17" customFormat="1" x14ac:dyDescent="0.55000000000000004">
      <c r="A36" s="90" t="s">
        <v>272</v>
      </c>
      <c r="B36" s="90" t="s">
        <v>252</v>
      </c>
      <c r="C36" s="90" t="s">
        <v>271</v>
      </c>
      <c r="D36" s="90">
        <v>6</v>
      </c>
      <c r="E36" s="94" t="s">
        <v>394</v>
      </c>
      <c r="F36" s="104">
        <v>381.94300915999997</v>
      </c>
      <c r="G36" s="90">
        <v>4.6100000000000003</v>
      </c>
      <c r="H36" s="104" t="s">
        <v>627</v>
      </c>
      <c r="I36" s="90" t="s">
        <v>85</v>
      </c>
      <c r="J36" s="155">
        <v>1.6999999999999999E-3</v>
      </c>
      <c r="K36" s="90">
        <v>0.70054000000000005</v>
      </c>
      <c r="L36" s="90">
        <f>J36/K36</f>
        <v>2.4266994033174407E-3</v>
      </c>
      <c r="M36" s="90">
        <v>0</v>
      </c>
      <c r="N36" s="90">
        <v>0</v>
      </c>
      <c r="O36" s="98">
        <f>L36*$Z$6</f>
        <v>1.6258886002226854E-2</v>
      </c>
      <c r="P36" s="90">
        <f t="shared" si="1"/>
        <v>0</v>
      </c>
      <c r="Q36" s="105">
        <f>((L36*P36*$Z$5)/($Z$5+(L36*P36))*60/1000000)</f>
        <v>0</v>
      </c>
      <c r="R36" s="100">
        <f t="shared" si="2"/>
        <v>180.82419666374014</v>
      </c>
      <c r="S36" s="100">
        <f>R36*1000/F36</f>
        <v>473.43240307349356</v>
      </c>
      <c r="T36" s="18">
        <v>8.4905451040000006</v>
      </c>
      <c r="U36" s="18">
        <v>9.2855837480000005</v>
      </c>
      <c r="V36" s="90">
        <v>6</v>
      </c>
      <c r="W36" s="98">
        <f>T36/S36</f>
        <v>1.7934017715897588E-2</v>
      </c>
      <c r="X36" s="1"/>
    </row>
    <row r="37" spans="1:24" s="17" customFormat="1" x14ac:dyDescent="0.55000000000000004">
      <c r="A37" s="92" t="s">
        <v>122</v>
      </c>
      <c r="B37" s="92" t="s">
        <v>120</v>
      </c>
      <c r="C37" s="92" t="s">
        <v>121</v>
      </c>
      <c r="D37" s="156" t="s">
        <v>365</v>
      </c>
      <c r="E37" s="94" t="s">
        <v>393</v>
      </c>
      <c r="F37" s="104">
        <v>295.97311249199998</v>
      </c>
      <c r="G37" s="90">
        <v>2.75</v>
      </c>
      <c r="H37" s="104" t="s">
        <v>439</v>
      </c>
      <c r="I37" s="90">
        <v>-1.91</v>
      </c>
      <c r="J37" s="155">
        <v>3.0999999999999999E-3</v>
      </c>
      <c r="K37" s="90">
        <v>0.55000000000000004</v>
      </c>
      <c r="L37" s="90">
        <f>J37/K37</f>
        <v>5.6363636363636355E-3</v>
      </c>
      <c r="M37" s="90">
        <v>0</v>
      </c>
      <c r="N37" s="90">
        <v>0</v>
      </c>
      <c r="O37" s="98">
        <f>L37*$Z$6</f>
        <v>3.776363636363636E-2</v>
      </c>
      <c r="P37" s="90">
        <f t="shared" si="1"/>
        <v>0</v>
      </c>
      <c r="Q37" s="105">
        <f>((L37*P37*$Z$5)/($Z$5+(L37*P37))*60/1000000)</f>
        <v>0</v>
      </c>
      <c r="R37" s="100">
        <f t="shared" si="2"/>
        <v>77.852672123254706</v>
      </c>
      <c r="S37" s="100">
        <f>R37*1000/F37</f>
        <v>263.03967771855974</v>
      </c>
      <c r="T37" s="18">
        <v>11.727372900000001</v>
      </c>
      <c r="U37" s="18">
        <v>11.96046758</v>
      </c>
      <c r="V37" s="156" t="s">
        <v>365</v>
      </c>
      <c r="W37" s="98">
        <f>T37/S37</f>
        <v>4.4584045273001534E-2</v>
      </c>
      <c r="X37" s="1"/>
    </row>
    <row r="38" spans="1:24" s="17" customFormat="1" x14ac:dyDescent="0.55000000000000004">
      <c r="A38" s="92" t="s">
        <v>242</v>
      </c>
      <c r="B38" s="92" t="s">
        <v>244</v>
      </c>
      <c r="C38" s="92" t="s">
        <v>262</v>
      </c>
      <c r="D38" s="156" t="s">
        <v>370</v>
      </c>
      <c r="E38" s="94" t="s">
        <v>393</v>
      </c>
      <c r="F38" s="104">
        <v>445.96353181199999</v>
      </c>
      <c r="G38" s="90">
        <v>5.09</v>
      </c>
      <c r="H38" s="104" t="s">
        <v>439</v>
      </c>
      <c r="I38" s="90">
        <v>-2.3199999999999998</v>
      </c>
      <c r="J38" s="155">
        <v>6.9999999999999999E-4</v>
      </c>
      <c r="K38" s="90">
        <v>0.55000000000000004</v>
      </c>
      <c r="L38" s="90">
        <f>J38/K38</f>
        <v>1.2727272727272726E-3</v>
      </c>
      <c r="M38" s="90">
        <v>0</v>
      </c>
      <c r="N38" s="90">
        <v>0</v>
      </c>
      <c r="O38" s="98">
        <f>L38*$Z$6</f>
        <v>8.5272727272727271E-3</v>
      </c>
      <c r="P38" s="90">
        <f t="shared" si="1"/>
        <v>0</v>
      </c>
      <c r="Q38" s="105">
        <f>((L38*P38*$Z$5)/($Z$5+(L38*P38))*60/1000000)</f>
        <v>0</v>
      </c>
      <c r="R38" s="100">
        <f t="shared" si="2"/>
        <v>344.7761194029851</v>
      </c>
      <c r="S38" s="100">
        <f>R38*1000/F38</f>
        <v>773.10384102960381</v>
      </c>
      <c r="T38" s="18">
        <v>4.7946421810000004</v>
      </c>
      <c r="U38" s="18">
        <v>6.161587355</v>
      </c>
      <c r="V38" s="156" t="s">
        <v>370</v>
      </c>
      <c r="W38" s="98">
        <f>T38/S38</f>
        <v>6.2018087694592156E-3</v>
      </c>
      <c r="X38" s="1"/>
    </row>
    <row r="39" spans="1:24" s="17" customFormat="1" x14ac:dyDescent="0.55000000000000004">
      <c r="A39" s="92" t="s">
        <v>190</v>
      </c>
      <c r="B39" s="92" t="s">
        <v>188</v>
      </c>
      <c r="C39" s="92" t="s">
        <v>189</v>
      </c>
      <c r="D39" s="157" t="s">
        <v>375</v>
      </c>
      <c r="E39" s="94" t="s">
        <v>393</v>
      </c>
      <c r="F39" s="104">
        <v>229.98139143200001</v>
      </c>
      <c r="G39" s="90">
        <v>1.84</v>
      </c>
      <c r="H39" s="104" t="s">
        <v>439</v>
      </c>
      <c r="I39" s="90">
        <v>0.89</v>
      </c>
      <c r="J39" s="155">
        <v>7.6399999999999996E-2</v>
      </c>
      <c r="K39" s="90">
        <v>0.55000000000000004</v>
      </c>
      <c r="L39" s="90">
        <f>J39/K39</f>
        <v>0.1389090909090909</v>
      </c>
      <c r="M39" s="90">
        <v>0</v>
      </c>
      <c r="N39" s="90">
        <v>0</v>
      </c>
      <c r="O39" s="98">
        <f>L39*$Z$6</f>
        <v>0.93069090909090901</v>
      </c>
      <c r="P39" s="90">
        <f t="shared" si="1"/>
        <v>0</v>
      </c>
      <c r="Q39" s="105">
        <f>((L39*P39*$Z$5)/($Z$5+(L39*P39))*60/1000000)</f>
        <v>0</v>
      </c>
      <c r="R39" s="100">
        <f t="shared" si="2"/>
        <v>3.1589435023833716</v>
      </c>
      <c r="S39" s="100">
        <f>R39*1000/F39</f>
        <v>13.735648274470918</v>
      </c>
      <c r="T39" s="18" t="s">
        <v>85</v>
      </c>
      <c r="U39" s="18" t="s">
        <v>85</v>
      </c>
      <c r="V39" s="157" t="s">
        <v>375</v>
      </c>
      <c r="W39" s="98" t="s">
        <v>1011</v>
      </c>
      <c r="X39" s="1"/>
    </row>
    <row r="40" spans="1:24" s="17" customFormat="1" x14ac:dyDescent="0.55000000000000004">
      <c r="A40" s="90" t="s">
        <v>248</v>
      </c>
      <c r="B40" s="90" t="s">
        <v>251</v>
      </c>
      <c r="C40" s="90" t="s">
        <v>269</v>
      </c>
      <c r="D40" s="156" t="s">
        <v>368</v>
      </c>
      <c r="E40" s="94" t="s">
        <v>393</v>
      </c>
      <c r="F40" s="104">
        <v>411.96163999200002</v>
      </c>
      <c r="G40" s="90">
        <v>3.26</v>
      </c>
      <c r="H40" s="104" t="s">
        <v>439</v>
      </c>
      <c r="I40" s="90">
        <v>-1.25</v>
      </c>
      <c r="J40" s="155">
        <v>2.9999999999999997E-4</v>
      </c>
      <c r="K40" s="90">
        <v>0.55000000000000004</v>
      </c>
      <c r="L40" s="90">
        <f>J40/K40</f>
        <v>5.4545454545454537E-4</v>
      </c>
      <c r="M40" s="90">
        <v>0</v>
      </c>
      <c r="N40" s="90">
        <v>0</v>
      </c>
      <c r="O40" s="98">
        <f>L40*$Z$6</f>
        <v>3.6545454545454542E-3</v>
      </c>
      <c r="P40" s="90">
        <f t="shared" si="1"/>
        <v>0</v>
      </c>
      <c r="Q40" s="105">
        <f>((L40*P40*$Z$5)/($Z$5+(L40*P40))*60/1000000)</f>
        <v>0</v>
      </c>
      <c r="R40" s="100">
        <f t="shared" si="2"/>
        <v>804.47761194029874</v>
      </c>
      <c r="S40" s="100">
        <f>R40*1000/F40</f>
        <v>1952.7973817074837</v>
      </c>
      <c r="T40" s="18">
        <v>6.4853379310000001</v>
      </c>
      <c r="U40" s="18">
        <v>9.0021732130000007</v>
      </c>
      <c r="V40" s="156" t="s">
        <v>368</v>
      </c>
      <c r="W40" s="98">
        <f t="shared" ref="W40:W46" si="3">T40/S40</f>
        <v>3.3210500954939633E-3</v>
      </c>
      <c r="X40" s="1"/>
    </row>
    <row r="41" spans="1:24" s="17" customFormat="1" x14ac:dyDescent="0.55000000000000004">
      <c r="A41" s="92" t="s">
        <v>172</v>
      </c>
      <c r="B41" s="92" t="s">
        <v>170</v>
      </c>
      <c r="C41" s="92" t="s">
        <v>171</v>
      </c>
      <c r="D41" s="156" t="s">
        <v>372</v>
      </c>
      <c r="E41" s="94" t="s">
        <v>393</v>
      </c>
      <c r="F41" s="104">
        <v>279.97819787200001</v>
      </c>
      <c r="G41" s="90">
        <v>1.95</v>
      </c>
      <c r="H41" s="104" t="s">
        <v>439</v>
      </c>
      <c r="I41" s="90">
        <v>-0.28999999999999998</v>
      </c>
      <c r="J41" s="155">
        <v>1.17E-2</v>
      </c>
      <c r="K41" s="90">
        <v>0.55000000000000004</v>
      </c>
      <c r="L41" s="90">
        <f>J41/K41</f>
        <v>2.1272727272727273E-2</v>
      </c>
      <c r="M41" s="90">
        <v>1.5</v>
      </c>
      <c r="N41" s="90">
        <v>1.5</v>
      </c>
      <c r="O41" s="98">
        <f>L41*$Z$6</f>
        <v>0.14252727272727272</v>
      </c>
      <c r="P41" s="90">
        <f t="shared" si="1"/>
        <v>263340</v>
      </c>
      <c r="Q41" s="105">
        <f>((L41*P41*$Z$5)/($Z$5+(L41*P41))*60/1000000)</f>
        <v>0.3348669923357433</v>
      </c>
      <c r="R41" s="100">
        <f t="shared" si="2"/>
        <v>6.158431751608747</v>
      </c>
      <c r="S41" s="100">
        <f>R41*1000/F41</f>
        <v>21.996111834480228</v>
      </c>
      <c r="T41" s="18">
        <v>58.985574739999997</v>
      </c>
      <c r="U41" s="18">
        <v>58.985574739999997</v>
      </c>
      <c r="V41" s="156" t="s">
        <v>372</v>
      </c>
      <c r="W41" s="98">
        <f t="shared" si="3"/>
        <v>2.6816364266495754</v>
      </c>
      <c r="X41" s="1"/>
    </row>
    <row r="42" spans="1:24" s="17" customFormat="1" x14ac:dyDescent="0.55000000000000004">
      <c r="A42" s="92" t="s">
        <v>179</v>
      </c>
      <c r="B42" s="92" t="s">
        <v>177</v>
      </c>
      <c r="C42" s="92" t="s">
        <v>178</v>
      </c>
      <c r="D42" s="156" t="s">
        <v>374</v>
      </c>
      <c r="E42" s="94" t="s">
        <v>393</v>
      </c>
      <c r="F42" s="104">
        <v>379.97181075200001</v>
      </c>
      <c r="G42" s="90">
        <v>3.65</v>
      </c>
      <c r="H42" s="104" t="s">
        <v>439</v>
      </c>
      <c r="I42" s="90">
        <v>0.34</v>
      </c>
      <c r="J42" s="155">
        <v>2.0999999999999999E-3</v>
      </c>
      <c r="K42" s="90">
        <v>0.55000000000000004</v>
      </c>
      <c r="L42" s="90">
        <f>J42/K42</f>
        <v>3.8181818181818178E-3</v>
      </c>
      <c r="M42" s="90">
        <v>5.78</v>
      </c>
      <c r="N42" s="90">
        <v>5.78</v>
      </c>
      <c r="O42" s="98">
        <f>L42*$Z$6</f>
        <v>2.5581818181818181E-2</v>
      </c>
      <c r="P42" s="90">
        <f t="shared" si="1"/>
        <v>1014736.8000000002</v>
      </c>
      <c r="Q42" s="105">
        <f>((L42*P42*$Z$5)/($Z$5+(L42*P42))*60/1000000)</f>
        <v>0.23186806856965175</v>
      </c>
      <c r="R42" s="100">
        <f t="shared" si="2"/>
        <v>11.419698167659861</v>
      </c>
      <c r="S42" s="100">
        <f>R42*1000/F42</f>
        <v>30.054066761055779</v>
      </c>
      <c r="T42" s="18">
        <v>26.502388710000002</v>
      </c>
      <c r="U42" s="18">
        <v>30.64032589</v>
      </c>
      <c r="V42" s="156" t="s">
        <v>374</v>
      </c>
      <c r="W42" s="98">
        <f t="shared" si="3"/>
        <v>0.88182371193578168</v>
      </c>
      <c r="X42" s="1"/>
    </row>
    <row r="43" spans="1:24" s="17" customFormat="1" x14ac:dyDescent="0.55000000000000004">
      <c r="A43" s="92" t="s">
        <v>241</v>
      </c>
      <c r="B43" s="92" t="s">
        <v>243</v>
      </c>
      <c r="C43" s="92" t="s">
        <v>261</v>
      </c>
      <c r="D43" s="156" t="s">
        <v>372</v>
      </c>
      <c r="E43" s="94" t="s">
        <v>389</v>
      </c>
      <c r="F43" s="104">
        <v>315.94518349200001</v>
      </c>
      <c r="G43" s="90">
        <v>3.33</v>
      </c>
      <c r="H43" s="104" t="s">
        <v>439</v>
      </c>
      <c r="I43" s="90">
        <v>1.17</v>
      </c>
      <c r="J43" s="155">
        <v>1.5E-3</v>
      </c>
      <c r="K43" s="90">
        <v>0.55000000000000004</v>
      </c>
      <c r="L43" s="90">
        <f>J43/K43</f>
        <v>2.7272727272727271E-3</v>
      </c>
      <c r="M43" s="90">
        <v>5.51</v>
      </c>
      <c r="N43" s="90">
        <v>5.51</v>
      </c>
      <c r="O43" s="98">
        <f>L43*$Z$6</f>
        <v>1.827272727272727E-2</v>
      </c>
      <c r="P43" s="90">
        <f t="shared" si="1"/>
        <v>967335.60000000009</v>
      </c>
      <c r="Q43" s="105">
        <f>((L43*P43*$Z$5)/($Z$5+(L43*P43))*60/1000000)</f>
        <v>0.15801336735360541</v>
      </c>
      <c r="R43" s="100">
        <f t="shared" si="2"/>
        <v>16.6774356549892</v>
      </c>
      <c r="S43" s="100">
        <f>R43*1000/F43</f>
        <v>52.785851870444752</v>
      </c>
      <c r="T43" s="18">
        <v>22.325144569999999</v>
      </c>
      <c r="U43" s="18">
        <v>24.820130540000001</v>
      </c>
      <c r="V43" s="156" t="s">
        <v>372</v>
      </c>
      <c r="W43" s="98">
        <f t="shared" si="3"/>
        <v>0.42293803697236604</v>
      </c>
      <c r="X43" s="1"/>
    </row>
    <row r="44" spans="1:24" s="17" customFormat="1" x14ac:dyDescent="0.55000000000000004">
      <c r="A44" s="156" t="s">
        <v>39</v>
      </c>
      <c r="B44" s="92" t="s">
        <v>219</v>
      </c>
      <c r="C44" s="92" t="s">
        <v>220</v>
      </c>
      <c r="D44" s="90">
        <v>8</v>
      </c>
      <c r="E44" s="94" t="s">
        <v>390</v>
      </c>
      <c r="F44" s="104">
        <v>599.06610349200002</v>
      </c>
      <c r="G44" s="90">
        <v>2.72</v>
      </c>
      <c r="H44" s="104" t="s">
        <v>439</v>
      </c>
      <c r="I44" s="90">
        <v>7.22</v>
      </c>
      <c r="J44" s="155">
        <v>1.26E-2</v>
      </c>
      <c r="K44" s="90">
        <v>0.55000000000000004</v>
      </c>
      <c r="L44" s="90">
        <f>J44/K44</f>
        <v>2.2909090909090907E-2</v>
      </c>
      <c r="M44" s="90">
        <v>0</v>
      </c>
      <c r="N44" s="90">
        <v>0</v>
      </c>
      <c r="O44" s="98">
        <f>L44*$Z$6</f>
        <v>0.15349090909090907</v>
      </c>
      <c r="P44" s="90">
        <f t="shared" si="1"/>
        <v>0</v>
      </c>
      <c r="Q44" s="105">
        <f>((L44*P44*$Z$5)/($Z$5+(L44*P44))*60/1000000)</f>
        <v>0</v>
      </c>
      <c r="R44" s="100">
        <f t="shared" si="2"/>
        <v>19.154228855721399</v>
      </c>
      <c r="S44" s="100">
        <f>R44*1000/F44</f>
        <v>31.97348129708892</v>
      </c>
      <c r="T44" s="18">
        <v>1.1158383089999999</v>
      </c>
      <c r="U44" s="18">
        <v>1.419097466</v>
      </c>
      <c r="V44" s="90">
        <v>8</v>
      </c>
      <c r="W44" s="98">
        <f t="shared" si="3"/>
        <v>3.4898868178661335E-2</v>
      </c>
    </row>
    <row r="45" spans="1:24" s="17" customFormat="1" x14ac:dyDescent="0.55000000000000004">
      <c r="A45" s="90" t="s">
        <v>116</v>
      </c>
      <c r="B45" s="90" t="s">
        <v>114</v>
      </c>
      <c r="C45" s="90" t="s">
        <v>115</v>
      </c>
      <c r="D45" s="90">
        <v>4</v>
      </c>
      <c r="E45" s="94" t="s">
        <v>388</v>
      </c>
      <c r="F45" s="104">
        <v>299.95026887199998</v>
      </c>
      <c r="G45" s="90">
        <v>0.26</v>
      </c>
      <c r="H45" s="104" t="s">
        <v>439</v>
      </c>
      <c r="I45" s="90">
        <v>-1.61</v>
      </c>
      <c r="J45" s="155">
        <v>4.5999999999999999E-3</v>
      </c>
      <c r="K45" s="90">
        <v>0.55000000000000004</v>
      </c>
      <c r="L45" s="90">
        <f>J45/K45</f>
        <v>8.363636363636363E-3</v>
      </c>
      <c r="M45" s="90">
        <v>0</v>
      </c>
      <c r="N45" s="90">
        <v>0</v>
      </c>
      <c r="O45" s="98">
        <f>L45*$Z$6</f>
        <v>5.6036363636363634E-2</v>
      </c>
      <c r="P45" s="90">
        <f t="shared" si="1"/>
        <v>0</v>
      </c>
      <c r="Q45" s="105">
        <f>((L45*P45*$Z$5)/($Z$5+(L45*P45))*60/1000000)</f>
        <v>0</v>
      </c>
      <c r="R45" s="100">
        <f t="shared" si="2"/>
        <v>52.46593121349774</v>
      </c>
      <c r="S45" s="100">
        <f>R45*1000/F45</f>
        <v>174.91543318431536</v>
      </c>
      <c r="T45" s="18">
        <v>6.0048898499999996</v>
      </c>
      <c r="U45" s="18">
        <v>6.0048898499999996</v>
      </c>
      <c r="V45" s="90">
        <v>4</v>
      </c>
      <c r="W45" s="98">
        <f t="shared" si="3"/>
        <v>3.4330245997632514E-2</v>
      </c>
    </row>
    <row r="46" spans="1:24" s="17" customFormat="1" x14ac:dyDescent="0.55000000000000004">
      <c r="A46" s="90" t="s">
        <v>119</v>
      </c>
      <c r="B46" s="90" t="s">
        <v>117</v>
      </c>
      <c r="C46" s="90" t="s">
        <v>118</v>
      </c>
      <c r="D46" s="90">
        <v>6</v>
      </c>
      <c r="E46" s="94" t="s">
        <v>388</v>
      </c>
      <c r="F46" s="104">
        <v>399.94388175199998</v>
      </c>
      <c r="G46" s="90">
        <v>2.7</v>
      </c>
      <c r="H46" s="104" t="s">
        <v>439</v>
      </c>
      <c r="I46" s="90">
        <v>-1.64</v>
      </c>
      <c r="J46" s="155">
        <v>1E-3</v>
      </c>
      <c r="K46" s="90">
        <v>0.55000000000000004</v>
      </c>
      <c r="L46" s="90">
        <f>J46/K46</f>
        <v>1.8181818181818182E-3</v>
      </c>
      <c r="M46" s="90">
        <v>0</v>
      </c>
      <c r="N46" s="90">
        <v>0</v>
      </c>
      <c r="O46" s="98">
        <f>L46*$Z$6</f>
        <v>1.2181818181818183E-2</v>
      </c>
      <c r="P46" s="90">
        <f t="shared" si="1"/>
        <v>0</v>
      </c>
      <c r="Q46" s="105">
        <f>((L46*P46*$Z$5)/($Z$5+(L46*P46))*60/1000000)</f>
        <v>0</v>
      </c>
      <c r="R46" s="100">
        <f t="shared" si="2"/>
        <v>241.34328358208958</v>
      </c>
      <c r="S46" s="100">
        <f>R46*1000/F46</f>
        <v>603.44286934671356</v>
      </c>
      <c r="T46" s="18">
        <v>11.715838700000001</v>
      </c>
      <c r="U46" s="18">
        <v>20.851523520000001</v>
      </c>
      <c r="V46" s="90">
        <v>6</v>
      </c>
      <c r="W46" s="98">
        <f t="shared" si="3"/>
        <v>1.9414992363210044E-2</v>
      </c>
    </row>
    <row r="47" spans="1:24" s="17" customFormat="1" x14ac:dyDescent="0.55000000000000004">
      <c r="A47" s="90" t="s">
        <v>199</v>
      </c>
      <c r="B47" s="90" t="s">
        <v>197</v>
      </c>
      <c r="C47" s="90" t="s">
        <v>198</v>
      </c>
      <c r="D47" s="90">
        <v>8</v>
      </c>
      <c r="E47" s="94" t="s">
        <v>388</v>
      </c>
      <c r="F47" s="104">
        <v>499.93749463199998</v>
      </c>
      <c r="G47" s="90">
        <v>5.6</v>
      </c>
      <c r="H47" s="104" t="s">
        <v>439</v>
      </c>
      <c r="I47" s="90">
        <v>-1.64</v>
      </c>
      <c r="J47" s="155">
        <v>4.7000000000000002E-3</v>
      </c>
      <c r="K47" s="90">
        <v>0.55000000000000004</v>
      </c>
      <c r="L47" s="90">
        <f>J47/K47</f>
        <v>8.5454545454545453E-3</v>
      </c>
      <c r="M47" s="90">
        <v>0</v>
      </c>
      <c r="N47" s="90">
        <v>0</v>
      </c>
      <c r="O47" s="98">
        <f>L47*$Z$6</f>
        <v>5.7254545454545454E-2</v>
      </c>
      <c r="P47" s="90">
        <f t="shared" si="1"/>
        <v>0</v>
      </c>
      <c r="Q47" s="105">
        <f>((L47*P47*$Z$5)/($Z$5+(L47*P47))*60/1000000)</f>
        <v>0</v>
      </c>
      <c r="R47" s="100">
        <f t="shared" si="2"/>
        <v>51.34963480469991</v>
      </c>
      <c r="S47" s="100">
        <f>R47*1000/F47</f>
        <v>102.71210972583276</v>
      </c>
      <c r="T47" s="18" t="s">
        <v>85</v>
      </c>
      <c r="U47" s="18" t="s">
        <v>85</v>
      </c>
      <c r="V47" s="90">
        <v>8</v>
      </c>
      <c r="W47" s="98" t="s">
        <v>1011</v>
      </c>
    </row>
    <row r="48" spans="1:24" s="17" customFormat="1" x14ac:dyDescent="0.55000000000000004">
      <c r="A48" s="92" t="s">
        <v>169</v>
      </c>
      <c r="B48" s="92" t="s">
        <v>167</v>
      </c>
      <c r="C48" s="92" t="s">
        <v>168</v>
      </c>
      <c r="D48" s="92">
        <v>4</v>
      </c>
      <c r="E48" s="94" t="s">
        <v>388</v>
      </c>
      <c r="F48" s="100">
        <v>381.95330356400001</v>
      </c>
      <c r="G48" s="100">
        <v>3.01</v>
      </c>
      <c r="H48" s="104" t="s">
        <v>627</v>
      </c>
      <c r="I48" s="90" t="s">
        <v>85</v>
      </c>
      <c r="J48" s="155">
        <v>3.8999999999999998E-3</v>
      </c>
      <c r="K48" s="90">
        <v>0.57847999999999999</v>
      </c>
      <c r="L48" s="90">
        <f>J48/K48</f>
        <v>6.7418061125708749E-3</v>
      </c>
      <c r="M48" s="100">
        <v>0</v>
      </c>
      <c r="N48" s="90">
        <v>0</v>
      </c>
      <c r="O48" s="98">
        <f>L48*$Z$6</f>
        <v>4.5170100954224864E-2</v>
      </c>
      <c r="P48" s="90">
        <f t="shared" si="1"/>
        <v>0</v>
      </c>
      <c r="Q48" s="105">
        <f>((L48*P48*$Z$5)/($Z$5+(L48*P48))*60/1000000)</f>
        <v>0</v>
      </c>
      <c r="R48" s="100">
        <f t="shared" si="2"/>
        <v>65.08730195177958</v>
      </c>
      <c r="S48" s="100">
        <f>R48*1000/F48</f>
        <v>170.40643802383966</v>
      </c>
      <c r="T48" s="18">
        <v>9.2163876820000006</v>
      </c>
      <c r="U48" s="18">
        <v>14.07658741</v>
      </c>
      <c r="V48" s="92">
        <v>4</v>
      </c>
      <c r="W48" s="98">
        <f t="shared" ref="W48:W54" si="4">T48/S48</f>
        <v>5.4084738750953994E-2</v>
      </c>
      <c r="X48" s="1"/>
    </row>
    <row r="49" spans="1:24" s="17" customFormat="1" x14ac:dyDescent="0.55000000000000004">
      <c r="A49" s="92" t="s">
        <v>187</v>
      </c>
      <c r="B49" s="92" t="s">
        <v>185</v>
      </c>
      <c r="C49" s="92" t="s">
        <v>186</v>
      </c>
      <c r="D49" s="92">
        <v>10</v>
      </c>
      <c r="E49" s="94" t="s">
        <v>388</v>
      </c>
      <c r="F49" s="100">
        <v>599.93110751200004</v>
      </c>
      <c r="G49" s="100">
        <v>3.75</v>
      </c>
      <c r="H49" s="104" t="s">
        <v>439</v>
      </c>
      <c r="I49" s="90">
        <v>-1.54</v>
      </c>
      <c r="J49" s="155">
        <v>5.28E-2</v>
      </c>
      <c r="K49" s="90">
        <v>0.55000000000000004</v>
      </c>
      <c r="L49" s="90">
        <f>J49/K49</f>
        <v>9.5999999999999988E-2</v>
      </c>
      <c r="M49" s="100">
        <v>0</v>
      </c>
      <c r="N49" s="90">
        <v>0</v>
      </c>
      <c r="O49" s="98">
        <f>L49*$Z$6</f>
        <v>0.64319999999999988</v>
      </c>
      <c r="P49" s="90">
        <f t="shared" si="1"/>
        <v>0</v>
      </c>
      <c r="Q49" s="105">
        <f>((L49*P49*$Z$5)/($Z$5+(L49*P49))*60/1000000)</f>
        <v>0</v>
      </c>
      <c r="R49" s="100">
        <f t="shared" si="2"/>
        <v>4.570895522388061</v>
      </c>
      <c r="S49" s="100">
        <f>R49*1000/F49</f>
        <v>7.6190340276639725</v>
      </c>
      <c r="T49" s="18">
        <v>2.9990592540000001</v>
      </c>
      <c r="U49" s="18">
        <v>4.4649115899999998</v>
      </c>
      <c r="V49" s="92">
        <v>10</v>
      </c>
      <c r="W49" s="98">
        <f t="shared" si="4"/>
        <v>0.39362722926695265</v>
      </c>
      <c r="X49" s="1"/>
    </row>
    <row r="50" spans="1:24" s="17" customFormat="1" x14ac:dyDescent="0.55000000000000004">
      <c r="A50" s="90" t="s">
        <v>211</v>
      </c>
      <c r="B50" s="90" t="s">
        <v>209</v>
      </c>
      <c r="C50" s="90" t="s">
        <v>210</v>
      </c>
      <c r="D50" s="90">
        <v>8</v>
      </c>
      <c r="E50" s="94" t="s">
        <v>388</v>
      </c>
      <c r="F50" s="100">
        <v>499.93749463199998</v>
      </c>
      <c r="G50" s="100">
        <v>-1.07</v>
      </c>
      <c r="H50" s="104" t="s">
        <v>439</v>
      </c>
      <c r="I50" s="90">
        <v>-1.64</v>
      </c>
      <c r="J50" s="155">
        <v>4.0000000000000001E-3</v>
      </c>
      <c r="K50" s="90">
        <v>0.55000000000000004</v>
      </c>
      <c r="L50" s="90">
        <f>J50/K50</f>
        <v>7.2727272727272727E-3</v>
      </c>
      <c r="M50" s="100">
        <v>2.96</v>
      </c>
      <c r="N50" s="90">
        <v>0</v>
      </c>
      <c r="O50" s="98">
        <f>L50*$Z$6</f>
        <v>4.872727272727273E-2</v>
      </c>
      <c r="P50" s="90">
        <f t="shared" si="1"/>
        <v>0</v>
      </c>
      <c r="Q50" s="105">
        <f>((L50*P50*$Z$5)/($Z$5+(L50*P50))*60/1000000)</f>
        <v>0</v>
      </c>
      <c r="R50" s="100">
        <f t="shared" si="2"/>
        <v>60.335820895522396</v>
      </c>
      <c r="S50" s="100">
        <f>R50*1000/F50</f>
        <v>120.68672892785349</v>
      </c>
      <c r="T50" s="18">
        <v>11.570349739999999</v>
      </c>
      <c r="U50" s="18">
        <v>13.14418686</v>
      </c>
      <c r="V50" s="90">
        <v>8</v>
      </c>
      <c r="W50" s="98">
        <f t="shared" si="4"/>
        <v>9.5870936620684716E-2</v>
      </c>
    </row>
    <row r="51" spans="1:24" s="17" customFormat="1" x14ac:dyDescent="0.55000000000000004">
      <c r="A51" s="90" t="s">
        <v>232</v>
      </c>
      <c r="B51" s="90" t="s">
        <v>230</v>
      </c>
      <c r="C51" s="90" t="s">
        <v>231</v>
      </c>
      <c r="D51" s="90">
        <v>8</v>
      </c>
      <c r="E51" s="94" t="s">
        <v>391</v>
      </c>
      <c r="F51" s="100">
        <v>517.90360766000003</v>
      </c>
      <c r="G51" s="100">
        <v>5.74</v>
      </c>
      <c r="H51" s="104" t="s">
        <v>627</v>
      </c>
      <c r="I51" s="90" t="s">
        <v>85</v>
      </c>
      <c r="J51" s="155">
        <v>1.09E-2</v>
      </c>
      <c r="K51" s="90">
        <v>1.0379</v>
      </c>
      <c r="L51" s="90">
        <f>J51/K51</f>
        <v>1.0501975142113883E-2</v>
      </c>
      <c r="M51" s="100">
        <v>0</v>
      </c>
      <c r="N51" s="90">
        <v>0</v>
      </c>
      <c r="O51" s="98">
        <f>L51*$Z$6</f>
        <v>7.0363233452163026E-2</v>
      </c>
      <c r="P51" s="90">
        <f t="shared" si="1"/>
        <v>0</v>
      </c>
      <c r="Q51" s="105">
        <f>((L51*P51*$Z$5)/($Z$5+(L51*P51))*60/1000000)</f>
        <v>0</v>
      </c>
      <c r="R51" s="100">
        <f t="shared" si="2"/>
        <v>41.783184992468854</v>
      </c>
      <c r="S51" s="100">
        <f>R51*1000/F51</f>
        <v>80.677532217345004</v>
      </c>
      <c r="T51" s="18">
        <v>20.849827659999999</v>
      </c>
      <c r="U51" s="18">
        <v>23.178401820000001</v>
      </c>
      <c r="V51" s="90">
        <v>8</v>
      </c>
      <c r="W51" s="98">
        <f t="shared" si="4"/>
        <v>0.25843412765564805</v>
      </c>
      <c r="X51" s="1"/>
    </row>
    <row r="52" spans="1:24" s="17" customFormat="1" x14ac:dyDescent="0.55000000000000004">
      <c r="A52" s="92" t="s">
        <v>82</v>
      </c>
      <c r="B52" s="92" t="s">
        <v>80</v>
      </c>
      <c r="C52" s="92" t="s">
        <v>81</v>
      </c>
      <c r="D52" s="92">
        <v>8</v>
      </c>
      <c r="E52" s="94" t="s">
        <v>395</v>
      </c>
      <c r="F52" s="100">
        <v>526.984779172</v>
      </c>
      <c r="G52" s="100">
        <v>6.79</v>
      </c>
      <c r="H52" s="104" t="s">
        <v>439</v>
      </c>
      <c r="I52" s="90">
        <v>8.36</v>
      </c>
      <c r="J52" s="155">
        <v>2.8899999999999999E-2</v>
      </c>
      <c r="K52" s="90">
        <v>0.55000000000000004</v>
      </c>
      <c r="L52" s="90">
        <f>J52/K52</f>
        <v>5.2545454545454541E-2</v>
      </c>
      <c r="M52" s="100">
        <v>8.9640000000000004</v>
      </c>
      <c r="N52" s="90">
        <v>8.9600000000000009</v>
      </c>
      <c r="O52" s="98">
        <f>L52*$Z$6</f>
        <v>0.35205454545454545</v>
      </c>
      <c r="P52" s="90">
        <f t="shared" si="1"/>
        <v>1573017.6000000003</v>
      </c>
      <c r="Q52" s="105">
        <f>((L52*P52*$Z$5)/($Z$5+(L52*P52))*60/1000000)</f>
        <v>4.7002938640841494</v>
      </c>
      <c r="R52" s="100">
        <f t="shared" si="2"/>
        <v>0.58190761239849598</v>
      </c>
      <c r="S52" s="100">
        <f>R52*1000/F52</f>
        <v>1.1042209099716143</v>
      </c>
      <c r="T52" s="18">
        <v>4.4411590040000002</v>
      </c>
      <c r="U52" s="18">
        <v>5.8481508680000003</v>
      </c>
      <c r="V52" s="92">
        <v>8</v>
      </c>
      <c r="W52" s="98">
        <f t="shared" si="4"/>
        <v>4.0219841554297018</v>
      </c>
    </row>
    <row r="53" spans="1:24" x14ac:dyDescent="0.55000000000000004">
      <c r="A53" s="92" t="s">
        <v>127</v>
      </c>
      <c r="B53" s="92" t="s">
        <v>125</v>
      </c>
      <c r="C53" s="92" t="s">
        <v>126</v>
      </c>
      <c r="D53" s="92">
        <v>8</v>
      </c>
      <c r="E53" s="94" t="s">
        <v>395</v>
      </c>
      <c r="F53" s="17">
        <v>498.95347904400001</v>
      </c>
      <c r="G53" s="18">
        <v>3.45</v>
      </c>
      <c r="H53" s="104" t="s">
        <v>439</v>
      </c>
      <c r="I53" s="90">
        <v>6.78</v>
      </c>
      <c r="J53" s="155">
        <v>3.8999999999999998E-3</v>
      </c>
      <c r="K53" s="90">
        <v>0.55000000000000004</v>
      </c>
      <c r="L53" s="90">
        <f>J53/K53</f>
        <v>7.0909090909090904E-3</v>
      </c>
      <c r="M53" s="100">
        <v>17.84</v>
      </c>
      <c r="N53" s="90">
        <v>17.84</v>
      </c>
      <c r="O53" s="98">
        <f>L53*$Z$6</f>
        <v>4.7509090909090911E-2</v>
      </c>
      <c r="P53" s="90">
        <f t="shared" si="1"/>
        <v>3131990.4000000004</v>
      </c>
      <c r="Q53" s="105">
        <f>((L53*P53*$Z$5)/($Z$5+(L53*P53))*60/1000000)</f>
        <v>1.3130784113726317</v>
      </c>
      <c r="R53" s="100">
        <f t="shared" si="2"/>
        <v>2.1608312549318458</v>
      </c>
      <c r="S53" s="100">
        <f>R53*1000/F53</f>
        <v>4.3307269027806372</v>
      </c>
      <c r="T53" s="18">
        <v>9.2979518399999996</v>
      </c>
      <c r="U53" s="18">
        <v>11.77344214</v>
      </c>
      <c r="V53" s="92">
        <v>8</v>
      </c>
      <c r="W53" s="98">
        <f t="shared" si="4"/>
        <v>2.1469725634350314</v>
      </c>
      <c r="X53" s="17"/>
    </row>
    <row r="54" spans="1:24" x14ac:dyDescent="0.55000000000000004">
      <c r="A54" s="91" t="s">
        <v>92</v>
      </c>
      <c r="B54" s="91" t="s">
        <v>90</v>
      </c>
      <c r="C54" s="91" t="s">
        <v>91</v>
      </c>
      <c r="D54" s="91">
        <v>8</v>
      </c>
      <c r="E54" s="95" t="s">
        <v>395</v>
      </c>
      <c r="F54" s="96">
        <v>512.96912910799995</v>
      </c>
      <c r="G54" s="96">
        <v>4.7</v>
      </c>
      <c r="H54" s="97" t="s">
        <v>439</v>
      </c>
      <c r="I54" s="93">
        <v>8.27</v>
      </c>
      <c r="J54" s="154">
        <v>1.17E-2</v>
      </c>
      <c r="K54" s="90">
        <v>0.55000000000000004</v>
      </c>
      <c r="L54" s="90">
        <f>J54/K54</f>
        <v>2.1272727272727273E-2</v>
      </c>
      <c r="M54" s="96">
        <v>23.23</v>
      </c>
      <c r="N54" s="93">
        <v>23.23</v>
      </c>
      <c r="O54" s="98">
        <f>L54*$Z$6</f>
        <v>0.14252727272727272</v>
      </c>
      <c r="P54" s="93">
        <f t="shared" si="1"/>
        <v>4078258.8000000003</v>
      </c>
      <c r="Q54" s="99">
        <f>((L54*P54*$Z$5)/($Z$5+(L54*P54))*60/1000000)</f>
        <v>4.9207397906214982</v>
      </c>
      <c r="R54" s="96">
        <f t="shared" si="2"/>
        <v>0.58065276099726948</v>
      </c>
      <c r="S54" s="96">
        <f>R54*1000/F54</f>
        <v>1.131944844335885</v>
      </c>
      <c r="T54" s="11">
        <v>3.4625030109999999</v>
      </c>
      <c r="U54" s="11">
        <v>3.766018012</v>
      </c>
      <c r="V54" s="91">
        <v>8</v>
      </c>
      <c r="W54" s="98">
        <f t="shared" si="4"/>
        <v>3.0588972849038942</v>
      </c>
      <c r="X54" s="17"/>
    </row>
    <row r="56" spans="1:24" x14ac:dyDescent="0.55000000000000004">
      <c r="A56" s="156"/>
      <c r="B56" s="41"/>
      <c r="C56" s="91"/>
      <c r="D56" s="93"/>
      <c r="E56" s="95"/>
      <c r="F56" s="95"/>
      <c r="G56" s="95"/>
      <c r="H56" s="97"/>
      <c r="I56" s="93"/>
      <c r="J56" s="93"/>
      <c r="K56" s="90"/>
      <c r="L56" s="97"/>
      <c r="M56" s="93"/>
      <c r="N56" s="93"/>
      <c r="O56" s="98"/>
      <c r="P56" s="93"/>
      <c r="Q56" s="99"/>
      <c r="R56" s="96"/>
      <c r="S56" s="96"/>
      <c r="V56" s="93"/>
      <c r="W56" s="98"/>
    </row>
    <row r="57" spans="1:24" x14ac:dyDescent="0.55000000000000004">
      <c r="A57" s="11" t="s">
        <v>418</v>
      </c>
    </row>
    <row r="58" spans="1:24" x14ac:dyDescent="0.55000000000000004">
      <c r="A58" s="11" t="s">
        <v>419</v>
      </c>
    </row>
    <row r="60" spans="1:24" x14ac:dyDescent="0.55000000000000004">
      <c r="F60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F1D0-5BF1-4D6B-8BB5-2E15FD3C661C}">
  <dimension ref="A1:L55"/>
  <sheetViews>
    <sheetView workbookViewId="0">
      <selection activeCell="A13" sqref="A13"/>
    </sheetView>
  </sheetViews>
  <sheetFormatPr defaultRowHeight="14.4" x14ac:dyDescent="0.55000000000000004"/>
  <cols>
    <col min="1" max="1" width="47.05078125" style="1" customWidth="1"/>
    <col min="2" max="2" width="23.5234375" style="1" customWidth="1"/>
    <col min="3" max="3" width="45.1015625" style="1" customWidth="1"/>
    <col min="4" max="4" width="12.47265625" style="1" customWidth="1"/>
    <col min="5" max="5" width="12" style="1" customWidth="1"/>
    <col min="6" max="6" width="12.3671875" style="1" customWidth="1"/>
    <col min="7" max="7" width="13.47265625" style="1" customWidth="1"/>
    <col min="8" max="8" width="13" style="1" customWidth="1"/>
    <col min="9" max="9" width="13.3671875" style="1" customWidth="1"/>
    <col min="10" max="10" width="12.7890625" style="1" customWidth="1"/>
    <col min="11" max="11" width="11.62890625" style="1" customWidth="1"/>
    <col min="12" max="12" width="16.734375" style="1" customWidth="1"/>
    <col min="13" max="16384" width="8.83984375" style="1"/>
  </cols>
  <sheetData>
    <row r="1" spans="1:12" x14ac:dyDescent="0.55000000000000004">
      <c r="A1" s="1" t="s">
        <v>1012</v>
      </c>
      <c r="B1" s="1" t="s">
        <v>45</v>
      </c>
      <c r="C1" s="1" t="s">
        <v>1013</v>
      </c>
      <c r="D1" s="1" t="s">
        <v>1014</v>
      </c>
      <c r="E1" s="1" t="s">
        <v>1015</v>
      </c>
      <c r="F1" s="1" t="s">
        <v>1016</v>
      </c>
      <c r="G1" s="1" t="s">
        <v>1017</v>
      </c>
      <c r="H1" s="1" t="s">
        <v>1018</v>
      </c>
      <c r="I1" s="1" t="s">
        <v>1019</v>
      </c>
      <c r="J1" s="1" t="s">
        <v>1020</v>
      </c>
      <c r="K1" s="1" t="s">
        <v>1021</v>
      </c>
      <c r="L1" s="1" t="s">
        <v>1022</v>
      </c>
    </row>
    <row r="2" spans="1:12" x14ac:dyDescent="0.55000000000000004">
      <c r="A2" s="1" t="s">
        <v>64</v>
      </c>
      <c r="B2" s="1" t="s">
        <v>62</v>
      </c>
      <c r="C2" s="1" t="s">
        <v>64</v>
      </c>
      <c r="D2" s="1">
        <v>0</v>
      </c>
      <c r="E2" s="1">
        <v>0</v>
      </c>
      <c r="F2" s="1">
        <v>0</v>
      </c>
      <c r="G2" s="1" t="s">
        <v>85</v>
      </c>
      <c r="H2" s="1" t="s">
        <v>85</v>
      </c>
      <c r="I2" s="1" t="s">
        <v>85</v>
      </c>
      <c r="J2" s="1">
        <v>0.997</v>
      </c>
      <c r="K2" s="1">
        <v>0.75</v>
      </c>
      <c r="L2" s="1">
        <v>0.997</v>
      </c>
    </row>
    <row r="3" spans="1:12" x14ac:dyDescent="0.55000000000000004">
      <c r="A3" s="1" t="s">
        <v>1030</v>
      </c>
      <c r="B3" s="1" t="s">
        <v>69</v>
      </c>
      <c r="C3" s="1" t="s">
        <v>1030</v>
      </c>
      <c r="D3" s="1">
        <v>0</v>
      </c>
      <c r="E3" s="1">
        <v>0</v>
      </c>
      <c r="F3" s="1">
        <v>0</v>
      </c>
      <c r="G3" s="1" t="s">
        <v>85</v>
      </c>
      <c r="H3" s="1" t="s">
        <v>85</v>
      </c>
      <c r="I3" s="1" t="s">
        <v>85</v>
      </c>
      <c r="J3" s="1">
        <v>0.97899999999999998</v>
      </c>
      <c r="K3" s="1">
        <v>0.751</v>
      </c>
      <c r="L3" s="1">
        <v>0.92300000000000004</v>
      </c>
    </row>
    <row r="4" spans="1:12" s="17" customFormat="1" x14ac:dyDescent="0.55000000000000004">
      <c r="A4" s="17" t="s">
        <v>75</v>
      </c>
      <c r="B4" s="17" t="s">
        <v>73</v>
      </c>
      <c r="C4" s="17" t="s">
        <v>75</v>
      </c>
      <c r="D4" s="17">
        <v>0</v>
      </c>
      <c r="E4" s="17">
        <v>0</v>
      </c>
      <c r="F4" s="17">
        <v>49.7</v>
      </c>
      <c r="G4" s="17" t="s">
        <v>85</v>
      </c>
      <c r="H4" s="17" t="s">
        <v>85</v>
      </c>
      <c r="I4" s="17" t="s">
        <v>85</v>
      </c>
      <c r="J4" s="17">
        <v>0.95099999999999996</v>
      </c>
      <c r="K4" s="17">
        <v>0.751</v>
      </c>
      <c r="L4" s="17">
        <v>0.95099999999999996</v>
      </c>
    </row>
    <row r="5" spans="1:12" x14ac:dyDescent="0.55000000000000004">
      <c r="A5" s="1" t="s">
        <v>3</v>
      </c>
      <c r="B5" s="1" t="s">
        <v>80</v>
      </c>
      <c r="C5" s="1" t="s">
        <v>3</v>
      </c>
      <c r="D5" s="1">
        <v>164</v>
      </c>
      <c r="E5" s="1">
        <v>0</v>
      </c>
      <c r="F5" s="1">
        <v>249</v>
      </c>
      <c r="G5" s="1" t="s">
        <v>85</v>
      </c>
      <c r="H5" s="1" t="s">
        <v>85</v>
      </c>
      <c r="I5" s="1" t="s">
        <v>85</v>
      </c>
      <c r="J5" s="1">
        <v>5.8900000000000001E-2</v>
      </c>
      <c r="K5" s="1">
        <v>0.747</v>
      </c>
      <c r="L5" s="1">
        <v>0</v>
      </c>
    </row>
    <row r="6" spans="1:12" x14ac:dyDescent="0.55000000000000004">
      <c r="A6" s="1" t="s">
        <v>89</v>
      </c>
      <c r="B6" s="1" t="s">
        <v>87</v>
      </c>
      <c r="C6" s="1" t="s">
        <v>89</v>
      </c>
      <c r="D6" s="1">
        <v>0</v>
      </c>
      <c r="E6" s="1">
        <v>0</v>
      </c>
      <c r="F6" s="1">
        <v>7.37</v>
      </c>
      <c r="G6" s="1" t="s">
        <v>85</v>
      </c>
      <c r="H6" s="1" t="s">
        <v>85</v>
      </c>
      <c r="I6" s="1" t="s">
        <v>85</v>
      </c>
      <c r="J6" s="1">
        <v>0.94899999999999995</v>
      </c>
      <c r="K6" s="1">
        <v>0.747</v>
      </c>
      <c r="L6" s="1">
        <v>8.5000000000000006E-3</v>
      </c>
    </row>
    <row r="7" spans="1:12" x14ac:dyDescent="0.55000000000000004">
      <c r="A7" s="1" t="s">
        <v>1023</v>
      </c>
      <c r="B7" s="1" t="s">
        <v>90</v>
      </c>
      <c r="C7" s="1" t="s">
        <v>1023</v>
      </c>
      <c r="D7" s="1">
        <v>48.7</v>
      </c>
      <c r="E7" s="1">
        <v>40.299999999999997</v>
      </c>
      <c r="F7" s="1">
        <v>60.3</v>
      </c>
      <c r="G7" s="1" t="s">
        <v>85</v>
      </c>
      <c r="H7" s="1" t="s">
        <v>85</v>
      </c>
      <c r="I7" s="1" t="s">
        <v>85</v>
      </c>
      <c r="J7" s="1">
        <v>0</v>
      </c>
      <c r="K7" s="1">
        <v>0.748</v>
      </c>
      <c r="L7" s="1">
        <v>0</v>
      </c>
    </row>
    <row r="8" spans="1:12" x14ac:dyDescent="0.55000000000000004">
      <c r="A8" s="1" t="s">
        <v>6</v>
      </c>
      <c r="B8" s="1" t="s">
        <v>94</v>
      </c>
      <c r="C8" s="1" t="s">
        <v>6</v>
      </c>
      <c r="D8" s="1">
        <v>0</v>
      </c>
      <c r="E8" s="1">
        <v>0</v>
      </c>
      <c r="F8" s="1">
        <v>0</v>
      </c>
      <c r="G8" s="1" t="s">
        <v>85</v>
      </c>
      <c r="H8" s="1" t="s">
        <v>85</v>
      </c>
      <c r="I8" s="1" t="s">
        <v>85</v>
      </c>
      <c r="J8" s="1">
        <v>1</v>
      </c>
      <c r="K8" s="1">
        <v>0.747</v>
      </c>
      <c r="L8" s="1">
        <v>1</v>
      </c>
    </row>
    <row r="9" spans="1:12" x14ac:dyDescent="0.55000000000000004">
      <c r="A9" s="1" t="s">
        <v>101</v>
      </c>
      <c r="B9" s="1" t="s">
        <v>99</v>
      </c>
      <c r="C9" s="1" t="s">
        <v>101</v>
      </c>
      <c r="D9" s="1">
        <v>19</v>
      </c>
      <c r="E9" s="1">
        <v>14.2</v>
      </c>
      <c r="F9" s="1">
        <v>21.4</v>
      </c>
      <c r="G9" s="1" t="s">
        <v>85</v>
      </c>
      <c r="H9" s="1" t="s">
        <v>85</v>
      </c>
      <c r="I9" s="1" t="s">
        <v>85</v>
      </c>
      <c r="J9" s="1">
        <v>0</v>
      </c>
      <c r="K9" s="1">
        <v>0.751</v>
      </c>
      <c r="L9" s="1">
        <v>0.95299999999999996</v>
      </c>
    </row>
    <row r="10" spans="1:12" x14ac:dyDescent="0.55000000000000004">
      <c r="A10" s="1" t="s">
        <v>8</v>
      </c>
      <c r="B10" s="1" t="s">
        <v>104</v>
      </c>
      <c r="C10" s="1" t="s">
        <v>8</v>
      </c>
      <c r="D10" s="1">
        <v>0</v>
      </c>
      <c r="E10" s="1">
        <v>0</v>
      </c>
      <c r="F10" s="1">
        <v>11.4</v>
      </c>
      <c r="G10" s="1" t="s">
        <v>85</v>
      </c>
      <c r="H10" s="1" t="s">
        <v>85</v>
      </c>
      <c r="I10" s="1" t="s">
        <v>85</v>
      </c>
      <c r="J10" s="1">
        <v>0.76800000000000002</v>
      </c>
      <c r="K10" s="1">
        <v>0.75</v>
      </c>
      <c r="L10" s="1">
        <v>0.221</v>
      </c>
    </row>
    <row r="11" spans="1:12" x14ac:dyDescent="0.55000000000000004">
      <c r="A11" s="1" t="s">
        <v>109</v>
      </c>
      <c r="B11" s="1" t="s">
        <v>107</v>
      </c>
      <c r="C11" s="1" t="s">
        <v>109</v>
      </c>
      <c r="D11" s="1">
        <v>0</v>
      </c>
      <c r="E11" s="1">
        <v>0</v>
      </c>
      <c r="F11" s="1">
        <v>0</v>
      </c>
      <c r="G11" s="1" t="s">
        <v>85</v>
      </c>
      <c r="H11" s="1" t="s">
        <v>85</v>
      </c>
      <c r="I11" s="1" t="s">
        <v>85</v>
      </c>
      <c r="J11" s="1">
        <v>1</v>
      </c>
      <c r="K11" s="1">
        <v>0.75</v>
      </c>
      <c r="L11" s="1">
        <v>0</v>
      </c>
    </row>
    <row r="12" spans="1:12" x14ac:dyDescent="0.55000000000000004">
      <c r="A12" s="1" t="s">
        <v>113</v>
      </c>
      <c r="B12" s="1" t="s">
        <v>111</v>
      </c>
      <c r="C12" s="1" t="s">
        <v>113</v>
      </c>
      <c r="D12" s="1">
        <v>0</v>
      </c>
      <c r="E12" s="1">
        <v>0</v>
      </c>
      <c r="F12" s="1">
        <v>0</v>
      </c>
      <c r="G12" s="1" t="s">
        <v>85</v>
      </c>
      <c r="H12" s="1" t="s">
        <v>85</v>
      </c>
      <c r="I12" s="1" t="s">
        <v>85</v>
      </c>
      <c r="J12" s="1">
        <v>0.998</v>
      </c>
      <c r="K12" s="1">
        <v>0.751</v>
      </c>
      <c r="L12" s="1">
        <v>0</v>
      </c>
    </row>
    <row r="13" spans="1:12" x14ac:dyDescent="0.55000000000000004">
      <c r="A13" s="1" t="s">
        <v>1029</v>
      </c>
      <c r="B13" s="1" t="s">
        <v>200</v>
      </c>
      <c r="C13" s="1" t="s">
        <v>1029</v>
      </c>
      <c r="D13" s="1">
        <v>0</v>
      </c>
      <c r="E13" s="1">
        <v>0</v>
      </c>
      <c r="F13" s="1">
        <v>6.13</v>
      </c>
      <c r="G13" s="1" t="s">
        <v>85</v>
      </c>
      <c r="H13" s="1" t="s">
        <v>85</v>
      </c>
      <c r="I13" s="1" t="s">
        <v>85</v>
      </c>
      <c r="J13" s="1">
        <v>0.96099999999999997</v>
      </c>
      <c r="K13" s="1">
        <v>0.75</v>
      </c>
      <c r="L13" s="1">
        <v>0</v>
      </c>
    </row>
    <row r="14" spans="1:12" x14ac:dyDescent="0.55000000000000004">
      <c r="A14" s="1" t="s">
        <v>116</v>
      </c>
      <c r="B14" s="1" t="s">
        <v>114</v>
      </c>
      <c r="C14" s="1" t="s">
        <v>116</v>
      </c>
      <c r="D14" s="1">
        <v>0</v>
      </c>
      <c r="E14" s="1">
        <v>0</v>
      </c>
      <c r="F14" s="1">
        <v>0</v>
      </c>
      <c r="G14" s="1" t="s">
        <v>85</v>
      </c>
      <c r="H14" s="1" t="s">
        <v>85</v>
      </c>
      <c r="I14" s="1" t="s">
        <v>85</v>
      </c>
      <c r="J14" s="1">
        <v>1</v>
      </c>
      <c r="K14" s="1">
        <v>0.752</v>
      </c>
      <c r="L14" s="1">
        <v>0</v>
      </c>
    </row>
    <row r="15" spans="1:12" x14ac:dyDescent="0.55000000000000004">
      <c r="A15" s="1" t="s">
        <v>13</v>
      </c>
      <c r="B15" s="1" t="s">
        <v>117</v>
      </c>
      <c r="C15" s="1" t="s">
        <v>13</v>
      </c>
      <c r="D15" s="1">
        <v>0</v>
      </c>
      <c r="E15" s="1">
        <v>0</v>
      </c>
      <c r="F15" s="1">
        <v>0</v>
      </c>
      <c r="G15" s="1" t="s">
        <v>85</v>
      </c>
      <c r="H15" s="1" t="s">
        <v>85</v>
      </c>
      <c r="I15" s="1" t="s">
        <v>85</v>
      </c>
      <c r="J15" s="1">
        <v>1</v>
      </c>
      <c r="K15" s="1">
        <v>0.751</v>
      </c>
      <c r="L15" s="1">
        <v>0</v>
      </c>
    </row>
    <row r="16" spans="1:12" s="17" customFormat="1" x14ac:dyDescent="0.55000000000000004">
      <c r="A16" s="17" t="s">
        <v>122</v>
      </c>
      <c r="B16" s="17" t="s">
        <v>120</v>
      </c>
      <c r="C16" s="17" t="s">
        <v>122</v>
      </c>
      <c r="D16" s="17">
        <v>0</v>
      </c>
      <c r="E16" s="17">
        <v>0</v>
      </c>
      <c r="F16" s="17">
        <v>0</v>
      </c>
      <c r="G16" s="17" t="s">
        <v>85</v>
      </c>
      <c r="H16" s="17" t="s">
        <v>85</v>
      </c>
      <c r="I16" s="17" t="s">
        <v>85</v>
      </c>
      <c r="J16" s="17">
        <v>1</v>
      </c>
      <c r="K16" s="17">
        <v>0.75</v>
      </c>
      <c r="L16" s="17">
        <v>0</v>
      </c>
    </row>
    <row r="17" spans="1:12" s="17" customFormat="1" x14ac:dyDescent="0.55000000000000004">
      <c r="A17" s="17" t="s">
        <v>15</v>
      </c>
      <c r="B17" s="17" t="s">
        <v>125</v>
      </c>
      <c r="C17" s="17" t="s">
        <v>15</v>
      </c>
      <c r="D17" s="17">
        <v>0</v>
      </c>
      <c r="E17" s="17">
        <v>0</v>
      </c>
      <c r="F17" s="17">
        <v>0</v>
      </c>
      <c r="G17" s="17" t="s">
        <v>85</v>
      </c>
      <c r="H17" s="17" t="s">
        <v>85</v>
      </c>
      <c r="I17" s="17" t="s">
        <v>85</v>
      </c>
      <c r="J17" s="17">
        <v>0.999</v>
      </c>
      <c r="K17" s="17">
        <v>0.752</v>
      </c>
      <c r="L17" s="17">
        <v>0</v>
      </c>
    </row>
    <row r="18" spans="1:12" s="17" customFormat="1" x14ac:dyDescent="0.55000000000000004">
      <c r="A18" s="17" t="s">
        <v>131</v>
      </c>
      <c r="B18" s="17" t="s">
        <v>129</v>
      </c>
      <c r="C18" s="17" t="s">
        <v>131</v>
      </c>
      <c r="D18" s="17">
        <v>0</v>
      </c>
      <c r="E18" s="17">
        <v>0</v>
      </c>
      <c r="F18" s="17">
        <v>0</v>
      </c>
      <c r="G18" s="17" t="s">
        <v>85</v>
      </c>
      <c r="H18" s="17" t="s">
        <v>85</v>
      </c>
      <c r="I18" s="17" t="s">
        <v>85</v>
      </c>
      <c r="J18" s="17">
        <v>0.997</v>
      </c>
      <c r="K18" s="17">
        <v>0.754</v>
      </c>
      <c r="L18" s="17">
        <v>1</v>
      </c>
    </row>
    <row r="19" spans="1:12" s="17" customFormat="1" x14ac:dyDescent="0.55000000000000004">
      <c r="A19" s="17" t="s">
        <v>623</v>
      </c>
      <c r="B19" s="17" t="s">
        <v>134</v>
      </c>
      <c r="C19" s="17" t="s">
        <v>623</v>
      </c>
      <c r="D19" s="17">
        <v>0</v>
      </c>
      <c r="E19" s="17">
        <v>0</v>
      </c>
      <c r="F19" s="17">
        <v>4.2699999999999996</v>
      </c>
      <c r="G19" s="17" t="s">
        <v>85</v>
      </c>
      <c r="H19" s="17" t="s">
        <v>85</v>
      </c>
      <c r="I19" s="17" t="s">
        <v>85</v>
      </c>
      <c r="J19" s="17">
        <v>0.97299999999999998</v>
      </c>
      <c r="K19" s="17">
        <v>0.75</v>
      </c>
      <c r="L19" s="17">
        <v>2.1600000000000001E-2</v>
      </c>
    </row>
    <row r="20" spans="1:12" s="17" customFormat="1" x14ac:dyDescent="0.55000000000000004">
      <c r="A20" s="17" t="s">
        <v>237</v>
      </c>
      <c r="B20" s="17" t="s">
        <v>238</v>
      </c>
      <c r="C20" s="17" t="s">
        <v>237</v>
      </c>
      <c r="D20" s="17">
        <v>0</v>
      </c>
      <c r="E20" s="17">
        <v>0</v>
      </c>
      <c r="F20" s="17">
        <v>51.3</v>
      </c>
      <c r="G20" s="17" t="s">
        <v>85</v>
      </c>
      <c r="H20" s="17" t="s">
        <v>85</v>
      </c>
      <c r="I20" s="17" t="s">
        <v>85</v>
      </c>
      <c r="J20" s="17">
        <v>0.95</v>
      </c>
      <c r="K20" s="17">
        <v>0.751</v>
      </c>
      <c r="L20" s="17">
        <v>0.95</v>
      </c>
    </row>
    <row r="21" spans="1:12" s="17" customFormat="1" x14ac:dyDescent="0.55000000000000004">
      <c r="A21" s="17" t="s">
        <v>18</v>
      </c>
      <c r="B21" s="17" t="s">
        <v>138</v>
      </c>
      <c r="C21" s="17" t="s">
        <v>18</v>
      </c>
      <c r="D21" s="17">
        <v>0</v>
      </c>
      <c r="E21" s="17">
        <v>0</v>
      </c>
      <c r="F21" s="17">
        <v>0</v>
      </c>
      <c r="G21" s="17" t="s">
        <v>85</v>
      </c>
      <c r="H21" s="17" t="s">
        <v>85</v>
      </c>
      <c r="I21" s="17" t="s">
        <v>85</v>
      </c>
      <c r="J21" s="17">
        <v>0.99199999999999999</v>
      </c>
      <c r="K21" s="17">
        <v>0.749</v>
      </c>
      <c r="L21" s="17">
        <v>5.2199999999999998E-3</v>
      </c>
    </row>
    <row r="22" spans="1:12" s="17" customFormat="1" x14ac:dyDescent="0.55000000000000004">
      <c r="A22" s="17" t="s">
        <v>143</v>
      </c>
      <c r="B22" s="17" t="s">
        <v>141</v>
      </c>
      <c r="C22" s="17" t="s">
        <v>143</v>
      </c>
      <c r="D22" s="17">
        <v>0</v>
      </c>
      <c r="E22" s="17">
        <v>0</v>
      </c>
      <c r="F22" s="17">
        <v>0</v>
      </c>
      <c r="G22" s="17" t="s">
        <v>85</v>
      </c>
      <c r="H22" s="17" t="s">
        <v>85</v>
      </c>
      <c r="I22" s="17" t="s">
        <v>85</v>
      </c>
      <c r="J22" s="17">
        <v>0.97499999999999998</v>
      </c>
      <c r="K22" s="17">
        <v>0.748</v>
      </c>
      <c r="L22" s="17">
        <v>2.3099999999999999E-2</v>
      </c>
    </row>
    <row r="23" spans="1:12" s="17" customFormat="1" x14ac:dyDescent="0.55000000000000004">
      <c r="A23" s="17" t="s">
        <v>147</v>
      </c>
      <c r="B23" s="17" t="s">
        <v>145</v>
      </c>
      <c r="C23" s="17" t="s">
        <v>147</v>
      </c>
      <c r="D23" s="17">
        <v>0</v>
      </c>
      <c r="E23" s="17">
        <v>0</v>
      </c>
      <c r="F23" s="17">
        <v>0</v>
      </c>
      <c r="G23" s="17" t="s">
        <v>85</v>
      </c>
      <c r="H23" s="17" t="s">
        <v>85</v>
      </c>
      <c r="I23" s="17" t="s">
        <v>85</v>
      </c>
      <c r="J23" s="17">
        <v>0.995</v>
      </c>
      <c r="K23" s="17">
        <v>0.753</v>
      </c>
      <c r="L23" s="17">
        <v>2.2000000000000001E-4</v>
      </c>
    </row>
    <row r="24" spans="1:12" s="17" customFormat="1" x14ac:dyDescent="0.55000000000000004">
      <c r="A24" s="17" t="s">
        <v>259</v>
      </c>
      <c r="B24" s="17" t="s">
        <v>240</v>
      </c>
      <c r="C24" s="17" t="s">
        <v>259</v>
      </c>
      <c r="D24" s="17">
        <v>0</v>
      </c>
      <c r="E24" s="17">
        <v>0</v>
      </c>
      <c r="F24" s="17">
        <v>51</v>
      </c>
      <c r="G24" s="17" t="s">
        <v>85</v>
      </c>
      <c r="H24" s="17" t="s">
        <v>85</v>
      </c>
      <c r="I24" s="17" t="s">
        <v>85</v>
      </c>
      <c r="J24" s="17">
        <v>0.95099999999999996</v>
      </c>
      <c r="K24" s="17">
        <v>0.75</v>
      </c>
      <c r="L24" s="17">
        <v>0.95</v>
      </c>
    </row>
    <row r="25" spans="1:12" s="17" customFormat="1" x14ac:dyDescent="0.55000000000000004">
      <c r="A25" s="17" t="s">
        <v>622</v>
      </c>
      <c r="B25" s="17" t="s">
        <v>149</v>
      </c>
      <c r="C25" s="17" t="s">
        <v>622</v>
      </c>
      <c r="D25" s="17">
        <v>0</v>
      </c>
      <c r="E25" s="17">
        <v>0</v>
      </c>
      <c r="F25" s="17">
        <v>5.6</v>
      </c>
      <c r="G25" s="17" t="s">
        <v>85</v>
      </c>
      <c r="H25" s="17" t="s">
        <v>85</v>
      </c>
      <c r="I25" s="17" t="s">
        <v>85</v>
      </c>
      <c r="J25" s="17">
        <v>0.96799999999999997</v>
      </c>
      <c r="K25" s="17">
        <v>0.752</v>
      </c>
      <c r="L25" s="17">
        <v>0</v>
      </c>
    </row>
    <row r="26" spans="1:12" s="17" customFormat="1" x14ac:dyDescent="0.55000000000000004">
      <c r="A26" s="17" t="s">
        <v>241</v>
      </c>
      <c r="B26" s="17" t="s">
        <v>243</v>
      </c>
      <c r="C26" s="17" t="s">
        <v>241</v>
      </c>
      <c r="D26" s="17">
        <v>266</v>
      </c>
      <c r="E26" s="17">
        <v>0</v>
      </c>
      <c r="F26" s="17">
        <v>327</v>
      </c>
      <c r="G26" s="17" t="s">
        <v>85</v>
      </c>
      <c r="H26" s="17" t="s">
        <v>85</v>
      </c>
      <c r="I26" s="17" t="s">
        <v>85</v>
      </c>
      <c r="J26" s="17">
        <v>0.249</v>
      </c>
      <c r="K26" s="17">
        <v>0.749</v>
      </c>
      <c r="L26" s="17">
        <v>0.191</v>
      </c>
    </row>
    <row r="27" spans="1:12" s="17" customFormat="1" x14ac:dyDescent="0.55000000000000004">
      <c r="A27" s="17" t="s">
        <v>242</v>
      </c>
      <c r="B27" s="17" t="s">
        <v>244</v>
      </c>
      <c r="C27" s="17" t="s">
        <v>242</v>
      </c>
      <c r="D27" s="17">
        <v>0</v>
      </c>
      <c r="E27" s="17">
        <v>0</v>
      </c>
      <c r="F27" s="17">
        <v>0</v>
      </c>
      <c r="G27" s="17" t="s">
        <v>85</v>
      </c>
      <c r="H27" s="17" t="s">
        <v>85</v>
      </c>
      <c r="I27" s="17" t="s">
        <v>85</v>
      </c>
      <c r="J27" s="17">
        <v>0.999</v>
      </c>
      <c r="K27" s="17">
        <v>0.749</v>
      </c>
      <c r="L27" s="17">
        <v>0</v>
      </c>
    </row>
    <row r="28" spans="1:12" s="17" customFormat="1" x14ac:dyDescent="0.55000000000000004">
      <c r="A28" s="17" t="s">
        <v>1032</v>
      </c>
      <c r="B28" s="17" t="s">
        <v>154</v>
      </c>
      <c r="C28" s="17" t="s">
        <v>1032</v>
      </c>
      <c r="D28" s="17">
        <v>0</v>
      </c>
      <c r="E28" s="17">
        <v>0</v>
      </c>
      <c r="F28" s="17">
        <v>0</v>
      </c>
      <c r="G28" s="17" t="s">
        <v>85</v>
      </c>
      <c r="H28" s="17" t="s">
        <v>85</v>
      </c>
      <c r="I28" s="17" t="s">
        <v>85</v>
      </c>
      <c r="J28" s="17">
        <v>0.99</v>
      </c>
      <c r="K28" s="17">
        <v>0.749</v>
      </c>
      <c r="L28" s="17">
        <v>0</v>
      </c>
    </row>
    <row r="29" spans="1:12" s="17" customFormat="1" x14ac:dyDescent="0.55000000000000004">
      <c r="A29" s="17" t="s">
        <v>160</v>
      </c>
      <c r="B29" s="17" t="s">
        <v>158</v>
      </c>
      <c r="C29" s="17" t="s">
        <v>160</v>
      </c>
      <c r="D29" s="17">
        <v>0</v>
      </c>
      <c r="E29" s="17">
        <v>0</v>
      </c>
      <c r="F29" s="17">
        <v>50</v>
      </c>
      <c r="G29" s="17" t="s">
        <v>85</v>
      </c>
      <c r="H29" s="17" t="s">
        <v>85</v>
      </c>
      <c r="I29" s="17" t="s">
        <v>85</v>
      </c>
      <c r="J29" s="17">
        <v>0.95</v>
      </c>
      <c r="K29" s="17">
        <v>0.752</v>
      </c>
      <c r="L29" s="17">
        <v>0.95199999999999996</v>
      </c>
    </row>
    <row r="30" spans="1:12" s="17" customFormat="1" x14ac:dyDescent="0.55000000000000004">
      <c r="A30" s="17" t="s">
        <v>1036</v>
      </c>
      <c r="B30" s="17" t="s">
        <v>163</v>
      </c>
      <c r="C30" s="17" t="s">
        <v>1036</v>
      </c>
      <c r="D30" s="17">
        <v>0</v>
      </c>
      <c r="E30" s="17">
        <v>0</v>
      </c>
      <c r="F30" s="17">
        <v>0</v>
      </c>
      <c r="G30" s="17" t="s">
        <v>85</v>
      </c>
      <c r="H30" s="17" t="s">
        <v>85</v>
      </c>
      <c r="I30" s="17" t="s">
        <v>85</v>
      </c>
      <c r="J30" s="17">
        <v>0.997</v>
      </c>
      <c r="K30" s="17">
        <v>0.748</v>
      </c>
      <c r="L30" s="17">
        <v>0</v>
      </c>
    </row>
    <row r="31" spans="1:12" s="17" customFormat="1" x14ac:dyDescent="0.55000000000000004">
      <c r="A31" s="17" t="s">
        <v>1037</v>
      </c>
      <c r="B31" s="17" t="s">
        <v>167</v>
      </c>
      <c r="C31" s="17" t="s">
        <v>1037</v>
      </c>
      <c r="D31" s="17">
        <v>0</v>
      </c>
      <c r="E31" s="17">
        <v>0</v>
      </c>
      <c r="F31" s="17">
        <v>0</v>
      </c>
      <c r="G31" s="17" t="s">
        <v>85</v>
      </c>
      <c r="H31" s="17" t="s">
        <v>85</v>
      </c>
      <c r="I31" s="17" t="s">
        <v>85</v>
      </c>
      <c r="J31" s="17">
        <v>0.999</v>
      </c>
      <c r="K31" s="17">
        <v>0.752</v>
      </c>
      <c r="L31" s="17">
        <v>0</v>
      </c>
    </row>
    <row r="32" spans="1:12" s="17" customFormat="1" x14ac:dyDescent="0.55000000000000004">
      <c r="A32" s="17" t="s">
        <v>1035</v>
      </c>
      <c r="B32" s="17" t="s">
        <v>170</v>
      </c>
      <c r="C32" s="17" t="s">
        <v>1035</v>
      </c>
      <c r="D32" s="17">
        <v>0</v>
      </c>
      <c r="E32" s="17">
        <v>0</v>
      </c>
      <c r="F32" s="17">
        <v>0</v>
      </c>
      <c r="G32" s="17" t="s">
        <v>85</v>
      </c>
      <c r="H32" s="17" t="s">
        <v>85</v>
      </c>
      <c r="I32" s="17" t="s">
        <v>85</v>
      </c>
      <c r="J32" s="17">
        <v>0.996</v>
      </c>
      <c r="K32" s="17">
        <v>0.749</v>
      </c>
      <c r="L32" s="17">
        <v>0</v>
      </c>
    </row>
    <row r="33" spans="1:12" s="17" customFormat="1" x14ac:dyDescent="0.55000000000000004">
      <c r="A33" s="17" t="s">
        <v>1038</v>
      </c>
      <c r="B33" s="17" t="s">
        <v>174</v>
      </c>
      <c r="C33" s="17" t="s">
        <v>1038</v>
      </c>
      <c r="D33" s="17">
        <v>0</v>
      </c>
      <c r="E33" s="17">
        <v>0</v>
      </c>
      <c r="F33" s="17">
        <v>0</v>
      </c>
      <c r="G33" s="17" t="s">
        <v>85</v>
      </c>
      <c r="H33" s="17" t="s">
        <v>85</v>
      </c>
      <c r="I33" s="17" t="s">
        <v>85</v>
      </c>
      <c r="J33" s="17">
        <v>0.999</v>
      </c>
      <c r="K33" s="17">
        <v>0.748</v>
      </c>
      <c r="L33" s="17">
        <v>0</v>
      </c>
    </row>
    <row r="34" spans="1:12" s="17" customFormat="1" x14ac:dyDescent="0.55000000000000004">
      <c r="A34" s="17" t="s">
        <v>1041</v>
      </c>
      <c r="B34" s="17" t="s">
        <v>177</v>
      </c>
      <c r="C34" s="17" t="s">
        <v>1041</v>
      </c>
      <c r="D34" s="17">
        <v>0</v>
      </c>
      <c r="E34" s="17">
        <v>0</v>
      </c>
      <c r="F34" s="17">
        <v>0</v>
      </c>
      <c r="G34" s="17" t="s">
        <v>85</v>
      </c>
      <c r="H34" s="17" t="s">
        <v>85</v>
      </c>
      <c r="I34" s="17" t="s">
        <v>85</v>
      </c>
      <c r="J34" s="17">
        <v>1</v>
      </c>
      <c r="K34" s="17">
        <v>0.752</v>
      </c>
      <c r="L34" s="17">
        <v>0</v>
      </c>
    </row>
    <row r="35" spans="1:12" s="17" customFormat="1" x14ac:dyDescent="0.55000000000000004">
      <c r="A35" s="17" t="s">
        <v>183</v>
      </c>
      <c r="B35" s="17" t="s">
        <v>181</v>
      </c>
      <c r="C35" s="17" t="s">
        <v>183</v>
      </c>
      <c r="D35" s="17">
        <v>0</v>
      </c>
      <c r="E35" s="17">
        <v>0</v>
      </c>
      <c r="F35" s="17">
        <v>51</v>
      </c>
      <c r="G35" s="17" t="s">
        <v>85</v>
      </c>
      <c r="H35" s="17" t="s">
        <v>85</v>
      </c>
      <c r="I35" s="17" t="s">
        <v>85</v>
      </c>
      <c r="J35" s="17">
        <v>0.94899999999999995</v>
      </c>
      <c r="K35" s="17">
        <v>0.753</v>
      </c>
      <c r="L35" s="17">
        <v>0.94799999999999995</v>
      </c>
    </row>
    <row r="36" spans="1:12" s="17" customFormat="1" x14ac:dyDescent="0.55000000000000004">
      <c r="A36" s="17" t="s">
        <v>1026</v>
      </c>
      <c r="B36" s="17" t="s">
        <v>185</v>
      </c>
      <c r="C36" s="17" t="s">
        <v>1026</v>
      </c>
      <c r="D36" s="17">
        <v>4.87</v>
      </c>
      <c r="E36" s="17">
        <v>0</v>
      </c>
      <c r="F36" s="17">
        <v>8.0299999999999994</v>
      </c>
      <c r="G36" s="17" t="s">
        <v>85</v>
      </c>
      <c r="H36" s="17" t="s">
        <v>85</v>
      </c>
      <c r="I36" s="17" t="s">
        <v>85</v>
      </c>
      <c r="J36" s="17">
        <v>0.38400000000000001</v>
      </c>
      <c r="K36" s="17">
        <v>0.749</v>
      </c>
      <c r="L36" s="17">
        <v>0.89400000000000002</v>
      </c>
    </row>
    <row r="37" spans="1:12" s="17" customFormat="1" x14ac:dyDescent="0.55000000000000004">
      <c r="A37" s="17" t="s">
        <v>1028</v>
      </c>
      <c r="B37" s="17" t="s">
        <v>188</v>
      </c>
      <c r="C37" s="17" t="s">
        <v>1028</v>
      </c>
      <c r="D37" s="17">
        <v>0</v>
      </c>
      <c r="E37" s="17">
        <v>0</v>
      </c>
      <c r="F37" s="17">
        <v>15.6</v>
      </c>
      <c r="G37" s="17" t="s">
        <v>85</v>
      </c>
      <c r="H37" s="17" t="s">
        <v>85</v>
      </c>
      <c r="I37" s="17" t="s">
        <v>85</v>
      </c>
      <c r="J37" s="17">
        <v>0.88900000000000001</v>
      </c>
      <c r="K37" s="17">
        <v>0.748</v>
      </c>
      <c r="L37" s="17">
        <v>0.109</v>
      </c>
    </row>
    <row r="38" spans="1:12" s="17" customFormat="1" x14ac:dyDescent="0.55000000000000004">
      <c r="A38" s="17" t="s">
        <v>379</v>
      </c>
      <c r="B38" s="17" t="s">
        <v>306</v>
      </c>
      <c r="C38" s="17" t="s">
        <v>379</v>
      </c>
      <c r="D38" s="17">
        <v>0</v>
      </c>
      <c r="E38" s="17">
        <v>0</v>
      </c>
      <c r="F38" s="17">
        <v>0</v>
      </c>
      <c r="G38" s="17" t="s">
        <v>85</v>
      </c>
      <c r="H38" s="17" t="s">
        <v>85</v>
      </c>
      <c r="I38" s="17" t="s">
        <v>85</v>
      </c>
      <c r="J38" s="17">
        <v>0.98699999999999999</v>
      </c>
      <c r="K38" s="17">
        <v>0.751</v>
      </c>
      <c r="L38" s="17">
        <v>0.98899999999999999</v>
      </c>
    </row>
    <row r="39" spans="1:12" s="17" customFormat="1" x14ac:dyDescent="0.55000000000000004">
      <c r="A39" s="17" t="s">
        <v>1027</v>
      </c>
      <c r="B39" s="17" t="s">
        <v>192</v>
      </c>
      <c r="C39" s="17" t="s">
        <v>1027</v>
      </c>
      <c r="D39" s="17">
        <v>0</v>
      </c>
      <c r="E39" s="17">
        <v>0</v>
      </c>
      <c r="F39" s="17">
        <v>9.67</v>
      </c>
      <c r="G39" s="17" t="s">
        <v>85</v>
      </c>
      <c r="H39" s="17" t="s">
        <v>85</v>
      </c>
      <c r="I39" s="17" t="s">
        <v>85</v>
      </c>
      <c r="J39" s="17">
        <v>0.874</v>
      </c>
      <c r="K39" s="17">
        <v>0.751</v>
      </c>
      <c r="L39" s="17">
        <v>0.122</v>
      </c>
    </row>
    <row r="40" spans="1:12" s="17" customFormat="1" x14ac:dyDescent="0.55000000000000004">
      <c r="A40" s="17" t="s">
        <v>245</v>
      </c>
      <c r="B40" s="17" t="s">
        <v>246</v>
      </c>
      <c r="C40" s="17" t="s">
        <v>245</v>
      </c>
      <c r="D40" s="17">
        <v>0</v>
      </c>
      <c r="E40" s="17">
        <v>0</v>
      </c>
      <c r="F40" s="17">
        <v>50.7</v>
      </c>
      <c r="G40" s="17" t="s">
        <v>85</v>
      </c>
      <c r="H40" s="17" t="s">
        <v>85</v>
      </c>
      <c r="I40" s="17" t="s">
        <v>85</v>
      </c>
      <c r="J40" s="17">
        <v>0.95</v>
      </c>
      <c r="K40" s="17">
        <v>0.751</v>
      </c>
      <c r="L40" s="17">
        <v>0.94799999999999995</v>
      </c>
    </row>
    <row r="41" spans="1:12" s="17" customFormat="1" x14ac:dyDescent="0.55000000000000004">
      <c r="A41" s="17" t="s">
        <v>33</v>
      </c>
      <c r="B41" s="17" t="s">
        <v>197</v>
      </c>
      <c r="C41" s="17" t="s">
        <v>33</v>
      </c>
      <c r="D41" s="17">
        <v>0</v>
      </c>
      <c r="E41" s="17">
        <v>0</v>
      </c>
      <c r="F41" s="17">
        <v>0</v>
      </c>
      <c r="G41" s="17" t="s">
        <v>85</v>
      </c>
      <c r="H41" s="17" t="s">
        <v>85</v>
      </c>
      <c r="I41" s="17" t="s">
        <v>85</v>
      </c>
      <c r="J41" s="17">
        <v>0.98</v>
      </c>
      <c r="K41" s="17">
        <v>0.749</v>
      </c>
      <c r="L41" s="17">
        <v>1.9900000000000001E-2</v>
      </c>
    </row>
    <row r="42" spans="1:12" s="17" customFormat="1" x14ac:dyDescent="0.55000000000000004">
      <c r="A42" s="17" t="s">
        <v>1025</v>
      </c>
      <c r="B42" s="17" t="s">
        <v>203</v>
      </c>
      <c r="C42" s="17" t="s">
        <v>1025</v>
      </c>
      <c r="D42" s="17">
        <v>10.4</v>
      </c>
      <c r="E42" s="17">
        <v>0</v>
      </c>
      <c r="F42" s="17">
        <v>14.3</v>
      </c>
      <c r="G42" s="17" t="s">
        <v>85</v>
      </c>
      <c r="H42" s="17" t="s">
        <v>85</v>
      </c>
      <c r="I42" s="17" t="s">
        <v>85</v>
      </c>
      <c r="J42" s="17">
        <v>0.373</v>
      </c>
      <c r="K42" s="17">
        <v>0.755</v>
      </c>
      <c r="L42" s="17">
        <v>0.627</v>
      </c>
    </row>
    <row r="43" spans="1:12" s="17" customFormat="1" x14ac:dyDescent="0.55000000000000004">
      <c r="A43" s="17" t="s">
        <v>1042</v>
      </c>
      <c r="B43" s="17" t="s">
        <v>206</v>
      </c>
      <c r="C43" s="17" t="s">
        <v>1042</v>
      </c>
      <c r="D43" s="17">
        <v>0</v>
      </c>
      <c r="E43" s="17">
        <v>0</v>
      </c>
      <c r="F43" s="17">
        <v>0</v>
      </c>
      <c r="G43" s="17" t="s">
        <v>85</v>
      </c>
      <c r="H43" s="17" t="s">
        <v>85</v>
      </c>
      <c r="I43" s="17" t="s">
        <v>85</v>
      </c>
      <c r="J43" s="17">
        <v>1</v>
      </c>
      <c r="K43" s="17">
        <v>0.749</v>
      </c>
      <c r="L43" s="17">
        <v>0</v>
      </c>
    </row>
    <row r="44" spans="1:12" s="17" customFormat="1" x14ac:dyDescent="0.55000000000000004">
      <c r="A44" s="17" t="s">
        <v>1039</v>
      </c>
      <c r="B44" s="17" t="s">
        <v>209</v>
      </c>
      <c r="C44" s="17" t="s">
        <v>1039</v>
      </c>
      <c r="D44" s="17">
        <v>0</v>
      </c>
      <c r="E44" s="17">
        <v>0</v>
      </c>
      <c r="F44" s="17">
        <v>0</v>
      </c>
      <c r="G44" s="17" t="s">
        <v>85</v>
      </c>
      <c r="H44" s="17" t="s">
        <v>85</v>
      </c>
      <c r="I44" s="17" t="s">
        <v>85</v>
      </c>
      <c r="J44" s="17">
        <v>0.999</v>
      </c>
      <c r="K44" s="17">
        <v>0.75</v>
      </c>
      <c r="L44" s="17">
        <v>0</v>
      </c>
    </row>
    <row r="45" spans="1:12" s="17" customFormat="1" x14ac:dyDescent="0.55000000000000004">
      <c r="A45" s="17" t="s">
        <v>1024</v>
      </c>
      <c r="B45" s="17" t="s">
        <v>212</v>
      </c>
      <c r="C45" s="17" t="s">
        <v>1024</v>
      </c>
      <c r="D45" s="17">
        <v>10.8</v>
      </c>
      <c r="E45" s="17">
        <v>0</v>
      </c>
      <c r="F45" s="17">
        <v>13.5</v>
      </c>
      <c r="G45" s="17" t="s">
        <v>85</v>
      </c>
      <c r="H45" s="17" t="s">
        <v>85</v>
      </c>
      <c r="I45" s="17" t="s">
        <v>85</v>
      </c>
      <c r="J45" s="17">
        <v>0.109</v>
      </c>
      <c r="K45" s="17">
        <v>0.748</v>
      </c>
      <c r="L45" s="17">
        <v>0.88300000000000001</v>
      </c>
    </row>
    <row r="46" spans="1:12" x14ac:dyDescent="0.55000000000000004">
      <c r="A46" s="1" t="s">
        <v>247</v>
      </c>
      <c r="B46" s="1" t="s">
        <v>250</v>
      </c>
      <c r="C46" s="1" t="s">
        <v>247</v>
      </c>
      <c r="D46" s="1">
        <v>0</v>
      </c>
      <c r="E46" s="1">
        <v>0</v>
      </c>
      <c r="F46" s="1">
        <v>0</v>
      </c>
      <c r="G46" s="1" t="s">
        <v>85</v>
      </c>
      <c r="H46" s="1" t="s">
        <v>85</v>
      </c>
      <c r="I46" s="1" t="s">
        <v>85</v>
      </c>
      <c r="J46" s="1">
        <v>0.999</v>
      </c>
      <c r="K46" s="1">
        <v>0.747</v>
      </c>
      <c r="L46" s="1">
        <v>0</v>
      </c>
    </row>
    <row r="47" spans="1:12" x14ac:dyDescent="0.55000000000000004">
      <c r="A47" s="1" t="s">
        <v>248</v>
      </c>
      <c r="B47" s="1" t="s">
        <v>251</v>
      </c>
      <c r="C47" s="1" t="s">
        <v>248</v>
      </c>
      <c r="D47" s="1">
        <v>0</v>
      </c>
      <c r="E47" s="1">
        <v>0</v>
      </c>
      <c r="F47" s="1">
        <v>52.3</v>
      </c>
      <c r="G47" s="1" t="s">
        <v>85</v>
      </c>
      <c r="H47" s="1" t="s">
        <v>85</v>
      </c>
      <c r="I47" s="1" t="s">
        <v>85</v>
      </c>
      <c r="J47" s="1">
        <v>0.95</v>
      </c>
      <c r="K47" s="1">
        <v>0.753</v>
      </c>
      <c r="L47" s="1">
        <v>0.95099999999999996</v>
      </c>
    </row>
    <row r="48" spans="1:12" x14ac:dyDescent="0.55000000000000004">
      <c r="A48" s="1" t="s">
        <v>249</v>
      </c>
      <c r="B48" s="1" t="s">
        <v>252</v>
      </c>
      <c r="C48" s="1" t="s">
        <v>249</v>
      </c>
      <c r="D48" s="1">
        <v>0</v>
      </c>
      <c r="E48" s="1">
        <v>0</v>
      </c>
      <c r="F48" s="1">
        <v>52.7</v>
      </c>
      <c r="G48" s="1" t="s">
        <v>85</v>
      </c>
      <c r="H48" s="1" t="s">
        <v>85</v>
      </c>
      <c r="I48" s="1" t="s">
        <v>85</v>
      </c>
      <c r="J48" s="1">
        <v>0.94899999999999995</v>
      </c>
      <c r="K48" s="1">
        <v>0.75</v>
      </c>
      <c r="L48" s="1">
        <v>0.95099999999999996</v>
      </c>
    </row>
    <row r="49" spans="1:12" x14ac:dyDescent="0.55000000000000004">
      <c r="A49" s="1" t="s">
        <v>218</v>
      </c>
      <c r="B49" s="1" t="s">
        <v>216</v>
      </c>
      <c r="C49" s="1" t="s">
        <v>218</v>
      </c>
      <c r="D49" s="1">
        <v>0</v>
      </c>
      <c r="E49" s="1">
        <v>0</v>
      </c>
      <c r="F49" s="1">
        <v>50.7</v>
      </c>
      <c r="G49" s="1" t="s">
        <v>85</v>
      </c>
      <c r="H49" s="1" t="s">
        <v>85</v>
      </c>
      <c r="I49" s="1" t="s">
        <v>85</v>
      </c>
      <c r="J49" s="1">
        <v>0.95</v>
      </c>
      <c r="K49" s="1">
        <v>0.751</v>
      </c>
      <c r="L49" s="1">
        <v>0.95</v>
      </c>
    </row>
    <row r="50" spans="1:12" x14ac:dyDescent="0.55000000000000004">
      <c r="A50" s="1" t="s">
        <v>1034</v>
      </c>
      <c r="B50" s="1" t="s">
        <v>219</v>
      </c>
      <c r="C50" s="1" t="s">
        <v>1034</v>
      </c>
      <c r="D50" s="1">
        <v>0</v>
      </c>
      <c r="E50" s="1">
        <v>0</v>
      </c>
      <c r="F50" s="1">
        <v>0</v>
      </c>
      <c r="G50" s="1" t="s">
        <v>85</v>
      </c>
      <c r="H50" s="1" t="s">
        <v>85</v>
      </c>
      <c r="I50" s="1" t="s">
        <v>85</v>
      </c>
      <c r="J50" s="1">
        <v>0.99399999999999999</v>
      </c>
      <c r="K50" s="1">
        <v>0.748</v>
      </c>
      <c r="L50" s="1">
        <v>0</v>
      </c>
    </row>
    <row r="51" spans="1:12" x14ac:dyDescent="0.55000000000000004">
      <c r="A51" s="1" t="s">
        <v>1040</v>
      </c>
      <c r="B51" s="1" t="s">
        <v>223</v>
      </c>
      <c r="C51" s="1" t="s">
        <v>1040</v>
      </c>
      <c r="D51" s="1">
        <v>0</v>
      </c>
      <c r="E51" s="1">
        <v>0</v>
      </c>
      <c r="F51" s="1">
        <v>0</v>
      </c>
      <c r="G51" s="1" t="s">
        <v>85</v>
      </c>
      <c r="H51" s="1" t="s">
        <v>85</v>
      </c>
      <c r="I51" s="1" t="s">
        <v>85</v>
      </c>
      <c r="J51" s="1">
        <v>0.999</v>
      </c>
      <c r="K51" s="1">
        <v>0.746</v>
      </c>
      <c r="L51" s="1">
        <v>0</v>
      </c>
    </row>
    <row r="52" spans="1:12" x14ac:dyDescent="0.55000000000000004">
      <c r="A52" s="1" t="s">
        <v>1031</v>
      </c>
      <c r="B52" s="1" t="s">
        <v>226</v>
      </c>
      <c r="C52" s="1" t="s">
        <v>1031</v>
      </c>
      <c r="D52" s="1">
        <v>0</v>
      </c>
      <c r="E52" s="1">
        <v>0</v>
      </c>
      <c r="F52" s="1">
        <v>0</v>
      </c>
      <c r="G52" s="1" t="s">
        <v>85</v>
      </c>
      <c r="H52" s="1" t="s">
        <v>85</v>
      </c>
      <c r="I52" s="1" t="s">
        <v>85</v>
      </c>
      <c r="J52" s="1">
        <v>0.98799999999999999</v>
      </c>
      <c r="K52" s="1">
        <v>0.75</v>
      </c>
      <c r="L52" s="1">
        <v>6.62E-3</v>
      </c>
    </row>
    <row r="53" spans="1:12" x14ac:dyDescent="0.55000000000000004">
      <c r="A53" s="1" t="s">
        <v>1043</v>
      </c>
      <c r="B53" s="1" t="s">
        <v>230</v>
      </c>
      <c r="C53" s="1" t="s">
        <v>1043</v>
      </c>
      <c r="D53" s="1">
        <v>0</v>
      </c>
      <c r="E53" s="1">
        <v>0</v>
      </c>
      <c r="F53" s="1">
        <v>0</v>
      </c>
      <c r="G53" s="1" t="s">
        <v>85</v>
      </c>
      <c r="H53" s="1" t="s">
        <v>85</v>
      </c>
      <c r="I53" s="1" t="s">
        <v>85</v>
      </c>
      <c r="J53" s="1">
        <v>1</v>
      </c>
      <c r="K53" s="1">
        <v>0.748</v>
      </c>
      <c r="L53" s="1">
        <v>0</v>
      </c>
    </row>
    <row r="54" spans="1:12" x14ac:dyDescent="0.55000000000000004">
      <c r="A54" s="1" t="s">
        <v>253</v>
      </c>
      <c r="B54" s="1" t="s">
        <v>254</v>
      </c>
      <c r="C54" s="1" t="s">
        <v>253</v>
      </c>
      <c r="D54" s="1">
        <v>15.6</v>
      </c>
      <c r="E54" s="1">
        <v>0</v>
      </c>
      <c r="F54" s="1">
        <v>22.8</v>
      </c>
      <c r="G54" s="1" t="s">
        <v>85</v>
      </c>
      <c r="H54" s="1" t="s">
        <v>85</v>
      </c>
      <c r="I54" s="1" t="s">
        <v>85</v>
      </c>
      <c r="J54" s="1">
        <v>3.3399999999999999E-2</v>
      </c>
      <c r="K54" s="1">
        <v>0.752</v>
      </c>
      <c r="L54" s="1">
        <v>0</v>
      </c>
    </row>
    <row r="55" spans="1:12" x14ac:dyDescent="0.55000000000000004">
      <c r="A55" s="1" t="s">
        <v>1033</v>
      </c>
      <c r="B55" s="1" t="s">
        <v>234</v>
      </c>
      <c r="C55" s="1" t="s">
        <v>1033</v>
      </c>
      <c r="D55" s="1">
        <v>0</v>
      </c>
      <c r="E55" s="1">
        <v>0</v>
      </c>
      <c r="F55" s="1">
        <v>0</v>
      </c>
      <c r="G55" s="1" t="s">
        <v>85</v>
      </c>
      <c r="H55" s="1" t="s">
        <v>85</v>
      </c>
      <c r="I55" s="1" t="s">
        <v>85</v>
      </c>
      <c r="J55" s="1">
        <v>0.99199999999999999</v>
      </c>
      <c r="K55" s="1">
        <v>0.746</v>
      </c>
      <c r="L55" s="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09E8-43C6-4BC9-9711-712CBB891336}">
  <dimension ref="A1:I72"/>
  <sheetViews>
    <sheetView topLeftCell="A9" workbookViewId="0">
      <selection activeCell="D46" sqref="D46"/>
    </sheetView>
  </sheetViews>
  <sheetFormatPr defaultColWidth="8.68359375" defaultRowHeight="14.4" x14ac:dyDescent="0.55000000000000004"/>
  <cols>
    <col min="1" max="1" width="23.41796875" style="11" bestFit="1" customWidth="1"/>
    <col min="2" max="2" width="78.578125" style="11" bestFit="1" customWidth="1"/>
    <col min="3" max="3" width="16.41796875" style="11" customWidth="1"/>
    <col min="4" max="4" width="82.41796875" style="11" bestFit="1" customWidth="1"/>
    <col min="5" max="5" width="14" style="11" bestFit="1" customWidth="1"/>
    <col min="6" max="6" width="11.83984375" style="11" bestFit="1" customWidth="1"/>
    <col min="7" max="7" width="19.41796875" style="11" bestFit="1" customWidth="1"/>
    <col min="8" max="8" width="8.578125" style="11" bestFit="1" customWidth="1"/>
    <col min="9" max="9" width="99.578125" style="11" bestFit="1" customWidth="1"/>
    <col min="10" max="16384" width="8.68359375" style="11"/>
  </cols>
  <sheetData>
    <row r="1" spans="1:9" s="136" customFormat="1" ht="15.6" x14ac:dyDescent="0.6">
      <c r="A1" s="106" t="s">
        <v>45</v>
      </c>
      <c r="B1" s="106" t="s">
        <v>421</v>
      </c>
      <c r="C1" s="106" t="s">
        <v>630</v>
      </c>
      <c r="D1" s="106" t="s">
        <v>631</v>
      </c>
      <c r="E1" s="106" t="s">
        <v>632</v>
      </c>
      <c r="F1" s="106" t="s">
        <v>633</v>
      </c>
      <c r="G1" s="106" t="s">
        <v>634</v>
      </c>
      <c r="H1" s="106" t="s">
        <v>635</v>
      </c>
      <c r="I1" s="106" t="s">
        <v>636</v>
      </c>
    </row>
    <row r="2" spans="1:9" s="60" customFormat="1" x14ac:dyDescent="0.55000000000000004">
      <c r="A2" s="109" t="s">
        <v>62</v>
      </c>
      <c r="B2" s="109" t="s">
        <v>0</v>
      </c>
      <c r="C2" s="110" t="s">
        <v>542</v>
      </c>
      <c r="D2" s="110"/>
      <c r="E2" s="110">
        <v>0</v>
      </c>
      <c r="F2" s="110" t="s">
        <v>473</v>
      </c>
      <c r="G2" s="109" t="s">
        <v>637</v>
      </c>
      <c r="H2" s="111">
        <v>528.17999999999995</v>
      </c>
      <c r="I2" s="109" t="s">
        <v>638</v>
      </c>
    </row>
    <row r="3" spans="1:9" s="60" customFormat="1" x14ac:dyDescent="0.55000000000000004">
      <c r="A3" s="109" t="s">
        <v>69</v>
      </c>
      <c r="B3" s="109" t="s">
        <v>1</v>
      </c>
      <c r="C3" s="110" t="s">
        <v>470</v>
      </c>
      <c r="D3" s="110"/>
      <c r="E3" s="110">
        <v>0</v>
      </c>
      <c r="F3" s="110" t="s">
        <v>473</v>
      </c>
      <c r="G3" s="109" t="s">
        <v>524</v>
      </c>
      <c r="H3" s="111">
        <v>242.09299999999999</v>
      </c>
      <c r="I3" s="109" t="s">
        <v>523</v>
      </c>
    </row>
    <row r="4" spans="1:9" s="139" customFormat="1" x14ac:dyDescent="0.55000000000000004">
      <c r="A4" s="121" t="s">
        <v>661</v>
      </c>
      <c r="B4" s="137" t="s">
        <v>614</v>
      </c>
      <c r="C4" s="116" t="s">
        <v>474</v>
      </c>
      <c r="D4" s="116" t="s">
        <v>598</v>
      </c>
      <c r="E4" s="116">
        <v>75</v>
      </c>
      <c r="F4" s="116" t="s">
        <v>478</v>
      </c>
      <c r="G4" s="137" t="s">
        <v>615</v>
      </c>
      <c r="H4" s="138">
        <v>349.22</v>
      </c>
      <c r="I4" s="137" t="s">
        <v>613</v>
      </c>
    </row>
    <row r="5" spans="1:9" s="139" customFormat="1" x14ac:dyDescent="0.55000000000000004">
      <c r="A5" s="137" t="s">
        <v>602</v>
      </c>
      <c r="B5" s="137" t="s">
        <v>616</v>
      </c>
      <c r="C5" s="116" t="s">
        <v>663</v>
      </c>
      <c r="D5" s="116" t="s">
        <v>532</v>
      </c>
      <c r="E5" s="116">
        <v>12.5</v>
      </c>
      <c r="F5" s="116" t="s">
        <v>478</v>
      </c>
      <c r="G5" s="137" t="s">
        <v>604</v>
      </c>
      <c r="H5" s="138">
        <v>125.14</v>
      </c>
      <c r="I5" s="137" t="s">
        <v>603</v>
      </c>
    </row>
    <row r="6" spans="1:9" s="139" customFormat="1" x14ac:dyDescent="0.55000000000000004">
      <c r="A6" s="116" t="s">
        <v>617</v>
      </c>
      <c r="B6" s="137" t="s">
        <v>619</v>
      </c>
      <c r="C6" s="116" t="s">
        <v>956</v>
      </c>
      <c r="D6" s="116" t="s">
        <v>606</v>
      </c>
      <c r="E6" s="116">
        <v>12.5</v>
      </c>
      <c r="F6" s="116" t="s">
        <v>478</v>
      </c>
      <c r="G6" s="137" t="s">
        <v>583</v>
      </c>
      <c r="H6" s="138">
        <v>240.077</v>
      </c>
      <c r="I6" s="137" t="s">
        <v>618</v>
      </c>
    </row>
    <row r="7" spans="1:9" s="60" customFormat="1" x14ac:dyDescent="0.55000000000000004">
      <c r="A7" s="110" t="s">
        <v>73</v>
      </c>
      <c r="B7" s="110" t="s">
        <v>2</v>
      </c>
      <c r="C7" s="110" t="s">
        <v>480</v>
      </c>
      <c r="D7" s="110"/>
      <c r="E7" s="110">
        <v>0</v>
      </c>
      <c r="F7" s="110" t="s">
        <v>473</v>
      </c>
      <c r="G7" s="110" t="s">
        <v>706</v>
      </c>
      <c r="H7" s="122">
        <v>452.16</v>
      </c>
      <c r="I7" s="110" t="s">
        <v>707</v>
      </c>
    </row>
    <row r="8" spans="1:9" s="60" customFormat="1" x14ac:dyDescent="0.55000000000000004">
      <c r="A8" s="110" t="s">
        <v>80</v>
      </c>
      <c r="B8" s="110" t="s">
        <v>3</v>
      </c>
      <c r="C8" s="110" t="s">
        <v>485</v>
      </c>
      <c r="D8" s="110"/>
      <c r="E8" s="110">
        <v>0</v>
      </c>
      <c r="F8" s="110" t="s">
        <v>473</v>
      </c>
      <c r="G8" s="110" t="s">
        <v>487</v>
      </c>
      <c r="H8" s="122">
        <v>527.20000000000005</v>
      </c>
      <c r="I8" s="110" t="s">
        <v>486</v>
      </c>
    </row>
    <row r="9" spans="1:9" s="139" customFormat="1" x14ac:dyDescent="0.55000000000000004">
      <c r="A9" s="116" t="s">
        <v>125</v>
      </c>
      <c r="B9" s="116" t="s">
        <v>15</v>
      </c>
      <c r="C9" s="116" t="s">
        <v>710</v>
      </c>
      <c r="D9" s="116" t="s">
        <v>492</v>
      </c>
      <c r="E9" s="116">
        <v>0</v>
      </c>
      <c r="F9" s="116" t="s">
        <v>473</v>
      </c>
      <c r="G9" s="116" t="s">
        <v>472</v>
      </c>
      <c r="H9" s="117">
        <v>499.14</v>
      </c>
      <c r="I9" s="116" t="s">
        <v>471</v>
      </c>
    </row>
    <row r="10" spans="1:9" s="139" customFormat="1" x14ac:dyDescent="0.55000000000000004">
      <c r="A10" s="116" t="s">
        <v>200</v>
      </c>
      <c r="B10" s="116" t="s">
        <v>11</v>
      </c>
      <c r="C10" s="116" t="s">
        <v>596</v>
      </c>
      <c r="D10" s="116" t="s">
        <v>475</v>
      </c>
      <c r="E10" s="116">
        <v>50</v>
      </c>
      <c r="F10" s="116" t="s">
        <v>478</v>
      </c>
      <c r="G10" s="116" t="s">
        <v>477</v>
      </c>
      <c r="H10" s="117">
        <v>500.13</v>
      </c>
      <c r="I10" s="116" t="s">
        <v>476</v>
      </c>
    </row>
    <row r="11" spans="1:9" s="139" customFormat="1" x14ac:dyDescent="0.55000000000000004">
      <c r="A11" s="116" t="s">
        <v>728</v>
      </c>
      <c r="B11" s="116" t="s">
        <v>729</v>
      </c>
      <c r="C11" s="116" t="s">
        <v>597</v>
      </c>
      <c r="D11" s="116" t="s">
        <v>492</v>
      </c>
      <c r="E11" s="116">
        <v>50</v>
      </c>
      <c r="F11" s="116" t="s">
        <v>478</v>
      </c>
      <c r="G11" s="116" t="s">
        <v>494</v>
      </c>
      <c r="H11" s="117">
        <v>30.07</v>
      </c>
      <c r="I11" s="116" t="s">
        <v>493</v>
      </c>
    </row>
    <row r="12" spans="1:9" s="60" customFormat="1" x14ac:dyDescent="0.55000000000000004">
      <c r="A12" s="110" t="s">
        <v>87</v>
      </c>
      <c r="B12" s="110" t="s">
        <v>4</v>
      </c>
      <c r="C12" s="110" t="s">
        <v>495</v>
      </c>
      <c r="D12" s="110"/>
      <c r="E12" s="110">
        <v>0</v>
      </c>
      <c r="F12" s="110" t="s">
        <v>473</v>
      </c>
      <c r="G12" s="110" t="s">
        <v>561</v>
      </c>
      <c r="H12" s="122">
        <v>364.06200000000001</v>
      </c>
      <c r="I12" s="110" t="s">
        <v>560</v>
      </c>
    </row>
    <row r="13" spans="1:9" s="60" customFormat="1" x14ac:dyDescent="0.55000000000000004">
      <c r="A13" s="110" t="s">
        <v>90</v>
      </c>
      <c r="B13" s="110" t="s">
        <v>5</v>
      </c>
      <c r="C13" s="110" t="s">
        <v>506</v>
      </c>
      <c r="D13" s="110"/>
      <c r="E13" s="110">
        <v>0</v>
      </c>
      <c r="F13" s="110" t="s">
        <v>473</v>
      </c>
      <c r="G13" s="110" t="s">
        <v>544</v>
      </c>
      <c r="H13" s="122">
        <v>513.16999999999996</v>
      </c>
      <c r="I13" s="110" t="s">
        <v>543</v>
      </c>
    </row>
    <row r="14" spans="1:9" s="60" customFormat="1" x14ac:dyDescent="0.55000000000000004">
      <c r="A14" s="110" t="s">
        <v>94</v>
      </c>
      <c r="B14" s="110" t="s">
        <v>6</v>
      </c>
      <c r="C14" s="110" t="s">
        <v>545</v>
      </c>
      <c r="D14" s="110"/>
      <c r="E14" s="110">
        <v>0</v>
      </c>
      <c r="F14" s="110" t="s">
        <v>473</v>
      </c>
      <c r="G14" s="110" t="s">
        <v>595</v>
      </c>
      <c r="H14" s="122">
        <v>428.08600000000001</v>
      </c>
      <c r="I14" s="110" t="s">
        <v>594</v>
      </c>
    </row>
    <row r="15" spans="1:9" s="60" customFormat="1" x14ac:dyDescent="0.55000000000000004">
      <c r="A15" s="110" t="s">
        <v>99</v>
      </c>
      <c r="B15" s="110" t="s">
        <v>7</v>
      </c>
      <c r="C15" s="110" t="s">
        <v>548</v>
      </c>
      <c r="D15" s="110"/>
      <c r="E15" s="110">
        <v>0</v>
      </c>
      <c r="F15" s="110" t="s">
        <v>473</v>
      </c>
      <c r="G15" s="110" t="s">
        <v>497</v>
      </c>
      <c r="H15" s="122">
        <v>342.108</v>
      </c>
      <c r="I15" s="110" t="s">
        <v>496</v>
      </c>
    </row>
    <row r="16" spans="1:9" s="139" customFormat="1" x14ac:dyDescent="0.55000000000000004">
      <c r="A16" s="121" t="s">
        <v>661</v>
      </c>
      <c r="B16" s="116" t="s">
        <v>600</v>
      </c>
      <c r="C16" s="116" t="s">
        <v>732</v>
      </c>
      <c r="D16" s="116" t="s">
        <v>598</v>
      </c>
      <c r="E16" s="116">
        <v>75</v>
      </c>
      <c r="F16" s="116" t="s">
        <v>478</v>
      </c>
      <c r="G16" s="116" t="s">
        <v>601</v>
      </c>
      <c r="H16" s="117">
        <v>449.24</v>
      </c>
      <c r="I16" s="116" t="s">
        <v>599</v>
      </c>
    </row>
    <row r="17" spans="1:9" s="139" customFormat="1" x14ac:dyDescent="0.55000000000000004">
      <c r="A17" s="137" t="s">
        <v>602</v>
      </c>
      <c r="B17" s="137" t="s">
        <v>616</v>
      </c>
      <c r="C17" s="116" t="s">
        <v>734</v>
      </c>
      <c r="D17" s="116" t="s">
        <v>532</v>
      </c>
      <c r="E17" s="116">
        <v>12.5</v>
      </c>
      <c r="F17" s="116" t="s">
        <v>478</v>
      </c>
      <c r="G17" s="116" t="s">
        <v>604</v>
      </c>
      <c r="H17" s="117">
        <v>125.14</v>
      </c>
      <c r="I17" s="116" t="s">
        <v>603</v>
      </c>
    </row>
    <row r="18" spans="1:9" s="139" customFormat="1" x14ac:dyDescent="0.55000000000000004">
      <c r="A18" s="116" t="s">
        <v>730</v>
      </c>
      <c r="B18" s="116" t="s">
        <v>731</v>
      </c>
      <c r="C18" s="116" t="s">
        <v>957</v>
      </c>
      <c r="D18" s="116" t="s">
        <v>606</v>
      </c>
      <c r="E18" s="116">
        <v>12.5</v>
      </c>
      <c r="F18" s="116" t="s">
        <v>478</v>
      </c>
      <c r="G18" s="116" t="s">
        <v>608</v>
      </c>
      <c r="H18" s="117">
        <v>340.09199999999998</v>
      </c>
      <c r="I18" s="116" t="s">
        <v>607</v>
      </c>
    </row>
    <row r="19" spans="1:9" s="60" customFormat="1" x14ac:dyDescent="0.55000000000000004">
      <c r="A19" s="110" t="s">
        <v>104</v>
      </c>
      <c r="B19" s="110" t="s">
        <v>8</v>
      </c>
      <c r="C19" s="110" t="s">
        <v>551</v>
      </c>
      <c r="D19" s="110"/>
      <c r="E19" s="110">
        <v>0</v>
      </c>
      <c r="F19" s="110" t="s">
        <v>473</v>
      </c>
      <c r="G19" s="110" t="s">
        <v>575</v>
      </c>
      <c r="H19" s="122">
        <v>208.059</v>
      </c>
      <c r="I19" s="110" t="s">
        <v>574</v>
      </c>
    </row>
    <row r="20" spans="1:9" s="60" customFormat="1" x14ac:dyDescent="0.55000000000000004">
      <c r="A20" s="110" t="s">
        <v>107</v>
      </c>
      <c r="B20" s="110" t="s">
        <v>9</v>
      </c>
      <c r="C20" s="110" t="s">
        <v>554</v>
      </c>
      <c r="D20" s="110"/>
      <c r="E20" s="110">
        <v>0</v>
      </c>
      <c r="F20" s="110" t="s">
        <v>473</v>
      </c>
      <c r="G20" s="110" t="s">
        <v>766</v>
      </c>
      <c r="H20" s="122">
        <v>514.08600000000001</v>
      </c>
      <c r="I20" s="110" t="s">
        <v>767</v>
      </c>
    </row>
    <row r="21" spans="1:9" s="60" customFormat="1" x14ac:dyDescent="0.55000000000000004">
      <c r="A21" s="110" t="s">
        <v>111</v>
      </c>
      <c r="B21" s="110" t="s">
        <v>10</v>
      </c>
      <c r="C21" s="110" t="s">
        <v>557</v>
      </c>
      <c r="D21" s="110"/>
      <c r="E21" s="110">
        <v>0</v>
      </c>
      <c r="F21" s="110" t="s">
        <v>473</v>
      </c>
      <c r="G21" s="110" t="s">
        <v>504</v>
      </c>
      <c r="H21" s="122">
        <v>314.05399999999997</v>
      </c>
      <c r="I21" s="110" t="s">
        <v>503</v>
      </c>
    </row>
    <row r="22" spans="1:9" s="60" customFormat="1" x14ac:dyDescent="0.55000000000000004">
      <c r="A22" s="110" t="s">
        <v>200</v>
      </c>
      <c r="B22" s="110" t="s">
        <v>11</v>
      </c>
      <c r="C22" s="110" t="s">
        <v>514</v>
      </c>
      <c r="D22" s="110"/>
      <c r="E22" s="110">
        <v>0</v>
      </c>
      <c r="F22" s="110" t="s">
        <v>473</v>
      </c>
      <c r="G22" s="110" t="s">
        <v>477</v>
      </c>
      <c r="H22" s="122">
        <v>500.13</v>
      </c>
      <c r="I22" s="110" t="s">
        <v>476</v>
      </c>
    </row>
    <row r="23" spans="1:9" s="60" customFormat="1" x14ac:dyDescent="0.55000000000000004">
      <c r="A23" s="110" t="s">
        <v>114</v>
      </c>
      <c r="B23" s="110" t="s">
        <v>12</v>
      </c>
      <c r="C23" s="110" t="s">
        <v>558</v>
      </c>
      <c r="D23" s="110"/>
      <c r="E23" s="110">
        <v>0</v>
      </c>
      <c r="F23" s="110" t="s">
        <v>473</v>
      </c>
      <c r="G23" s="110" t="s">
        <v>768</v>
      </c>
      <c r="H23" s="122">
        <v>338.18</v>
      </c>
      <c r="I23" s="110" t="s">
        <v>769</v>
      </c>
    </row>
    <row r="24" spans="1:9" s="60" customFormat="1" x14ac:dyDescent="0.55000000000000004">
      <c r="A24" s="110" t="s">
        <v>117</v>
      </c>
      <c r="B24" s="110" t="s">
        <v>13</v>
      </c>
      <c r="C24" s="110" t="s">
        <v>522</v>
      </c>
      <c r="D24" s="110"/>
      <c r="E24" s="110">
        <v>0</v>
      </c>
      <c r="F24" s="110" t="s">
        <v>473</v>
      </c>
      <c r="G24" s="110" t="s">
        <v>770</v>
      </c>
      <c r="H24" s="122">
        <v>438.2</v>
      </c>
      <c r="I24" s="110" t="s">
        <v>771</v>
      </c>
    </row>
    <row r="25" spans="1:9" s="60" customFormat="1" x14ac:dyDescent="0.55000000000000004">
      <c r="A25" s="110" t="s">
        <v>120</v>
      </c>
      <c r="B25" s="110" t="s">
        <v>14</v>
      </c>
      <c r="C25" s="110" t="s">
        <v>559</v>
      </c>
      <c r="D25" s="110"/>
      <c r="E25" s="110">
        <v>0</v>
      </c>
      <c r="F25" s="110" t="s">
        <v>473</v>
      </c>
      <c r="G25" s="110" t="s">
        <v>772</v>
      </c>
      <c r="H25" s="122">
        <v>296.04500000000002</v>
      </c>
      <c r="I25" s="110" t="s">
        <v>773</v>
      </c>
    </row>
    <row r="26" spans="1:9" s="60" customFormat="1" x14ac:dyDescent="0.55000000000000004">
      <c r="A26" s="110" t="s">
        <v>125</v>
      </c>
      <c r="B26" s="110" t="s">
        <v>15</v>
      </c>
      <c r="C26" s="110" t="s">
        <v>562</v>
      </c>
      <c r="D26" s="110"/>
      <c r="E26" s="110">
        <v>0</v>
      </c>
      <c r="F26" s="110" t="s">
        <v>473</v>
      </c>
      <c r="G26" s="110" t="s">
        <v>472</v>
      </c>
      <c r="H26" s="122">
        <v>499.14</v>
      </c>
      <c r="I26" s="110" t="s">
        <v>471</v>
      </c>
    </row>
    <row r="27" spans="1:9" s="139" customFormat="1" x14ac:dyDescent="0.55000000000000004">
      <c r="A27" s="116" t="s">
        <v>200</v>
      </c>
      <c r="B27" s="116" t="s">
        <v>11</v>
      </c>
      <c r="C27" s="116" t="s">
        <v>780</v>
      </c>
      <c r="D27" s="116" t="s">
        <v>475</v>
      </c>
      <c r="E27" s="116">
        <v>100</v>
      </c>
      <c r="F27" s="116" t="s">
        <v>478</v>
      </c>
      <c r="G27" s="116" t="s">
        <v>477</v>
      </c>
      <c r="H27" s="117">
        <v>500.13</v>
      </c>
      <c r="I27" s="116" t="s">
        <v>476</v>
      </c>
    </row>
    <row r="28" spans="1:9" s="60" customFormat="1" x14ac:dyDescent="0.55000000000000004">
      <c r="A28" s="110" t="s">
        <v>129</v>
      </c>
      <c r="B28" s="110" t="s">
        <v>16</v>
      </c>
      <c r="C28" s="110" t="s">
        <v>531</v>
      </c>
      <c r="D28" s="110"/>
      <c r="E28" s="110">
        <v>0</v>
      </c>
      <c r="F28" s="110" t="s">
        <v>473</v>
      </c>
      <c r="G28" s="110" t="s">
        <v>783</v>
      </c>
      <c r="H28" s="122">
        <v>714.11699999999996</v>
      </c>
      <c r="I28" s="110" t="s">
        <v>784</v>
      </c>
    </row>
    <row r="29" spans="1:9" s="60" customFormat="1" x14ac:dyDescent="0.55000000000000004">
      <c r="A29" s="110" t="s">
        <v>134</v>
      </c>
      <c r="B29" s="110" t="s">
        <v>17</v>
      </c>
      <c r="C29" s="110" t="s">
        <v>563</v>
      </c>
      <c r="D29" s="110"/>
      <c r="E29" s="110">
        <v>0</v>
      </c>
      <c r="F29" s="110" t="s">
        <v>473</v>
      </c>
      <c r="G29" s="110" t="s">
        <v>516</v>
      </c>
      <c r="H29" s="122">
        <v>328.15</v>
      </c>
      <c r="I29" s="110" t="s">
        <v>515</v>
      </c>
    </row>
    <row r="30" spans="1:9" s="60" customFormat="1" x14ac:dyDescent="0.55000000000000004">
      <c r="A30" s="110" t="s">
        <v>238</v>
      </c>
      <c r="B30" s="110" t="s">
        <v>237</v>
      </c>
      <c r="C30" s="110" t="s">
        <v>566</v>
      </c>
      <c r="D30" s="110"/>
      <c r="E30" s="110">
        <v>0</v>
      </c>
      <c r="F30" s="110" t="s">
        <v>473</v>
      </c>
      <c r="G30" s="110" t="s">
        <v>801</v>
      </c>
      <c r="H30" s="122">
        <v>432.51</v>
      </c>
      <c r="I30" s="110" t="s">
        <v>802</v>
      </c>
    </row>
    <row r="31" spans="1:9" s="60" customFormat="1" x14ac:dyDescent="0.55000000000000004">
      <c r="A31" s="110" t="s">
        <v>138</v>
      </c>
      <c r="B31" s="110" t="s">
        <v>18</v>
      </c>
      <c r="C31" s="110" t="s">
        <v>569</v>
      </c>
      <c r="D31" s="110"/>
      <c r="E31" s="110">
        <v>0</v>
      </c>
      <c r="F31" s="110" t="s">
        <v>473</v>
      </c>
      <c r="G31" s="110" t="s">
        <v>583</v>
      </c>
      <c r="H31" s="122">
        <v>240.077</v>
      </c>
      <c r="I31" s="110" t="s">
        <v>582</v>
      </c>
    </row>
    <row r="32" spans="1:9" s="60" customFormat="1" x14ac:dyDescent="0.55000000000000004">
      <c r="A32" s="110" t="s">
        <v>141</v>
      </c>
      <c r="B32" s="110" t="s">
        <v>19</v>
      </c>
      <c r="C32" s="110" t="s">
        <v>572</v>
      </c>
      <c r="D32" s="110"/>
      <c r="E32" s="110">
        <v>0</v>
      </c>
      <c r="F32" s="110" t="s">
        <v>473</v>
      </c>
      <c r="G32" s="110" t="s">
        <v>530</v>
      </c>
      <c r="H32" s="122">
        <v>214.03899999999999</v>
      </c>
      <c r="I32" s="110" t="s">
        <v>529</v>
      </c>
    </row>
    <row r="33" spans="1:9" s="60" customFormat="1" x14ac:dyDescent="0.55000000000000004">
      <c r="A33" s="110" t="s">
        <v>145</v>
      </c>
      <c r="B33" s="110" t="s">
        <v>20</v>
      </c>
      <c r="C33" s="110" t="s">
        <v>573</v>
      </c>
      <c r="D33" s="110"/>
      <c r="E33" s="110">
        <v>0</v>
      </c>
      <c r="F33" s="110" t="s">
        <v>473</v>
      </c>
      <c r="G33" s="110" t="s">
        <v>513</v>
      </c>
      <c r="H33" s="122">
        <v>414.07</v>
      </c>
      <c r="I33" s="110" t="s">
        <v>512</v>
      </c>
    </row>
    <row r="34" spans="1:9" s="60" customFormat="1" x14ac:dyDescent="0.55000000000000004">
      <c r="A34" s="110" t="s">
        <v>240</v>
      </c>
      <c r="B34" s="110" t="s">
        <v>239</v>
      </c>
      <c r="C34" s="110" t="s">
        <v>576</v>
      </c>
      <c r="D34" s="110"/>
      <c r="E34" s="110">
        <v>0</v>
      </c>
      <c r="F34" s="110" t="s">
        <v>473</v>
      </c>
      <c r="G34" s="110" t="s">
        <v>565</v>
      </c>
      <c r="H34" s="122">
        <v>446.08699999999999</v>
      </c>
      <c r="I34" s="110" t="s">
        <v>564</v>
      </c>
    </row>
    <row r="35" spans="1:9" s="60" customFormat="1" x14ac:dyDescent="0.55000000000000004">
      <c r="A35" s="110" t="s">
        <v>149</v>
      </c>
      <c r="B35" s="110" t="s">
        <v>21</v>
      </c>
      <c r="C35" s="110" t="s">
        <v>577</v>
      </c>
      <c r="D35" s="110"/>
      <c r="E35" s="110">
        <v>0</v>
      </c>
      <c r="F35" s="110" t="s">
        <v>473</v>
      </c>
      <c r="G35" s="110" t="s">
        <v>556</v>
      </c>
      <c r="H35" s="122">
        <v>300.08999999999997</v>
      </c>
      <c r="I35" s="110" t="s">
        <v>555</v>
      </c>
    </row>
    <row r="36" spans="1:9" s="60" customFormat="1" x14ac:dyDescent="0.55000000000000004">
      <c r="A36" s="110" t="s">
        <v>243</v>
      </c>
      <c r="B36" s="110" t="s">
        <v>241</v>
      </c>
      <c r="C36" s="110" t="s">
        <v>578</v>
      </c>
      <c r="D36" s="110"/>
      <c r="E36" s="110">
        <v>0</v>
      </c>
      <c r="F36" s="110" t="s">
        <v>473</v>
      </c>
      <c r="G36" s="110" t="s">
        <v>553</v>
      </c>
      <c r="H36" s="122">
        <v>316.08999999999997</v>
      </c>
      <c r="I36" s="110" t="s">
        <v>552</v>
      </c>
    </row>
    <row r="37" spans="1:9" s="60" customFormat="1" x14ac:dyDescent="0.55000000000000004">
      <c r="A37" s="110" t="s">
        <v>244</v>
      </c>
      <c r="B37" s="110" t="s">
        <v>803</v>
      </c>
      <c r="C37" s="110" t="s">
        <v>581</v>
      </c>
      <c r="D37" s="110"/>
      <c r="E37" s="110">
        <v>0</v>
      </c>
      <c r="F37" s="110" t="s">
        <v>473</v>
      </c>
      <c r="G37" s="110" t="s">
        <v>804</v>
      </c>
      <c r="H37" s="122">
        <v>446.06799999999998</v>
      </c>
      <c r="I37" s="110" t="s">
        <v>805</v>
      </c>
    </row>
    <row r="38" spans="1:9" s="60" customFormat="1" x14ac:dyDescent="0.55000000000000004">
      <c r="A38" s="110" t="s">
        <v>154</v>
      </c>
      <c r="B38" s="110" t="s">
        <v>22</v>
      </c>
      <c r="C38" s="110" t="s">
        <v>584</v>
      </c>
      <c r="D38" s="110"/>
      <c r="E38" s="110">
        <v>0</v>
      </c>
      <c r="F38" s="110" t="s">
        <v>473</v>
      </c>
      <c r="G38" s="110" t="s">
        <v>482</v>
      </c>
      <c r="H38" s="122">
        <v>399.13</v>
      </c>
      <c r="I38" s="110" t="s">
        <v>481</v>
      </c>
    </row>
    <row r="39" spans="1:9" s="139" customFormat="1" x14ac:dyDescent="0.55000000000000004">
      <c r="A39" s="116" t="s">
        <v>192</v>
      </c>
      <c r="B39" s="116" t="s">
        <v>32</v>
      </c>
      <c r="C39" s="116" t="s">
        <v>810</v>
      </c>
      <c r="D39" s="116" t="s">
        <v>475</v>
      </c>
      <c r="E39" s="116">
        <v>100</v>
      </c>
      <c r="F39" s="116" t="s">
        <v>478</v>
      </c>
      <c r="G39" s="116" t="s">
        <v>484</v>
      </c>
      <c r="H39" s="117">
        <v>400.11</v>
      </c>
      <c r="I39" s="116" t="s">
        <v>483</v>
      </c>
    </row>
    <row r="40" spans="1:9" s="60" customFormat="1" x14ac:dyDescent="0.55000000000000004">
      <c r="A40" s="110" t="s">
        <v>158</v>
      </c>
      <c r="B40" s="110" t="s">
        <v>23</v>
      </c>
      <c r="C40" s="110" t="s">
        <v>587</v>
      </c>
      <c r="D40" s="110"/>
      <c r="E40" s="110">
        <v>0</v>
      </c>
      <c r="F40" s="110" t="s">
        <v>473</v>
      </c>
      <c r="G40" s="110" t="s">
        <v>817</v>
      </c>
      <c r="H40" s="122">
        <v>546.10299999999995</v>
      </c>
      <c r="I40" s="110" t="s">
        <v>818</v>
      </c>
    </row>
    <row r="41" spans="1:9" s="60" customFormat="1" x14ac:dyDescent="0.55000000000000004">
      <c r="A41" s="110" t="s">
        <v>163</v>
      </c>
      <c r="B41" s="110" t="s">
        <v>24</v>
      </c>
      <c r="C41" s="110" t="s">
        <v>533</v>
      </c>
      <c r="D41" s="110"/>
      <c r="E41" s="110">
        <v>0</v>
      </c>
      <c r="F41" s="110" t="s">
        <v>473</v>
      </c>
      <c r="G41" s="110" t="s">
        <v>589</v>
      </c>
      <c r="H41" s="122">
        <v>196.048</v>
      </c>
      <c r="I41" s="110" t="s">
        <v>588</v>
      </c>
    </row>
    <row r="42" spans="1:9" s="60" customFormat="1" x14ac:dyDescent="0.55000000000000004">
      <c r="A42" s="110" t="s">
        <v>167</v>
      </c>
      <c r="B42" s="110" t="s">
        <v>25</v>
      </c>
      <c r="C42" s="110" t="s">
        <v>590</v>
      </c>
      <c r="D42" s="110"/>
      <c r="E42" s="110">
        <v>0</v>
      </c>
      <c r="F42" s="110" t="s">
        <v>473</v>
      </c>
      <c r="G42" s="110" t="s">
        <v>568</v>
      </c>
      <c r="H42" s="122">
        <v>382.12</v>
      </c>
      <c r="I42" s="110" t="s">
        <v>567</v>
      </c>
    </row>
    <row r="43" spans="1:9" s="60" customFormat="1" x14ac:dyDescent="0.55000000000000004">
      <c r="A43" s="110" t="s">
        <v>170</v>
      </c>
      <c r="B43" s="110" t="s">
        <v>26</v>
      </c>
      <c r="C43" s="110" t="s">
        <v>593</v>
      </c>
      <c r="D43" s="110"/>
      <c r="E43" s="110">
        <v>0</v>
      </c>
      <c r="F43" s="110" t="s">
        <v>473</v>
      </c>
      <c r="G43" s="110" t="s">
        <v>580</v>
      </c>
      <c r="H43" s="122">
        <v>280.04599999999999</v>
      </c>
      <c r="I43" s="110" t="s">
        <v>579</v>
      </c>
    </row>
    <row r="44" spans="1:9" s="60" customFormat="1" x14ac:dyDescent="0.55000000000000004">
      <c r="A44" s="110" t="s">
        <v>174</v>
      </c>
      <c r="B44" s="110" t="s">
        <v>27</v>
      </c>
      <c r="C44" s="110" t="s">
        <v>819</v>
      </c>
      <c r="D44" s="110"/>
      <c r="E44" s="110">
        <v>0</v>
      </c>
      <c r="F44" s="110" t="s">
        <v>473</v>
      </c>
      <c r="G44" s="110" t="s">
        <v>571</v>
      </c>
      <c r="H44" s="122">
        <v>264.04700000000003</v>
      </c>
      <c r="I44" s="110" t="s">
        <v>570</v>
      </c>
    </row>
    <row r="45" spans="1:9" s="60" customFormat="1" x14ac:dyDescent="0.55000000000000004">
      <c r="A45" s="110" t="s">
        <v>177</v>
      </c>
      <c r="B45" s="110" t="s">
        <v>28</v>
      </c>
      <c r="C45" s="110" t="s">
        <v>820</v>
      </c>
      <c r="D45" s="110"/>
      <c r="E45" s="110">
        <v>0</v>
      </c>
      <c r="F45" s="110" t="s">
        <v>473</v>
      </c>
      <c r="G45" s="110" t="s">
        <v>550</v>
      </c>
      <c r="H45" s="122">
        <v>380.06099999999998</v>
      </c>
      <c r="I45" s="110" t="s">
        <v>549</v>
      </c>
    </row>
    <row r="46" spans="1:9" s="60" customFormat="1" x14ac:dyDescent="0.55000000000000004">
      <c r="A46" s="110" t="s">
        <v>181</v>
      </c>
      <c r="B46" s="110" t="s">
        <v>29</v>
      </c>
      <c r="C46" s="110" t="s">
        <v>821</v>
      </c>
      <c r="D46" s="110"/>
      <c r="E46" s="110">
        <v>0</v>
      </c>
      <c r="F46" s="110" t="s">
        <v>473</v>
      </c>
      <c r="G46" s="110" t="s">
        <v>535</v>
      </c>
      <c r="H46" s="122">
        <v>428.16</v>
      </c>
      <c r="I46" s="110" t="s">
        <v>534</v>
      </c>
    </row>
    <row r="47" spans="1:9" s="60" customFormat="1" x14ac:dyDescent="0.55000000000000004">
      <c r="A47" s="125" t="s">
        <v>185</v>
      </c>
      <c r="B47" s="125" t="s">
        <v>30</v>
      </c>
      <c r="C47" s="110" t="s">
        <v>836</v>
      </c>
      <c r="D47" s="110"/>
      <c r="E47" s="110">
        <v>0</v>
      </c>
      <c r="F47" s="110" t="s">
        <v>473</v>
      </c>
      <c r="G47" s="125" t="s">
        <v>837</v>
      </c>
      <c r="H47" s="126">
        <v>622.12</v>
      </c>
      <c r="I47" s="125" t="s">
        <v>838</v>
      </c>
    </row>
    <row r="48" spans="1:9" s="60" customFormat="1" x14ac:dyDescent="0.55000000000000004">
      <c r="A48" s="110" t="s">
        <v>188</v>
      </c>
      <c r="B48" s="110" t="s">
        <v>31</v>
      </c>
      <c r="C48" s="110" t="s">
        <v>839</v>
      </c>
      <c r="D48" s="110"/>
      <c r="E48" s="110">
        <v>0</v>
      </c>
      <c r="F48" s="110" t="s">
        <v>473</v>
      </c>
      <c r="G48" s="110" t="s">
        <v>840</v>
      </c>
      <c r="H48" s="122">
        <v>230.03800000000001</v>
      </c>
      <c r="I48" s="110" t="s">
        <v>841</v>
      </c>
    </row>
    <row r="49" spans="1:9" s="60" customFormat="1" x14ac:dyDescent="0.55000000000000004">
      <c r="A49" s="110" t="s">
        <v>306</v>
      </c>
      <c r="B49" s="110" t="s">
        <v>349</v>
      </c>
      <c r="C49" s="110" t="s">
        <v>842</v>
      </c>
      <c r="D49" s="110"/>
      <c r="E49" s="110">
        <v>0</v>
      </c>
      <c r="F49" s="110" t="s">
        <v>473</v>
      </c>
      <c r="G49" s="110" t="s">
        <v>843</v>
      </c>
      <c r="H49" s="122">
        <v>392.11599999999999</v>
      </c>
      <c r="I49" s="110" t="s">
        <v>844</v>
      </c>
    </row>
    <row r="50" spans="1:9" s="139" customFormat="1" x14ac:dyDescent="0.55000000000000004">
      <c r="A50" s="121" t="s">
        <v>661</v>
      </c>
      <c r="B50" s="116" t="s">
        <v>958</v>
      </c>
      <c r="C50" s="116" t="s">
        <v>846</v>
      </c>
      <c r="D50" s="116" t="s">
        <v>598</v>
      </c>
      <c r="E50" s="116">
        <v>75</v>
      </c>
      <c r="F50" s="116" t="s">
        <v>478</v>
      </c>
      <c r="G50" s="116" t="s">
        <v>959</v>
      </c>
      <c r="H50" s="117">
        <v>499.24</v>
      </c>
      <c r="I50" s="116" t="s">
        <v>960</v>
      </c>
    </row>
    <row r="51" spans="1:9" s="139" customFormat="1" x14ac:dyDescent="0.55000000000000004">
      <c r="A51" s="137" t="s">
        <v>602</v>
      </c>
      <c r="B51" s="137" t="s">
        <v>616</v>
      </c>
      <c r="C51" s="116" t="s">
        <v>850</v>
      </c>
      <c r="D51" s="116" t="s">
        <v>532</v>
      </c>
      <c r="E51" s="116">
        <v>12.5</v>
      </c>
      <c r="F51" s="116" t="s">
        <v>478</v>
      </c>
      <c r="G51" s="116" t="s">
        <v>604</v>
      </c>
      <c r="H51" s="117">
        <v>125.14</v>
      </c>
      <c r="I51" s="116" t="s">
        <v>603</v>
      </c>
    </row>
    <row r="52" spans="1:9" s="139" customFormat="1" x14ac:dyDescent="0.55000000000000004">
      <c r="A52" s="121" t="s">
        <v>661</v>
      </c>
      <c r="B52" s="116" t="s">
        <v>845</v>
      </c>
      <c r="C52" s="116" t="s">
        <v>961</v>
      </c>
      <c r="D52" s="116" t="s">
        <v>606</v>
      </c>
      <c r="E52" s="116">
        <v>12.5</v>
      </c>
      <c r="F52" s="116" t="s">
        <v>478</v>
      </c>
      <c r="G52" s="116" t="s">
        <v>847</v>
      </c>
      <c r="H52" s="117">
        <v>390.1</v>
      </c>
      <c r="I52" s="116" t="s">
        <v>848</v>
      </c>
    </row>
    <row r="53" spans="1:9" s="60" customFormat="1" x14ac:dyDescent="0.55000000000000004">
      <c r="A53" s="110" t="s">
        <v>192</v>
      </c>
      <c r="B53" s="110" t="s">
        <v>32</v>
      </c>
      <c r="C53" s="110" t="s">
        <v>877</v>
      </c>
      <c r="D53" s="110"/>
      <c r="E53" s="110">
        <v>0</v>
      </c>
      <c r="F53" s="110" t="s">
        <v>473</v>
      </c>
      <c r="G53" s="110" t="s">
        <v>484</v>
      </c>
      <c r="H53" s="122">
        <v>400.11</v>
      </c>
      <c r="I53" s="110" t="s">
        <v>483</v>
      </c>
    </row>
    <row r="54" spans="1:9" s="60" customFormat="1" x14ac:dyDescent="0.55000000000000004">
      <c r="A54" s="110" t="s">
        <v>246</v>
      </c>
      <c r="B54" s="110" t="s">
        <v>245</v>
      </c>
      <c r="C54" s="110" t="s">
        <v>878</v>
      </c>
      <c r="D54" s="110"/>
      <c r="E54" s="110">
        <v>0</v>
      </c>
      <c r="F54" s="110" t="s">
        <v>473</v>
      </c>
      <c r="G54" s="110" t="s">
        <v>879</v>
      </c>
      <c r="H54" s="122">
        <v>396.08</v>
      </c>
      <c r="I54" s="110" t="s">
        <v>880</v>
      </c>
    </row>
    <row r="55" spans="1:9" s="60" customFormat="1" x14ac:dyDescent="0.55000000000000004">
      <c r="A55" s="110" t="s">
        <v>197</v>
      </c>
      <c r="B55" s="110" t="s">
        <v>33</v>
      </c>
      <c r="C55" s="110" t="s">
        <v>881</v>
      </c>
      <c r="D55" s="110"/>
      <c r="E55" s="110">
        <v>0</v>
      </c>
      <c r="F55" s="110" t="s">
        <v>473</v>
      </c>
      <c r="G55" s="110" t="s">
        <v>477</v>
      </c>
      <c r="H55" s="122">
        <v>500.13</v>
      </c>
      <c r="I55" s="110" t="s">
        <v>476</v>
      </c>
    </row>
    <row r="56" spans="1:9" s="60" customFormat="1" x14ac:dyDescent="0.55000000000000004">
      <c r="A56" s="110" t="s">
        <v>203</v>
      </c>
      <c r="B56" s="110" t="s">
        <v>34</v>
      </c>
      <c r="C56" s="110" t="s">
        <v>882</v>
      </c>
      <c r="D56" s="110"/>
      <c r="E56" s="110">
        <v>0</v>
      </c>
      <c r="F56" s="110" t="s">
        <v>473</v>
      </c>
      <c r="G56" s="110" t="s">
        <v>592</v>
      </c>
      <c r="H56" s="122">
        <v>464.07799999999997</v>
      </c>
      <c r="I56" s="110" t="s">
        <v>591</v>
      </c>
    </row>
    <row r="57" spans="1:9" s="60" customFormat="1" x14ac:dyDescent="0.55000000000000004">
      <c r="A57" s="110" t="s">
        <v>206</v>
      </c>
      <c r="B57" s="110" t="s">
        <v>35</v>
      </c>
      <c r="C57" s="110" t="s">
        <v>883</v>
      </c>
      <c r="D57" s="110"/>
      <c r="E57" s="110">
        <v>0</v>
      </c>
      <c r="F57" s="110" t="s">
        <v>473</v>
      </c>
      <c r="G57" s="110" t="s">
        <v>513</v>
      </c>
      <c r="H57" s="122">
        <v>414.07</v>
      </c>
      <c r="I57" s="110" t="s">
        <v>512</v>
      </c>
    </row>
    <row r="58" spans="1:9" s="60" customFormat="1" x14ac:dyDescent="0.55000000000000004">
      <c r="A58" s="110" t="s">
        <v>209</v>
      </c>
      <c r="B58" s="110" t="s">
        <v>36</v>
      </c>
      <c r="C58" s="110" t="s">
        <v>884</v>
      </c>
      <c r="D58" s="110"/>
      <c r="E58" s="110">
        <v>0</v>
      </c>
      <c r="F58" s="110" t="s">
        <v>473</v>
      </c>
      <c r="G58" s="110" t="s">
        <v>885</v>
      </c>
      <c r="H58" s="122">
        <v>538.22</v>
      </c>
      <c r="I58" s="110" t="s">
        <v>886</v>
      </c>
    </row>
    <row r="59" spans="1:9" s="60" customFormat="1" x14ac:dyDescent="0.55000000000000004">
      <c r="A59" s="110" t="s">
        <v>212</v>
      </c>
      <c r="B59" s="110" t="s">
        <v>37</v>
      </c>
      <c r="C59" s="110" t="s">
        <v>887</v>
      </c>
      <c r="D59" s="110"/>
      <c r="E59" s="110">
        <v>0</v>
      </c>
      <c r="F59" s="110" t="s">
        <v>473</v>
      </c>
      <c r="G59" s="110" t="s">
        <v>888</v>
      </c>
      <c r="H59" s="122">
        <v>431.101</v>
      </c>
      <c r="I59" s="110" t="s">
        <v>889</v>
      </c>
    </row>
    <row r="60" spans="1:9" s="60" customFormat="1" x14ac:dyDescent="0.55000000000000004">
      <c r="A60" s="110" t="s">
        <v>250</v>
      </c>
      <c r="B60" s="110" t="s">
        <v>247</v>
      </c>
      <c r="C60" s="110" t="s">
        <v>890</v>
      </c>
      <c r="D60" s="110"/>
      <c r="E60" s="110">
        <v>0</v>
      </c>
      <c r="F60" s="110" t="s">
        <v>473</v>
      </c>
      <c r="G60" s="110" t="s">
        <v>524</v>
      </c>
      <c r="H60" s="122">
        <v>242.09299999999999</v>
      </c>
      <c r="I60" s="110" t="s">
        <v>891</v>
      </c>
    </row>
    <row r="61" spans="1:9" s="60" customFormat="1" x14ac:dyDescent="0.55000000000000004">
      <c r="A61" s="110" t="s">
        <v>251</v>
      </c>
      <c r="B61" s="110" t="s">
        <v>892</v>
      </c>
      <c r="C61" s="110" t="s">
        <v>893</v>
      </c>
      <c r="D61" s="110"/>
      <c r="E61" s="110">
        <v>0</v>
      </c>
      <c r="F61" s="110" t="s">
        <v>473</v>
      </c>
      <c r="G61" s="110" t="s">
        <v>894</v>
      </c>
      <c r="H61" s="122">
        <v>412.05900000000003</v>
      </c>
      <c r="I61" s="110" t="s">
        <v>895</v>
      </c>
    </row>
    <row r="62" spans="1:9" s="60" customFormat="1" x14ac:dyDescent="0.55000000000000004">
      <c r="A62" s="110" t="s">
        <v>252</v>
      </c>
      <c r="B62" s="110" t="s">
        <v>249</v>
      </c>
      <c r="C62" s="110" t="s">
        <v>900</v>
      </c>
      <c r="D62" s="110"/>
      <c r="E62" s="110">
        <v>0</v>
      </c>
      <c r="F62" s="110" t="s">
        <v>473</v>
      </c>
      <c r="G62" s="110" t="s">
        <v>901</v>
      </c>
      <c r="H62" s="122">
        <v>382.51</v>
      </c>
      <c r="I62" s="110" t="s">
        <v>902</v>
      </c>
    </row>
    <row r="63" spans="1:9" s="60" customFormat="1" x14ac:dyDescent="0.55000000000000004">
      <c r="A63" s="110" t="s">
        <v>216</v>
      </c>
      <c r="B63" s="110" t="s">
        <v>38</v>
      </c>
      <c r="C63" s="110" t="s">
        <v>903</v>
      </c>
      <c r="D63" s="110"/>
      <c r="E63" s="110">
        <v>0</v>
      </c>
      <c r="F63" s="110" t="s">
        <v>473</v>
      </c>
      <c r="G63" s="110" t="s">
        <v>547</v>
      </c>
      <c r="H63" s="122">
        <v>564.09299999999996</v>
      </c>
      <c r="I63" s="110" t="s">
        <v>546</v>
      </c>
    </row>
    <row r="64" spans="1:9" s="60" customFormat="1" x14ac:dyDescent="0.55000000000000004">
      <c r="A64" s="110" t="s">
        <v>219</v>
      </c>
      <c r="B64" s="110" t="s">
        <v>39</v>
      </c>
      <c r="C64" s="110" t="s">
        <v>904</v>
      </c>
      <c r="D64" s="110"/>
      <c r="E64" s="110">
        <v>0</v>
      </c>
      <c r="F64" s="110" t="s">
        <v>473</v>
      </c>
      <c r="G64" s="110" t="s">
        <v>905</v>
      </c>
      <c r="H64" s="122">
        <v>726.23</v>
      </c>
      <c r="I64" s="110" t="s">
        <v>906</v>
      </c>
    </row>
    <row r="65" spans="1:9" s="60" customFormat="1" x14ac:dyDescent="0.55000000000000004">
      <c r="A65" s="110" t="s">
        <v>223</v>
      </c>
      <c r="B65" s="110" t="s">
        <v>40</v>
      </c>
      <c r="C65" s="110" t="s">
        <v>907</v>
      </c>
      <c r="D65" s="110"/>
      <c r="E65" s="110">
        <v>0</v>
      </c>
      <c r="F65" s="110" t="s">
        <v>473</v>
      </c>
      <c r="G65" s="110" t="s">
        <v>586</v>
      </c>
      <c r="H65" s="122">
        <v>450.12</v>
      </c>
      <c r="I65" s="110" t="s">
        <v>585</v>
      </c>
    </row>
    <row r="66" spans="1:9" s="60" customFormat="1" x14ac:dyDescent="0.55000000000000004">
      <c r="A66" s="110" t="s">
        <v>226</v>
      </c>
      <c r="B66" s="110" t="s">
        <v>41</v>
      </c>
      <c r="C66" s="110" t="s">
        <v>908</v>
      </c>
      <c r="D66" s="110"/>
      <c r="E66" s="110">
        <v>0</v>
      </c>
      <c r="F66" s="110" t="s">
        <v>473</v>
      </c>
      <c r="G66" s="110" t="s">
        <v>909</v>
      </c>
      <c r="H66" s="122">
        <v>164.03100000000001</v>
      </c>
      <c r="I66" s="110" t="s">
        <v>910</v>
      </c>
    </row>
    <row r="67" spans="1:9" s="60" customFormat="1" x14ac:dyDescent="0.55000000000000004">
      <c r="A67" s="110" t="s">
        <v>230</v>
      </c>
      <c r="B67" s="110" t="s">
        <v>42</v>
      </c>
      <c r="C67" s="110" t="s">
        <v>911</v>
      </c>
      <c r="D67" s="110"/>
      <c r="E67" s="110">
        <v>0</v>
      </c>
      <c r="F67" s="110" t="s">
        <v>473</v>
      </c>
      <c r="G67" s="110" t="s">
        <v>912</v>
      </c>
      <c r="H67" s="122">
        <v>518.57000000000005</v>
      </c>
      <c r="I67" s="110" t="s">
        <v>913</v>
      </c>
    </row>
    <row r="68" spans="1:9" s="60" customFormat="1" x14ac:dyDescent="0.55000000000000004">
      <c r="A68" s="110" t="s">
        <v>254</v>
      </c>
      <c r="B68" s="110" t="s">
        <v>962</v>
      </c>
      <c r="C68" s="110" t="s">
        <v>915</v>
      </c>
      <c r="D68" s="110"/>
      <c r="E68" s="110">
        <v>0</v>
      </c>
      <c r="F68" s="110" t="s">
        <v>473</v>
      </c>
      <c r="G68" s="110" t="s">
        <v>508</v>
      </c>
      <c r="H68" s="122">
        <v>442.12400000000002</v>
      </c>
      <c r="I68" s="110" t="s">
        <v>507</v>
      </c>
    </row>
    <row r="69" spans="1:9" s="139" customFormat="1" x14ac:dyDescent="0.55000000000000004">
      <c r="A69" s="121" t="s">
        <v>661</v>
      </c>
      <c r="B69" s="116" t="s">
        <v>610</v>
      </c>
      <c r="C69" s="116" t="s">
        <v>917</v>
      </c>
      <c r="D69" s="116" t="s">
        <v>598</v>
      </c>
      <c r="E69" s="116">
        <v>75</v>
      </c>
      <c r="F69" s="116" t="s">
        <v>478</v>
      </c>
      <c r="G69" s="116" t="s">
        <v>611</v>
      </c>
      <c r="H69" s="117">
        <v>549.25</v>
      </c>
      <c r="I69" s="116" t="s">
        <v>609</v>
      </c>
    </row>
    <row r="70" spans="1:9" s="139" customFormat="1" x14ac:dyDescent="0.55000000000000004">
      <c r="A70" s="137" t="s">
        <v>602</v>
      </c>
      <c r="B70" s="137" t="s">
        <v>616</v>
      </c>
      <c r="C70" s="116" t="s">
        <v>920</v>
      </c>
      <c r="D70" s="116" t="s">
        <v>532</v>
      </c>
      <c r="E70" s="116">
        <v>12.5</v>
      </c>
      <c r="F70" s="116" t="s">
        <v>478</v>
      </c>
      <c r="G70" s="116" t="s">
        <v>604</v>
      </c>
      <c r="H70" s="117">
        <v>125.14</v>
      </c>
      <c r="I70" s="116" t="s">
        <v>603</v>
      </c>
    </row>
    <row r="71" spans="1:9" s="139" customFormat="1" x14ac:dyDescent="0.55000000000000004">
      <c r="A71" s="116" t="s">
        <v>605</v>
      </c>
      <c r="B71" s="116" t="s">
        <v>916</v>
      </c>
      <c r="C71" s="116" t="s">
        <v>963</v>
      </c>
      <c r="D71" s="116" t="s">
        <v>606</v>
      </c>
      <c r="E71" s="116">
        <v>12.5</v>
      </c>
      <c r="F71" s="116" t="s">
        <v>478</v>
      </c>
      <c r="G71" s="116" t="s">
        <v>918</v>
      </c>
      <c r="H71" s="117">
        <v>440.108</v>
      </c>
      <c r="I71" s="116" t="s">
        <v>612</v>
      </c>
    </row>
    <row r="72" spans="1:9" s="60" customFormat="1" x14ac:dyDescent="0.55000000000000004">
      <c r="A72" s="110" t="s">
        <v>234</v>
      </c>
      <c r="B72" s="110" t="s">
        <v>43</v>
      </c>
      <c r="C72" s="110" t="s">
        <v>953</v>
      </c>
      <c r="D72" s="110"/>
      <c r="E72" s="110">
        <v>0</v>
      </c>
      <c r="F72" s="110" t="s">
        <v>473</v>
      </c>
      <c r="G72" s="110" t="s">
        <v>954</v>
      </c>
      <c r="H72" s="122">
        <v>664.10900000000004</v>
      </c>
      <c r="I72" s="110" t="s">
        <v>955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7042-82BA-40E0-A416-014252CE2CB3}">
  <dimension ref="A1:P130"/>
  <sheetViews>
    <sheetView topLeftCell="A16" workbookViewId="0">
      <selection activeCell="B8" sqref="B8:B9"/>
    </sheetView>
  </sheetViews>
  <sheetFormatPr defaultColWidth="8.68359375" defaultRowHeight="14.1" x14ac:dyDescent="0.5"/>
  <cols>
    <col min="1" max="1" width="23.41796875" style="134" bestFit="1" customWidth="1"/>
    <col min="2" max="2" width="87.15625" style="134" bestFit="1" customWidth="1"/>
    <col min="3" max="3" width="18.578125" style="134" bestFit="1" customWidth="1"/>
    <col min="4" max="4" width="95.578125" style="134" bestFit="1" customWidth="1"/>
    <col min="5" max="5" width="14" style="134" customWidth="1"/>
    <col min="6" max="6" width="11.83984375" style="134" bestFit="1" customWidth="1"/>
    <col min="7" max="7" width="19.41796875" style="134" bestFit="1" customWidth="1"/>
    <col min="8" max="8" width="9.15625" style="134" bestFit="1" customWidth="1"/>
    <col min="9" max="9" width="85.578125" style="134" bestFit="1" customWidth="1"/>
    <col min="10" max="10" width="51.578125" style="134" customWidth="1"/>
    <col min="11" max="11" width="16.26171875" style="134" bestFit="1" customWidth="1"/>
    <col min="12" max="12" width="7.83984375" style="134" bestFit="1" customWidth="1"/>
    <col min="13" max="13" width="17.41796875" style="134" bestFit="1" customWidth="1"/>
    <col min="14" max="14" width="93.578125" style="134" bestFit="1" customWidth="1"/>
    <col min="15" max="15" width="12.578125" style="134" bestFit="1" customWidth="1"/>
    <col min="16" max="16" width="9.83984375" style="134" bestFit="1" customWidth="1"/>
    <col min="17" max="17" width="3.578125" style="135" customWidth="1"/>
    <col min="18" max="16384" width="8.68359375" style="135"/>
  </cols>
  <sheetData>
    <row r="1" spans="1:16" s="108" customFormat="1" ht="15.3" x14ac:dyDescent="0.55000000000000004">
      <c r="A1" s="106" t="s">
        <v>45</v>
      </c>
      <c r="B1" s="106" t="s">
        <v>421</v>
      </c>
      <c r="C1" s="106" t="s">
        <v>630</v>
      </c>
      <c r="D1" s="106" t="s">
        <v>631</v>
      </c>
      <c r="E1" s="106" t="s">
        <v>632</v>
      </c>
      <c r="F1" s="106" t="s">
        <v>633</v>
      </c>
      <c r="G1" s="106" t="s">
        <v>634</v>
      </c>
      <c r="H1" s="106" t="s">
        <v>635</v>
      </c>
      <c r="I1" s="106" t="s">
        <v>636</v>
      </c>
      <c r="J1" s="107"/>
      <c r="K1" s="107"/>
      <c r="L1" s="107"/>
      <c r="M1" s="107"/>
      <c r="N1" s="107"/>
      <c r="O1" s="107"/>
      <c r="P1" s="107"/>
    </row>
    <row r="2" spans="1:16" s="115" customFormat="1" ht="13.8" x14ac:dyDescent="0.45">
      <c r="A2" s="109" t="s">
        <v>62</v>
      </c>
      <c r="B2" s="109" t="s">
        <v>0</v>
      </c>
      <c r="C2" s="110" t="s">
        <v>542</v>
      </c>
      <c r="D2" s="109"/>
      <c r="E2" s="109">
        <v>0</v>
      </c>
      <c r="F2" s="109" t="s">
        <v>473</v>
      </c>
      <c r="G2" s="109" t="s">
        <v>637</v>
      </c>
      <c r="H2" s="111">
        <v>528.17999999999995</v>
      </c>
      <c r="I2" s="112" t="s">
        <v>638</v>
      </c>
      <c r="J2" s="113"/>
      <c r="K2" s="113"/>
      <c r="L2" s="113"/>
      <c r="M2" s="114"/>
      <c r="N2" s="113"/>
      <c r="O2" s="113"/>
      <c r="P2" s="113"/>
    </row>
    <row r="3" spans="1:16" s="120" customFormat="1" x14ac:dyDescent="0.5">
      <c r="A3" s="116" t="s">
        <v>639</v>
      </c>
      <c r="B3" s="116" t="s">
        <v>640</v>
      </c>
      <c r="C3" s="116" t="s">
        <v>641</v>
      </c>
      <c r="D3" s="116" t="s">
        <v>642</v>
      </c>
      <c r="E3" s="116">
        <v>0</v>
      </c>
      <c r="F3" s="116" t="s">
        <v>473</v>
      </c>
      <c r="G3" s="116" t="s">
        <v>643</v>
      </c>
      <c r="H3" s="117">
        <v>464.12200000000001</v>
      </c>
      <c r="I3" s="118" t="s">
        <v>644</v>
      </c>
      <c r="J3" s="119"/>
      <c r="K3" s="119"/>
      <c r="L3" s="119"/>
      <c r="M3" s="119"/>
      <c r="N3" s="119"/>
      <c r="O3" s="119"/>
      <c r="P3" s="119"/>
    </row>
    <row r="4" spans="1:16" s="120" customFormat="1" x14ac:dyDescent="0.5">
      <c r="A4" s="116" t="s">
        <v>645</v>
      </c>
      <c r="B4" s="116" t="s">
        <v>646</v>
      </c>
      <c r="C4" s="116" t="s">
        <v>647</v>
      </c>
      <c r="D4" s="116" t="s">
        <v>648</v>
      </c>
      <c r="E4" s="116">
        <v>0</v>
      </c>
      <c r="F4" s="116" t="s">
        <v>473</v>
      </c>
      <c r="G4" s="116" t="s">
        <v>649</v>
      </c>
      <c r="H4" s="117">
        <v>462.10599999999999</v>
      </c>
      <c r="I4" s="118" t="s">
        <v>650</v>
      </c>
      <c r="J4" s="119"/>
      <c r="K4" s="119"/>
      <c r="L4" s="119"/>
      <c r="M4" s="119"/>
      <c r="N4" s="119"/>
      <c r="O4" s="119"/>
      <c r="P4" s="119"/>
    </row>
    <row r="5" spans="1:16" s="120" customFormat="1" x14ac:dyDescent="0.5">
      <c r="A5" s="116" t="s">
        <v>651</v>
      </c>
      <c r="B5" s="116" t="s">
        <v>652</v>
      </c>
      <c r="C5" s="116" t="s">
        <v>653</v>
      </c>
      <c r="D5" s="116" t="s">
        <v>499</v>
      </c>
      <c r="E5" s="116">
        <v>97.96</v>
      </c>
      <c r="F5" s="116" t="s">
        <v>478</v>
      </c>
      <c r="G5" s="116" t="s">
        <v>654</v>
      </c>
      <c r="H5" s="117">
        <v>478.10500000000002</v>
      </c>
      <c r="I5" s="118" t="s">
        <v>655</v>
      </c>
      <c r="J5" s="119"/>
      <c r="K5" s="119"/>
      <c r="L5" s="119"/>
      <c r="M5" s="119"/>
      <c r="N5" s="119"/>
      <c r="O5" s="119"/>
      <c r="P5" s="119"/>
    </row>
    <row r="6" spans="1:16" s="120" customFormat="1" x14ac:dyDescent="0.5">
      <c r="A6" s="116" t="s">
        <v>656</v>
      </c>
      <c r="B6" s="116" t="s">
        <v>657</v>
      </c>
      <c r="C6" s="116" t="s">
        <v>658</v>
      </c>
      <c r="D6" s="116" t="s">
        <v>519</v>
      </c>
      <c r="E6" s="116">
        <v>1.75</v>
      </c>
      <c r="F6" s="116" t="s">
        <v>505</v>
      </c>
      <c r="G6" s="116" t="s">
        <v>659</v>
      </c>
      <c r="H6" s="117">
        <v>458.09800000000001</v>
      </c>
      <c r="I6" s="118" t="s">
        <v>660</v>
      </c>
      <c r="J6" s="119"/>
      <c r="K6" s="119"/>
      <c r="L6" s="119"/>
      <c r="M6" s="119"/>
      <c r="N6" s="119"/>
      <c r="O6" s="119"/>
      <c r="P6" s="119"/>
    </row>
    <row r="7" spans="1:16" s="115" customFormat="1" ht="13.8" x14ac:dyDescent="0.45">
      <c r="A7" s="109" t="s">
        <v>69</v>
      </c>
      <c r="B7" s="109" t="s">
        <v>1</v>
      </c>
      <c r="C7" s="110" t="s">
        <v>470</v>
      </c>
      <c r="D7" s="109"/>
      <c r="E7" s="109">
        <v>0</v>
      </c>
      <c r="F7" s="109" t="s">
        <v>473</v>
      </c>
      <c r="G7" s="109" t="s">
        <v>524</v>
      </c>
      <c r="H7" s="111">
        <v>242.09299999999999</v>
      </c>
      <c r="I7" s="112" t="s">
        <v>523</v>
      </c>
      <c r="J7" s="113"/>
      <c r="K7" s="113"/>
      <c r="L7" s="113"/>
      <c r="M7" s="114"/>
      <c r="N7" s="113"/>
      <c r="O7" s="113"/>
      <c r="P7" s="113"/>
    </row>
    <row r="8" spans="1:16" s="120" customFormat="1" x14ac:dyDescent="0.5">
      <c r="A8" s="116" t="s">
        <v>617</v>
      </c>
      <c r="B8" s="116" t="s">
        <v>619</v>
      </c>
      <c r="C8" s="116" t="s">
        <v>474</v>
      </c>
      <c r="D8" s="116" t="s">
        <v>606</v>
      </c>
      <c r="E8" s="116">
        <v>0</v>
      </c>
      <c r="F8" s="116" t="s">
        <v>473</v>
      </c>
      <c r="G8" s="116" t="s">
        <v>583</v>
      </c>
      <c r="H8" s="117">
        <v>240.077</v>
      </c>
      <c r="I8" s="118" t="s">
        <v>618</v>
      </c>
      <c r="J8" s="119"/>
      <c r="K8" s="119"/>
      <c r="L8" s="119"/>
      <c r="M8" s="119"/>
      <c r="N8" s="119"/>
      <c r="O8" s="119"/>
      <c r="P8" s="119"/>
    </row>
    <row r="9" spans="1:16" s="120" customFormat="1" x14ac:dyDescent="0.5">
      <c r="A9" s="121" t="s">
        <v>661</v>
      </c>
      <c r="B9" s="116" t="s">
        <v>662</v>
      </c>
      <c r="C9" s="116" t="s">
        <v>663</v>
      </c>
      <c r="D9" s="116" t="s">
        <v>664</v>
      </c>
      <c r="E9" s="116">
        <v>0</v>
      </c>
      <c r="F9" s="116" t="s">
        <v>473</v>
      </c>
      <c r="G9" s="116" t="s">
        <v>665</v>
      </c>
      <c r="H9" s="117">
        <v>258.09199999999998</v>
      </c>
      <c r="I9" s="118" t="s">
        <v>666</v>
      </c>
      <c r="J9" s="119"/>
      <c r="K9" s="119"/>
      <c r="L9" s="119"/>
      <c r="M9" s="119"/>
      <c r="N9" s="119"/>
      <c r="O9" s="119"/>
      <c r="P9" s="119"/>
    </row>
    <row r="10" spans="1:16" s="120" customFormat="1" x14ac:dyDescent="0.5">
      <c r="A10" s="116" t="s">
        <v>667</v>
      </c>
      <c r="B10" s="116" t="s">
        <v>668</v>
      </c>
      <c r="C10" s="116" t="s">
        <v>669</v>
      </c>
      <c r="D10" s="116" t="s">
        <v>670</v>
      </c>
      <c r="E10" s="116">
        <v>0</v>
      </c>
      <c r="F10" s="116" t="s">
        <v>473</v>
      </c>
      <c r="G10" s="116" t="s">
        <v>671</v>
      </c>
      <c r="H10" s="117">
        <v>212.06700000000001</v>
      </c>
      <c r="I10" s="118" t="s">
        <v>672</v>
      </c>
      <c r="J10" s="119"/>
      <c r="K10" s="119"/>
      <c r="L10" s="119"/>
      <c r="M10" s="119"/>
      <c r="N10" s="119"/>
      <c r="O10" s="119"/>
      <c r="P10" s="119"/>
    </row>
    <row r="11" spans="1:16" s="120" customFormat="1" x14ac:dyDescent="0.5">
      <c r="A11" s="116" t="s">
        <v>525</v>
      </c>
      <c r="B11" s="116" t="s">
        <v>526</v>
      </c>
      <c r="C11" s="116" t="s">
        <v>673</v>
      </c>
      <c r="D11" s="116" t="s">
        <v>499</v>
      </c>
      <c r="E11" s="116">
        <v>76.19</v>
      </c>
      <c r="F11" s="116" t="s">
        <v>478</v>
      </c>
      <c r="G11" s="116" t="s">
        <v>528</v>
      </c>
      <c r="H11" s="117">
        <v>228.066</v>
      </c>
      <c r="I11" s="118" t="s">
        <v>527</v>
      </c>
      <c r="J11" s="119"/>
      <c r="K11" s="119"/>
      <c r="L11" s="119"/>
      <c r="M11" s="119"/>
      <c r="N11" s="119"/>
      <c r="O11" s="119"/>
      <c r="P11" s="119"/>
    </row>
    <row r="12" spans="1:16" s="120" customFormat="1" x14ac:dyDescent="0.5">
      <c r="A12" s="116" t="s">
        <v>674</v>
      </c>
      <c r="B12" s="116" t="s">
        <v>675</v>
      </c>
      <c r="C12" s="116" t="s">
        <v>676</v>
      </c>
      <c r="D12" s="116" t="s">
        <v>677</v>
      </c>
      <c r="E12" s="116">
        <v>0</v>
      </c>
      <c r="F12" s="116" t="s">
        <v>473</v>
      </c>
      <c r="G12" s="116" t="s">
        <v>665</v>
      </c>
      <c r="H12" s="117">
        <v>258.09199999999998</v>
      </c>
      <c r="I12" s="118" t="s">
        <v>678</v>
      </c>
      <c r="J12" s="119"/>
      <c r="K12" s="119"/>
      <c r="L12" s="119"/>
      <c r="M12" s="119"/>
      <c r="N12" s="119"/>
      <c r="O12" s="119"/>
      <c r="P12" s="119"/>
    </row>
    <row r="13" spans="1:16" s="120" customFormat="1" x14ac:dyDescent="0.5">
      <c r="A13" s="116" t="s">
        <v>679</v>
      </c>
      <c r="B13" s="116" t="s">
        <v>680</v>
      </c>
      <c r="C13" s="116" t="s">
        <v>681</v>
      </c>
      <c r="D13" s="116" t="s">
        <v>682</v>
      </c>
      <c r="E13" s="116">
        <v>0</v>
      </c>
      <c r="F13" s="116" t="s">
        <v>473</v>
      </c>
      <c r="G13" s="116" t="s">
        <v>683</v>
      </c>
      <c r="H13" s="117">
        <v>256.07600000000002</v>
      </c>
      <c r="I13" s="118" t="s">
        <v>684</v>
      </c>
      <c r="J13" s="119"/>
      <c r="K13" s="119"/>
      <c r="L13" s="119"/>
      <c r="M13" s="119"/>
      <c r="N13" s="119"/>
      <c r="O13" s="119"/>
      <c r="P13" s="119"/>
    </row>
    <row r="14" spans="1:16" s="120" customFormat="1" x14ac:dyDescent="0.5">
      <c r="A14" s="116" t="s">
        <v>685</v>
      </c>
      <c r="B14" s="116" t="s">
        <v>686</v>
      </c>
      <c r="C14" s="116" t="s">
        <v>687</v>
      </c>
      <c r="D14" s="116" t="s">
        <v>688</v>
      </c>
      <c r="E14" s="116">
        <v>0</v>
      </c>
      <c r="F14" s="116" t="s">
        <v>473</v>
      </c>
      <c r="G14" s="116" t="s">
        <v>671</v>
      </c>
      <c r="H14" s="117">
        <v>212.06700000000001</v>
      </c>
      <c r="I14" s="118" t="s">
        <v>689</v>
      </c>
      <c r="J14" s="119"/>
      <c r="K14" s="119"/>
      <c r="L14" s="119"/>
      <c r="M14" s="119"/>
      <c r="N14" s="119"/>
      <c r="O14" s="119"/>
      <c r="P14" s="119"/>
    </row>
    <row r="15" spans="1:16" s="120" customFormat="1" x14ac:dyDescent="0.5">
      <c r="A15" s="116" t="s">
        <v>141</v>
      </c>
      <c r="B15" s="116" t="s">
        <v>19</v>
      </c>
      <c r="C15" s="116" t="s">
        <v>690</v>
      </c>
      <c r="D15" s="116" t="s">
        <v>502</v>
      </c>
      <c r="E15" s="116">
        <v>5.56</v>
      </c>
      <c r="F15" s="116" t="s">
        <v>505</v>
      </c>
      <c r="G15" s="116" t="s">
        <v>530</v>
      </c>
      <c r="H15" s="117">
        <v>214.03899999999999</v>
      </c>
      <c r="I15" s="118" t="s">
        <v>529</v>
      </c>
      <c r="J15" s="119"/>
      <c r="K15" s="119"/>
      <c r="L15" s="119"/>
      <c r="M15" s="119"/>
      <c r="N15" s="119"/>
      <c r="O15" s="119"/>
      <c r="P15" s="119"/>
    </row>
    <row r="16" spans="1:16" s="120" customFormat="1" x14ac:dyDescent="0.5">
      <c r="A16" s="121" t="s">
        <v>661</v>
      </c>
      <c r="B16" s="116" t="s">
        <v>691</v>
      </c>
      <c r="C16" s="116" t="s">
        <v>692</v>
      </c>
      <c r="D16" s="116" t="s">
        <v>693</v>
      </c>
      <c r="E16" s="116">
        <v>0</v>
      </c>
      <c r="F16" s="116" t="s">
        <v>473</v>
      </c>
      <c r="G16" s="116" t="s">
        <v>694</v>
      </c>
      <c r="H16" s="117">
        <v>202.08</v>
      </c>
      <c r="I16" s="118" t="s">
        <v>695</v>
      </c>
      <c r="J16" s="119"/>
      <c r="K16" s="119"/>
      <c r="L16" s="119"/>
      <c r="M16" s="119"/>
      <c r="N16" s="119"/>
      <c r="O16" s="119"/>
      <c r="P16" s="119"/>
    </row>
    <row r="17" spans="1:16" s="120" customFormat="1" x14ac:dyDescent="0.5">
      <c r="A17" s="121" t="s">
        <v>661</v>
      </c>
      <c r="B17" s="116" t="s">
        <v>696</v>
      </c>
      <c r="C17" s="116" t="s">
        <v>697</v>
      </c>
      <c r="D17" s="116" t="s">
        <v>698</v>
      </c>
      <c r="E17" s="116">
        <v>0</v>
      </c>
      <c r="F17" s="116" t="s">
        <v>473</v>
      </c>
      <c r="G17" s="116" t="s">
        <v>699</v>
      </c>
      <c r="H17" s="117">
        <v>220.095</v>
      </c>
      <c r="I17" s="118" t="s">
        <v>700</v>
      </c>
      <c r="J17" s="119"/>
      <c r="K17" s="119"/>
      <c r="L17" s="119"/>
      <c r="M17" s="119"/>
      <c r="N17" s="119"/>
      <c r="O17" s="119"/>
      <c r="P17" s="119"/>
    </row>
    <row r="18" spans="1:16" s="120" customFormat="1" x14ac:dyDescent="0.5">
      <c r="A18" s="121" t="s">
        <v>661</v>
      </c>
      <c r="B18" s="116" t="s">
        <v>701</v>
      </c>
      <c r="C18" s="116" t="s">
        <v>702</v>
      </c>
      <c r="D18" s="116" t="s">
        <v>703</v>
      </c>
      <c r="E18" s="116">
        <v>0</v>
      </c>
      <c r="F18" s="116" t="s">
        <v>473</v>
      </c>
      <c r="G18" s="116" t="s">
        <v>704</v>
      </c>
      <c r="H18" s="117">
        <v>218.07900000000001</v>
      </c>
      <c r="I18" s="118" t="s">
        <v>705</v>
      </c>
      <c r="J18" s="119"/>
      <c r="K18" s="119"/>
      <c r="L18" s="119"/>
      <c r="M18" s="119"/>
      <c r="N18" s="119"/>
      <c r="O18" s="119"/>
      <c r="P18" s="119"/>
    </row>
    <row r="19" spans="1:16" s="115" customFormat="1" ht="13.8" x14ac:dyDescent="0.45">
      <c r="A19" s="110" t="s">
        <v>73</v>
      </c>
      <c r="B19" s="110" t="s">
        <v>2</v>
      </c>
      <c r="C19" s="110" t="s">
        <v>480</v>
      </c>
      <c r="D19" s="110"/>
      <c r="E19" s="110">
        <v>0</v>
      </c>
      <c r="F19" s="110" t="s">
        <v>473</v>
      </c>
      <c r="G19" s="110" t="s">
        <v>706</v>
      </c>
      <c r="H19" s="122">
        <v>452.16</v>
      </c>
      <c r="I19" s="123" t="s">
        <v>707</v>
      </c>
      <c r="J19" s="114"/>
      <c r="K19" s="114"/>
      <c r="L19" s="114"/>
      <c r="M19" s="114"/>
      <c r="N19" s="114"/>
      <c r="O19" s="114"/>
      <c r="P19" s="114"/>
    </row>
    <row r="20" spans="1:16" s="115" customFormat="1" ht="13.8" x14ac:dyDescent="0.45">
      <c r="A20" s="110" t="s">
        <v>80</v>
      </c>
      <c r="B20" s="110" t="s">
        <v>3</v>
      </c>
      <c r="C20" s="110" t="s">
        <v>485</v>
      </c>
      <c r="D20" s="110"/>
      <c r="E20" s="110">
        <v>0</v>
      </c>
      <c r="F20" s="110" t="s">
        <v>473</v>
      </c>
      <c r="G20" s="110" t="s">
        <v>487</v>
      </c>
      <c r="H20" s="122">
        <v>527.20000000000005</v>
      </c>
      <c r="I20" s="123" t="s">
        <v>486</v>
      </c>
      <c r="J20" s="114"/>
      <c r="K20" s="114"/>
      <c r="L20" s="114"/>
      <c r="M20" s="114"/>
      <c r="N20" s="114"/>
      <c r="O20" s="114"/>
      <c r="P20" s="114"/>
    </row>
    <row r="21" spans="1:16" s="120" customFormat="1" x14ac:dyDescent="0.5">
      <c r="A21" s="116" t="s">
        <v>708</v>
      </c>
      <c r="B21" s="116" t="s">
        <v>709</v>
      </c>
      <c r="C21" s="116" t="s">
        <v>710</v>
      </c>
      <c r="D21" s="116" t="s">
        <v>711</v>
      </c>
      <c r="E21" s="116">
        <v>0</v>
      </c>
      <c r="F21" s="116" t="s">
        <v>473</v>
      </c>
      <c r="G21" s="116" t="s">
        <v>712</v>
      </c>
      <c r="H21" s="117">
        <v>543.19000000000005</v>
      </c>
      <c r="I21" s="118" t="s">
        <v>713</v>
      </c>
      <c r="J21" s="119"/>
      <c r="K21" s="119"/>
      <c r="L21" s="119"/>
      <c r="M21" s="119"/>
      <c r="N21" s="119"/>
      <c r="O21" s="119"/>
      <c r="P21" s="119"/>
    </row>
    <row r="22" spans="1:16" s="120" customFormat="1" x14ac:dyDescent="0.5">
      <c r="A22" s="116" t="s">
        <v>714</v>
      </c>
      <c r="B22" s="116" t="s">
        <v>715</v>
      </c>
      <c r="C22" s="116" t="s">
        <v>596</v>
      </c>
      <c r="D22" s="116" t="s">
        <v>716</v>
      </c>
      <c r="E22" s="116">
        <v>0</v>
      </c>
      <c r="F22" s="116" t="s">
        <v>473</v>
      </c>
      <c r="G22" s="116" t="s">
        <v>717</v>
      </c>
      <c r="H22" s="117">
        <v>557.17999999999995</v>
      </c>
      <c r="I22" s="118" t="s">
        <v>718</v>
      </c>
      <c r="J22" s="119"/>
      <c r="K22" s="119"/>
      <c r="L22" s="119"/>
      <c r="M22" s="119"/>
      <c r="N22" s="119"/>
      <c r="O22" s="119"/>
      <c r="P22" s="119"/>
    </row>
    <row r="23" spans="1:16" s="120" customFormat="1" x14ac:dyDescent="0.5">
      <c r="A23" s="116" t="s">
        <v>125</v>
      </c>
      <c r="B23" s="116" t="s">
        <v>15</v>
      </c>
      <c r="C23" s="116" t="s">
        <v>719</v>
      </c>
      <c r="D23" s="116" t="s">
        <v>720</v>
      </c>
      <c r="E23" s="116">
        <v>0</v>
      </c>
      <c r="F23" s="116" t="s">
        <v>473</v>
      </c>
      <c r="G23" s="116" t="s">
        <v>472</v>
      </c>
      <c r="H23" s="117">
        <v>499.14</v>
      </c>
      <c r="I23" s="118" t="s">
        <v>471</v>
      </c>
      <c r="J23" s="119"/>
      <c r="K23" s="119"/>
      <c r="L23" s="119"/>
      <c r="M23" s="119"/>
      <c r="N23" s="119"/>
      <c r="O23" s="119"/>
      <c r="P23" s="119"/>
    </row>
    <row r="24" spans="1:16" s="120" customFormat="1" x14ac:dyDescent="0.5">
      <c r="A24" s="116" t="s">
        <v>200</v>
      </c>
      <c r="B24" s="116" t="s">
        <v>11</v>
      </c>
      <c r="C24" s="116" t="s">
        <v>488</v>
      </c>
      <c r="D24" s="116" t="s">
        <v>475</v>
      </c>
      <c r="E24" s="116">
        <v>38.1</v>
      </c>
      <c r="F24" s="116" t="s">
        <v>478</v>
      </c>
      <c r="G24" s="116" t="s">
        <v>477</v>
      </c>
      <c r="H24" s="117">
        <v>500.13</v>
      </c>
      <c r="I24" s="118" t="s">
        <v>476</v>
      </c>
      <c r="J24" s="119"/>
      <c r="K24" s="119"/>
      <c r="L24" s="119"/>
      <c r="M24" s="119"/>
      <c r="N24" s="119"/>
      <c r="O24" s="119"/>
      <c r="P24" s="119"/>
    </row>
    <row r="25" spans="1:16" s="120" customFormat="1" x14ac:dyDescent="0.5">
      <c r="A25" s="116" t="s">
        <v>721</v>
      </c>
      <c r="B25" s="116" t="s">
        <v>722</v>
      </c>
      <c r="C25" s="116" t="s">
        <v>723</v>
      </c>
      <c r="D25" s="116" t="s">
        <v>724</v>
      </c>
      <c r="E25" s="116">
        <v>0</v>
      </c>
      <c r="F25" s="116" t="s">
        <v>473</v>
      </c>
      <c r="G25" s="116" t="s">
        <v>725</v>
      </c>
      <c r="H25" s="117">
        <v>484.13</v>
      </c>
      <c r="I25" s="118" t="s">
        <v>726</v>
      </c>
      <c r="J25" s="119"/>
      <c r="K25" s="119"/>
      <c r="L25" s="119"/>
      <c r="M25" s="119"/>
      <c r="N25" s="119"/>
      <c r="O25" s="119"/>
      <c r="P25" s="119"/>
    </row>
    <row r="26" spans="1:16" s="120" customFormat="1" x14ac:dyDescent="0.5">
      <c r="A26" s="116" t="s">
        <v>125</v>
      </c>
      <c r="B26" s="116" t="s">
        <v>15</v>
      </c>
      <c r="C26" s="116" t="s">
        <v>597</v>
      </c>
      <c r="D26" s="116" t="s">
        <v>492</v>
      </c>
      <c r="E26" s="116">
        <v>0</v>
      </c>
      <c r="F26" s="116" t="s">
        <v>473</v>
      </c>
      <c r="G26" s="116" t="s">
        <v>472</v>
      </c>
      <c r="H26" s="117">
        <v>499.14</v>
      </c>
      <c r="I26" s="118" t="s">
        <v>471</v>
      </c>
      <c r="J26" s="119"/>
      <c r="K26" s="119"/>
      <c r="L26" s="119"/>
      <c r="M26" s="119"/>
      <c r="N26" s="119"/>
      <c r="O26" s="119"/>
      <c r="P26" s="119"/>
    </row>
    <row r="27" spans="1:16" s="120" customFormat="1" x14ac:dyDescent="0.5">
      <c r="A27" s="116" t="s">
        <v>200</v>
      </c>
      <c r="B27" s="116" t="s">
        <v>11</v>
      </c>
      <c r="C27" s="116" t="s">
        <v>489</v>
      </c>
      <c r="D27" s="116" t="s">
        <v>475</v>
      </c>
      <c r="E27" s="116">
        <v>38.1</v>
      </c>
      <c r="F27" s="116" t="s">
        <v>478</v>
      </c>
      <c r="G27" s="116" t="s">
        <v>477</v>
      </c>
      <c r="H27" s="117">
        <v>500.13</v>
      </c>
      <c r="I27" s="118" t="s">
        <v>476</v>
      </c>
      <c r="J27" s="119"/>
      <c r="K27" s="119"/>
      <c r="L27" s="119"/>
      <c r="M27" s="119"/>
      <c r="N27" s="119"/>
      <c r="O27" s="119"/>
      <c r="P27" s="119"/>
    </row>
    <row r="28" spans="1:16" s="120" customFormat="1" x14ac:dyDescent="0.5">
      <c r="A28" s="116" t="s">
        <v>721</v>
      </c>
      <c r="B28" s="116" t="s">
        <v>722</v>
      </c>
      <c r="C28" s="116" t="s">
        <v>727</v>
      </c>
      <c r="D28" s="116" t="s">
        <v>724</v>
      </c>
      <c r="E28" s="116">
        <v>0</v>
      </c>
      <c r="F28" s="116" t="s">
        <v>473</v>
      </c>
      <c r="G28" s="116" t="s">
        <v>725</v>
      </c>
      <c r="H28" s="117">
        <v>484.13</v>
      </c>
      <c r="I28" s="118" t="s">
        <v>726</v>
      </c>
      <c r="J28" s="119"/>
      <c r="K28" s="119"/>
      <c r="L28" s="119"/>
      <c r="M28" s="119"/>
      <c r="N28" s="119"/>
      <c r="O28" s="119"/>
      <c r="P28" s="119"/>
    </row>
    <row r="29" spans="1:16" s="120" customFormat="1" x14ac:dyDescent="0.5">
      <c r="A29" s="116" t="s">
        <v>200</v>
      </c>
      <c r="B29" s="116" t="s">
        <v>11</v>
      </c>
      <c r="C29" s="116" t="s">
        <v>490</v>
      </c>
      <c r="D29" s="116" t="s">
        <v>479</v>
      </c>
      <c r="E29" s="116">
        <v>38.1</v>
      </c>
      <c r="F29" s="116" t="s">
        <v>478</v>
      </c>
      <c r="G29" s="116" t="s">
        <v>477</v>
      </c>
      <c r="H29" s="117">
        <v>500.13</v>
      </c>
      <c r="I29" s="118" t="s">
        <v>476</v>
      </c>
      <c r="J29" s="119"/>
      <c r="K29" s="119"/>
      <c r="L29" s="119"/>
      <c r="M29" s="119"/>
      <c r="N29" s="119"/>
      <c r="O29" s="119"/>
      <c r="P29" s="119"/>
    </row>
    <row r="30" spans="1:16" s="120" customFormat="1" x14ac:dyDescent="0.5">
      <c r="A30" s="116" t="s">
        <v>728</v>
      </c>
      <c r="B30" s="116" t="s">
        <v>729</v>
      </c>
      <c r="C30" s="116" t="s">
        <v>491</v>
      </c>
      <c r="D30" s="116" t="s">
        <v>492</v>
      </c>
      <c r="E30" s="116">
        <v>33.33</v>
      </c>
      <c r="F30" s="116" t="s">
        <v>478</v>
      </c>
      <c r="G30" s="116" t="s">
        <v>494</v>
      </c>
      <c r="H30" s="117">
        <v>30.07</v>
      </c>
      <c r="I30" s="118" t="s">
        <v>493</v>
      </c>
      <c r="J30" s="119"/>
      <c r="K30" s="119"/>
      <c r="L30" s="119"/>
      <c r="M30" s="119"/>
      <c r="N30" s="119"/>
      <c r="O30" s="119"/>
      <c r="P30" s="119"/>
    </row>
    <row r="31" spans="1:16" s="115" customFormat="1" ht="13.8" x14ac:dyDescent="0.45">
      <c r="A31" s="110" t="s">
        <v>87</v>
      </c>
      <c r="B31" s="110" t="s">
        <v>4</v>
      </c>
      <c r="C31" s="110" t="s">
        <v>495</v>
      </c>
      <c r="D31" s="110"/>
      <c r="E31" s="110">
        <v>0</v>
      </c>
      <c r="F31" s="110" t="s">
        <v>473</v>
      </c>
      <c r="G31" s="110" t="s">
        <v>561</v>
      </c>
      <c r="H31" s="122">
        <v>364.06200000000001</v>
      </c>
      <c r="I31" s="123" t="s">
        <v>560</v>
      </c>
      <c r="J31" s="114"/>
      <c r="K31" s="114"/>
      <c r="L31" s="114"/>
      <c r="M31" s="114"/>
      <c r="N31" s="114"/>
      <c r="O31" s="114"/>
      <c r="P31" s="114"/>
    </row>
    <row r="32" spans="1:16" s="115" customFormat="1" ht="13.8" x14ac:dyDescent="0.45">
      <c r="A32" s="110" t="s">
        <v>90</v>
      </c>
      <c r="B32" s="110" t="s">
        <v>5</v>
      </c>
      <c r="C32" s="110" t="s">
        <v>506</v>
      </c>
      <c r="D32" s="110"/>
      <c r="E32" s="110">
        <v>0</v>
      </c>
      <c r="F32" s="110" t="s">
        <v>473</v>
      </c>
      <c r="G32" s="110" t="s">
        <v>544</v>
      </c>
      <c r="H32" s="122">
        <v>513.16999999999996</v>
      </c>
      <c r="I32" s="123" t="s">
        <v>543</v>
      </c>
      <c r="J32" s="114"/>
      <c r="K32" s="114"/>
      <c r="L32" s="114"/>
      <c r="M32" s="114"/>
      <c r="N32" s="114"/>
      <c r="O32" s="114"/>
      <c r="P32" s="114"/>
    </row>
    <row r="33" spans="1:16" s="115" customFormat="1" ht="13.8" x14ac:dyDescent="0.45">
      <c r="A33" s="110" t="s">
        <v>94</v>
      </c>
      <c r="B33" s="110" t="s">
        <v>6</v>
      </c>
      <c r="C33" s="110" t="s">
        <v>545</v>
      </c>
      <c r="D33" s="110"/>
      <c r="E33" s="110">
        <v>0</v>
      </c>
      <c r="F33" s="110" t="s">
        <v>473</v>
      </c>
      <c r="G33" s="110" t="s">
        <v>595</v>
      </c>
      <c r="H33" s="122">
        <v>428.08600000000001</v>
      </c>
      <c r="I33" s="123" t="s">
        <v>594</v>
      </c>
      <c r="J33" s="114"/>
      <c r="K33" s="114"/>
      <c r="L33" s="114"/>
      <c r="M33" s="114"/>
      <c r="N33" s="114"/>
      <c r="O33" s="114"/>
      <c r="P33" s="114"/>
    </row>
    <row r="34" spans="1:16" s="115" customFormat="1" ht="13.8" x14ac:dyDescent="0.45">
      <c r="A34" s="110" t="s">
        <v>99</v>
      </c>
      <c r="B34" s="110" t="s">
        <v>7</v>
      </c>
      <c r="C34" s="110" t="s">
        <v>548</v>
      </c>
      <c r="D34" s="110"/>
      <c r="E34" s="110">
        <v>0</v>
      </c>
      <c r="F34" s="110" t="s">
        <v>473</v>
      </c>
      <c r="G34" s="110" t="s">
        <v>497</v>
      </c>
      <c r="H34" s="122">
        <v>342.108</v>
      </c>
      <c r="I34" s="123" t="s">
        <v>496</v>
      </c>
      <c r="J34" s="114"/>
      <c r="K34" s="114"/>
      <c r="L34" s="114"/>
      <c r="M34" s="114"/>
      <c r="N34" s="114"/>
      <c r="O34" s="114"/>
      <c r="P34" s="114"/>
    </row>
    <row r="35" spans="1:16" s="120" customFormat="1" x14ac:dyDescent="0.5">
      <c r="A35" s="116" t="s">
        <v>730</v>
      </c>
      <c r="B35" s="116" t="s">
        <v>731</v>
      </c>
      <c r="C35" s="116" t="s">
        <v>732</v>
      </c>
      <c r="D35" s="116" t="s">
        <v>606</v>
      </c>
      <c r="E35" s="116">
        <v>0</v>
      </c>
      <c r="F35" s="116" t="s">
        <v>473</v>
      </c>
      <c r="G35" s="116" t="s">
        <v>608</v>
      </c>
      <c r="H35" s="117">
        <v>340.09199999999998</v>
      </c>
      <c r="I35" s="118" t="s">
        <v>607</v>
      </c>
      <c r="J35" s="119"/>
      <c r="K35" s="119"/>
      <c r="L35" s="119"/>
      <c r="M35" s="119"/>
      <c r="N35" s="119"/>
      <c r="O35" s="119"/>
      <c r="P35" s="119"/>
    </row>
    <row r="36" spans="1:16" s="120" customFormat="1" x14ac:dyDescent="0.5">
      <c r="A36" s="121" t="s">
        <v>661</v>
      </c>
      <c r="B36" s="116" t="s">
        <v>733</v>
      </c>
      <c r="C36" s="116" t="s">
        <v>734</v>
      </c>
      <c r="D36" s="116" t="s">
        <v>664</v>
      </c>
      <c r="E36" s="116">
        <v>0</v>
      </c>
      <c r="F36" s="116" t="s">
        <v>473</v>
      </c>
      <c r="G36" s="116" t="s">
        <v>735</v>
      </c>
      <c r="H36" s="117">
        <v>358.10700000000003</v>
      </c>
      <c r="I36" s="118" t="s">
        <v>736</v>
      </c>
      <c r="J36" s="119"/>
      <c r="K36" s="119"/>
      <c r="L36" s="119"/>
      <c r="M36" s="119"/>
      <c r="N36" s="119"/>
      <c r="O36" s="119"/>
      <c r="P36" s="119"/>
    </row>
    <row r="37" spans="1:16" s="120" customFormat="1" x14ac:dyDescent="0.5">
      <c r="A37" s="116" t="s">
        <v>737</v>
      </c>
      <c r="B37" s="116" t="s">
        <v>738</v>
      </c>
      <c r="C37" s="116" t="s">
        <v>739</v>
      </c>
      <c r="D37" s="116" t="s">
        <v>670</v>
      </c>
      <c r="E37" s="116">
        <v>0</v>
      </c>
      <c r="F37" s="116" t="s">
        <v>473</v>
      </c>
      <c r="G37" s="116" t="s">
        <v>740</v>
      </c>
      <c r="H37" s="117">
        <v>312.08199999999999</v>
      </c>
      <c r="I37" s="118" t="s">
        <v>741</v>
      </c>
      <c r="J37" s="119"/>
      <c r="K37" s="119"/>
      <c r="L37" s="119"/>
      <c r="M37" s="119"/>
      <c r="N37" s="119"/>
      <c r="O37" s="119"/>
      <c r="P37" s="119"/>
    </row>
    <row r="38" spans="1:16" s="120" customFormat="1" x14ac:dyDescent="0.5">
      <c r="A38" s="116" t="s">
        <v>498</v>
      </c>
      <c r="B38" s="116" t="s">
        <v>742</v>
      </c>
      <c r="C38" s="116" t="s">
        <v>743</v>
      </c>
      <c r="D38" s="116" t="s">
        <v>499</v>
      </c>
      <c r="E38" s="116">
        <v>76.19</v>
      </c>
      <c r="F38" s="116" t="s">
        <v>478</v>
      </c>
      <c r="G38" s="116" t="s">
        <v>501</v>
      </c>
      <c r="H38" s="117">
        <v>328.08100000000002</v>
      </c>
      <c r="I38" s="118" t="s">
        <v>500</v>
      </c>
      <c r="J38" s="119"/>
      <c r="K38" s="119"/>
      <c r="L38" s="119"/>
      <c r="M38" s="119"/>
      <c r="N38" s="119"/>
      <c r="O38" s="119"/>
      <c r="P38" s="119"/>
    </row>
    <row r="39" spans="1:16" s="120" customFormat="1" x14ac:dyDescent="0.5">
      <c r="A39" s="121" t="s">
        <v>661</v>
      </c>
      <c r="B39" s="116" t="s">
        <v>744</v>
      </c>
      <c r="C39" s="116" t="s">
        <v>745</v>
      </c>
      <c r="D39" s="116" t="s">
        <v>677</v>
      </c>
      <c r="E39" s="116">
        <v>0</v>
      </c>
      <c r="F39" s="116" t="s">
        <v>473</v>
      </c>
      <c r="G39" s="116" t="s">
        <v>735</v>
      </c>
      <c r="H39" s="117">
        <v>358.10700000000003</v>
      </c>
      <c r="I39" s="118" t="s">
        <v>746</v>
      </c>
      <c r="J39" s="119"/>
      <c r="K39" s="119"/>
      <c r="L39" s="119"/>
      <c r="M39" s="119"/>
      <c r="N39" s="119"/>
      <c r="O39" s="119"/>
      <c r="P39" s="119"/>
    </row>
    <row r="40" spans="1:16" s="120" customFormat="1" x14ac:dyDescent="0.5">
      <c r="A40" s="121" t="s">
        <v>661</v>
      </c>
      <c r="B40" s="116" t="s">
        <v>747</v>
      </c>
      <c r="C40" s="116" t="s">
        <v>748</v>
      </c>
      <c r="D40" s="116" t="s">
        <v>682</v>
      </c>
      <c r="E40" s="116">
        <v>0</v>
      </c>
      <c r="F40" s="116" t="s">
        <v>473</v>
      </c>
      <c r="G40" s="116" t="s">
        <v>749</v>
      </c>
      <c r="H40" s="117">
        <v>356.09100000000001</v>
      </c>
      <c r="I40" s="118" t="s">
        <v>750</v>
      </c>
      <c r="J40" s="119"/>
      <c r="K40" s="119"/>
      <c r="L40" s="119"/>
      <c r="M40" s="119"/>
      <c r="N40" s="119"/>
      <c r="O40" s="119"/>
      <c r="P40" s="119"/>
    </row>
    <row r="41" spans="1:16" s="120" customFormat="1" x14ac:dyDescent="0.5">
      <c r="A41" s="116" t="s">
        <v>737</v>
      </c>
      <c r="B41" s="116" t="s">
        <v>738</v>
      </c>
      <c r="C41" s="116" t="s">
        <v>751</v>
      </c>
      <c r="D41" s="116" t="s">
        <v>688</v>
      </c>
      <c r="E41" s="116">
        <v>0</v>
      </c>
      <c r="F41" s="116" t="s">
        <v>473</v>
      </c>
      <c r="G41" s="116" t="s">
        <v>740</v>
      </c>
      <c r="H41" s="117">
        <v>312.08199999999999</v>
      </c>
      <c r="I41" s="118" t="s">
        <v>752</v>
      </c>
      <c r="J41" s="119"/>
      <c r="K41" s="119"/>
      <c r="L41" s="119"/>
      <c r="M41" s="119"/>
      <c r="N41" s="119"/>
      <c r="O41" s="119"/>
      <c r="P41" s="119"/>
    </row>
    <row r="42" spans="1:16" s="120" customFormat="1" x14ac:dyDescent="0.5">
      <c r="A42" s="116" t="s">
        <v>111</v>
      </c>
      <c r="B42" s="116" t="s">
        <v>10</v>
      </c>
      <c r="C42" s="116" t="s">
        <v>753</v>
      </c>
      <c r="D42" s="116" t="s">
        <v>502</v>
      </c>
      <c r="E42" s="116">
        <v>5.56</v>
      </c>
      <c r="F42" s="116" t="s">
        <v>505</v>
      </c>
      <c r="G42" s="116" t="s">
        <v>504</v>
      </c>
      <c r="H42" s="117">
        <v>314.05399999999997</v>
      </c>
      <c r="I42" s="118" t="s">
        <v>503</v>
      </c>
      <c r="J42" s="119"/>
      <c r="K42" s="119"/>
      <c r="L42" s="119"/>
      <c r="M42" s="119"/>
      <c r="N42" s="119"/>
      <c r="O42" s="119"/>
      <c r="P42" s="119"/>
    </row>
    <row r="43" spans="1:16" s="120" customFormat="1" x14ac:dyDescent="0.5">
      <c r="A43" s="121" t="s">
        <v>661</v>
      </c>
      <c r="B43" s="116" t="s">
        <v>754</v>
      </c>
      <c r="C43" s="116" t="s">
        <v>755</v>
      </c>
      <c r="D43" s="116" t="s">
        <v>693</v>
      </c>
      <c r="E43" s="116">
        <v>0</v>
      </c>
      <c r="F43" s="116" t="s">
        <v>473</v>
      </c>
      <c r="G43" s="116" t="s">
        <v>756</v>
      </c>
      <c r="H43" s="117">
        <v>302.096</v>
      </c>
      <c r="I43" s="118" t="s">
        <v>757</v>
      </c>
      <c r="J43" s="119"/>
      <c r="K43" s="119"/>
      <c r="L43" s="119"/>
      <c r="M43" s="119"/>
      <c r="N43" s="119"/>
      <c r="O43" s="119"/>
      <c r="P43" s="119"/>
    </row>
    <row r="44" spans="1:16" s="120" customFormat="1" x14ac:dyDescent="0.5">
      <c r="A44" s="121" t="s">
        <v>661</v>
      </c>
      <c r="B44" s="116" t="s">
        <v>758</v>
      </c>
      <c r="C44" s="116" t="s">
        <v>759</v>
      </c>
      <c r="D44" s="116" t="s">
        <v>698</v>
      </c>
      <c r="E44" s="116">
        <v>0</v>
      </c>
      <c r="F44" s="116" t="s">
        <v>473</v>
      </c>
      <c r="G44" s="116" t="s">
        <v>760</v>
      </c>
      <c r="H44" s="117">
        <v>320.11099999999999</v>
      </c>
      <c r="I44" s="118" t="s">
        <v>761</v>
      </c>
      <c r="J44" s="119"/>
      <c r="K44" s="119"/>
      <c r="L44" s="119"/>
      <c r="M44" s="119"/>
      <c r="N44" s="119"/>
      <c r="O44" s="119"/>
      <c r="P44" s="119"/>
    </row>
    <row r="45" spans="1:16" s="120" customFormat="1" x14ac:dyDescent="0.5">
      <c r="A45" s="121" t="s">
        <v>661</v>
      </c>
      <c r="B45" s="116" t="s">
        <v>762</v>
      </c>
      <c r="C45" s="116" t="s">
        <v>763</v>
      </c>
      <c r="D45" s="116" t="s">
        <v>703</v>
      </c>
      <c r="E45" s="116">
        <v>0</v>
      </c>
      <c r="F45" s="116" t="s">
        <v>473</v>
      </c>
      <c r="G45" s="116" t="s">
        <v>764</v>
      </c>
      <c r="H45" s="117">
        <v>318.09500000000003</v>
      </c>
      <c r="I45" s="118" t="s">
        <v>765</v>
      </c>
      <c r="J45" s="119"/>
      <c r="K45" s="119"/>
      <c r="L45" s="119"/>
      <c r="M45" s="119"/>
      <c r="N45" s="119"/>
      <c r="O45" s="119"/>
      <c r="P45" s="119"/>
    </row>
    <row r="46" spans="1:16" s="115" customFormat="1" ht="13.8" x14ac:dyDescent="0.45">
      <c r="A46" s="110" t="s">
        <v>104</v>
      </c>
      <c r="B46" s="110" t="s">
        <v>8</v>
      </c>
      <c r="C46" s="110" t="s">
        <v>551</v>
      </c>
      <c r="D46" s="110"/>
      <c r="E46" s="110">
        <v>0</v>
      </c>
      <c r="F46" s="110" t="s">
        <v>473</v>
      </c>
      <c r="G46" s="110" t="s">
        <v>575</v>
      </c>
      <c r="H46" s="122">
        <v>208.059</v>
      </c>
      <c r="I46" s="123" t="s">
        <v>574</v>
      </c>
      <c r="J46" s="114"/>
      <c r="K46" s="114"/>
      <c r="L46" s="114"/>
      <c r="M46" s="114"/>
      <c r="N46" s="114"/>
      <c r="O46" s="114"/>
      <c r="P46" s="114"/>
    </row>
    <row r="47" spans="1:16" s="114" customFormat="1" ht="13.8" x14ac:dyDescent="0.45">
      <c r="A47" s="110" t="s">
        <v>107</v>
      </c>
      <c r="B47" s="110" t="s">
        <v>9</v>
      </c>
      <c r="C47" s="110" t="s">
        <v>554</v>
      </c>
      <c r="D47" s="110"/>
      <c r="E47" s="110">
        <v>0</v>
      </c>
      <c r="F47" s="110" t="s">
        <v>473</v>
      </c>
      <c r="G47" s="110" t="s">
        <v>766</v>
      </c>
      <c r="H47" s="122">
        <v>514.08600000000001</v>
      </c>
      <c r="I47" s="123" t="s">
        <v>767</v>
      </c>
    </row>
    <row r="48" spans="1:16" s="114" customFormat="1" ht="13.8" x14ac:dyDescent="0.45">
      <c r="A48" s="110" t="s">
        <v>111</v>
      </c>
      <c r="B48" s="110" t="s">
        <v>10</v>
      </c>
      <c r="C48" s="110" t="s">
        <v>557</v>
      </c>
      <c r="D48" s="110"/>
      <c r="E48" s="110">
        <v>0</v>
      </c>
      <c r="F48" s="110" t="s">
        <v>473</v>
      </c>
      <c r="G48" s="110" t="s">
        <v>504</v>
      </c>
      <c r="H48" s="122">
        <v>314.05399999999997</v>
      </c>
      <c r="I48" s="123" t="s">
        <v>503</v>
      </c>
    </row>
    <row r="49" spans="1:9" s="114" customFormat="1" ht="13.8" x14ac:dyDescent="0.45">
      <c r="A49" s="110" t="s">
        <v>200</v>
      </c>
      <c r="B49" s="110" t="s">
        <v>11</v>
      </c>
      <c r="C49" s="110" t="s">
        <v>514</v>
      </c>
      <c r="D49" s="110"/>
      <c r="E49" s="110">
        <v>0</v>
      </c>
      <c r="F49" s="110" t="s">
        <v>473</v>
      </c>
      <c r="G49" s="110" t="s">
        <v>477</v>
      </c>
      <c r="H49" s="122">
        <v>500.13</v>
      </c>
      <c r="I49" s="123" t="s">
        <v>476</v>
      </c>
    </row>
    <row r="50" spans="1:9" s="114" customFormat="1" ht="13.8" x14ac:dyDescent="0.45">
      <c r="A50" s="110" t="s">
        <v>114</v>
      </c>
      <c r="B50" s="110" t="s">
        <v>12</v>
      </c>
      <c r="C50" s="110" t="s">
        <v>558</v>
      </c>
      <c r="D50" s="110"/>
      <c r="E50" s="110">
        <v>0</v>
      </c>
      <c r="F50" s="110" t="s">
        <v>473</v>
      </c>
      <c r="G50" s="110" t="s">
        <v>768</v>
      </c>
      <c r="H50" s="122">
        <v>338.18</v>
      </c>
      <c r="I50" s="123" t="s">
        <v>769</v>
      </c>
    </row>
    <row r="51" spans="1:9" s="114" customFormat="1" ht="13.8" x14ac:dyDescent="0.45">
      <c r="A51" s="110" t="s">
        <v>117</v>
      </c>
      <c r="B51" s="110" t="s">
        <v>13</v>
      </c>
      <c r="C51" s="110" t="s">
        <v>522</v>
      </c>
      <c r="D51" s="110"/>
      <c r="E51" s="110">
        <v>0</v>
      </c>
      <c r="F51" s="110" t="s">
        <v>473</v>
      </c>
      <c r="G51" s="110" t="s">
        <v>770</v>
      </c>
      <c r="H51" s="122">
        <v>438.2</v>
      </c>
      <c r="I51" s="123" t="s">
        <v>771</v>
      </c>
    </row>
    <row r="52" spans="1:9" s="114" customFormat="1" ht="13.8" x14ac:dyDescent="0.45">
      <c r="A52" s="110" t="s">
        <v>120</v>
      </c>
      <c r="B52" s="110" t="s">
        <v>14</v>
      </c>
      <c r="C52" s="110" t="s">
        <v>559</v>
      </c>
      <c r="D52" s="110"/>
      <c r="E52" s="110">
        <v>0</v>
      </c>
      <c r="F52" s="110" t="s">
        <v>473</v>
      </c>
      <c r="G52" s="110" t="s">
        <v>772</v>
      </c>
      <c r="H52" s="122">
        <v>296.04500000000002</v>
      </c>
      <c r="I52" s="123" t="s">
        <v>773</v>
      </c>
    </row>
    <row r="53" spans="1:9" s="119" customFormat="1" x14ac:dyDescent="0.5">
      <c r="A53" s="116" t="s">
        <v>774</v>
      </c>
      <c r="B53" s="116" t="s">
        <v>775</v>
      </c>
      <c r="C53" s="116" t="s">
        <v>776</v>
      </c>
      <c r="D53" s="116" t="s">
        <v>777</v>
      </c>
      <c r="E53" s="116">
        <v>100</v>
      </c>
      <c r="F53" s="116" t="s">
        <v>478</v>
      </c>
      <c r="G53" s="116" t="s">
        <v>778</v>
      </c>
      <c r="H53" s="117">
        <v>252.036</v>
      </c>
      <c r="I53" s="118" t="s">
        <v>779</v>
      </c>
    </row>
    <row r="54" spans="1:9" s="114" customFormat="1" ht="15.6" customHeight="1" x14ac:dyDescent="0.45">
      <c r="A54" s="110" t="s">
        <v>125</v>
      </c>
      <c r="B54" s="110" t="s">
        <v>15</v>
      </c>
      <c r="C54" s="110" t="s">
        <v>562</v>
      </c>
      <c r="D54" s="110"/>
      <c r="E54" s="110">
        <v>0</v>
      </c>
      <c r="F54" s="110" t="s">
        <v>473</v>
      </c>
      <c r="G54" s="110" t="s">
        <v>472</v>
      </c>
      <c r="H54" s="122">
        <v>499.14</v>
      </c>
      <c r="I54" s="123" t="s">
        <v>471</v>
      </c>
    </row>
    <row r="55" spans="1:9" s="119" customFormat="1" ht="15.6" customHeight="1" x14ac:dyDescent="0.5">
      <c r="A55" s="116" t="s">
        <v>200</v>
      </c>
      <c r="B55" s="116" t="s">
        <v>11</v>
      </c>
      <c r="C55" s="116" t="s">
        <v>780</v>
      </c>
      <c r="D55" s="116" t="s">
        <v>475</v>
      </c>
      <c r="E55" s="116">
        <v>100</v>
      </c>
      <c r="F55" s="116" t="s">
        <v>478</v>
      </c>
      <c r="G55" s="116" t="s">
        <v>477</v>
      </c>
      <c r="H55" s="117">
        <v>500.13</v>
      </c>
      <c r="I55" s="118" t="s">
        <v>476</v>
      </c>
    </row>
    <row r="56" spans="1:9" s="119" customFormat="1" ht="15.6" customHeight="1" x14ac:dyDescent="0.5">
      <c r="A56" s="116" t="s">
        <v>721</v>
      </c>
      <c r="B56" s="116" t="s">
        <v>722</v>
      </c>
      <c r="C56" s="116" t="s">
        <v>781</v>
      </c>
      <c r="D56" s="116" t="s">
        <v>724</v>
      </c>
      <c r="E56" s="116">
        <v>0</v>
      </c>
      <c r="F56" s="116" t="s">
        <v>473</v>
      </c>
      <c r="G56" s="116" t="s">
        <v>725</v>
      </c>
      <c r="H56" s="117">
        <v>484.13</v>
      </c>
      <c r="I56" s="118" t="s">
        <v>726</v>
      </c>
    </row>
    <row r="57" spans="1:9" s="119" customFormat="1" ht="15.6" customHeight="1" x14ac:dyDescent="0.5">
      <c r="A57" s="116" t="s">
        <v>200</v>
      </c>
      <c r="B57" s="116" t="s">
        <v>11</v>
      </c>
      <c r="C57" s="116" t="s">
        <v>782</v>
      </c>
      <c r="D57" s="116" t="s">
        <v>479</v>
      </c>
      <c r="E57" s="116">
        <v>100</v>
      </c>
      <c r="F57" s="116" t="s">
        <v>478</v>
      </c>
      <c r="G57" s="116" t="s">
        <v>477</v>
      </c>
      <c r="H57" s="117">
        <v>500.13</v>
      </c>
      <c r="I57" s="118" t="s">
        <v>476</v>
      </c>
    </row>
    <row r="58" spans="1:9" s="114" customFormat="1" ht="13.8" x14ac:dyDescent="0.45">
      <c r="A58" s="110" t="s">
        <v>129</v>
      </c>
      <c r="B58" s="110" t="s">
        <v>16</v>
      </c>
      <c r="C58" s="110" t="s">
        <v>531</v>
      </c>
      <c r="D58" s="110"/>
      <c r="E58" s="110">
        <v>0</v>
      </c>
      <c r="F58" s="110" t="s">
        <v>473</v>
      </c>
      <c r="G58" s="110" t="s">
        <v>783</v>
      </c>
      <c r="H58" s="122">
        <v>714.11699999999996</v>
      </c>
      <c r="I58" s="123" t="s">
        <v>784</v>
      </c>
    </row>
    <row r="59" spans="1:9" s="114" customFormat="1" ht="13.8" x14ac:dyDescent="0.45">
      <c r="A59" s="110" t="s">
        <v>134</v>
      </c>
      <c r="B59" s="110" t="s">
        <v>17</v>
      </c>
      <c r="C59" s="110" t="s">
        <v>563</v>
      </c>
      <c r="D59" s="110"/>
      <c r="E59" s="110">
        <v>0</v>
      </c>
      <c r="F59" s="110" t="s">
        <v>473</v>
      </c>
      <c r="G59" s="110" t="s">
        <v>516</v>
      </c>
      <c r="H59" s="122">
        <v>328.15</v>
      </c>
      <c r="I59" s="123" t="s">
        <v>515</v>
      </c>
    </row>
    <row r="60" spans="1:9" s="119" customFormat="1" x14ac:dyDescent="0.5">
      <c r="A60" s="116" t="s">
        <v>785</v>
      </c>
      <c r="B60" s="116" t="s">
        <v>786</v>
      </c>
      <c r="C60" s="116" t="s">
        <v>787</v>
      </c>
      <c r="D60" s="116" t="s">
        <v>642</v>
      </c>
      <c r="E60" s="116">
        <v>0</v>
      </c>
      <c r="F60" s="116" t="s">
        <v>473</v>
      </c>
      <c r="G60" s="116" t="s">
        <v>788</v>
      </c>
      <c r="H60" s="117">
        <v>264.09100000000001</v>
      </c>
      <c r="I60" s="118" t="s">
        <v>789</v>
      </c>
    </row>
    <row r="61" spans="1:9" s="119" customFormat="1" x14ac:dyDescent="0.5">
      <c r="A61" s="116" t="s">
        <v>790</v>
      </c>
      <c r="B61" s="116" t="s">
        <v>791</v>
      </c>
      <c r="C61" s="116" t="s">
        <v>792</v>
      </c>
      <c r="D61" s="116" t="s">
        <v>648</v>
      </c>
      <c r="E61" s="116">
        <v>0</v>
      </c>
      <c r="F61" s="116" t="s">
        <v>473</v>
      </c>
      <c r="G61" s="116" t="s">
        <v>793</v>
      </c>
      <c r="H61" s="117">
        <v>262.07499999999999</v>
      </c>
      <c r="I61" s="118" t="s">
        <v>794</v>
      </c>
    </row>
    <row r="62" spans="1:9" s="119" customFormat="1" x14ac:dyDescent="0.5">
      <c r="A62" s="116" t="s">
        <v>795</v>
      </c>
      <c r="B62" s="116" t="s">
        <v>796</v>
      </c>
      <c r="C62" s="116" t="s">
        <v>797</v>
      </c>
      <c r="D62" s="116" t="s">
        <v>499</v>
      </c>
      <c r="E62" s="116">
        <v>97.96</v>
      </c>
      <c r="F62" s="116" t="s">
        <v>478</v>
      </c>
      <c r="G62" s="116" t="s">
        <v>518</v>
      </c>
      <c r="H62" s="117">
        <v>278.07400000000001</v>
      </c>
      <c r="I62" s="118" t="s">
        <v>517</v>
      </c>
    </row>
    <row r="63" spans="1:9" s="119" customFormat="1" x14ac:dyDescent="0.5">
      <c r="A63" s="116" t="s">
        <v>798</v>
      </c>
      <c r="B63" s="116" t="s">
        <v>799</v>
      </c>
      <c r="C63" s="116" t="s">
        <v>800</v>
      </c>
      <c r="D63" s="116" t="s">
        <v>519</v>
      </c>
      <c r="E63" s="116">
        <v>1.75</v>
      </c>
      <c r="F63" s="116" t="s">
        <v>505</v>
      </c>
      <c r="G63" s="116" t="s">
        <v>521</v>
      </c>
      <c r="H63" s="117">
        <v>258.06700000000001</v>
      </c>
      <c r="I63" s="118" t="s">
        <v>520</v>
      </c>
    </row>
    <row r="64" spans="1:9" s="114" customFormat="1" ht="13.8" x14ac:dyDescent="0.45">
      <c r="A64" s="110" t="s">
        <v>238</v>
      </c>
      <c r="B64" s="110" t="s">
        <v>237</v>
      </c>
      <c r="C64" s="110" t="s">
        <v>566</v>
      </c>
      <c r="D64" s="110"/>
      <c r="E64" s="110">
        <v>0</v>
      </c>
      <c r="F64" s="110" t="s">
        <v>473</v>
      </c>
      <c r="G64" s="110" t="s">
        <v>801</v>
      </c>
      <c r="H64" s="122">
        <v>432.51</v>
      </c>
      <c r="I64" s="123" t="s">
        <v>802</v>
      </c>
    </row>
    <row r="65" spans="1:16" s="114" customFormat="1" ht="13.8" x14ac:dyDescent="0.45">
      <c r="A65" s="110" t="s">
        <v>138</v>
      </c>
      <c r="B65" s="110" t="s">
        <v>18</v>
      </c>
      <c r="C65" s="110" t="s">
        <v>569</v>
      </c>
      <c r="D65" s="110"/>
      <c r="E65" s="110">
        <v>0</v>
      </c>
      <c r="F65" s="110" t="s">
        <v>473</v>
      </c>
      <c r="G65" s="110" t="s">
        <v>583</v>
      </c>
      <c r="H65" s="122">
        <v>240.077</v>
      </c>
      <c r="I65" s="123" t="s">
        <v>582</v>
      </c>
    </row>
    <row r="66" spans="1:16" s="114" customFormat="1" ht="13.8" x14ac:dyDescent="0.45">
      <c r="A66" s="110" t="s">
        <v>141</v>
      </c>
      <c r="B66" s="110" t="s">
        <v>19</v>
      </c>
      <c r="C66" s="110" t="s">
        <v>572</v>
      </c>
      <c r="D66" s="110"/>
      <c r="E66" s="110">
        <v>0</v>
      </c>
      <c r="F66" s="110" t="s">
        <v>473</v>
      </c>
      <c r="G66" s="110" t="s">
        <v>530</v>
      </c>
      <c r="H66" s="122">
        <v>214.03899999999999</v>
      </c>
      <c r="I66" s="123" t="s">
        <v>529</v>
      </c>
    </row>
    <row r="67" spans="1:16" s="114" customFormat="1" ht="13.8" x14ac:dyDescent="0.45">
      <c r="A67" s="110" t="s">
        <v>145</v>
      </c>
      <c r="B67" s="110" t="s">
        <v>20</v>
      </c>
      <c r="C67" s="110" t="s">
        <v>573</v>
      </c>
      <c r="D67" s="110"/>
      <c r="E67" s="110">
        <v>0</v>
      </c>
      <c r="F67" s="110" t="s">
        <v>473</v>
      </c>
      <c r="G67" s="110" t="s">
        <v>513</v>
      </c>
      <c r="H67" s="122">
        <v>414.07</v>
      </c>
      <c r="I67" s="123" t="s">
        <v>512</v>
      </c>
    </row>
    <row r="68" spans="1:16" s="114" customFormat="1" ht="13.8" x14ac:dyDescent="0.45">
      <c r="A68" s="110" t="s">
        <v>240</v>
      </c>
      <c r="B68" s="110" t="s">
        <v>239</v>
      </c>
      <c r="C68" s="110" t="s">
        <v>576</v>
      </c>
      <c r="D68" s="110"/>
      <c r="E68" s="110">
        <v>0</v>
      </c>
      <c r="F68" s="110" t="s">
        <v>473</v>
      </c>
      <c r="G68" s="110" t="s">
        <v>565</v>
      </c>
      <c r="H68" s="122">
        <v>446.08699999999999</v>
      </c>
      <c r="I68" s="123" t="s">
        <v>564</v>
      </c>
    </row>
    <row r="69" spans="1:16" s="114" customFormat="1" ht="13.8" x14ac:dyDescent="0.45">
      <c r="A69" s="110" t="s">
        <v>149</v>
      </c>
      <c r="B69" s="110" t="s">
        <v>21</v>
      </c>
      <c r="C69" s="110" t="s">
        <v>577</v>
      </c>
      <c r="D69" s="110"/>
      <c r="E69" s="110">
        <v>0</v>
      </c>
      <c r="F69" s="110" t="s">
        <v>473</v>
      </c>
      <c r="G69" s="110" t="s">
        <v>556</v>
      </c>
      <c r="H69" s="122">
        <v>300.08999999999997</v>
      </c>
      <c r="I69" s="123" t="s">
        <v>555</v>
      </c>
    </row>
    <row r="70" spans="1:16" s="114" customFormat="1" ht="13.8" x14ac:dyDescent="0.45">
      <c r="A70" s="110" t="s">
        <v>243</v>
      </c>
      <c r="B70" s="110" t="s">
        <v>241</v>
      </c>
      <c r="C70" s="110" t="s">
        <v>578</v>
      </c>
      <c r="D70" s="110"/>
      <c r="E70" s="110">
        <v>0</v>
      </c>
      <c r="F70" s="110" t="s">
        <v>473</v>
      </c>
      <c r="G70" s="110" t="s">
        <v>553</v>
      </c>
      <c r="H70" s="122">
        <v>316.08999999999997</v>
      </c>
      <c r="I70" s="123" t="s">
        <v>552</v>
      </c>
    </row>
    <row r="71" spans="1:16" s="114" customFormat="1" ht="13.8" x14ac:dyDescent="0.45">
      <c r="A71" s="110" t="s">
        <v>244</v>
      </c>
      <c r="B71" s="110" t="s">
        <v>803</v>
      </c>
      <c r="C71" s="110" t="s">
        <v>581</v>
      </c>
      <c r="D71" s="110"/>
      <c r="E71" s="110">
        <v>0</v>
      </c>
      <c r="F71" s="110" t="s">
        <v>473</v>
      </c>
      <c r="G71" s="110" t="s">
        <v>804</v>
      </c>
      <c r="H71" s="122">
        <v>446.06799999999998</v>
      </c>
      <c r="I71" s="123" t="s">
        <v>805</v>
      </c>
    </row>
    <row r="72" spans="1:16" s="119" customFormat="1" x14ac:dyDescent="0.5">
      <c r="A72" s="121" t="s">
        <v>661</v>
      </c>
      <c r="B72" s="116" t="s">
        <v>806</v>
      </c>
      <c r="C72" s="116" t="s">
        <v>807</v>
      </c>
      <c r="D72" s="116" t="s">
        <v>777</v>
      </c>
      <c r="E72" s="116">
        <v>100</v>
      </c>
      <c r="F72" s="116" t="s">
        <v>478</v>
      </c>
      <c r="G72" s="116" t="s">
        <v>808</v>
      </c>
      <c r="H72" s="117">
        <v>402.05900000000003</v>
      </c>
      <c r="I72" s="118" t="s">
        <v>809</v>
      </c>
    </row>
    <row r="73" spans="1:16" s="114" customFormat="1" ht="13.8" x14ac:dyDescent="0.45">
      <c r="A73" s="110" t="s">
        <v>154</v>
      </c>
      <c r="B73" s="110" t="s">
        <v>22</v>
      </c>
      <c r="C73" s="110" t="s">
        <v>584</v>
      </c>
      <c r="D73" s="110"/>
      <c r="E73" s="110">
        <v>0</v>
      </c>
      <c r="F73" s="110" t="s">
        <v>473</v>
      </c>
      <c r="G73" s="110" t="s">
        <v>482</v>
      </c>
      <c r="H73" s="122">
        <v>399.13</v>
      </c>
      <c r="I73" s="123" t="s">
        <v>481</v>
      </c>
    </row>
    <row r="74" spans="1:16" s="119" customFormat="1" x14ac:dyDescent="0.5">
      <c r="A74" s="116" t="s">
        <v>192</v>
      </c>
      <c r="B74" s="116" t="s">
        <v>32</v>
      </c>
      <c r="C74" s="116" t="s">
        <v>810</v>
      </c>
      <c r="D74" s="116" t="s">
        <v>475</v>
      </c>
      <c r="E74" s="116">
        <v>100</v>
      </c>
      <c r="F74" s="116" t="s">
        <v>478</v>
      </c>
      <c r="G74" s="116" t="s">
        <v>484</v>
      </c>
      <c r="H74" s="117">
        <v>400.11</v>
      </c>
      <c r="I74" s="118" t="s">
        <v>483</v>
      </c>
    </row>
    <row r="75" spans="1:16" s="119" customFormat="1" x14ac:dyDescent="0.5">
      <c r="A75" s="116" t="s">
        <v>811</v>
      </c>
      <c r="B75" s="116" t="s">
        <v>812</v>
      </c>
      <c r="C75" s="116" t="s">
        <v>813</v>
      </c>
      <c r="D75" s="116" t="s">
        <v>724</v>
      </c>
      <c r="E75" s="116">
        <v>0</v>
      </c>
      <c r="F75" s="116" t="s">
        <v>473</v>
      </c>
      <c r="G75" s="116" t="s">
        <v>814</v>
      </c>
      <c r="H75" s="117">
        <v>384.11</v>
      </c>
      <c r="I75" s="118" t="s">
        <v>815</v>
      </c>
    </row>
    <row r="76" spans="1:16" s="119" customFormat="1" x14ac:dyDescent="0.5">
      <c r="A76" s="116" t="s">
        <v>192</v>
      </c>
      <c r="B76" s="116" t="s">
        <v>32</v>
      </c>
      <c r="C76" s="116" t="s">
        <v>816</v>
      </c>
      <c r="D76" s="116" t="s">
        <v>479</v>
      </c>
      <c r="E76" s="116">
        <v>100</v>
      </c>
      <c r="F76" s="116" t="s">
        <v>478</v>
      </c>
      <c r="G76" s="116" t="s">
        <v>484</v>
      </c>
      <c r="H76" s="117">
        <v>400.11</v>
      </c>
      <c r="I76" s="118" t="s">
        <v>483</v>
      </c>
    </row>
    <row r="77" spans="1:16" s="114" customFormat="1" ht="13.8" x14ac:dyDescent="0.45">
      <c r="A77" s="110" t="s">
        <v>158</v>
      </c>
      <c r="B77" s="110" t="s">
        <v>23</v>
      </c>
      <c r="C77" s="110" t="s">
        <v>587</v>
      </c>
      <c r="D77" s="110"/>
      <c r="E77" s="110">
        <v>0</v>
      </c>
      <c r="F77" s="110" t="s">
        <v>473</v>
      </c>
      <c r="G77" s="110" t="s">
        <v>817</v>
      </c>
      <c r="H77" s="122">
        <v>546.10299999999995</v>
      </c>
      <c r="I77" s="123" t="s">
        <v>818</v>
      </c>
    </row>
    <row r="78" spans="1:16" s="114" customFormat="1" ht="13.8" x14ac:dyDescent="0.45">
      <c r="A78" s="110" t="s">
        <v>163</v>
      </c>
      <c r="B78" s="110" t="s">
        <v>24</v>
      </c>
      <c r="C78" s="110" t="s">
        <v>533</v>
      </c>
      <c r="D78" s="110"/>
      <c r="E78" s="110">
        <v>0</v>
      </c>
      <c r="F78" s="110" t="s">
        <v>473</v>
      </c>
      <c r="G78" s="110" t="s">
        <v>589</v>
      </c>
      <c r="H78" s="122">
        <v>196.048</v>
      </c>
      <c r="I78" s="123" t="s">
        <v>588</v>
      </c>
    </row>
    <row r="79" spans="1:16" s="115" customFormat="1" ht="13.8" x14ac:dyDescent="0.45">
      <c r="A79" s="110" t="s">
        <v>167</v>
      </c>
      <c r="B79" s="110" t="s">
        <v>25</v>
      </c>
      <c r="C79" s="110" t="s">
        <v>590</v>
      </c>
      <c r="D79" s="110"/>
      <c r="E79" s="110">
        <v>0</v>
      </c>
      <c r="F79" s="110" t="s">
        <v>473</v>
      </c>
      <c r="G79" s="110" t="s">
        <v>568</v>
      </c>
      <c r="H79" s="122">
        <v>382.12</v>
      </c>
      <c r="I79" s="123" t="s">
        <v>567</v>
      </c>
      <c r="J79" s="114"/>
      <c r="K79" s="114"/>
      <c r="L79" s="114"/>
      <c r="M79" s="114"/>
      <c r="N79" s="114"/>
      <c r="O79" s="114"/>
      <c r="P79" s="114"/>
    </row>
    <row r="80" spans="1:16" s="115" customFormat="1" ht="13.8" x14ac:dyDescent="0.45">
      <c r="A80" s="110" t="s">
        <v>170</v>
      </c>
      <c r="B80" s="110" t="s">
        <v>26</v>
      </c>
      <c r="C80" s="110" t="s">
        <v>593</v>
      </c>
      <c r="D80" s="110"/>
      <c r="E80" s="110">
        <v>0</v>
      </c>
      <c r="F80" s="110" t="s">
        <v>473</v>
      </c>
      <c r="G80" s="110" t="s">
        <v>580</v>
      </c>
      <c r="H80" s="122">
        <v>280.04599999999999</v>
      </c>
      <c r="I80" s="123" t="s">
        <v>579</v>
      </c>
      <c r="J80" s="114"/>
      <c r="K80" s="114"/>
      <c r="L80" s="114"/>
      <c r="M80" s="114"/>
      <c r="N80" s="114"/>
      <c r="O80" s="114"/>
      <c r="P80" s="114"/>
    </row>
    <row r="81" spans="1:16" s="115" customFormat="1" ht="13.8" x14ac:dyDescent="0.45">
      <c r="A81" s="110" t="s">
        <v>174</v>
      </c>
      <c r="B81" s="110" t="s">
        <v>27</v>
      </c>
      <c r="C81" s="110" t="s">
        <v>819</v>
      </c>
      <c r="D81" s="110"/>
      <c r="E81" s="110">
        <v>0</v>
      </c>
      <c r="F81" s="110" t="s">
        <v>473</v>
      </c>
      <c r="G81" s="110" t="s">
        <v>571</v>
      </c>
      <c r="H81" s="122">
        <v>264.04700000000003</v>
      </c>
      <c r="I81" s="123" t="s">
        <v>570</v>
      </c>
      <c r="J81" s="114"/>
      <c r="K81" s="114"/>
      <c r="L81" s="114"/>
      <c r="M81" s="114"/>
      <c r="N81" s="114"/>
      <c r="O81" s="114"/>
      <c r="P81" s="114"/>
    </row>
    <row r="82" spans="1:16" s="115" customFormat="1" ht="13.8" x14ac:dyDescent="0.45">
      <c r="A82" s="110" t="s">
        <v>177</v>
      </c>
      <c r="B82" s="110" t="s">
        <v>28</v>
      </c>
      <c r="C82" s="110" t="s">
        <v>820</v>
      </c>
      <c r="D82" s="110"/>
      <c r="E82" s="110">
        <v>0</v>
      </c>
      <c r="F82" s="110" t="s">
        <v>473</v>
      </c>
      <c r="G82" s="110" t="s">
        <v>550</v>
      </c>
      <c r="H82" s="122">
        <v>380.06099999999998</v>
      </c>
      <c r="I82" s="123" t="s">
        <v>549</v>
      </c>
      <c r="J82" s="114"/>
      <c r="K82" s="114"/>
      <c r="L82" s="114"/>
      <c r="M82" s="114"/>
      <c r="N82" s="114"/>
      <c r="O82" s="114"/>
      <c r="P82" s="114"/>
    </row>
    <row r="83" spans="1:16" s="115" customFormat="1" ht="13.8" x14ac:dyDescent="0.45">
      <c r="A83" s="110" t="s">
        <v>181</v>
      </c>
      <c r="B83" s="110" t="s">
        <v>29</v>
      </c>
      <c r="C83" s="124" t="s">
        <v>821</v>
      </c>
      <c r="D83" s="124"/>
      <c r="E83" s="124">
        <v>0</v>
      </c>
      <c r="F83" s="124" t="s">
        <v>473</v>
      </c>
      <c r="G83" s="110" t="s">
        <v>535</v>
      </c>
      <c r="H83" s="122">
        <v>428.16</v>
      </c>
      <c r="I83" s="123" t="s">
        <v>534</v>
      </c>
      <c r="J83" s="114"/>
      <c r="K83" s="114"/>
      <c r="L83" s="114"/>
    </row>
    <row r="84" spans="1:16" s="119" customFormat="1" x14ac:dyDescent="0.5">
      <c r="A84" s="116" t="s">
        <v>822</v>
      </c>
      <c r="B84" s="116" t="s">
        <v>823</v>
      </c>
      <c r="C84" s="116" t="s">
        <v>824</v>
      </c>
      <c r="D84" s="116" t="s">
        <v>642</v>
      </c>
      <c r="E84" s="116">
        <v>0</v>
      </c>
      <c r="F84" s="116" t="s">
        <v>473</v>
      </c>
      <c r="G84" s="116" t="s">
        <v>825</v>
      </c>
      <c r="H84" s="117">
        <v>364.10599999999999</v>
      </c>
      <c r="I84" s="118" t="s">
        <v>826</v>
      </c>
    </row>
    <row r="85" spans="1:16" s="119" customFormat="1" x14ac:dyDescent="0.5">
      <c r="A85" s="116" t="s">
        <v>827</v>
      </c>
      <c r="B85" s="116" t="s">
        <v>828</v>
      </c>
      <c r="C85" s="116" t="s">
        <v>829</v>
      </c>
      <c r="D85" s="116" t="s">
        <v>648</v>
      </c>
      <c r="E85" s="116">
        <v>0</v>
      </c>
      <c r="F85" s="116" t="s">
        <v>473</v>
      </c>
      <c r="G85" s="116" t="s">
        <v>830</v>
      </c>
      <c r="H85" s="117">
        <v>362.09</v>
      </c>
      <c r="I85" s="118" t="s">
        <v>831</v>
      </c>
    </row>
    <row r="86" spans="1:16" s="119" customFormat="1" x14ac:dyDescent="0.5">
      <c r="A86" s="116" t="s">
        <v>536</v>
      </c>
      <c r="B86" s="116" t="s">
        <v>832</v>
      </c>
      <c r="C86" s="116" t="s">
        <v>833</v>
      </c>
      <c r="D86" s="116" t="s">
        <v>499</v>
      </c>
      <c r="E86" s="116">
        <v>97.96</v>
      </c>
      <c r="F86" s="116" t="s">
        <v>478</v>
      </c>
      <c r="G86" s="116" t="s">
        <v>538</v>
      </c>
      <c r="H86" s="117">
        <v>378.089</v>
      </c>
      <c r="I86" s="118" t="s">
        <v>537</v>
      </c>
    </row>
    <row r="87" spans="1:16" s="119" customFormat="1" x14ac:dyDescent="0.5">
      <c r="A87" s="116" t="s">
        <v>539</v>
      </c>
      <c r="B87" s="116" t="s">
        <v>834</v>
      </c>
      <c r="C87" s="116" t="s">
        <v>835</v>
      </c>
      <c r="D87" s="116" t="s">
        <v>519</v>
      </c>
      <c r="E87" s="116">
        <v>1.75</v>
      </c>
      <c r="F87" s="116" t="s">
        <v>505</v>
      </c>
      <c r="G87" s="116" t="s">
        <v>541</v>
      </c>
      <c r="H87" s="117">
        <v>358.08300000000003</v>
      </c>
      <c r="I87" s="118" t="s">
        <v>540</v>
      </c>
    </row>
    <row r="88" spans="1:16" s="128" customFormat="1" ht="13.8" x14ac:dyDescent="0.45">
      <c r="A88" s="125" t="s">
        <v>185</v>
      </c>
      <c r="B88" s="125" t="s">
        <v>30</v>
      </c>
      <c r="C88" s="125" t="s">
        <v>836</v>
      </c>
      <c r="D88" s="125"/>
      <c r="E88" s="125">
        <v>0</v>
      </c>
      <c r="F88" s="125" t="s">
        <v>473</v>
      </c>
      <c r="G88" s="125" t="s">
        <v>837</v>
      </c>
      <c r="H88" s="126">
        <v>622.12</v>
      </c>
      <c r="I88" s="127" t="s">
        <v>838</v>
      </c>
    </row>
    <row r="89" spans="1:16" s="115" customFormat="1" ht="13.8" x14ac:dyDescent="0.45">
      <c r="A89" s="110" t="s">
        <v>188</v>
      </c>
      <c r="B89" s="110" t="s">
        <v>31</v>
      </c>
      <c r="C89" s="110" t="s">
        <v>839</v>
      </c>
      <c r="D89" s="110"/>
      <c r="E89" s="110">
        <v>0</v>
      </c>
      <c r="F89" s="110" t="s">
        <v>473</v>
      </c>
      <c r="G89" s="110" t="s">
        <v>840</v>
      </c>
      <c r="H89" s="122">
        <v>230.03800000000001</v>
      </c>
      <c r="I89" s="123" t="s">
        <v>841</v>
      </c>
      <c r="J89" s="114"/>
      <c r="K89" s="114"/>
      <c r="L89" s="114"/>
      <c r="M89" s="114"/>
      <c r="N89" s="114"/>
      <c r="O89" s="114"/>
      <c r="P89" s="114"/>
    </row>
    <row r="90" spans="1:16" s="114" customFormat="1" ht="13.8" x14ac:dyDescent="0.45">
      <c r="A90" s="110" t="s">
        <v>306</v>
      </c>
      <c r="B90" s="110" t="s">
        <v>349</v>
      </c>
      <c r="C90" s="110" t="s">
        <v>842</v>
      </c>
      <c r="D90" s="110"/>
      <c r="E90" s="110">
        <v>0</v>
      </c>
      <c r="F90" s="110" t="s">
        <v>473</v>
      </c>
      <c r="G90" s="110" t="s">
        <v>843</v>
      </c>
      <c r="H90" s="122">
        <v>392.11599999999999</v>
      </c>
      <c r="I90" s="123" t="s">
        <v>844</v>
      </c>
    </row>
    <row r="91" spans="1:16" s="119" customFormat="1" x14ac:dyDescent="0.5">
      <c r="A91" s="121" t="s">
        <v>661</v>
      </c>
      <c r="B91" s="116" t="s">
        <v>845</v>
      </c>
      <c r="C91" s="116" t="s">
        <v>846</v>
      </c>
      <c r="D91" s="116" t="s">
        <v>606</v>
      </c>
      <c r="E91" s="116">
        <v>0</v>
      </c>
      <c r="F91" s="116" t="s">
        <v>473</v>
      </c>
      <c r="G91" s="116" t="s">
        <v>847</v>
      </c>
      <c r="H91" s="117">
        <v>390.1</v>
      </c>
      <c r="I91" s="118" t="s">
        <v>848</v>
      </c>
    </row>
    <row r="92" spans="1:16" s="119" customFormat="1" x14ac:dyDescent="0.5">
      <c r="A92" s="121" t="s">
        <v>661</v>
      </c>
      <c r="B92" s="116" t="s">
        <v>849</v>
      </c>
      <c r="C92" s="116" t="s">
        <v>850</v>
      </c>
      <c r="D92" s="116" t="s">
        <v>664</v>
      </c>
      <c r="E92" s="116">
        <v>0</v>
      </c>
      <c r="F92" s="116" t="s">
        <v>473</v>
      </c>
      <c r="G92" s="116" t="s">
        <v>851</v>
      </c>
      <c r="H92" s="117">
        <v>408.11500000000001</v>
      </c>
      <c r="I92" s="118" t="s">
        <v>852</v>
      </c>
    </row>
    <row r="93" spans="1:16" s="119" customFormat="1" x14ac:dyDescent="0.5">
      <c r="A93" s="116" t="s">
        <v>827</v>
      </c>
      <c r="B93" s="116" t="s">
        <v>828</v>
      </c>
      <c r="C93" s="116" t="s">
        <v>853</v>
      </c>
      <c r="D93" s="116" t="s">
        <v>670</v>
      </c>
      <c r="E93" s="116">
        <v>0</v>
      </c>
      <c r="F93" s="116" t="s">
        <v>473</v>
      </c>
      <c r="G93" s="116" t="s">
        <v>830</v>
      </c>
      <c r="H93" s="117">
        <v>362.09</v>
      </c>
      <c r="I93" s="118" t="s">
        <v>831</v>
      </c>
    </row>
    <row r="94" spans="1:16" s="119" customFormat="1" x14ac:dyDescent="0.5">
      <c r="A94" s="116" t="s">
        <v>536</v>
      </c>
      <c r="B94" s="116" t="s">
        <v>832</v>
      </c>
      <c r="C94" s="116" t="s">
        <v>854</v>
      </c>
      <c r="D94" s="116" t="s">
        <v>499</v>
      </c>
      <c r="E94" s="116">
        <v>76.19</v>
      </c>
      <c r="F94" s="116" t="s">
        <v>478</v>
      </c>
      <c r="G94" s="116" t="s">
        <v>538</v>
      </c>
      <c r="H94" s="117">
        <v>378.089</v>
      </c>
      <c r="I94" s="118" t="s">
        <v>537</v>
      </c>
    </row>
    <row r="95" spans="1:16" s="119" customFormat="1" x14ac:dyDescent="0.5">
      <c r="A95" s="121" t="s">
        <v>661</v>
      </c>
      <c r="B95" s="116" t="s">
        <v>855</v>
      </c>
      <c r="C95" s="116" t="s">
        <v>856</v>
      </c>
      <c r="D95" s="116" t="s">
        <v>677</v>
      </c>
      <c r="E95" s="116">
        <v>0</v>
      </c>
      <c r="F95" s="116" t="s">
        <v>473</v>
      </c>
      <c r="G95" s="116" t="s">
        <v>851</v>
      </c>
      <c r="H95" s="117">
        <v>408.11500000000001</v>
      </c>
      <c r="I95" s="118" t="s">
        <v>857</v>
      </c>
    </row>
    <row r="96" spans="1:16" s="119" customFormat="1" x14ac:dyDescent="0.5">
      <c r="A96" s="121" t="s">
        <v>661</v>
      </c>
      <c r="B96" s="116" t="s">
        <v>858</v>
      </c>
      <c r="C96" s="116" t="s">
        <v>859</v>
      </c>
      <c r="D96" s="116" t="s">
        <v>682</v>
      </c>
      <c r="E96" s="116">
        <v>0</v>
      </c>
      <c r="F96" s="116" t="s">
        <v>473</v>
      </c>
      <c r="G96" s="116" t="s">
        <v>860</v>
      </c>
      <c r="H96" s="117">
        <v>406.09899999999999</v>
      </c>
      <c r="I96" s="118" t="s">
        <v>861</v>
      </c>
    </row>
    <row r="97" spans="1:16" s="119" customFormat="1" x14ac:dyDescent="0.5">
      <c r="A97" s="116" t="s">
        <v>827</v>
      </c>
      <c r="B97" s="116" t="s">
        <v>828</v>
      </c>
      <c r="C97" s="116" t="s">
        <v>862</v>
      </c>
      <c r="D97" s="116" t="s">
        <v>688</v>
      </c>
      <c r="E97" s="116">
        <v>0</v>
      </c>
      <c r="F97" s="116" t="s">
        <v>473</v>
      </c>
      <c r="G97" s="116" t="s">
        <v>830</v>
      </c>
      <c r="H97" s="117">
        <v>362.09</v>
      </c>
      <c r="I97" s="118" t="s">
        <v>863</v>
      </c>
    </row>
    <row r="98" spans="1:16" s="119" customFormat="1" x14ac:dyDescent="0.5">
      <c r="A98" s="116" t="s">
        <v>87</v>
      </c>
      <c r="B98" s="116" t="s">
        <v>4</v>
      </c>
      <c r="C98" s="116" t="s">
        <v>864</v>
      </c>
      <c r="D98" s="116" t="s">
        <v>502</v>
      </c>
      <c r="E98" s="116">
        <v>5.56</v>
      </c>
      <c r="F98" s="116" t="s">
        <v>505</v>
      </c>
      <c r="G98" s="116" t="s">
        <v>561</v>
      </c>
      <c r="H98" s="117">
        <v>364.06200000000001</v>
      </c>
      <c r="I98" s="118" t="s">
        <v>560</v>
      </c>
    </row>
    <row r="99" spans="1:16" s="119" customFormat="1" x14ac:dyDescent="0.5">
      <c r="A99" s="121" t="s">
        <v>661</v>
      </c>
      <c r="B99" s="116" t="s">
        <v>865</v>
      </c>
      <c r="C99" s="116" t="s">
        <v>866</v>
      </c>
      <c r="D99" s="116" t="s">
        <v>693</v>
      </c>
      <c r="E99" s="116">
        <v>0</v>
      </c>
      <c r="F99" s="116" t="s">
        <v>473</v>
      </c>
      <c r="G99" s="116" t="s">
        <v>867</v>
      </c>
      <c r="H99" s="117">
        <v>352.10300000000001</v>
      </c>
      <c r="I99" s="118" t="s">
        <v>868</v>
      </c>
    </row>
    <row r="100" spans="1:16" s="119" customFormat="1" x14ac:dyDescent="0.5">
      <c r="A100" s="121" t="s">
        <v>661</v>
      </c>
      <c r="B100" s="116" t="s">
        <v>869</v>
      </c>
      <c r="C100" s="116" t="s">
        <v>870</v>
      </c>
      <c r="D100" s="116" t="s">
        <v>698</v>
      </c>
      <c r="E100" s="116">
        <v>0</v>
      </c>
      <c r="F100" s="116" t="s">
        <v>473</v>
      </c>
      <c r="G100" s="116" t="s">
        <v>871</v>
      </c>
      <c r="H100" s="117">
        <v>370.11799999999999</v>
      </c>
      <c r="I100" s="118" t="s">
        <v>872</v>
      </c>
    </row>
    <row r="101" spans="1:16" s="119" customFormat="1" x14ac:dyDescent="0.5">
      <c r="A101" s="121" t="s">
        <v>661</v>
      </c>
      <c r="B101" s="116" t="s">
        <v>873</v>
      </c>
      <c r="C101" s="116" t="s">
        <v>874</v>
      </c>
      <c r="D101" s="116" t="s">
        <v>703</v>
      </c>
      <c r="E101" s="116">
        <v>0</v>
      </c>
      <c r="F101" s="116" t="s">
        <v>473</v>
      </c>
      <c r="G101" s="116" t="s">
        <v>875</v>
      </c>
      <c r="H101" s="117">
        <v>368.10199999999998</v>
      </c>
      <c r="I101" s="118" t="s">
        <v>876</v>
      </c>
    </row>
    <row r="102" spans="1:16" s="114" customFormat="1" ht="13.8" x14ac:dyDescent="0.45">
      <c r="A102" s="110" t="s">
        <v>192</v>
      </c>
      <c r="B102" s="110" t="s">
        <v>32</v>
      </c>
      <c r="C102" s="110" t="s">
        <v>877</v>
      </c>
      <c r="D102" s="110"/>
      <c r="E102" s="110">
        <v>0</v>
      </c>
      <c r="F102" s="110" t="s">
        <v>473</v>
      </c>
      <c r="G102" s="110" t="s">
        <v>484</v>
      </c>
      <c r="H102" s="122">
        <v>400.11</v>
      </c>
      <c r="I102" s="123" t="s">
        <v>483</v>
      </c>
    </row>
    <row r="103" spans="1:16" s="114" customFormat="1" ht="13.8" x14ac:dyDescent="0.45">
      <c r="A103" s="110" t="s">
        <v>246</v>
      </c>
      <c r="B103" s="110" t="s">
        <v>245</v>
      </c>
      <c r="C103" s="110" t="s">
        <v>878</v>
      </c>
      <c r="D103" s="110"/>
      <c r="E103" s="110">
        <v>0</v>
      </c>
      <c r="F103" s="110" t="s">
        <v>473</v>
      </c>
      <c r="G103" s="110" t="s">
        <v>879</v>
      </c>
      <c r="H103" s="122">
        <v>396.08</v>
      </c>
      <c r="I103" s="123" t="s">
        <v>880</v>
      </c>
    </row>
    <row r="104" spans="1:16" s="114" customFormat="1" ht="13.8" x14ac:dyDescent="0.45">
      <c r="A104" s="110" t="s">
        <v>197</v>
      </c>
      <c r="B104" s="110" t="s">
        <v>33</v>
      </c>
      <c r="C104" s="110" t="s">
        <v>881</v>
      </c>
      <c r="D104" s="110"/>
      <c r="E104" s="110">
        <v>0</v>
      </c>
      <c r="F104" s="110" t="s">
        <v>473</v>
      </c>
      <c r="G104" s="110" t="s">
        <v>477</v>
      </c>
      <c r="H104" s="122">
        <v>500.13</v>
      </c>
      <c r="I104" s="123" t="s">
        <v>476</v>
      </c>
    </row>
    <row r="105" spans="1:16" s="114" customFormat="1" ht="13.8" x14ac:dyDescent="0.45">
      <c r="A105" s="110" t="s">
        <v>203</v>
      </c>
      <c r="B105" s="110" t="s">
        <v>34</v>
      </c>
      <c r="C105" s="110" t="s">
        <v>882</v>
      </c>
      <c r="D105" s="110"/>
      <c r="E105" s="110">
        <v>0</v>
      </c>
      <c r="F105" s="110" t="s">
        <v>473</v>
      </c>
      <c r="G105" s="110" t="s">
        <v>592</v>
      </c>
      <c r="H105" s="122">
        <v>464.07799999999997</v>
      </c>
      <c r="I105" s="123" t="s">
        <v>591</v>
      </c>
    </row>
    <row r="106" spans="1:16" s="114" customFormat="1" ht="13.8" x14ac:dyDescent="0.45">
      <c r="A106" s="110" t="s">
        <v>206</v>
      </c>
      <c r="B106" s="110" t="s">
        <v>35</v>
      </c>
      <c r="C106" s="110" t="s">
        <v>883</v>
      </c>
      <c r="D106" s="110"/>
      <c r="E106" s="110">
        <v>0</v>
      </c>
      <c r="F106" s="110" t="s">
        <v>473</v>
      </c>
      <c r="G106" s="110" t="s">
        <v>513</v>
      </c>
      <c r="H106" s="122">
        <v>414.07</v>
      </c>
      <c r="I106" s="123" t="s">
        <v>512</v>
      </c>
    </row>
    <row r="107" spans="1:16" s="115" customFormat="1" ht="13.8" x14ac:dyDescent="0.45">
      <c r="A107" s="110" t="s">
        <v>209</v>
      </c>
      <c r="B107" s="110" t="s">
        <v>36</v>
      </c>
      <c r="C107" s="110" t="s">
        <v>884</v>
      </c>
      <c r="D107" s="110"/>
      <c r="E107" s="110">
        <v>0</v>
      </c>
      <c r="F107" s="110" t="s">
        <v>473</v>
      </c>
      <c r="G107" s="110" t="s">
        <v>885</v>
      </c>
      <c r="H107" s="122">
        <v>538.22</v>
      </c>
      <c r="I107" s="123" t="s">
        <v>886</v>
      </c>
      <c r="J107" s="114"/>
      <c r="K107" s="114"/>
      <c r="L107" s="114"/>
      <c r="M107" s="114"/>
      <c r="N107" s="114"/>
      <c r="O107" s="114"/>
      <c r="P107" s="114"/>
    </row>
    <row r="108" spans="1:16" s="115" customFormat="1" ht="13.8" x14ac:dyDescent="0.45">
      <c r="A108" s="110" t="s">
        <v>212</v>
      </c>
      <c r="B108" s="110" t="s">
        <v>37</v>
      </c>
      <c r="C108" s="110" t="s">
        <v>887</v>
      </c>
      <c r="D108" s="110"/>
      <c r="E108" s="110">
        <v>0</v>
      </c>
      <c r="F108" s="110" t="s">
        <v>473</v>
      </c>
      <c r="G108" s="110" t="s">
        <v>888</v>
      </c>
      <c r="H108" s="122">
        <v>431.101</v>
      </c>
      <c r="I108" s="123" t="s">
        <v>889</v>
      </c>
      <c r="J108" s="114"/>
      <c r="K108" s="114"/>
      <c r="L108" s="114"/>
      <c r="M108" s="114"/>
      <c r="N108" s="114"/>
      <c r="O108" s="114"/>
      <c r="P108" s="114"/>
    </row>
    <row r="109" spans="1:16" s="115" customFormat="1" ht="13.8" x14ac:dyDescent="0.45">
      <c r="A109" s="110" t="s">
        <v>250</v>
      </c>
      <c r="B109" s="110" t="s">
        <v>247</v>
      </c>
      <c r="C109" s="110" t="s">
        <v>890</v>
      </c>
      <c r="D109" s="110"/>
      <c r="E109" s="110">
        <v>0</v>
      </c>
      <c r="F109" s="110" t="s">
        <v>473</v>
      </c>
      <c r="G109" s="110" t="s">
        <v>524</v>
      </c>
      <c r="H109" s="122">
        <v>242.09299999999999</v>
      </c>
      <c r="I109" s="123" t="s">
        <v>891</v>
      </c>
      <c r="J109" s="114"/>
      <c r="K109" s="114"/>
      <c r="L109" s="114"/>
      <c r="M109" s="114"/>
      <c r="N109" s="114"/>
      <c r="O109" s="114"/>
      <c r="P109" s="114"/>
    </row>
    <row r="110" spans="1:16" s="115" customFormat="1" ht="13.8" x14ac:dyDescent="0.45">
      <c r="A110" s="110" t="s">
        <v>251</v>
      </c>
      <c r="B110" s="110" t="s">
        <v>892</v>
      </c>
      <c r="C110" s="110" t="s">
        <v>893</v>
      </c>
      <c r="D110" s="110"/>
      <c r="E110" s="110">
        <v>0</v>
      </c>
      <c r="F110" s="110" t="s">
        <v>473</v>
      </c>
      <c r="G110" s="110" t="s">
        <v>894</v>
      </c>
      <c r="H110" s="129">
        <v>412.05900000000003</v>
      </c>
      <c r="I110" s="123" t="s">
        <v>895</v>
      </c>
      <c r="J110" s="114"/>
      <c r="K110" s="114"/>
      <c r="M110" s="114"/>
      <c r="N110" s="114"/>
      <c r="O110" s="114"/>
      <c r="P110" s="114"/>
    </row>
    <row r="111" spans="1:16" s="119" customFormat="1" x14ac:dyDescent="0.5">
      <c r="A111" s="121" t="s">
        <v>661</v>
      </c>
      <c r="B111" s="116" t="s">
        <v>896</v>
      </c>
      <c r="C111" s="116" t="s">
        <v>897</v>
      </c>
      <c r="D111" s="116" t="s">
        <v>777</v>
      </c>
      <c r="E111" s="116">
        <v>100</v>
      </c>
      <c r="F111" s="116" t="s">
        <v>478</v>
      </c>
      <c r="G111" s="116" t="s">
        <v>898</v>
      </c>
      <c r="H111" s="117">
        <v>368.05</v>
      </c>
      <c r="I111" s="118" t="s">
        <v>899</v>
      </c>
    </row>
    <row r="112" spans="1:16" s="115" customFormat="1" ht="13.8" x14ac:dyDescent="0.45">
      <c r="A112" s="110" t="s">
        <v>252</v>
      </c>
      <c r="B112" s="110" t="s">
        <v>249</v>
      </c>
      <c r="C112" s="110" t="s">
        <v>900</v>
      </c>
      <c r="D112" s="110"/>
      <c r="E112" s="110">
        <v>0</v>
      </c>
      <c r="F112" s="110" t="s">
        <v>473</v>
      </c>
      <c r="G112" s="110" t="s">
        <v>901</v>
      </c>
      <c r="H112" s="122">
        <v>382.51</v>
      </c>
      <c r="I112" s="123" t="s">
        <v>902</v>
      </c>
      <c r="J112" s="114"/>
      <c r="K112" s="114"/>
      <c r="L112" s="114"/>
      <c r="M112" s="114"/>
      <c r="N112" s="114"/>
      <c r="O112" s="114"/>
      <c r="P112" s="114"/>
    </row>
    <row r="113" spans="1:16" s="115" customFormat="1" ht="13.8" x14ac:dyDescent="0.45">
      <c r="A113" s="110" t="s">
        <v>216</v>
      </c>
      <c r="B113" s="110" t="s">
        <v>38</v>
      </c>
      <c r="C113" s="110" t="s">
        <v>903</v>
      </c>
      <c r="D113" s="110"/>
      <c r="E113" s="110">
        <v>0</v>
      </c>
      <c r="F113" s="110" t="s">
        <v>473</v>
      </c>
      <c r="G113" s="110" t="s">
        <v>547</v>
      </c>
      <c r="H113" s="122">
        <v>564.09299999999996</v>
      </c>
      <c r="I113" s="123" t="s">
        <v>546</v>
      </c>
      <c r="J113" s="114"/>
      <c r="K113" s="114"/>
      <c r="L113" s="114"/>
      <c r="M113" s="114"/>
      <c r="N113" s="114"/>
      <c r="O113" s="114"/>
      <c r="P113" s="114"/>
    </row>
    <row r="114" spans="1:16" s="115" customFormat="1" ht="13.8" x14ac:dyDescent="0.45">
      <c r="A114" s="110" t="s">
        <v>219</v>
      </c>
      <c r="B114" s="110" t="s">
        <v>39</v>
      </c>
      <c r="C114" s="110" t="s">
        <v>904</v>
      </c>
      <c r="D114" s="110"/>
      <c r="E114" s="110">
        <v>0</v>
      </c>
      <c r="F114" s="110" t="s">
        <v>473</v>
      </c>
      <c r="G114" s="110" t="s">
        <v>905</v>
      </c>
      <c r="H114" s="122">
        <v>726.23</v>
      </c>
      <c r="I114" s="123" t="s">
        <v>906</v>
      </c>
      <c r="J114" s="114"/>
      <c r="K114" s="114"/>
      <c r="L114" s="114"/>
      <c r="M114" s="114"/>
      <c r="N114" s="114"/>
      <c r="O114" s="114"/>
      <c r="P114" s="114"/>
    </row>
    <row r="115" spans="1:16" s="115" customFormat="1" ht="13.8" x14ac:dyDescent="0.45">
      <c r="A115" s="110" t="s">
        <v>223</v>
      </c>
      <c r="B115" s="110" t="s">
        <v>40</v>
      </c>
      <c r="C115" s="110" t="s">
        <v>907</v>
      </c>
      <c r="D115" s="110"/>
      <c r="E115" s="110">
        <v>0</v>
      </c>
      <c r="F115" s="110" t="s">
        <v>473</v>
      </c>
      <c r="G115" s="110" t="s">
        <v>586</v>
      </c>
      <c r="H115" s="122">
        <v>450.12</v>
      </c>
      <c r="I115" s="123" t="s">
        <v>585</v>
      </c>
      <c r="J115" s="114"/>
      <c r="K115" s="114"/>
      <c r="L115" s="114"/>
      <c r="M115" s="114"/>
      <c r="N115" s="114"/>
      <c r="O115" s="114"/>
      <c r="P115" s="114"/>
    </row>
    <row r="116" spans="1:16" s="115" customFormat="1" ht="13.8" x14ac:dyDescent="0.45">
      <c r="A116" s="110" t="s">
        <v>226</v>
      </c>
      <c r="B116" s="110" t="s">
        <v>41</v>
      </c>
      <c r="C116" s="110" t="s">
        <v>908</v>
      </c>
      <c r="D116" s="110"/>
      <c r="E116" s="110">
        <v>0</v>
      </c>
      <c r="F116" s="110" t="s">
        <v>473</v>
      </c>
      <c r="G116" s="110" t="s">
        <v>909</v>
      </c>
      <c r="H116" s="122">
        <v>164.03100000000001</v>
      </c>
      <c r="I116" s="123" t="s">
        <v>910</v>
      </c>
      <c r="J116" s="114"/>
      <c r="K116" s="114"/>
      <c r="L116" s="114"/>
      <c r="M116" s="114"/>
      <c r="N116" s="114"/>
      <c r="O116" s="114"/>
      <c r="P116" s="114"/>
    </row>
    <row r="117" spans="1:16" s="115" customFormat="1" ht="13.8" x14ac:dyDescent="0.45">
      <c r="A117" s="110" t="s">
        <v>230</v>
      </c>
      <c r="B117" s="110" t="s">
        <v>42</v>
      </c>
      <c r="C117" s="110" t="s">
        <v>911</v>
      </c>
      <c r="D117" s="110"/>
      <c r="E117" s="110">
        <v>0</v>
      </c>
      <c r="F117" s="110" t="s">
        <v>473</v>
      </c>
      <c r="G117" s="110" t="s">
        <v>912</v>
      </c>
      <c r="H117" s="122">
        <v>518.57000000000005</v>
      </c>
      <c r="I117" s="123" t="s">
        <v>913</v>
      </c>
      <c r="J117" s="114"/>
      <c r="K117" s="114"/>
      <c r="L117" s="114"/>
      <c r="M117" s="114"/>
      <c r="N117" s="114"/>
      <c r="O117" s="114"/>
      <c r="P117" s="114"/>
    </row>
    <row r="118" spans="1:16" s="114" customFormat="1" ht="13.8" x14ac:dyDescent="0.45">
      <c r="A118" s="110" t="s">
        <v>254</v>
      </c>
      <c r="B118" s="110" t="s">
        <v>914</v>
      </c>
      <c r="C118" s="110" t="s">
        <v>915</v>
      </c>
      <c r="D118" s="110"/>
      <c r="E118" s="110">
        <v>0</v>
      </c>
      <c r="F118" s="110" t="s">
        <v>473</v>
      </c>
      <c r="G118" s="110" t="s">
        <v>508</v>
      </c>
      <c r="H118" s="122">
        <v>442.12400000000002</v>
      </c>
      <c r="I118" s="123" t="s">
        <v>507</v>
      </c>
    </row>
    <row r="119" spans="1:16" s="133" customFormat="1" x14ac:dyDescent="0.5">
      <c r="A119" s="130" t="s">
        <v>605</v>
      </c>
      <c r="B119" s="130" t="s">
        <v>916</v>
      </c>
      <c r="C119" s="130" t="s">
        <v>917</v>
      </c>
      <c r="D119" s="130" t="s">
        <v>606</v>
      </c>
      <c r="E119" s="130">
        <v>0</v>
      </c>
      <c r="F119" s="130" t="s">
        <v>473</v>
      </c>
      <c r="G119" s="130" t="s">
        <v>918</v>
      </c>
      <c r="H119" s="131">
        <v>440.108</v>
      </c>
      <c r="I119" s="132" t="s">
        <v>612</v>
      </c>
    </row>
    <row r="120" spans="1:16" s="119" customFormat="1" x14ac:dyDescent="0.5">
      <c r="A120" s="121" t="s">
        <v>661</v>
      </c>
      <c r="B120" s="116" t="s">
        <v>919</v>
      </c>
      <c r="C120" s="116" t="s">
        <v>920</v>
      </c>
      <c r="D120" s="116" t="s">
        <v>664</v>
      </c>
      <c r="E120" s="116">
        <v>0</v>
      </c>
      <c r="F120" s="116" t="s">
        <v>473</v>
      </c>
      <c r="G120" s="116" t="s">
        <v>921</v>
      </c>
      <c r="H120" s="117">
        <v>458.12299999999999</v>
      </c>
      <c r="I120" s="118" t="s">
        <v>922</v>
      </c>
    </row>
    <row r="121" spans="1:16" s="119" customFormat="1" x14ac:dyDescent="0.5">
      <c r="A121" s="121" t="s">
        <v>661</v>
      </c>
      <c r="B121" s="116" t="s">
        <v>923</v>
      </c>
      <c r="C121" s="116" t="s">
        <v>924</v>
      </c>
      <c r="D121" s="116" t="s">
        <v>670</v>
      </c>
      <c r="E121" s="116">
        <v>0</v>
      </c>
      <c r="F121" s="116" t="s">
        <v>473</v>
      </c>
      <c r="G121" s="116" t="s">
        <v>925</v>
      </c>
      <c r="H121" s="117">
        <v>412.09800000000001</v>
      </c>
      <c r="I121" s="118" t="s">
        <v>926</v>
      </c>
    </row>
    <row r="122" spans="1:16" s="119" customFormat="1" x14ac:dyDescent="0.5">
      <c r="A122" s="116" t="s">
        <v>509</v>
      </c>
      <c r="B122" s="116" t="s">
        <v>927</v>
      </c>
      <c r="C122" s="116" t="s">
        <v>928</v>
      </c>
      <c r="D122" s="116" t="s">
        <v>499</v>
      </c>
      <c r="E122" s="116">
        <v>76.19</v>
      </c>
      <c r="F122" s="116" t="s">
        <v>478</v>
      </c>
      <c r="G122" s="116" t="s">
        <v>511</v>
      </c>
      <c r="H122" s="117">
        <v>428.09699999999998</v>
      </c>
      <c r="I122" s="118" t="s">
        <v>510</v>
      </c>
    </row>
    <row r="123" spans="1:16" s="119" customFormat="1" x14ac:dyDescent="0.5">
      <c r="A123" s="121" t="s">
        <v>661</v>
      </c>
      <c r="B123" s="116" t="s">
        <v>929</v>
      </c>
      <c r="C123" s="116" t="s">
        <v>930</v>
      </c>
      <c r="D123" s="116" t="s">
        <v>677</v>
      </c>
      <c r="E123" s="116">
        <v>0</v>
      </c>
      <c r="F123" s="116" t="s">
        <v>473</v>
      </c>
      <c r="G123" s="116" t="s">
        <v>921</v>
      </c>
      <c r="H123" s="117">
        <v>458.12299999999999</v>
      </c>
      <c r="I123" s="118" t="s">
        <v>931</v>
      </c>
    </row>
    <row r="124" spans="1:16" s="119" customFormat="1" x14ac:dyDescent="0.5">
      <c r="A124" s="121" t="s">
        <v>661</v>
      </c>
      <c r="B124" s="116" t="s">
        <v>932</v>
      </c>
      <c r="C124" s="116" t="s">
        <v>933</v>
      </c>
      <c r="D124" s="116" t="s">
        <v>682</v>
      </c>
      <c r="E124" s="116">
        <v>0</v>
      </c>
      <c r="F124" s="116" t="s">
        <v>473</v>
      </c>
      <c r="G124" s="116" t="s">
        <v>934</v>
      </c>
      <c r="H124" s="117">
        <v>456.10700000000003</v>
      </c>
      <c r="I124" s="118" t="s">
        <v>935</v>
      </c>
    </row>
    <row r="125" spans="1:16" s="119" customFormat="1" x14ac:dyDescent="0.5">
      <c r="A125" s="116" t="s">
        <v>936</v>
      </c>
      <c r="B125" s="116" t="s">
        <v>937</v>
      </c>
      <c r="C125" s="116" t="s">
        <v>938</v>
      </c>
      <c r="D125" s="116" t="s">
        <v>688</v>
      </c>
      <c r="E125" s="116">
        <v>0</v>
      </c>
      <c r="F125" s="116" t="s">
        <v>473</v>
      </c>
      <c r="G125" s="116" t="s">
        <v>925</v>
      </c>
      <c r="H125" s="117">
        <v>412.09800000000001</v>
      </c>
      <c r="I125" s="118" t="s">
        <v>939</v>
      </c>
    </row>
    <row r="126" spans="1:16" s="119" customFormat="1" x14ac:dyDescent="0.5">
      <c r="A126" s="116" t="s">
        <v>206</v>
      </c>
      <c r="B126" s="116" t="s">
        <v>35</v>
      </c>
      <c r="C126" s="116" t="s">
        <v>940</v>
      </c>
      <c r="D126" s="116" t="s">
        <v>502</v>
      </c>
      <c r="E126" s="116">
        <v>5.56</v>
      </c>
      <c r="F126" s="116" t="s">
        <v>505</v>
      </c>
      <c r="G126" s="116" t="s">
        <v>513</v>
      </c>
      <c r="H126" s="117">
        <v>414.07</v>
      </c>
      <c r="I126" s="118" t="s">
        <v>512</v>
      </c>
    </row>
    <row r="127" spans="1:16" s="119" customFormat="1" x14ac:dyDescent="0.5">
      <c r="A127" s="121" t="s">
        <v>661</v>
      </c>
      <c r="B127" s="116" t="s">
        <v>941</v>
      </c>
      <c r="C127" s="116" t="s">
        <v>942</v>
      </c>
      <c r="D127" s="116" t="s">
        <v>693</v>
      </c>
      <c r="E127" s="116">
        <v>0</v>
      </c>
      <c r="F127" s="116" t="s">
        <v>473</v>
      </c>
      <c r="G127" s="116" t="s">
        <v>943</v>
      </c>
      <c r="H127" s="117">
        <v>402.11099999999999</v>
      </c>
      <c r="I127" s="118" t="s">
        <v>944</v>
      </c>
    </row>
    <row r="128" spans="1:16" s="119" customFormat="1" x14ac:dyDescent="0.5">
      <c r="A128" s="121" t="s">
        <v>661</v>
      </c>
      <c r="B128" s="116" t="s">
        <v>945</v>
      </c>
      <c r="C128" s="116" t="s">
        <v>946</v>
      </c>
      <c r="D128" s="116" t="s">
        <v>698</v>
      </c>
      <c r="E128" s="116">
        <v>0</v>
      </c>
      <c r="F128" s="116" t="s">
        <v>473</v>
      </c>
      <c r="G128" s="116" t="s">
        <v>947</v>
      </c>
      <c r="H128" s="117">
        <v>420.12599999999998</v>
      </c>
      <c r="I128" s="118" t="s">
        <v>948</v>
      </c>
    </row>
    <row r="129" spans="1:9" s="119" customFormat="1" x14ac:dyDescent="0.5">
      <c r="A129" s="121" t="s">
        <v>661</v>
      </c>
      <c r="B129" s="116" t="s">
        <v>949</v>
      </c>
      <c r="C129" s="116" t="s">
        <v>950</v>
      </c>
      <c r="D129" s="116" t="s">
        <v>703</v>
      </c>
      <c r="E129" s="116">
        <v>0</v>
      </c>
      <c r="F129" s="116" t="s">
        <v>473</v>
      </c>
      <c r="G129" s="116" t="s">
        <v>951</v>
      </c>
      <c r="H129" s="117">
        <v>418.11</v>
      </c>
      <c r="I129" s="118" t="s">
        <v>952</v>
      </c>
    </row>
    <row r="130" spans="1:9" s="114" customFormat="1" ht="13.8" x14ac:dyDescent="0.45">
      <c r="A130" s="110" t="s">
        <v>234</v>
      </c>
      <c r="B130" s="110" t="s">
        <v>43</v>
      </c>
      <c r="C130" s="110" t="s">
        <v>953</v>
      </c>
      <c r="D130" s="110"/>
      <c r="E130" s="110">
        <v>0</v>
      </c>
      <c r="F130" s="110" t="s">
        <v>473</v>
      </c>
      <c r="G130" s="110" t="s">
        <v>954</v>
      </c>
      <c r="H130" s="122">
        <v>664.10900000000004</v>
      </c>
      <c r="I130" s="123" t="s">
        <v>955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 guide</vt:lpstr>
      <vt:lpstr>Table_S1_Chemical_Info</vt:lpstr>
      <vt:lpstr>Table_S2_Anal_Method info</vt:lpstr>
      <vt:lpstr>Table_S3_PFAS_IS_Method Info</vt:lpstr>
      <vt:lpstr>Table_S4_Clint_Data_Summary</vt:lpstr>
      <vt:lpstr>Table_S5_IVIVE_Calculations</vt:lpstr>
      <vt:lpstr>Table_S6_Clint-Level4</vt:lpstr>
      <vt:lpstr>Table_S7_CTS_Outputs-Metabolism</vt:lpstr>
      <vt:lpstr>Table_S8_CTS_Outputs -Environ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Crizer, David (NIH/NIEHS) [E]</dc:creator>
  <cp:lastModifiedBy>Wetmore, Barbara (she/her/hers)</cp:lastModifiedBy>
  <dcterms:created xsi:type="dcterms:W3CDTF">2023-03-09T18:10:55Z</dcterms:created>
  <dcterms:modified xsi:type="dcterms:W3CDTF">2024-05-30T20:40:56Z</dcterms:modified>
</cp:coreProperties>
</file>