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8_{8AE1B7D8-DCCB-44E4-B14C-738E19BCF330}" xr6:coauthVersionLast="46" xr6:coauthVersionMax="46" xr10:uidLastSave="{00000000-0000-0000-0000-000000000000}"/>
  <bookViews>
    <workbookView xWindow="1170" yWindow="1170" windowWidth="21600" windowHeight="13980" tabRatio="725" activeTab="9" xr2:uid="{00000000-000D-0000-FFFF-FFFF00000000}"/>
  </bookViews>
  <sheets>
    <sheet name="Hep Data for Prism" sheetId="9" r:id="rId1"/>
    <sheet name="Data" sheetId="1" r:id="rId2"/>
    <sheet name="30503 MDL" sheetId="3" r:id="rId3"/>
    <sheet name="30507 MDL" sheetId="4" r:id="rId4"/>
    <sheet name="30501 MDL" sheetId="5" r:id="rId5"/>
    <sheet name="30516 MDL" sheetId="6" r:id="rId6"/>
    <sheet name="Ametryn MDL" sheetId="7" r:id="rId7"/>
    <sheet name="503Stab" sheetId="10" r:id="rId8"/>
    <sheet name="507Stab" sheetId="14" r:id="rId9"/>
    <sheet name="501Stab" sheetId="13" r:id="rId10"/>
    <sheet name="516Stab" sheetId="11" r:id="rId11"/>
    <sheet name="AmetrynStab" sheetId="12" r:id="rId12"/>
    <sheet name="Notes" sheetId="8" r:id="rId13"/>
    <sheet name="ValueList_Helper" sheetId="2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0" l="1"/>
  <c r="X8" i="10"/>
  <c r="X9" i="10"/>
  <c r="Y9" i="10" s="1"/>
  <c r="X10" i="10"/>
  <c r="X11" i="10"/>
  <c r="X12" i="10"/>
  <c r="X13" i="10"/>
  <c r="X14" i="10"/>
  <c r="X15" i="10"/>
  <c r="X16" i="10"/>
  <c r="X17" i="10"/>
  <c r="AE19" i="10" s="1"/>
  <c r="X18" i="10"/>
  <c r="X19" i="10"/>
  <c r="X20" i="10"/>
  <c r="X21" i="10"/>
  <c r="X22" i="10"/>
  <c r="Z21" i="10" s="1"/>
  <c r="X23" i="10"/>
  <c r="Y21" i="10" s="1"/>
  <c r="X6" i="10"/>
  <c r="Z6" i="10" s="1"/>
  <c r="T23" i="10"/>
  <c r="AE21" i="10" s="1"/>
  <c r="T22" i="10"/>
  <c r="AC21" i="10"/>
  <c r="V21" i="10"/>
  <c r="U21" i="10"/>
  <c r="T21" i="10"/>
  <c r="AE20" i="10"/>
  <c r="T20" i="10"/>
  <c r="T19" i="10"/>
  <c r="AD20" i="10" s="1"/>
  <c r="AE18" i="10"/>
  <c r="T18" i="10"/>
  <c r="T17" i="10"/>
  <c r="AD19" i="10"/>
  <c r="T16" i="10"/>
  <c r="T15" i="10"/>
  <c r="T14" i="10"/>
  <c r="AD18" i="10"/>
  <c r="T13" i="10"/>
  <c r="AC18" i="10"/>
  <c r="V12" i="10"/>
  <c r="U12" i="10"/>
  <c r="T12" i="10"/>
  <c r="AE17" i="10"/>
  <c r="T11" i="10"/>
  <c r="T10" i="10"/>
  <c r="AD17" i="10" s="1"/>
  <c r="U9" i="10"/>
  <c r="T9" i="10"/>
  <c r="V9" i="10" s="1"/>
  <c r="T8" i="10"/>
  <c r="AE16" i="10" s="1"/>
  <c r="T7" i="10"/>
  <c r="V6" i="10" s="1"/>
  <c r="T6" i="10"/>
  <c r="U6" i="10" s="1"/>
  <c r="AE7" i="14"/>
  <c r="AE8" i="14"/>
  <c r="AE9" i="14"/>
  <c r="AJ17" i="14" s="1"/>
  <c r="AE10" i="14"/>
  <c r="AE11" i="14"/>
  <c r="AE12" i="14"/>
  <c r="AE13" i="14"/>
  <c r="AE14" i="14"/>
  <c r="AE15" i="14"/>
  <c r="AE16" i="14"/>
  <c r="AE17" i="14"/>
  <c r="AL19" i="14" s="1"/>
  <c r="AE18" i="14"/>
  <c r="AE19" i="14"/>
  <c r="AE20" i="14"/>
  <c r="AE21" i="14"/>
  <c r="AE22" i="14"/>
  <c r="AK21" i="14" s="1"/>
  <c r="AE23" i="14"/>
  <c r="AE6" i="14"/>
  <c r="AG6" i="14" s="1"/>
  <c r="AA23" i="14"/>
  <c r="AB21" i="14" s="1"/>
  <c r="AA22" i="14"/>
  <c r="AJ21" i="14"/>
  <c r="AC21" i="14"/>
  <c r="AA21" i="14"/>
  <c r="AA20" i="14"/>
  <c r="AL20" i="14" s="1"/>
  <c r="AK20" i="14"/>
  <c r="AA19" i="14"/>
  <c r="AA18" i="14"/>
  <c r="AC18" i="14" s="1"/>
  <c r="AA17" i="14"/>
  <c r="AA16" i="14"/>
  <c r="AA15" i="14"/>
  <c r="AC15" i="14" s="1"/>
  <c r="AA14" i="14"/>
  <c r="AL18" i="14" s="1"/>
  <c r="AK18" i="14"/>
  <c r="AA13" i="14"/>
  <c r="AA12" i="14"/>
  <c r="AB12" i="14" s="1"/>
  <c r="AL17" i="14"/>
  <c r="AA11" i="14"/>
  <c r="AA10" i="14"/>
  <c r="AK17" i="14" s="1"/>
  <c r="AC9" i="14"/>
  <c r="AB9" i="14"/>
  <c r="AA9" i="14"/>
  <c r="AA8" i="14"/>
  <c r="AA7" i="14"/>
  <c r="AA6" i="14"/>
  <c r="AC6" i="14" s="1"/>
  <c r="AS23" i="13"/>
  <c r="AS22" i="13"/>
  <c r="AS21" i="13"/>
  <c r="AS20" i="13"/>
  <c r="AS19" i="13"/>
  <c r="AS18" i="13"/>
  <c r="AS17" i="13"/>
  <c r="AS16" i="13"/>
  <c r="AS15" i="13"/>
  <c r="AS14" i="13"/>
  <c r="AS13" i="13"/>
  <c r="AU12" i="13" s="1"/>
  <c r="AS12" i="13"/>
  <c r="AS11" i="13"/>
  <c r="AS10" i="13"/>
  <c r="AS9" i="13"/>
  <c r="AS8" i="13"/>
  <c r="AS7" i="13"/>
  <c r="AS6" i="13"/>
  <c r="AO23" i="13"/>
  <c r="AZ21" i="13" s="1"/>
  <c r="AO22" i="13"/>
  <c r="AO21" i="13"/>
  <c r="AZ20" i="13"/>
  <c r="AO20" i="13"/>
  <c r="AY20" i="13"/>
  <c r="AO19" i="13"/>
  <c r="AZ18" i="13"/>
  <c r="AY18" i="13"/>
  <c r="AQ18" i="13"/>
  <c r="AO18" i="13"/>
  <c r="AZ17" i="13"/>
  <c r="AO17" i="13"/>
  <c r="AZ19" i="13" s="1"/>
  <c r="AY19" i="13"/>
  <c r="AO16" i="13"/>
  <c r="AQ15" i="13"/>
  <c r="AO15" i="13"/>
  <c r="AO14" i="13"/>
  <c r="AO13" i="13"/>
  <c r="AX18" i="13"/>
  <c r="AQ12" i="13"/>
  <c r="AP12" i="13"/>
  <c r="AO12" i="13"/>
  <c r="AO11" i="13"/>
  <c r="AO10" i="13"/>
  <c r="AY17" i="13" s="1"/>
  <c r="AT9" i="13"/>
  <c r="AX17" i="13"/>
  <c r="AO9" i="13"/>
  <c r="AQ9" i="13" s="1"/>
  <c r="AO8" i="13"/>
  <c r="AO7" i="13"/>
  <c r="AY16" i="13" s="1"/>
  <c r="AO6" i="13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M6" i="11" s="1"/>
  <c r="AS21" i="11"/>
  <c r="AH23" i="11"/>
  <c r="AR21" i="11"/>
  <c r="AH22" i="11"/>
  <c r="AQ21" i="11"/>
  <c r="AN21" i="11"/>
  <c r="AM21" i="11"/>
  <c r="AJ21" i="11"/>
  <c r="AI21" i="11"/>
  <c r="AH21" i="11"/>
  <c r="AS20" i="11"/>
  <c r="AH20" i="11"/>
  <c r="AR20" i="11"/>
  <c r="AH19" i="11"/>
  <c r="AH18" i="11"/>
  <c r="AS19" i="11"/>
  <c r="AH17" i="11"/>
  <c r="AR19" i="11"/>
  <c r="AH16" i="11"/>
  <c r="AH15" i="11"/>
  <c r="AS18" i="11"/>
  <c r="AH14" i="11"/>
  <c r="AH13" i="11"/>
  <c r="AR18" i="11" s="1"/>
  <c r="AM12" i="11"/>
  <c r="AQ18" i="11"/>
  <c r="AI12" i="11"/>
  <c r="AH12" i="11"/>
  <c r="AH11" i="11"/>
  <c r="AS17" i="11" s="1"/>
  <c r="AH10" i="11"/>
  <c r="AQ17" i="11"/>
  <c r="AH9" i="11"/>
  <c r="AJ9" i="11" s="1"/>
  <c r="AH8" i="11"/>
  <c r="AS16" i="11" s="1"/>
  <c r="AH7" i="11"/>
  <c r="AR16" i="11" s="1"/>
  <c r="AJ6" i="11"/>
  <c r="AH6" i="11"/>
  <c r="AI6" i="11" s="1"/>
  <c r="AZ23" i="12"/>
  <c r="BG21" i="12" s="1"/>
  <c r="AZ22" i="12"/>
  <c r="AZ21" i="12"/>
  <c r="BE21" i="12" s="1"/>
  <c r="AZ20" i="12"/>
  <c r="AZ19" i="12"/>
  <c r="AZ18" i="12"/>
  <c r="AZ17" i="12"/>
  <c r="AZ16" i="12"/>
  <c r="AZ15" i="12"/>
  <c r="AZ14" i="12"/>
  <c r="AZ13" i="12"/>
  <c r="BF18" i="12" s="1"/>
  <c r="AZ12" i="12"/>
  <c r="AZ11" i="12"/>
  <c r="AZ10" i="12"/>
  <c r="AZ9" i="12"/>
  <c r="BG18" i="12"/>
  <c r="BE18" i="12"/>
  <c r="BG17" i="12"/>
  <c r="BE17" i="12"/>
  <c r="AZ8" i="12"/>
  <c r="AZ7" i="12"/>
  <c r="BB6" i="12" s="1"/>
  <c r="AZ6" i="12"/>
  <c r="AV23" i="12"/>
  <c r="AW21" i="12" s="1"/>
  <c r="BF21" i="12"/>
  <c r="AV22" i="12"/>
  <c r="BB21" i="12"/>
  <c r="BA21" i="12"/>
  <c r="AX21" i="12"/>
  <c r="AV21" i="12"/>
  <c r="BG20" i="12"/>
  <c r="AV20" i="12"/>
  <c r="BG19" i="12"/>
  <c r="AV19" i="12"/>
  <c r="BF20" i="12" s="1"/>
  <c r="AV18" i="12"/>
  <c r="AW18" i="12" s="1"/>
  <c r="AV17" i="12"/>
  <c r="BF19" i="12"/>
  <c r="AV16" i="12"/>
  <c r="AV15" i="12"/>
  <c r="AV14" i="12"/>
  <c r="AV13" i="12"/>
  <c r="AX12" i="12"/>
  <c r="AW12" i="12"/>
  <c r="AV12" i="12"/>
  <c r="AV11" i="12"/>
  <c r="AV10" i="12"/>
  <c r="AX9" i="12"/>
  <c r="AW9" i="12"/>
  <c r="AV9" i="12"/>
  <c r="AV8" i="12"/>
  <c r="AV7" i="12"/>
  <c r="AX6" i="12" s="1"/>
  <c r="AV6" i="12"/>
  <c r="AW6" i="12" s="1"/>
  <c r="AC17" i="10" l="1"/>
  <c r="AD21" i="10"/>
  <c r="AC16" i="10"/>
  <c r="Z18" i="10"/>
  <c r="Y18" i="10"/>
  <c r="AC20" i="10"/>
  <c r="Z15" i="10"/>
  <c r="Y15" i="10"/>
  <c r="AC19" i="10"/>
  <c r="AD16" i="10"/>
  <c r="Z9" i="10"/>
  <c r="U15" i="10"/>
  <c r="U18" i="10"/>
  <c r="Y12" i="10"/>
  <c r="V15" i="10"/>
  <c r="V18" i="10"/>
  <c r="Z12" i="10"/>
  <c r="Y6" i="10"/>
  <c r="AG9" i="14"/>
  <c r="AK19" i="14"/>
  <c r="AK16" i="14"/>
  <c r="AL16" i="14"/>
  <c r="AF21" i="14"/>
  <c r="AF9" i="14"/>
  <c r="AC12" i="14"/>
  <c r="AJ16" i="14"/>
  <c r="AG21" i="14"/>
  <c r="AB15" i="14"/>
  <c r="AB18" i="14"/>
  <c r="AF6" i="14"/>
  <c r="AB6" i="14"/>
  <c r="AL21" i="14"/>
  <c r="AT12" i="13"/>
  <c r="AY21" i="13"/>
  <c r="AZ16" i="13"/>
  <c r="AU6" i="13"/>
  <c r="AT6" i="13"/>
  <c r="AX16" i="13"/>
  <c r="AU18" i="13"/>
  <c r="AT18" i="13"/>
  <c r="AX20" i="13"/>
  <c r="AT21" i="13"/>
  <c r="AX21" i="13"/>
  <c r="AU21" i="13"/>
  <c r="AX19" i="13"/>
  <c r="AU15" i="13"/>
  <c r="AT15" i="13"/>
  <c r="AU9" i="13"/>
  <c r="AP15" i="13"/>
  <c r="AP18" i="13"/>
  <c r="AP6" i="13"/>
  <c r="AQ6" i="13"/>
  <c r="AP21" i="13"/>
  <c r="AP9" i="13"/>
  <c r="AQ21" i="13"/>
  <c r="AR17" i="11"/>
  <c r="AN6" i="11"/>
  <c r="AN15" i="11"/>
  <c r="AM15" i="11"/>
  <c r="AQ19" i="11"/>
  <c r="AN18" i="11"/>
  <c r="AM18" i="11"/>
  <c r="AQ20" i="11"/>
  <c r="AJ12" i="11"/>
  <c r="AQ16" i="11"/>
  <c r="AN9" i="11"/>
  <c r="AI15" i="11"/>
  <c r="AI18" i="11"/>
  <c r="AM9" i="11"/>
  <c r="AJ15" i="11"/>
  <c r="AJ18" i="11"/>
  <c r="AN12" i="11"/>
  <c r="AI9" i="11"/>
  <c r="BF17" i="12"/>
  <c r="BG16" i="12"/>
  <c r="BA6" i="12"/>
  <c r="BB15" i="12"/>
  <c r="BA15" i="12"/>
  <c r="BE19" i="12"/>
  <c r="BE16" i="12"/>
  <c r="BA12" i="12"/>
  <c r="AX15" i="12"/>
  <c r="AX18" i="12"/>
  <c r="BF16" i="12"/>
  <c r="AW15" i="12"/>
  <c r="BB12" i="12"/>
  <c r="BA9" i="12"/>
  <c r="BB9" i="12"/>
  <c r="AF12" i="14" l="1"/>
  <c r="AJ18" i="14"/>
  <c r="AG12" i="14"/>
  <c r="AF18" i="14"/>
  <c r="AJ20" i="14"/>
  <c r="AG18" i="14"/>
  <c r="AF15" i="14"/>
  <c r="AG15" i="14"/>
  <c r="AJ19" i="14"/>
  <c r="BB18" i="12"/>
  <c r="BA18" i="12"/>
  <c r="BE20" i="12"/>
  <c r="I184" i="9"/>
  <c r="J184" i="9" s="1"/>
  <c r="I181" i="9"/>
  <c r="J181" i="9" s="1"/>
  <c r="I178" i="9"/>
  <c r="J178" i="9" s="1"/>
  <c r="I175" i="9"/>
  <c r="J175" i="9" s="1"/>
  <c r="I147" i="9"/>
  <c r="J147" i="9" s="1"/>
  <c r="I144" i="9"/>
  <c r="J144" i="9" s="1"/>
  <c r="I141" i="9"/>
  <c r="J141" i="9" s="1"/>
  <c r="I138" i="9"/>
  <c r="J138" i="9" s="1"/>
  <c r="G186" i="9"/>
  <c r="G185" i="9"/>
  <c r="G184" i="9"/>
  <c r="G183" i="9"/>
  <c r="G182" i="9"/>
  <c r="G181" i="9"/>
  <c r="G180" i="9"/>
  <c r="G179" i="9"/>
  <c r="G178" i="9"/>
  <c r="G177" i="9"/>
  <c r="G176" i="9"/>
  <c r="G175" i="9"/>
  <c r="G171" i="9" l="1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H186" i="9"/>
  <c r="H185" i="9"/>
  <c r="H184" i="9"/>
  <c r="P185" i="9" s="1"/>
  <c r="P183" i="9"/>
  <c r="O183" i="9"/>
  <c r="N183" i="9"/>
  <c r="P182" i="9"/>
  <c r="O182" i="9"/>
  <c r="N182" i="9"/>
  <c r="P178" i="9"/>
  <c r="O178" i="9"/>
  <c r="N178" i="9"/>
  <c r="P177" i="9"/>
  <c r="O177" i="9"/>
  <c r="N177" i="9"/>
  <c r="I169" i="9"/>
  <c r="J169" i="9" s="1"/>
  <c r="I166" i="9"/>
  <c r="J166" i="9" s="1"/>
  <c r="I163" i="9"/>
  <c r="J163" i="9" s="1"/>
  <c r="P160" i="9"/>
  <c r="O160" i="9"/>
  <c r="N160" i="9"/>
  <c r="I160" i="9"/>
  <c r="J160" i="9" s="1"/>
  <c r="P159" i="9"/>
  <c r="O159" i="9"/>
  <c r="N159" i="9"/>
  <c r="P158" i="9"/>
  <c r="O158" i="9"/>
  <c r="N158" i="9"/>
  <c r="P157" i="9"/>
  <c r="O157" i="9"/>
  <c r="N157" i="9"/>
  <c r="I157" i="9"/>
  <c r="J157" i="9" s="1"/>
  <c r="P156" i="9"/>
  <c r="O156" i="9"/>
  <c r="N156" i="9"/>
  <c r="P155" i="9"/>
  <c r="O155" i="9"/>
  <c r="N155" i="9"/>
  <c r="I154" i="9"/>
  <c r="J154" i="9" s="1"/>
  <c r="G5" i="9"/>
  <c r="I5" i="9"/>
  <c r="J5" i="9" s="1"/>
  <c r="G6" i="9"/>
  <c r="N6" i="9"/>
  <c r="O6" i="9"/>
  <c r="P6" i="9"/>
  <c r="G7" i="9"/>
  <c r="N7" i="9"/>
  <c r="O7" i="9"/>
  <c r="P7" i="9"/>
  <c r="G8" i="9"/>
  <c r="I8" i="9"/>
  <c r="J8" i="9" s="1"/>
  <c r="N8" i="9"/>
  <c r="O8" i="9"/>
  <c r="P8" i="9"/>
  <c r="G9" i="9"/>
  <c r="N9" i="9"/>
  <c r="O9" i="9"/>
  <c r="P9" i="9"/>
  <c r="G10" i="9"/>
  <c r="N10" i="9"/>
  <c r="O10" i="9"/>
  <c r="P10" i="9"/>
  <c r="G11" i="9"/>
  <c r="I11" i="9"/>
  <c r="J11" i="9" s="1"/>
  <c r="N11" i="9"/>
  <c r="O11" i="9"/>
  <c r="P11" i="9"/>
  <c r="G12" i="9"/>
  <c r="G13" i="9"/>
  <c r="G14" i="9"/>
  <c r="I14" i="9"/>
  <c r="J14" i="9"/>
  <c r="G15" i="9"/>
  <c r="G16" i="9"/>
  <c r="G17" i="9"/>
  <c r="I17" i="9"/>
  <c r="J17" i="9" s="1"/>
  <c r="G18" i="9"/>
  <c r="G19" i="9"/>
  <c r="G20" i="9"/>
  <c r="I20" i="9"/>
  <c r="J20" i="9"/>
  <c r="G21" i="9"/>
  <c r="G22" i="9"/>
  <c r="G26" i="9"/>
  <c r="I26" i="9"/>
  <c r="J26" i="9" s="1"/>
  <c r="G27" i="9"/>
  <c r="G28" i="9"/>
  <c r="N28" i="9"/>
  <c r="O28" i="9"/>
  <c r="P28" i="9"/>
  <c r="G29" i="9"/>
  <c r="I29" i="9"/>
  <c r="J29" i="9" s="1"/>
  <c r="N29" i="9"/>
  <c r="O29" i="9"/>
  <c r="P29" i="9"/>
  <c r="G30" i="9"/>
  <c r="G31" i="9"/>
  <c r="G32" i="9"/>
  <c r="I32" i="9"/>
  <c r="J32" i="9" s="1"/>
  <c r="G33" i="9"/>
  <c r="N33" i="9"/>
  <c r="O33" i="9"/>
  <c r="P33" i="9"/>
  <c r="G34" i="9"/>
  <c r="N34" i="9"/>
  <c r="O34" i="9"/>
  <c r="P34" i="9"/>
  <c r="G35" i="9"/>
  <c r="H35" i="9"/>
  <c r="I35" i="9"/>
  <c r="G36" i="9"/>
  <c r="H36" i="9"/>
  <c r="G37" i="9"/>
  <c r="H37" i="9"/>
  <c r="G42" i="9"/>
  <c r="I42" i="9"/>
  <c r="J42" i="9" s="1"/>
  <c r="G43" i="9"/>
  <c r="N43" i="9"/>
  <c r="O43" i="9"/>
  <c r="P43" i="9"/>
  <c r="G44" i="9"/>
  <c r="N44" i="9"/>
  <c r="O44" i="9"/>
  <c r="P44" i="9"/>
  <c r="G45" i="9"/>
  <c r="I45" i="9"/>
  <c r="J45" i="9" s="1"/>
  <c r="N45" i="9"/>
  <c r="O45" i="9"/>
  <c r="P45" i="9"/>
  <c r="G46" i="9"/>
  <c r="N46" i="9"/>
  <c r="O46" i="9"/>
  <c r="P46" i="9"/>
  <c r="G47" i="9"/>
  <c r="N47" i="9"/>
  <c r="O47" i="9"/>
  <c r="P47" i="9"/>
  <c r="G48" i="9"/>
  <c r="I48" i="9"/>
  <c r="J48" i="9" s="1"/>
  <c r="N48" i="9"/>
  <c r="O48" i="9"/>
  <c r="P48" i="9"/>
  <c r="G49" i="9"/>
  <c r="G50" i="9"/>
  <c r="G51" i="9"/>
  <c r="I51" i="9"/>
  <c r="J51" i="9" s="1"/>
  <c r="G52" i="9"/>
  <c r="G53" i="9"/>
  <c r="G54" i="9"/>
  <c r="I54" i="9"/>
  <c r="J54" i="9" s="1"/>
  <c r="G55" i="9"/>
  <c r="G56" i="9"/>
  <c r="G57" i="9"/>
  <c r="I57" i="9"/>
  <c r="J57" i="9" s="1"/>
  <c r="G58" i="9"/>
  <c r="G59" i="9"/>
  <c r="G63" i="9"/>
  <c r="I63" i="9"/>
  <c r="J63" i="9" s="1"/>
  <c r="G64" i="9"/>
  <c r="G65" i="9"/>
  <c r="N65" i="9"/>
  <c r="O65" i="9"/>
  <c r="P65" i="9"/>
  <c r="G66" i="9"/>
  <c r="I66" i="9"/>
  <c r="J66" i="9" s="1"/>
  <c r="N66" i="9"/>
  <c r="O66" i="9"/>
  <c r="P66" i="9"/>
  <c r="G67" i="9"/>
  <c r="G68" i="9"/>
  <c r="G69" i="9"/>
  <c r="I69" i="9"/>
  <c r="J69" i="9" s="1"/>
  <c r="G70" i="9"/>
  <c r="N70" i="9"/>
  <c r="O70" i="9"/>
  <c r="P70" i="9"/>
  <c r="G71" i="9"/>
  <c r="N71" i="9"/>
  <c r="O71" i="9"/>
  <c r="P71" i="9"/>
  <c r="G72" i="9"/>
  <c r="H72" i="9"/>
  <c r="I72" i="9"/>
  <c r="J72" i="9" s="1"/>
  <c r="G73" i="9"/>
  <c r="H73" i="9"/>
  <c r="G74" i="9"/>
  <c r="H74" i="9"/>
  <c r="I80" i="9"/>
  <c r="J80" i="9"/>
  <c r="N81" i="9"/>
  <c r="O81" i="9"/>
  <c r="P81" i="9"/>
  <c r="N82" i="9"/>
  <c r="O82" i="9"/>
  <c r="P82" i="9"/>
  <c r="I83" i="9"/>
  <c r="J83" i="9"/>
  <c r="N83" i="9"/>
  <c r="O83" i="9"/>
  <c r="P83" i="9"/>
  <c r="N84" i="9"/>
  <c r="O84" i="9"/>
  <c r="P84" i="9"/>
  <c r="N85" i="9"/>
  <c r="O85" i="9"/>
  <c r="P85" i="9"/>
  <c r="I86" i="9"/>
  <c r="J86" i="9" s="1"/>
  <c r="O86" i="9"/>
  <c r="P86" i="9"/>
  <c r="I89" i="9"/>
  <c r="J89" i="9"/>
  <c r="I92" i="9"/>
  <c r="J92" i="9" s="1"/>
  <c r="I95" i="9"/>
  <c r="J95" i="9" s="1"/>
  <c r="I101" i="9"/>
  <c r="J101" i="9" s="1"/>
  <c r="N103" i="9"/>
  <c r="O103" i="9"/>
  <c r="P103" i="9"/>
  <c r="I104" i="9"/>
  <c r="J104" i="9" s="1"/>
  <c r="N104" i="9"/>
  <c r="O104" i="9"/>
  <c r="P104" i="9"/>
  <c r="I107" i="9"/>
  <c r="J107" i="9" s="1"/>
  <c r="N108" i="9"/>
  <c r="O108" i="9"/>
  <c r="P108" i="9"/>
  <c r="N109" i="9"/>
  <c r="O109" i="9"/>
  <c r="P109" i="9"/>
  <c r="H110" i="9"/>
  <c r="I110" i="9"/>
  <c r="J110" i="9" s="1"/>
  <c r="H111" i="9"/>
  <c r="H112" i="9"/>
  <c r="P111" i="9" s="1"/>
  <c r="I117" i="9"/>
  <c r="J117" i="9" s="1"/>
  <c r="N118" i="9"/>
  <c r="O118" i="9"/>
  <c r="P118" i="9"/>
  <c r="N119" i="9"/>
  <c r="O119" i="9"/>
  <c r="P119" i="9"/>
  <c r="I120" i="9"/>
  <c r="J120" i="9" s="1"/>
  <c r="N120" i="9"/>
  <c r="O120" i="9"/>
  <c r="P120" i="9"/>
  <c r="N121" i="9"/>
  <c r="O121" i="9"/>
  <c r="P121" i="9"/>
  <c r="N122" i="9"/>
  <c r="O122" i="9"/>
  <c r="P122" i="9"/>
  <c r="I123" i="9"/>
  <c r="J123" i="9" s="1"/>
  <c r="N123" i="9"/>
  <c r="O123" i="9"/>
  <c r="P123" i="9"/>
  <c r="I126" i="9"/>
  <c r="J126" i="9" s="1"/>
  <c r="I129" i="9"/>
  <c r="J129" i="9" s="1"/>
  <c r="I132" i="9"/>
  <c r="J132" i="9"/>
  <c r="N140" i="9"/>
  <c r="O140" i="9"/>
  <c r="P140" i="9"/>
  <c r="N141" i="9"/>
  <c r="O141" i="9"/>
  <c r="P141" i="9"/>
  <c r="N145" i="9"/>
  <c r="O145" i="9"/>
  <c r="P145" i="9"/>
  <c r="N146" i="9"/>
  <c r="O146" i="9"/>
  <c r="P146" i="9"/>
  <c r="H147" i="9"/>
  <c r="N148" i="9"/>
  <c r="H148" i="9"/>
  <c r="H149" i="9"/>
  <c r="P148" i="9" s="1"/>
  <c r="N185" i="9" l="1"/>
  <c r="P73" i="9"/>
  <c r="N36" i="9"/>
  <c r="P36" i="9"/>
  <c r="N111" i="9"/>
  <c r="N86" i="9"/>
  <c r="N73" i="9"/>
  <c r="J35" i="9"/>
  <c r="I14" i="7" l="1"/>
  <c r="I15" i="7" s="1"/>
  <c r="I14" i="6"/>
  <c r="I15" i="6" s="1"/>
  <c r="I14" i="5"/>
  <c r="I15" i="5" s="1"/>
  <c r="I14" i="4"/>
  <c r="I15" i="4" s="1"/>
  <c r="I14" i="3"/>
  <c r="I15" i="3" s="1"/>
</calcChain>
</file>

<file path=xl/sharedStrings.xml><?xml version="1.0" encoding="utf-8"?>
<sst xmlns="http://schemas.openxmlformats.org/spreadsheetml/2006/main" count="2347" uniqueCount="629">
  <si>
    <t>Ametryn Method</t>
  </si>
  <si>
    <t>HepG7 503 HITC T0b</t>
  </si>
  <si>
    <t>Accuracy</t>
  </si>
  <si>
    <t>DoubleBlank</t>
  </si>
  <si>
    <t>HepG7 Ametryn T15a</t>
  </si>
  <si>
    <t>7010_2_101521250.D</t>
  </si>
  <si>
    <t>HepG7 507 T0a</t>
  </si>
  <si>
    <t>MFOET (ISTD) Results</t>
  </si>
  <si>
    <t>7010_2_101521007.D</t>
  </si>
  <si>
    <t>HepG7 501 T0c</t>
  </si>
  <si>
    <t>7010_2_101521077.D</t>
  </si>
  <si>
    <t>HepG7 503 HITC T0a</t>
  </si>
  <si>
    <t>7010_2_101521258.D</t>
  </si>
  <si>
    <t>7010_2_101521019.D</t>
  </si>
  <si>
    <t>HepG7 Stab 516 T60b</t>
  </si>
  <si>
    <t>RT</t>
  </si>
  <si>
    <t>HepG7 516 T0c</t>
  </si>
  <si>
    <t>HepG7 Stab 503 T30c</t>
  </si>
  <si>
    <t>HepG7 Ametryn T60a</t>
  </si>
  <si>
    <t>7010_2_101521115.D</t>
  </si>
  <si>
    <t>HepG7 501 HITC T0c</t>
  </si>
  <si>
    <t>7010_2_101521081.D</t>
  </si>
  <si>
    <t>7010_2_101521151.D</t>
  </si>
  <si>
    <t>7010_2_101521089.D</t>
  </si>
  <si>
    <t>7010_2_101521192.D</t>
  </si>
  <si>
    <t>7010_2_101521086.D</t>
  </si>
  <si>
    <t>HepG7 Stab 507 T30b</t>
  </si>
  <si>
    <t>HepG7 503 Media T0a</t>
  </si>
  <si>
    <t>7010_2_101521042.D</t>
  </si>
  <si>
    <t>HepG7 QCCC8</t>
  </si>
  <si>
    <t>HepG7 Ametryn HITC T0b</t>
  </si>
  <si>
    <t>HepG7 Stab Ametryn T15b</t>
  </si>
  <si>
    <t>HepG7 Ametryn HITC T240a</t>
  </si>
  <si>
    <t>7010_2_101521012.D</t>
  </si>
  <si>
    <t>HepG7 503 T0c</t>
  </si>
  <si>
    <t>7010_2_101521034.D</t>
  </si>
  <si>
    <t>HepG7 CC4</t>
  </si>
  <si>
    <t>HepG7 Ametryn T0c</t>
  </si>
  <si>
    <t>HepG7 Ametryn T30c</t>
  </si>
  <si>
    <t>7010_2_101521074.D</t>
  </si>
  <si>
    <t>7010_2_101521193.D</t>
  </si>
  <si>
    <t>7010_2_101521153.D</t>
  </si>
  <si>
    <t>7010_2_101521147.D</t>
  </si>
  <si>
    <t>7010_2_101521216.D</t>
  </si>
  <si>
    <t>7010_2_101521113.D</t>
  </si>
  <si>
    <t>7010_2_101521195.D</t>
  </si>
  <si>
    <t>HepG7 507 HITC T240c</t>
  </si>
  <si>
    <t>HepG7 CC6</t>
  </si>
  <si>
    <t>7010_2_101521154.D</t>
  </si>
  <si>
    <t>Blank</t>
  </si>
  <si>
    <t>7010_2_101521065.D</t>
  </si>
  <si>
    <t>HepG7 501 T0b</t>
  </si>
  <si>
    <t>7010_2_101521090.D</t>
  </si>
  <si>
    <t>7010_2_101521249.D</t>
  </si>
  <si>
    <t>HepG7 516 HITC T240a</t>
  </si>
  <si>
    <t>7010_2_101521169.D</t>
  </si>
  <si>
    <t>HepG7 503 T15c</t>
  </si>
  <si>
    <t>HepG7 503 T60c</t>
  </si>
  <si>
    <t>HepG7 503 T30c</t>
  </si>
  <si>
    <t>7010_2_101521126.D</t>
  </si>
  <si>
    <t>7010_2_101521202.D</t>
  </si>
  <si>
    <t>HepG7 Stab 501 T30a</t>
  </si>
  <si>
    <t>7010_2_101521076.D</t>
  </si>
  <si>
    <t>7010_2_101521220.D</t>
  </si>
  <si>
    <t>HepG7 503 T30b</t>
  </si>
  <si>
    <t>HepG7 503 T0b</t>
  </si>
  <si>
    <t>7010_2_101521218.D</t>
  </si>
  <si>
    <t>HepG7 CC12</t>
  </si>
  <si>
    <t>7010_2_101521066.D</t>
  </si>
  <si>
    <t>7010_2_101521139.D</t>
  </si>
  <si>
    <t>7010_2_101521205.D</t>
  </si>
  <si>
    <t>7010_2_101521234.D</t>
  </si>
  <si>
    <t>HepG7 516 T60a</t>
  </si>
  <si>
    <t>HepG7 Stab 501 T15a</t>
  </si>
  <si>
    <t>7010_2_101521201.D</t>
  </si>
  <si>
    <t>HepG7 Ametryn Media T0b</t>
  </si>
  <si>
    <t>Exp. Conc.</t>
  </si>
  <si>
    <t>7010_2_101521219.D</t>
  </si>
  <si>
    <t>Spike</t>
  </si>
  <si>
    <t>4NT13C6 (ISTD) Results</t>
  </si>
  <si>
    <t>7010_2_101521005.D</t>
  </si>
  <si>
    <t>HepG7 CC2</t>
  </si>
  <si>
    <t>7010_2_101521045.D</t>
  </si>
  <si>
    <t>Final Conc.</t>
  </si>
  <si>
    <t>7010_2_101521092.D</t>
  </si>
  <si>
    <t>7010_2_101521121.D</t>
  </si>
  <si>
    <t>7010_2_101521124.D</t>
  </si>
  <si>
    <t>HepG7 QCCC11</t>
  </si>
  <si>
    <t>7010_2_101521136.D</t>
  </si>
  <si>
    <t>7010_2_101521230.D</t>
  </si>
  <si>
    <t>HepG7 501 Media T240a</t>
  </si>
  <si>
    <t>7010_2_101521063.D</t>
  </si>
  <si>
    <t>HepG7 503 HITC T240c</t>
  </si>
  <si>
    <t>7010_2_101521227.D</t>
  </si>
  <si>
    <t>7010_2_101521017.D</t>
  </si>
  <si>
    <t>HepG7 Stab 507 T30a</t>
  </si>
  <si>
    <t>7010_2_101521232.D</t>
  </si>
  <si>
    <t>7010_2_101521142.D</t>
  </si>
  <si>
    <t>7010_2_101521022.D</t>
  </si>
  <si>
    <t>7010_2_101521037.D</t>
  </si>
  <si>
    <t>2</t>
  </si>
  <si>
    <t>HepG7 Stab 507 T120b</t>
  </si>
  <si>
    <t>HepG7 Stab 516 T60c</t>
  </si>
  <si>
    <t>HepG7 Stab 503 T15c</t>
  </si>
  <si>
    <t>HepG7 Ametryn T15c</t>
  </si>
  <si>
    <t>HepG7 Ametryn T30b</t>
  </si>
  <si>
    <t>HepG7 501 T240c</t>
  </si>
  <si>
    <t>7010_2_101521095.D</t>
  </si>
  <si>
    <t>7010_2_101521103.D</t>
  </si>
  <si>
    <t>7010_2_101521159.D</t>
  </si>
  <si>
    <t>HepG7 507 Media T240b</t>
  </si>
  <si>
    <t>HepG7 503 HITC T240b</t>
  </si>
  <si>
    <t>7010_2_101521149.D</t>
  </si>
  <si>
    <t>HepG7 507 T0c</t>
  </si>
  <si>
    <t>HepG7 507 T60b</t>
  </si>
  <si>
    <t>Sample</t>
  </si>
  <si>
    <t>Level</t>
  </si>
  <si>
    <t>7010_2_101521203.D</t>
  </si>
  <si>
    <t>7010_2_101521067.D</t>
  </si>
  <si>
    <t>HepG7 Stab 501 T15c</t>
  </si>
  <si>
    <t>QC</t>
  </si>
  <si>
    <t>7010_2_101521009.D</t>
  </si>
  <si>
    <t>HepG7 Stab 501 T30c</t>
  </si>
  <si>
    <t>HepG7 507 T120b</t>
  </si>
  <si>
    <t>HepG7 501 HITC T0a</t>
  </si>
  <si>
    <t>7010_2_101521173.D</t>
  </si>
  <si>
    <t>HepG7 Stab 516 T120b</t>
  </si>
  <si>
    <t>HepG7 501 HITC T240c</t>
  </si>
  <si>
    <t>HepG7 Ametryn T120b</t>
  </si>
  <si>
    <t>HepG7 516 Media T240a</t>
  </si>
  <si>
    <t>HepG7 507 T120c</t>
  </si>
  <si>
    <t>HepG7 516 T30b</t>
  </si>
  <si>
    <t>HepG7 503 HITC T240a</t>
  </si>
  <si>
    <t>HepG7 507 Media T0c</t>
  </si>
  <si>
    <t>HepG7 Stab Ametryn T15a</t>
  </si>
  <si>
    <t>7010_2_101521158.D</t>
  </si>
  <si>
    <t>HepG7 507 T30b</t>
  </si>
  <si>
    <t>7010_2_101521177.D</t>
  </si>
  <si>
    <t>HepG7 Stab Ametryn T60c</t>
  </si>
  <si>
    <t>7010_2_101521215.D</t>
  </si>
  <si>
    <t>HepG7 503 Media T240b</t>
  </si>
  <si>
    <t>7010_2_101521039.D</t>
  </si>
  <si>
    <t>7010_2_101521191.D</t>
  </si>
  <si>
    <t>HepG7 516 T120a</t>
  </si>
  <si>
    <t>7010_2_101521040.D</t>
  </si>
  <si>
    <t>HepG7 Stab 516 T15a</t>
  </si>
  <si>
    <t>7010_2_101521254.D</t>
  </si>
  <si>
    <t>MatrixSpikeDup</t>
  </si>
  <si>
    <t>7010_2_101521006.D</t>
  </si>
  <si>
    <t>HepG7 Stab 507 T120a</t>
  </si>
  <si>
    <t>7010_2_101521155.D</t>
  </si>
  <si>
    <t>7010_2_101521002.D</t>
  </si>
  <si>
    <t>HepG7 Stab 507 T30c</t>
  </si>
  <si>
    <t>HepG7 503 T120b</t>
  </si>
  <si>
    <t>7010_2_101521029.D</t>
  </si>
  <si>
    <t>HepG7 501 Media T240b</t>
  </si>
  <si>
    <t>7010_2_101521114.D</t>
  </si>
  <si>
    <t>7010_2_101521134.D</t>
  </si>
  <si>
    <t>7010_2_101521152.D</t>
  </si>
  <si>
    <t>MFHET (ISTD) Results</t>
  </si>
  <si>
    <t>HepG7 Ametryn T0b</t>
  </si>
  <si>
    <t>7010_2_101521157.D</t>
  </si>
  <si>
    <t>HepG7 503 T60b</t>
  </si>
  <si>
    <t>7010_2_101521118.D</t>
  </si>
  <si>
    <t>HepG7 516 Media T240c</t>
  </si>
  <si>
    <t>Comment</t>
  </si>
  <si>
    <t>7010_2_101521084.D</t>
  </si>
  <si>
    <t>10</t>
  </si>
  <si>
    <t>HepG7 516 T60c</t>
  </si>
  <si>
    <t>7010_2_101521073.D</t>
  </si>
  <si>
    <t>HepG7 507 HITC T0a</t>
  </si>
  <si>
    <t>7010_2_101521050.D</t>
  </si>
  <si>
    <t>HepG7 507 HITC T0b</t>
  </si>
  <si>
    <t>HepG7 Stab 507 T15c</t>
  </si>
  <si>
    <t>7010_2_101521145.D</t>
  </si>
  <si>
    <t>7010_2_101521161.D</t>
  </si>
  <si>
    <t>7010_2_101521051.D</t>
  </si>
  <si>
    <t>7010_2_101521108.D</t>
  </si>
  <si>
    <t>7010_2_101521166.D</t>
  </si>
  <si>
    <t>HepG7 Stab 501 T120b</t>
  </si>
  <si>
    <t>7010_2_101521211.D</t>
  </si>
  <si>
    <t>HepG7 Stab 503 T120c</t>
  </si>
  <si>
    <t>7010_2_101521018.D</t>
  </si>
  <si>
    <t>7010_2_101521204.D</t>
  </si>
  <si>
    <t>HepG7 Ametryn T240a</t>
  </si>
  <si>
    <t>30516 Results</t>
  </si>
  <si>
    <t>HepG7 503 T30a</t>
  </si>
  <si>
    <t>7010_2_101521235.D</t>
  </si>
  <si>
    <t>Cal</t>
  </si>
  <si>
    <t>13</t>
  </si>
  <si>
    <t>HepG7 Stab 501 T60c</t>
  </si>
  <si>
    <t>HepG7 503 Media T240a</t>
  </si>
  <si>
    <t>7010_2_101521010.D</t>
  </si>
  <si>
    <t>HepG7 Ametryn HITC T0c</t>
  </si>
  <si>
    <t>7010_2_101521015.D</t>
  </si>
  <si>
    <t>7010_2_101521056.D</t>
  </si>
  <si>
    <t>7010_2_101521062.D</t>
  </si>
  <si>
    <t>7010_2_101521109.D</t>
  </si>
  <si>
    <t>7010_2_101521003.D</t>
  </si>
  <si>
    <t>HepG7 507 T240a</t>
  </si>
  <si>
    <t>HepG7 501 T0a</t>
  </si>
  <si>
    <t>HepG7 Stab 507 T15b</t>
  </si>
  <si>
    <t>30501 Results</t>
  </si>
  <si>
    <t>HepG7 Stab 503 T60a</t>
  </si>
  <si>
    <t>7010_2_101521247.D</t>
  </si>
  <si>
    <t>7010_2_101521047.D</t>
  </si>
  <si>
    <t>HepG7 Stab 501 T120a</t>
  </si>
  <si>
    <t>7010_2_101521091.D</t>
  </si>
  <si>
    <t>HepG7 CC14</t>
  </si>
  <si>
    <t>HepG7 501 HITC T240b</t>
  </si>
  <si>
    <t>7010_2_101521184.D</t>
  </si>
  <si>
    <t>7010_2_101521138.D</t>
  </si>
  <si>
    <t>7010_2_101521212.D</t>
  </si>
  <si>
    <t>HepG7 516 T15b</t>
  </si>
  <si>
    <t>7010_2_101521061.D</t>
  </si>
  <si>
    <t>7010_2_101521233.D</t>
  </si>
  <si>
    <t>MatrixSpike</t>
  </si>
  <si>
    <t>7010_2_101521150.D</t>
  </si>
  <si>
    <t>HepG7 Stab 516 T30c</t>
  </si>
  <si>
    <t>HepG7 Ametryn T240b</t>
  </si>
  <si>
    <t>Data File</t>
  </si>
  <si>
    <t>7010_2_101521026.D</t>
  </si>
  <si>
    <t>7010_2_101521167.D</t>
  </si>
  <si>
    <t>HepG7 501 T240b</t>
  </si>
  <si>
    <t>HepG7 CC11</t>
  </si>
  <si>
    <t>7010_2_101521180.D</t>
  </si>
  <si>
    <t>HepG7 CC15</t>
  </si>
  <si>
    <t>7010_2_101521028.D</t>
  </si>
  <si>
    <t>7010_2_101521224.D</t>
  </si>
  <si>
    <t>HepG7 507 Media T0a</t>
  </si>
  <si>
    <t>HepG7 CC10</t>
  </si>
  <si>
    <t>HepG7 516 HITC T0b</t>
  </si>
  <si>
    <t>7010_2_101521236.D</t>
  </si>
  <si>
    <t>HepG7 501 T60b</t>
  </si>
  <si>
    <t>HepG7 Stab 501 T60b</t>
  </si>
  <si>
    <t>7010_2_101521127.D</t>
  </si>
  <si>
    <t>7010_2_101521256.D</t>
  </si>
  <si>
    <t>HepG7 Ametryn HITC T240b</t>
  </si>
  <si>
    <t>HepG7 503 Media T0c</t>
  </si>
  <si>
    <t>7010_2_101521183.D</t>
  </si>
  <si>
    <t>HepG7 507 T30a</t>
  </si>
  <si>
    <t>HepG7 Ametryn T15b</t>
  </si>
  <si>
    <t>HepG7 Ametryn Media T240a</t>
  </si>
  <si>
    <t>7010_2_101521241.D</t>
  </si>
  <si>
    <t>HepG7 Ametryn T30a</t>
  </si>
  <si>
    <t>7010_2_101521176.D</t>
  </si>
  <si>
    <t>3</t>
  </si>
  <si>
    <t>HepG7 Stab 501 T60a</t>
  </si>
  <si>
    <t>HepG7 503 Media T240c</t>
  </si>
  <si>
    <t>7010_2_101521231.D</t>
  </si>
  <si>
    <t>HepG7 501 T15b</t>
  </si>
  <si>
    <t>7010_2_101521087.D</t>
  </si>
  <si>
    <t>HepG7 516 T30a</t>
  </si>
  <si>
    <t>Name</t>
  </si>
  <si>
    <t>HepG7 Stab Ametryn T30c</t>
  </si>
  <si>
    <t>7010_2_101521038.D</t>
  </si>
  <si>
    <t>7010_2_101521223.D</t>
  </si>
  <si>
    <t>HepG7 Stab 516 T15b</t>
  </si>
  <si>
    <t>7010_2_101521125.D</t>
  </si>
  <si>
    <t>7010_2_101521033.D</t>
  </si>
  <si>
    <t>7010_2_101521186.D</t>
  </si>
  <si>
    <t>7010_2_101521226.D</t>
  </si>
  <si>
    <t>30501 Method</t>
  </si>
  <si>
    <t>7010_2_101521185.D</t>
  </si>
  <si>
    <t>Type</t>
  </si>
  <si>
    <t>7010_2_101521057.D</t>
  </si>
  <si>
    <t>8</t>
  </si>
  <si>
    <t>7010_2_101521168.D</t>
  </si>
  <si>
    <t>7010_2_101521140.D</t>
  </si>
  <si>
    <t>7010_2_101521075.D</t>
  </si>
  <si>
    <t>HepG7 507 T15a</t>
  </si>
  <si>
    <t>7010_2_101521070.D</t>
  </si>
  <si>
    <t>7010_2_101521197.D</t>
  </si>
  <si>
    <t>7010_2_101521245.D</t>
  </si>
  <si>
    <t>HepG7 Stab 507 T60a</t>
  </si>
  <si>
    <t>7010_2_101521130.D</t>
  </si>
  <si>
    <t>HepG7 Ametryn Media T240b</t>
  </si>
  <si>
    <t>Acq. Date-Time</t>
  </si>
  <si>
    <t>7010_2_101521032.D</t>
  </si>
  <si>
    <t>7010_2_101521060.D</t>
  </si>
  <si>
    <t>HepG7 Ametryn HITC T240c</t>
  </si>
  <si>
    <t>7010_2_101521190.D</t>
  </si>
  <si>
    <t>7010_2_101521030.D</t>
  </si>
  <si>
    <t>7010_2_101521129.D</t>
  </si>
  <si>
    <t>HepG7 Stab 507 T120c</t>
  </si>
  <si>
    <t>HepG7 501 T60a</t>
  </si>
  <si>
    <t>HepG7 501 T240a</t>
  </si>
  <si>
    <t>Area</t>
  </si>
  <si>
    <t>HepG7 501 Media T0c</t>
  </si>
  <si>
    <t>7010_2_101521044.D</t>
  </si>
  <si>
    <t>HepG7 503 T240c</t>
  </si>
  <si>
    <t>7010_2_101521135.D</t>
  </si>
  <si>
    <t>7010_2_101521069.D</t>
  </si>
  <si>
    <t>HepG7 Stab 516 T30a</t>
  </si>
  <si>
    <t>7010_2_101521228.D</t>
  </si>
  <si>
    <t>HepG7 Stab 503 T120b</t>
  </si>
  <si>
    <t>HepG7 507 HITC T240a</t>
  </si>
  <si>
    <t>7010_2_101521165.D</t>
  </si>
  <si>
    <t>HepG7 Ametryn T120a</t>
  </si>
  <si>
    <t>HepG7 507 T0b</t>
  </si>
  <si>
    <t>HepG7 CC1</t>
  </si>
  <si>
    <t>7010_2_101521239.D</t>
  </si>
  <si>
    <t>HepG7 501 T120c</t>
  </si>
  <si>
    <t>7010_2_101521213.D</t>
  </si>
  <si>
    <t>7010_2_101521148.D</t>
  </si>
  <si>
    <t>7010_2_101521104.D</t>
  </si>
  <si>
    <t>HepG7 507 T30c</t>
  </si>
  <si>
    <t>HepG7 501 T30a</t>
  </si>
  <si>
    <t>HepG7 507 Media T0b</t>
  </si>
  <si>
    <t>HepG7 Stab Ametryn T15c</t>
  </si>
  <si>
    <t>HepG7 Stab 501 T120c</t>
  </si>
  <si>
    <t>HepG7 Ametryn T60b</t>
  </si>
  <si>
    <t>HepG7 Stab 503 T30b</t>
  </si>
  <si>
    <t>30507 Results</t>
  </si>
  <si>
    <t>7010_2_101521210.D</t>
  </si>
  <si>
    <t>HepG7 Ametryn T120c</t>
  </si>
  <si>
    <t>7010_2_101521105.D</t>
  </si>
  <si>
    <t>7010_2_101521117.D</t>
  </si>
  <si>
    <t>HepG7 516 Media T0b</t>
  </si>
  <si>
    <t>HepG7 Ametryn Media T0a</t>
  </si>
  <si>
    <t>HepG7 507 T120a</t>
  </si>
  <si>
    <t>HepG7 501 HITC T0b</t>
  </si>
  <si>
    <t>7010_2_101521097.D</t>
  </si>
  <si>
    <t>7010_2_101521252.D</t>
  </si>
  <si>
    <t>7010_2_101521257.D</t>
  </si>
  <si>
    <t>HepG7 507 T15b</t>
  </si>
  <si>
    <t>7010_2_101521198.D</t>
  </si>
  <si>
    <t>HepG7 Stab 507 T15a</t>
  </si>
  <si>
    <t>7010_2_101521079.D</t>
  </si>
  <si>
    <t>HepG7 507 T60c</t>
  </si>
  <si>
    <t>7010_2_101521182.D</t>
  </si>
  <si>
    <t>7010_2_101521064.D</t>
  </si>
  <si>
    <t>HepG7 507 HITC T0c</t>
  </si>
  <si>
    <t>HepG7 507 Media T240a</t>
  </si>
  <si>
    <t>7010_2_101521100.D</t>
  </si>
  <si>
    <t>7010_2_101521170.D</t>
  </si>
  <si>
    <t>7010_2_101521101.D</t>
  </si>
  <si>
    <t>7010_2_101521181.D</t>
  </si>
  <si>
    <t>ResponseCheck</t>
  </si>
  <si>
    <t>7010_2_101521120.D</t>
  </si>
  <si>
    <t>7010_2_101521160.D</t>
  </si>
  <si>
    <t>7010_2_101521046.D</t>
  </si>
  <si>
    <t>HepG7 Stab 516 T30b</t>
  </si>
  <si>
    <t>1</t>
  </si>
  <si>
    <t>HepG7 516 HITC T0c</t>
  </si>
  <si>
    <t>HepG7 CC7</t>
  </si>
  <si>
    <t>7010_2_101521251.D</t>
  </si>
  <si>
    <t>Info.</t>
  </si>
  <si>
    <t>HepG7 501 T15a</t>
  </si>
  <si>
    <t>HepG7 Ametryn HITC T0a</t>
  </si>
  <si>
    <t>HepG7 Stab 516 T120c</t>
  </si>
  <si>
    <t>7010_2_101521099.D</t>
  </si>
  <si>
    <t>HepG7 Stab 501 T15b</t>
  </si>
  <si>
    <t>7010_2_101521110.D</t>
  </si>
  <si>
    <t>7010_2_101521221.D</t>
  </si>
  <si>
    <t>7010_2_101521222.D</t>
  </si>
  <si>
    <t>7010_2_101521096.D</t>
  </si>
  <si>
    <t>HepG7 507 Media T240c</t>
  </si>
  <si>
    <t>7010_2_101521020.D</t>
  </si>
  <si>
    <t>7010_2_101521174.D</t>
  </si>
  <si>
    <t>HepG7 CC8</t>
  </si>
  <si>
    <t>HepG7 507 T60a</t>
  </si>
  <si>
    <t>7010_2_101521083.D</t>
  </si>
  <si>
    <t>7010_2_101521137.D</t>
  </si>
  <si>
    <t>7010_2_101521194.D</t>
  </si>
  <si>
    <t>HepG7 Stab 507 T60b</t>
  </si>
  <si>
    <t>7010_2_101521208.D</t>
  </si>
  <si>
    <t>HepG7 503 Media T0b</t>
  </si>
  <si>
    <t>HepG7 503 T15b</t>
  </si>
  <si>
    <t>7010_2_101521035.D</t>
  </si>
  <si>
    <t>HepG7 Stab 501 T30b</t>
  </si>
  <si>
    <t>7010_2_101521229.D</t>
  </si>
  <si>
    <t>7010_2_101521146.D</t>
  </si>
  <si>
    <t>7010_2_101521119.D</t>
  </si>
  <si>
    <t>HepG7 503 T120a</t>
  </si>
  <si>
    <t>7010_2_101521008.D</t>
  </si>
  <si>
    <t>HepG7 516 HITC T0a</t>
  </si>
  <si>
    <t>HepG7 Stab 503 T15b</t>
  </si>
  <si>
    <t>HepG7 507 T240b</t>
  </si>
  <si>
    <t>HepG7 Stab Ametryn T60a</t>
  </si>
  <si>
    <t>7010_2_101521078.D</t>
  </si>
  <si>
    <t>HepG7 Ametryn Media T240c</t>
  </si>
  <si>
    <t>7010_2_101521207.D</t>
  </si>
  <si>
    <t>7010_2_101521106.D</t>
  </si>
  <si>
    <t>7010_2_101521240.D</t>
  </si>
  <si>
    <t>7010_2_101521141.D</t>
  </si>
  <si>
    <t>HepG7 501 T120a</t>
  </si>
  <si>
    <t>HepG7 Stab 503 T120a</t>
  </si>
  <si>
    <t>11</t>
  </si>
  <si>
    <t>HepG7 501 Media T0a</t>
  </si>
  <si>
    <t>7010_2_101521156.D</t>
  </si>
  <si>
    <t>7010_2_101521242.D</t>
  </si>
  <si>
    <t>7010_2_101521217.D</t>
  </si>
  <si>
    <t>7010_2_101521055.D</t>
  </si>
  <si>
    <t>HepG7 Stab 503 T30a</t>
  </si>
  <si>
    <t>HepG7 501 T60c</t>
  </si>
  <si>
    <t>9</t>
  </si>
  <si>
    <t>HepG7 516 T240a</t>
  </si>
  <si>
    <t>7010_2_101521072.D</t>
  </si>
  <si>
    <t>7010_2_101521011.D</t>
  </si>
  <si>
    <t>7010_2_101521058.D</t>
  </si>
  <si>
    <t>MFBET (ISTD) Results</t>
  </si>
  <si>
    <t>HepG7 Ametryn T0a</t>
  </si>
  <si>
    <t>7010_2_101521171.D</t>
  </si>
  <si>
    <t>HepG7 516 T240b</t>
  </si>
  <si>
    <t>HepG7 503 T60a</t>
  </si>
  <si>
    <t>30503 Results</t>
  </si>
  <si>
    <t>HepG7 507 HITC T240b</t>
  </si>
  <si>
    <t>HepG7 CC9</t>
  </si>
  <si>
    <t>7010_2_101521132.D</t>
  </si>
  <si>
    <t>HepG7 Ametryn Media T0c</t>
  </si>
  <si>
    <t>7010_2_101521004.D</t>
  </si>
  <si>
    <t>7010_2_101521164.D</t>
  </si>
  <si>
    <t>HepG7 516 T0a</t>
  </si>
  <si>
    <t>7010_2_101521163.D</t>
  </si>
  <si>
    <t>7010_2_101521024.D</t>
  </si>
  <si>
    <t>7010_2_101521209.D</t>
  </si>
  <si>
    <t>HepG7 Stab 516 T15c</t>
  </si>
  <si>
    <t>HepG7 Stab Ametryn T120b</t>
  </si>
  <si>
    <t>7010_2_101521049.D</t>
  </si>
  <si>
    <t>7010_2_101521111.D</t>
  </si>
  <si>
    <t>TuneCheck</t>
  </si>
  <si>
    <t>HepG7 503 T240a</t>
  </si>
  <si>
    <t>7010_2_101521082.D</t>
  </si>
  <si>
    <t>HepG7 Stab 503 T15a</t>
  </si>
  <si>
    <t>HepG7 516 Media T240b</t>
  </si>
  <si>
    <t>7010_2_101521178.D</t>
  </si>
  <si>
    <t>HepG7 Stab 503 T60c</t>
  </si>
  <si>
    <t>7010_2_101521244.D</t>
  </si>
  <si>
    <t>7010_2_101521133.D</t>
  </si>
  <si>
    <t>HepG7 Stab 507 T60c</t>
  </si>
  <si>
    <t>7010_2_101521054.D</t>
  </si>
  <si>
    <t>7010_2_101521053.D</t>
  </si>
  <si>
    <t>7010_2_101521025.D</t>
  </si>
  <si>
    <t>7010_2_101521272.D</t>
  </si>
  <si>
    <t>7010_2_101521116.D</t>
  </si>
  <si>
    <t>HepG7 501 Media T0b</t>
  </si>
  <si>
    <t>HepG7 Stab Ametryn T120a</t>
  </si>
  <si>
    <t>HepG7 516 T120c</t>
  </si>
  <si>
    <t>HepG7 516 T15a</t>
  </si>
  <si>
    <t>7010_2_101521041.D</t>
  </si>
  <si>
    <t>HepG7 Stab Ametryn T30b</t>
  </si>
  <si>
    <t>CC</t>
  </si>
  <si>
    <t>7010_2_101521172.D</t>
  </si>
  <si>
    <t>7010_2_101521248.D</t>
  </si>
  <si>
    <t>7010_2_101521238.D</t>
  </si>
  <si>
    <t>Resp.</t>
  </si>
  <si>
    <t>7010_2_101521016.D</t>
  </si>
  <si>
    <t>7010_2_101521131.D</t>
  </si>
  <si>
    <t>7010_2_101521206.D</t>
  </si>
  <si>
    <t/>
  </si>
  <si>
    <t>7010_2_101521059.D</t>
  </si>
  <si>
    <t>HepG7 CC5</t>
  </si>
  <si>
    <t>7010_2_101521080.D</t>
  </si>
  <si>
    <t>HepG7 516 T60b</t>
  </si>
  <si>
    <t>7010_2_101521031.D</t>
  </si>
  <si>
    <t>7010_2_101521143.D</t>
  </si>
  <si>
    <t>Ametryn Results</t>
  </si>
  <si>
    <t>HepG7 516 HITC T240c</t>
  </si>
  <si>
    <t>HepG7 516 T240c</t>
  </si>
  <si>
    <t>7010_2_101521200.D</t>
  </si>
  <si>
    <t>7010_2_101521225.D</t>
  </si>
  <si>
    <t>HepG7 503 HITC T0c</t>
  </si>
  <si>
    <t>4</t>
  </si>
  <si>
    <t>HepG7 516 T0b</t>
  </si>
  <si>
    <t>7010_2_101521052.D</t>
  </si>
  <si>
    <t>HepG7 Stab Ametryn T60b</t>
  </si>
  <si>
    <t>HepG7 516 T15c</t>
  </si>
  <si>
    <t>7</t>
  </si>
  <si>
    <t>7010_2_101521162.D</t>
  </si>
  <si>
    <t>HepG7 501 T120b</t>
  </si>
  <si>
    <t>7010_2_101521243.D</t>
  </si>
  <si>
    <t>HepG7 501 Media T240c</t>
  </si>
  <si>
    <t>7010_2_101521043.D</t>
  </si>
  <si>
    <t>HepG7 Stab 503 T60b</t>
  </si>
  <si>
    <t>7010_2_101521199.D</t>
  </si>
  <si>
    <t>HepG7 QCCC5</t>
  </si>
  <si>
    <t>7010_2_101521189.D</t>
  </si>
  <si>
    <t>HepG7 501 T15c</t>
  </si>
  <si>
    <t>7010_2_101521196.D</t>
  </si>
  <si>
    <t>7010_2_101521128.D</t>
  </si>
  <si>
    <t>6</t>
  </si>
  <si>
    <t>HepG7 516 T120b</t>
  </si>
  <si>
    <t>7010_2_101521023.D</t>
  </si>
  <si>
    <t>7010_2_101521102.D</t>
  </si>
  <si>
    <t>HepG7 501 T30b</t>
  </si>
  <si>
    <t>30516 Method</t>
  </si>
  <si>
    <t>MatrixBlank</t>
  </si>
  <si>
    <t>7010_2_101521027.D</t>
  </si>
  <si>
    <t>HepG7 Stab Ametryn T120c</t>
  </si>
  <si>
    <t>30503 Method</t>
  </si>
  <si>
    <t>7010_2_101521255.D</t>
  </si>
  <si>
    <t>7010_2_101521144.D</t>
  </si>
  <si>
    <t>HepG7 503 T0a</t>
  </si>
  <si>
    <t>HepG7 Stab 516 T120a</t>
  </si>
  <si>
    <t>7010_2_101521107.D</t>
  </si>
  <si>
    <t>HepG7 501 HITC T240a</t>
  </si>
  <si>
    <t>7010_2_101521112.D</t>
  </si>
  <si>
    <t>5</t>
  </si>
  <si>
    <t>7010_2_101521188.D</t>
  </si>
  <si>
    <t>30507 Method</t>
  </si>
  <si>
    <t>7010_2_101521048.D</t>
  </si>
  <si>
    <t>7010_2_101521187.D</t>
  </si>
  <si>
    <t>7010_2_101521237.D</t>
  </si>
  <si>
    <t>HepG7 503 T15a</t>
  </si>
  <si>
    <t>HepG7 Stab 516 T60a</t>
  </si>
  <si>
    <t>7010_2_101521214.D</t>
  </si>
  <si>
    <t>7010_2_101521179.D</t>
  </si>
  <si>
    <t>7010_2_101521175.D</t>
  </si>
  <si>
    <t>15</t>
  </si>
  <si>
    <t>HepG7 516 T30c</t>
  </si>
  <si>
    <t>7010_2_101521014.D</t>
  </si>
  <si>
    <t>7010_2_101521071.D</t>
  </si>
  <si>
    <t>7010_2_101521093.D</t>
  </si>
  <si>
    <t>HepG7 CC3</t>
  </si>
  <si>
    <t>HepG7 CC13</t>
  </si>
  <si>
    <t>HepG7 516 Media T0c</t>
  </si>
  <si>
    <t>7010_2_101521068.D</t>
  </si>
  <si>
    <t>7010_2_101521098.D</t>
  </si>
  <si>
    <t>7010_2_101521246.D</t>
  </si>
  <si>
    <t>7010_2_101521253.D</t>
  </si>
  <si>
    <t>7010_2_101521122.D</t>
  </si>
  <si>
    <t>HepG7 507 T240c</t>
  </si>
  <si>
    <t>HepG7 Ametryn T60c</t>
  </si>
  <si>
    <t>7010_2_101521094.D</t>
  </si>
  <si>
    <t>HepG7 503 T240b</t>
  </si>
  <si>
    <t>HepG7 Stab Ametryn T30a</t>
  </si>
  <si>
    <t>14</t>
  </si>
  <si>
    <t>HepG7 516 HITC T240b</t>
  </si>
  <si>
    <t>7010_2_101521088.D</t>
  </si>
  <si>
    <t>12</t>
  </si>
  <si>
    <t>7010_2_101521123.D</t>
  </si>
  <si>
    <t>7010_2_101521085.D</t>
  </si>
  <si>
    <t>7010_2_101521021.D</t>
  </si>
  <si>
    <t>7010_2_101521013.D</t>
  </si>
  <si>
    <t>HepG7 Ametryn T240c</t>
  </si>
  <si>
    <t>HepG7 503 T120c</t>
  </si>
  <si>
    <t>HepG7 501 T30c</t>
  </si>
  <si>
    <t>HepG7 507 T15c</t>
  </si>
  <si>
    <t>7010_2_101521036.D</t>
  </si>
  <si>
    <t>MDL Calculation</t>
  </si>
  <si>
    <t>sd</t>
  </si>
  <si>
    <t>Student's t-value at 6 degrees of freedom (0.99 confidence interval)</t>
  </si>
  <si>
    <t>MDL (nM)</t>
  </si>
  <si>
    <t xml:space="preserve">References: </t>
  </si>
  <si>
    <t>40 CFR Part 136</t>
  </si>
  <si>
    <t>https://www.ecfr.gov/cgi-bin/text-idx?SID=a6bb8a02b6d783f9356758b5ff0ed106&amp;mc=true&amp;node=pt40.25.136&amp;rgn=div5</t>
  </si>
  <si>
    <t>EPA Definition and Procedure for the Determination of the Method Detection Limit, Revision 2 (December 2016)</t>
  </si>
  <si>
    <t>https://www.epa.gov/sites/production/files/2016-12/documents/mdl-procedure_rev2_12-13-2016.pdf</t>
  </si>
  <si>
    <t>7010_2_101521259.D</t>
  </si>
  <si>
    <t>7010_2_101521260.D</t>
  </si>
  <si>
    <t>7010_2_101521261.D</t>
  </si>
  <si>
    <t>7010_2_101521262.D</t>
  </si>
  <si>
    <t>7010_2_101521263.D</t>
  </si>
  <si>
    <t>7010_2_101521264.D</t>
  </si>
  <si>
    <t>7010_2_101521265.D</t>
  </si>
  <si>
    <t>7010_2_101521266.D</t>
  </si>
  <si>
    <t>7010_2_101521267.D</t>
  </si>
  <si>
    <t>7010_2_101521268.D</t>
  </si>
  <si>
    <t>7010_2_101521269.D</t>
  </si>
  <si>
    <t>7010_2_101521270.D</t>
  </si>
  <si>
    <t>7010_2_101521271.D</t>
  </si>
  <si>
    <t>Ametryn</t>
  </si>
  <si>
    <t xml:space="preserve">30503 looks like it may have been in with the 30501 samples. There are some other chemicals in smaller amounts in samples where they were not expected </t>
  </si>
  <si>
    <t>T=240 Media</t>
  </si>
  <si>
    <t>% Abiotic Loss StDev</t>
  </si>
  <si>
    <t>% Abiotic Loss</t>
  </si>
  <si>
    <t>T=240 Inac</t>
  </si>
  <si>
    <t>Y3</t>
  </si>
  <si>
    <t>Y2</t>
  </si>
  <si>
    <t>Y1</t>
  </si>
  <si>
    <t>1 uM</t>
  </si>
  <si>
    <t>Media</t>
  </si>
  <si>
    <t>T=0 Media</t>
  </si>
  <si>
    <t>T=0 Inac</t>
  </si>
  <si>
    <t>Heat Inac</t>
  </si>
  <si>
    <t>RSD</t>
  </si>
  <si>
    <t>Avg Conc. (nM)</t>
  </si>
  <si>
    <t>Precision</t>
  </si>
  <si>
    <t>Conc. (nM)</t>
  </si>
  <si>
    <t>Compound</t>
  </si>
  <si>
    <t>T=240 act</t>
  </si>
  <si>
    <t>T=120 act</t>
  </si>
  <si>
    <t>T=60 act</t>
  </si>
  <si>
    <t>T=30 act</t>
  </si>
  <si>
    <t>T=15 act</t>
  </si>
  <si>
    <t>T=0 act</t>
  </si>
  <si>
    <t xml:space="preserve"> </t>
  </si>
  <si>
    <t>Human</t>
  </si>
  <si>
    <t>%Abiotic Loss</t>
  </si>
  <si>
    <t>indicates &lt;LOQ, so LOD/sqrt(2) used</t>
  </si>
  <si>
    <t>1uM</t>
  </si>
  <si>
    <t>ln Transformed for Prism Entry- Clint Calcs on Hep Clear Data Tab</t>
  </si>
  <si>
    <t>Calcs</t>
  </si>
  <si>
    <t>3/23/20 LC Runs of 3/4/20 &amp; 3/6/20 Hepatocytes</t>
  </si>
  <si>
    <t>Appears 503 &amp; 501 samples got switched</t>
  </si>
  <si>
    <t>Hep Clearance Time Course Sample Results</t>
  </si>
  <si>
    <t>% of Time 0</t>
  </si>
  <si>
    <t>Sample ID</t>
  </si>
  <si>
    <t>Final Conc</t>
  </si>
  <si>
    <t>Average</t>
  </si>
  <si>
    <t>Standard Deviation</t>
  </si>
  <si>
    <t>Time</t>
  </si>
  <si>
    <t>Replicate</t>
  </si>
  <si>
    <t>SD</t>
  </si>
  <si>
    <t>T0 rep 1</t>
  </si>
  <si>
    <t>T0 rep 2</t>
  </si>
  <si>
    <t>T0 rep 3</t>
  </si>
  <si>
    <t>T15 rep 1</t>
  </si>
  <si>
    <t>T15 rep 2</t>
  </si>
  <si>
    <t>T15 rep 3</t>
  </si>
  <si>
    <t>T30 rep 1</t>
  </si>
  <si>
    <t>T30 rep 2</t>
  </si>
  <si>
    <t>T30 rep 3</t>
  </si>
  <si>
    <t>T60 rep 1</t>
  </si>
  <si>
    <t>Time (min)</t>
  </si>
  <si>
    <t>T60 rep 2</t>
  </si>
  <si>
    <t>T60 rep 3</t>
  </si>
  <si>
    <t>T120 rep 1</t>
  </si>
  <si>
    <t>T120 rep 2</t>
  </si>
  <si>
    <t>T120 rep 3</t>
  </si>
  <si>
    <t>T240 rep 1</t>
  </si>
  <si>
    <t>T240 rep 2</t>
  </si>
  <si>
    <t>T240 rep 3</t>
  </si>
  <si>
    <t>Ametryn HC Stability</t>
  </si>
  <si>
    <t>516 HC Stability</t>
  </si>
  <si>
    <t>501 HC Stability</t>
  </si>
  <si>
    <t>507 HC Stability</t>
  </si>
  <si>
    <t>503 HC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</si>
</sst>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14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98">
    <xf numFmtId="0" fontId="0" fillId="0" borderId="0" xfId="0"/>
    <xf numFmtId="0" fontId="2" fillId="0" borderId="2" xfId="0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3" fillId="0" borderId="0" xfId="1"/>
    <xf numFmtId="9" fontId="0" fillId="0" borderId="5" xfId="2" applyFont="1" applyBorder="1" applyAlignment="1">
      <alignment vertical="center"/>
    </xf>
    <xf numFmtId="9" fontId="0" fillId="0" borderId="6" xfId="2" applyFont="1" applyBorder="1" applyAlignment="1">
      <alignment vertical="center" wrapText="1"/>
    </xf>
    <xf numFmtId="0" fontId="0" fillId="0" borderId="6" xfId="0" applyBorder="1"/>
    <xf numFmtId="9" fontId="2" fillId="0" borderId="2" xfId="2" applyFont="1" applyBorder="1" applyAlignment="1">
      <alignment horizontal="right" vertical="top"/>
    </xf>
    <xf numFmtId="2" fontId="0" fillId="3" borderId="7" xfId="0" applyNumberFormat="1" applyFill="1" applyBorder="1"/>
    <xf numFmtId="0" fontId="0" fillId="0" borderId="8" xfId="0" applyBorder="1"/>
    <xf numFmtId="9" fontId="0" fillId="0" borderId="9" xfId="2" applyFont="1" applyBorder="1" applyAlignment="1">
      <alignment vertical="center"/>
    </xf>
    <xf numFmtId="9" fontId="0" fillId="0" borderId="0" xfId="2" applyFont="1" applyAlignment="1">
      <alignment vertical="center" wrapText="1"/>
    </xf>
    <xf numFmtId="2" fontId="0" fillId="3" borderId="10" xfId="0" applyNumberFormat="1" applyFill="1" applyBorder="1"/>
    <xf numFmtId="0" fontId="0" fillId="0" borderId="11" xfId="0" applyBorder="1"/>
    <xf numFmtId="0" fontId="0" fillId="0" borderId="9" xfId="0" applyBorder="1"/>
    <xf numFmtId="2" fontId="0" fillId="4" borderId="10" xfId="0" applyNumberFormat="1" applyFill="1" applyBorder="1"/>
    <xf numFmtId="2" fontId="7" fillId="0" borderId="9" xfId="0" applyNumberFormat="1" applyFont="1" applyBorder="1"/>
    <xf numFmtId="2" fontId="7" fillId="0" borderId="0" xfId="0" applyNumberFormat="1" applyFont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4" borderId="12" xfId="0" applyNumberFormat="1" applyFill="1" applyBorder="1"/>
    <xf numFmtId="2" fontId="0" fillId="4" borderId="13" xfId="0" applyNumberFormat="1" applyFill="1" applyBorder="1"/>
    <xf numFmtId="2" fontId="7" fillId="0" borderId="8" xfId="0" applyNumberFormat="1" applyFont="1" applyBorder="1"/>
    <xf numFmtId="2" fontId="0" fillId="0" borderId="0" xfId="0" applyNumberFormat="1"/>
    <xf numFmtId="2" fontId="0" fillId="0" borderId="11" xfId="0" applyNumberFormat="1" applyBorder="1"/>
    <xf numFmtId="2" fontId="0" fillId="5" borderId="14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5" borderId="13" xfId="0" applyNumberFormat="1" applyFill="1" applyBorder="1"/>
    <xf numFmtId="2" fontId="0" fillId="5" borderId="10" xfId="0" applyNumberFormat="1" applyFill="1" applyBorder="1"/>
    <xf numFmtId="2" fontId="0" fillId="6" borderId="12" xfId="0" applyNumberFormat="1" applyFill="1" applyBorder="1"/>
    <xf numFmtId="2" fontId="0" fillId="6" borderId="13" xfId="0" applyNumberFormat="1" applyFill="1" applyBorder="1"/>
    <xf numFmtId="2" fontId="0" fillId="6" borderId="10" xfId="0" applyNumberFormat="1" applyFill="1" applyBorder="1"/>
    <xf numFmtId="0" fontId="8" fillId="0" borderId="0" xfId="0" applyFont="1"/>
    <xf numFmtId="2" fontId="9" fillId="0" borderId="0" xfId="0" applyNumberFormat="1" applyFont="1"/>
    <xf numFmtId="0" fontId="0" fillId="0" borderId="15" xfId="0" applyBorder="1"/>
    <xf numFmtId="0" fontId="0" fillId="0" borderId="16" xfId="0" applyBorder="1"/>
    <xf numFmtId="2" fontId="10" fillId="0" borderId="16" xfId="0" applyNumberFormat="1" applyFont="1" applyBorder="1"/>
    <xf numFmtId="2" fontId="0" fillId="0" borderId="16" xfId="0" applyNumberFormat="1" applyBorder="1"/>
    <xf numFmtId="0" fontId="10" fillId="0" borderId="17" xfId="0" applyFont="1" applyBorder="1"/>
    <xf numFmtId="0" fontId="0" fillId="7" borderId="0" xfId="0" applyFill="1"/>
    <xf numFmtId="0" fontId="6" fillId="0" borderId="0" xfId="0" applyFont="1"/>
    <xf numFmtId="14" fontId="6" fillId="0" borderId="0" xfId="0" applyNumberFormat="1" applyFont="1"/>
    <xf numFmtId="0" fontId="11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/>
    <xf numFmtId="0" fontId="0" fillId="0" borderId="11" xfId="0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2" xfId="0" applyFill="1" applyBorder="1"/>
    <xf numFmtId="0" fontId="0" fillId="8" borderId="17" xfId="0" applyFill="1" applyBorder="1" applyAlignment="1">
      <alignment horizontal="center" vertical="center"/>
    </xf>
    <xf numFmtId="9" fontId="0" fillId="8" borderId="16" xfId="2" applyFon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9" fontId="0" fillId="8" borderId="0" xfId="2" applyFont="1" applyFill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9" fontId="0" fillId="8" borderId="6" xfId="2" applyFon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9" fontId="0" fillId="8" borderId="2" xfId="2" applyFont="1" applyFill="1" applyBorder="1"/>
    <xf numFmtId="9" fontId="0" fillId="0" borderId="2" xfId="2" applyFont="1" applyBorder="1"/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261</xdr:row>
      <xdr:rowOff>0</xdr:rowOff>
    </xdr:from>
    <xdr:to>
      <xdr:col>14</xdr:col>
      <xdr:colOff>276225</xdr:colOff>
      <xdr:row>279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13E3C-9798-48D1-8BC7-9CB6CE9D8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972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14</xdr:col>
      <xdr:colOff>276225</xdr:colOff>
      <xdr:row>299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52C1F-EB72-40D2-81F8-0D97711BE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353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14</xdr:col>
      <xdr:colOff>276225</xdr:colOff>
      <xdr:row>319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483B7E-CB05-4981-93D0-DD2E98FCF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34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321</xdr:row>
      <xdr:rowOff>0</xdr:rowOff>
    </xdr:from>
    <xdr:to>
      <xdr:col>14</xdr:col>
      <xdr:colOff>276225</xdr:colOff>
      <xdr:row>339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FDA88F-B4E0-4013-8B1E-318C5EF18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115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14</xdr:col>
      <xdr:colOff>276225</xdr:colOff>
      <xdr:row>359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865566-A869-4436-97E3-CF785E4B5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64960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57150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386D58-1C21-47D1-A97A-F3D4F84CC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A97219-4094-4FA9-8E8C-114FFB7C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38100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151969-78D1-4F61-963F-D3CDBF0B3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E73C8E-B35E-4C83-8EC2-DF177A6D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47625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E42F06-4EE5-4C1E-922E-1ACE344B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A1CFE9-09C2-488F-A8AA-98B6993E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1143000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8C070-AB11-45AB-A7AD-ACBBF850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D47915-ACF9-424F-BBF8-3DA1E04C3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95250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6DB6E-C965-4A95-B565-9BE98D383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902DD1-5C6D-4E68-8731-449B87B9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4277-DD17-4D3E-BE2C-4A857689FDEA}">
  <dimension ref="A1:P186"/>
  <sheetViews>
    <sheetView topLeftCell="A46" zoomScaleNormal="100" workbookViewId="0">
      <selection activeCell="F138" sqref="F138:F149"/>
    </sheetView>
  </sheetViews>
  <sheetFormatPr defaultRowHeight="15"/>
  <cols>
    <col min="1" max="1" width="32.42578125" customWidth="1"/>
    <col min="4" max="4" width="11.140625" customWidth="1"/>
    <col min="6" max="7" width="10.140625" customWidth="1"/>
    <col min="8" max="8" width="13.140625" bestFit="1" customWidth="1"/>
    <col min="15" max="15" width="12.7109375" customWidth="1"/>
  </cols>
  <sheetData>
    <row r="1" spans="1:16">
      <c r="A1" s="45" t="s">
        <v>594</v>
      </c>
    </row>
    <row r="2" spans="1:16">
      <c r="D2" s="47" t="s">
        <v>593</v>
      </c>
    </row>
    <row r="3" spans="1:16" ht="18.75">
      <c r="D3" s="43">
        <v>503</v>
      </c>
      <c r="E3" s="42"/>
      <c r="F3" s="42"/>
      <c r="G3" s="42"/>
      <c r="H3" s="42"/>
      <c r="I3" s="40"/>
      <c r="J3" s="40"/>
      <c r="K3" s="40"/>
      <c r="L3" s="40"/>
      <c r="M3" s="41" t="s">
        <v>592</v>
      </c>
      <c r="N3" s="40"/>
      <c r="O3" s="40"/>
      <c r="P3" s="39"/>
    </row>
    <row r="4" spans="1:16">
      <c r="A4" s="46">
        <v>44167</v>
      </c>
      <c r="B4" s="45" t="s">
        <v>588</v>
      </c>
      <c r="C4" s="45" t="s">
        <v>591</v>
      </c>
      <c r="D4" s="26" t="s">
        <v>580</v>
      </c>
      <c r="E4" s="21" t="s">
        <v>264</v>
      </c>
      <c r="F4" s="21" t="s">
        <v>579</v>
      </c>
      <c r="G4" s="21" t="s">
        <v>578</v>
      </c>
      <c r="H4" s="21"/>
      <c r="I4" s="21" t="s">
        <v>577</v>
      </c>
      <c r="J4" s="21" t="s">
        <v>576</v>
      </c>
      <c r="K4" s="21"/>
      <c r="L4" s="21"/>
      <c r="M4" s="38" t="s">
        <v>588</v>
      </c>
      <c r="P4" s="18"/>
    </row>
    <row r="5" spans="1:16">
      <c r="D5" s="17">
        <v>503</v>
      </c>
      <c r="E5" s="36" t="s">
        <v>586</v>
      </c>
      <c r="F5" s="1">
        <v>1255.2678098112799</v>
      </c>
      <c r="G5">
        <f>100*(F5/AVERAGE(F$5:F$7))</f>
        <v>114.36249709540552</v>
      </c>
      <c r="I5" s="76">
        <f>AVERAGE(F5:F7)</f>
        <v>1097.62189676926</v>
      </c>
      <c r="J5" s="76">
        <f>100*(STDEV(F5:F7)/I5)</f>
        <v>12.741691714072228</v>
      </c>
      <c r="K5" s="37" t="s">
        <v>587</v>
      </c>
      <c r="M5" s="21" t="s">
        <v>571</v>
      </c>
      <c r="N5" s="21" t="s">
        <v>570</v>
      </c>
      <c r="O5" s="21" t="s">
        <v>569</v>
      </c>
      <c r="P5" s="20" t="s">
        <v>568</v>
      </c>
    </row>
    <row r="6" spans="1:16">
      <c r="D6" s="17">
        <v>503</v>
      </c>
      <c r="E6" s="35" t="s">
        <v>586</v>
      </c>
      <c r="F6" s="1">
        <v>988.46063205518999</v>
      </c>
      <c r="G6">
        <f>100*(F6/AVERAGE(F$5:F$7))</f>
        <v>90.05474790222614</v>
      </c>
      <c r="I6" s="76"/>
      <c r="J6" s="76"/>
      <c r="M6">
        <v>0</v>
      </c>
      <c r="N6">
        <f>LN(F5)</f>
        <v>7.135104223072501</v>
      </c>
      <c r="O6">
        <f>LN(F6)</f>
        <v>6.8961488158744411</v>
      </c>
      <c r="P6" s="18">
        <f>LN(F7)</f>
        <v>6.9557234372461334</v>
      </c>
    </row>
    <row r="7" spans="1:16">
      <c r="A7" s="44" t="s">
        <v>590</v>
      </c>
      <c r="D7" s="17">
        <v>503</v>
      </c>
      <c r="E7" s="34" t="s">
        <v>586</v>
      </c>
      <c r="F7" s="1">
        <v>1049.13724844131</v>
      </c>
      <c r="G7">
        <f>100*(F7/AVERAGE(F$5:F$7))</f>
        <v>95.58275500236833</v>
      </c>
      <c r="I7" s="76"/>
      <c r="J7" s="76"/>
      <c r="M7">
        <v>15</v>
      </c>
      <c r="N7">
        <f>LN(F8)</f>
        <v>6.2778559153646611</v>
      </c>
      <c r="O7">
        <f>LN(F9)</f>
        <v>6.2399070247369073</v>
      </c>
      <c r="P7" s="18">
        <f>LN(F10)</f>
        <v>6.217340034559208</v>
      </c>
    </row>
    <row r="8" spans="1:16">
      <c r="D8" s="17">
        <v>503</v>
      </c>
      <c r="E8" s="33" t="s">
        <v>585</v>
      </c>
      <c r="F8" s="1">
        <v>532.64540181616303</v>
      </c>
      <c r="G8">
        <f>100*(F8/AVERAGE(F$8:F$10))</f>
        <v>103.30432782018219</v>
      </c>
      <c r="I8" s="76">
        <f>AVERAGE(F8:F10)</f>
        <v>515.60802248606467</v>
      </c>
      <c r="J8" s="76">
        <f>100*(STDEV(F8:F10)/I8)</f>
        <v>3.0692478867008104</v>
      </c>
      <c r="M8">
        <v>30</v>
      </c>
      <c r="N8">
        <f>LN(F11)</f>
        <v>5.6472060560854969</v>
      </c>
      <c r="O8">
        <f>LN(F12)</f>
        <v>5.1502775207230576</v>
      </c>
      <c r="P8" s="18">
        <f>LN(F13)</f>
        <v>5.7967424186166063</v>
      </c>
    </row>
    <row r="9" spans="1:16">
      <c r="D9" s="17">
        <v>503</v>
      </c>
      <c r="E9" s="32" t="s">
        <v>585</v>
      </c>
      <c r="F9" s="1">
        <v>512.81083000445301</v>
      </c>
      <c r="G9">
        <f>100*(F9/AVERAGE(F$8:F$10))</f>
        <v>99.457496322860791</v>
      </c>
      <c r="I9" s="76"/>
      <c r="J9" s="76"/>
      <c r="M9">
        <v>60</v>
      </c>
      <c r="N9">
        <f>LN(F14)</f>
        <v>5.602603850905445</v>
      </c>
      <c r="O9">
        <f>LN(F15)</f>
        <v>5.3770082437242444</v>
      </c>
      <c r="P9" s="18">
        <f>LN(F16)</f>
        <v>5.7195984225942791</v>
      </c>
    </row>
    <row r="10" spans="1:16">
      <c r="D10" s="17">
        <v>503</v>
      </c>
      <c r="E10" s="31" t="s">
        <v>585</v>
      </c>
      <c r="F10" s="1">
        <v>501.36783563757803</v>
      </c>
      <c r="G10">
        <f>100*(F10/AVERAGE(F$8:F$10))</f>
        <v>97.238175856957014</v>
      </c>
      <c r="I10" s="76"/>
      <c r="J10" s="76"/>
      <c r="M10">
        <v>120</v>
      </c>
      <c r="N10">
        <f>LN(F17)</f>
        <v>4.2439380597723497</v>
      </c>
      <c r="O10">
        <f>LN(F18)</f>
        <v>4.3860052041466862</v>
      </c>
      <c r="P10" s="18">
        <f>LN(F19)</f>
        <v>4.4111867981485791</v>
      </c>
    </row>
    <row r="11" spans="1:16">
      <c r="D11" s="17">
        <v>503</v>
      </c>
      <c r="E11" s="36" t="s">
        <v>584</v>
      </c>
      <c r="F11" s="1">
        <v>283.498279987383</v>
      </c>
      <c r="G11">
        <f>100*(F11/AVERAGE(F$11:F$13))</f>
        <v>108.31528660988847</v>
      </c>
      <c r="I11" s="76">
        <f>AVERAGE(F11:F13)</f>
        <v>261.73432103673304</v>
      </c>
      <c r="J11" s="76">
        <f>100*(STDEV(F11:F13)/I11)</f>
        <v>30.797472938703095</v>
      </c>
      <c r="M11">
        <v>240</v>
      </c>
      <c r="N11">
        <f>LN(F20)</f>
        <v>3.1153852208466728</v>
      </c>
      <c r="O11" t="e">
        <f>LN(F21)</f>
        <v>#NUM!</v>
      </c>
      <c r="P11" s="18" t="e">
        <f>LN(F22)</f>
        <v>#NUM!</v>
      </c>
    </row>
    <row r="12" spans="1:16">
      <c r="D12" s="17">
        <v>503</v>
      </c>
      <c r="E12" s="35" t="s">
        <v>584</v>
      </c>
      <c r="F12" s="1">
        <v>172.47935026948201</v>
      </c>
      <c r="G12">
        <f>100*(F12/AVERAGE(F$11:F$13))</f>
        <v>65.89863705542669</v>
      </c>
      <c r="I12" s="76"/>
      <c r="J12" s="76"/>
      <c r="P12" s="18"/>
    </row>
    <row r="13" spans="1:16">
      <c r="D13" s="17">
        <v>503</v>
      </c>
      <c r="E13" s="34" t="s">
        <v>584</v>
      </c>
      <c r="F13" s="1">
        <v>329.22533285333401</v>
      </c>
      <c r="G13">
        <f>100*(F13/AVERAGE(F$11:F$13))</f>
        <v>125.78607633468482</v>
      </c>
      <c r="I13" s="76"/>
      <c r="J13" s="76"/>
      <c r="P13" s="18"/>
    </row>
    <row r="14" spans="1:16">
      <c r="D14" s="17">
        <v>503</v>
      </c>
      <c r="E14" s="33" t="s">
        <v>583</v>
      </c>
      <c r="F14" s="1">
        <v>271.13147501906502</v>
      </c>
      <c r="G14">
        <f>100*(F14/AVERAGE(F$14:F$16))</f>
        <v>102.66399073076255</v>
      </c>
      <c r="I14" s="76">
        <f>AVERAGE(F14:F16)</f>
        <v>264.09598252430135</v>
      </c>
      <c r="J14" s="76">
        <f>100*(STDEV(F14:F16)/I14)</f>
        <v>16.896206470814175</v>
      </c>
      <c r="P14" s="18"/>
    </row>
    <row r="15" spans="1:16">
      <c r="D15" s="17">
        <v>503</v>
      </c>
      <c r="E15" s="32" t="s">
        <v>583</v>
      </c>
      <c r="F15" s="1">
        <v>216.37396794301699</v>
      </c>
      <c r="G15">
        <f>100*(F15/AVERAGE(F$14:F$16))</f>
        <v>81.93004902038102</v>
      </c>
      <c r="I15" s="76"/>
      <c r="J15" s="76"/>
      <c r="P15" s="18"/>
    </row>
    <row r="16" spans="1:16">
      <c r="D16" s="17">
        <v>503</v>
      </c>
      <c r="E16" s="31" t="s">
        <v>583</v>
      </c>
      <c r="F16" s="1">
        <v>304.782504610822</v>
      </c>
      <c r="G16">
        <f>100*(F16/AVERAGE(F$14:F$16))</f>
        <v>115.40596024885642</v>
      </c>
      <c r="I16" s="76"/>
      <c r="J16" s="76"/>
      <c r="P16" s="18"/>
    </row>
    <row r="17" spans="4:16">
      <c r="D17" s="17">
        <v>503</v>
      </c>
      <c r="E17" s="36" t="s">
        <v>582</v>
      </c>
      <c r="F17" s="1">
        <v>69.681723014556795</v>
      </c>
      <c r="G17">
        <f>100*(F17/AVERAGE(F$17:F$19))</f>
        <v>89.963053352155214</v>
      </c>
      <c r="I17" s="76">
        <f>AVERAGE(F17:F19)</f>
        <v>77.455933761820731</v>
      </c>
      <c r="J17" s="76">
        <f>100*(STDEV(F17:F19)/I17)</f>
        <v>8.792236738093747</v>
      </c>
      <c r="P17" s="18"/>
    </row>
    <row r="18" spans="4:16">
      <c r="D18" s="17">
        <v>503</v>
      </c>
      <c r="E18" s="35" t="s">
        <v>582</v>
      </c>
      <c r="F18" s="1">
        <v>80.318919558953397</v>
      </c>
      <c r="G18">
        <f>100*(F18/AVERAGE(F$17:F$19))</f>
        <v>103.69627691267196</v>
      </c>
      <c r="I18" s="76"/>
      <c r="J18" s="76"/>
      <c r="P18" s="18"/>
    </row>
    <row r="19" spans="4:16">
      <c r="D19" s="17">
        <v>503</v>
      </c>
      <c r="E19" s="34" t="s">
        <v>582</v>
      </c>
      <c r="F19" s="1">
        <v>82.367158711952001</v>
      </c>
      <c r="G19">
        <f>100*(F19/AVERAGE(F$17:F$19))</f>
        <v>106.34066973517282</v>
      </c>
      <c r="I19" s="76"/>
      <c r="J19" s="76"/>
      <c r="P19" s="18"/>
    </row>
    <row r="20" spans="4:16">
      <c r="D20" s="17">
        <v>503</v>
      </c>
      <c r="E20" s="30" t="s">
        <v>581</v>
      </c>
      <c r="F20" s="1">
        <v>22.542112372753898</v>
      </c>
      <c r="G20">
        <f>100*(F20/AVERAGE(F$20:F$22))</f>
        <v>300</v>
      </c>
      <c r="I20" s="76">
        <f>AVERAGE(F20:F22)</f>
        <v>7.5140374575846325</v>
      </c>
      <c r="J20" s="76">
        <f>100*(STDEV(F20:F22)/I20)</f>
        <v>173.20508075688775</v>
      </c>
      <c r="P20" s="18"/>
    </row>
    <row r="21" spans="4:16">
      <c r="D21" s="17">
        <v>503</v>
      </c>
      <c r="E21" s="30" t="s">
        <v>581</v>
      </c>
      <c r="F21" s="1">
        <v>0</v>
      </c>
      <c r="G21">
        <f>100*(F21/AVERAGE(F$20:F$22))</f>
        <v>0</v>
      </c>
      <c r="I21" s="76"/>
      <c r="J21" s="76"/>
      <c r="P21" s="18"/>
    </row>
    <row r="22" spans="4:16">
      <c r="D22" s="17">
        <v>503</v>
      </c>
      <c r="E22" s="29" t="s">
        <v>581</v>
      </c>
      <c r="F22" s="1">
        <v>0</v>
      </c>
      <c r="G22">
        <f>100*(F22/AVERAGE(F$20:F$22))</f>
        <v>0</v>
      </c>
      <c r="I22" s="76"/>
      <c r="J22" s="76"/>
      <c r="P22" s="18"/>
    </row>
    <row r="23" spans="4:16">
      <c r="D23" s="28"/>
      <c r="E23" s="27"/>
      <c r="F23" s="27"/>
      <c r="G23" s="27"/>
      <c r="H23" s="27"/>
      <c r="P23" s="18"/>
    </row>
    <row r="24" spans="4:16">
      <c r="D24" s="28"/>
      <c r="E24" s="27"/>
      <c r="F24" s="27"/>
      <c r="G24" s="27"/>
      <c r="H24" s="27"/>
      <c r="P24" s="18"/>
    </row>
    <row r="25" spans="4:16">
      <c r="D25" s="26" t="s">
        <v>580</v>
      </c>
      <c r="E25" s="21" t="s">
        <v>264</v>
      </c>
      <c r="F25" s="21" t="s">
        <v>579</v>
      </c>
      <c r="G25" s="21" t="s">
        <v>578</v>
      </c>
      <c r="H25" s="21"/>
      <c r="I25" s="21" t="s">
        <v>577</v>
      </c>
      <c r="J25" s="21" t="s">
        <v>576</v>
      </c>
      <c r="P25" s="18"/>
    </row>
    <row r="26" spans="4:16">
      <c r="D26" s="17">
        <v>503</v>
      </c>
      <c r="E26" s="19" t="s">
        <v>574</v>
      </c>
      <c r="F26" s="1">
        <v>975.54180412251105</v>
      </c>
      <c r="G26">
        <f>100*(F26/AVERAGE(F$26:F$28))</f>
        <v>93.335762464231038</v>
      </c>
      <c r="I26" s="76">
        <f>AVERAGE(F26:F28)</f>
        <v>1045.1961588639369</v>
      </c>
      <c r="J26" s="76">
        <f>100*(STDEV(F26:F28)/I26)</f>
        <v>6.7231149087523727</v>
      </c>
      <c r="M26" t="s">
        <v>575</v>
      </c>
      <c r="P26" s="18"/>
    </row>
    <row r="27" spans="4:16">
      <c r="D27" s="17">
        <v>503</v>
      </c>
      <c r="E27" s="25" t="s">
        <v>574</v>
      </c>
      <c r="F27" s="1">
        <v>1043.98114793125</v>
      </c>
      <c r="G27">
        <f>100*(F27/AVERAGE(F$26:F$28))</f>
        <v>99.883752832194901</v>
      </c>
      <c r="I27" s="76"/>
      <c r="J27" s="76"/>
      <c r="M27" s="21" t="s">
        <v>571</v>
      </c>
      <c r="N27" s="21" t="s">
        <v>570</v>
      </c>
      <c r="O27" s="21" t="s">
        <v>569</v>
      </c>
      <c r="P27" s="20" t="s">
        <v>568</v>
      </c>
    </row>
    <row r="28" spans="4:16">
      <c r="D28" s="17">
        <v>503</v>
      </c>
      <c r="E28" s="24" t="s">
        <v>574</v>
      </c>
      <c r="F28" s="1">
        <v>1116.0655245380501</v>
      </c>
      <c r="G28">
        <f>100*(F28/AVERAGE(F$26:F$28))</f>
        <v>106.78048470357409</v>
      </c>
      <c r="I28" s="76"/>
      <c r="J28" s="76"/>
      <c r="M28">
        <v>0</v>
      </c>
      <c r="N28">
        <f>LN(F26)</f>
        <v>6.8829930131916113</v>
      </c>
      <c r="O28">
        <f>LN(F27)</f>
        <v>6.950796710742428</v>
      </c>
      <c r="P28" s="18">
        <f>LN(F28)</f>
        <v>7.017564854961444</v>
      </c>
    </row>
    <row r="29" spans="4:16">
      <c r="D29" s="17">
        <v>503</v>
      </c>
      <c r="E29" s="16" t="s">
        <v>573</v>
      </c>
      <c r="F29" s="1">
        <v>1081.09727877061</v>
      </c>
      <c r="G29">
        <f>100*(F29/AVERAGE(F$29:F$31))</f>
        <v>102.22103068472852</v>
      </c>
      <c r="I29" s="76">
        <f>AVERAGE(F29:F31)</f>
        <v>1057.6074918525767</v>
      </c>
      <c r="J29" s="76">
        <f>100*(STDEV(F29:F31)/I29)</f>
        <v>3.8682076623484702</v>
      </c>
      <c r="M29">
        <v>240</v>
      </c>
      <c r="N29" t="e">
        <f>LN(F32)</f>
        <v>#NUM!</v>
      </c>
      <c r="O29" t="e">
        <f>LN(F33)</f>
        <v>#NUM!</v>
      </c>
      <c r="P29" s="18">
        <f>LN(F34)</f>
        <v>4.337754793994665</v>
      </c>
    </row>
    <row r="30" spans="4:16">
      <c r="D30" s="17">
        <v>503</v>
      </c>
      <c r="E30" s="23" t="s">
        <v>573</v>
      </c>
      <c r="F30" s="1">
        <v>1010.36840615798</v>
      </c>
      <c r="G30">
        <f>100*(F30/AVERAGE(F$29:F$31))</f>
        <v>95.533400996257171</v>
      </c>
      <c r="I30" s="76"/>
      <c r="J30" s="76"/>
      <c r="P30" s="18"/>
    </row>
    <row r="31" spans="4:16">
      <c r="D31" s="17">
        <v>503</v>
      </c>
      <c r="E31" s="22" t="s">
        <v>573</v>
      </c>
      <c r="F31" s="1">
        <v>1081.3567906291401</v>
      </c>
      <c r="G31">
        <f>100*(F31/AVERAGE(F$29:F$31))</f>
        <v>102.24556831901432</v>
      </c>
      <c r="I31" s="76"/>
      <c r="J31" s="76"/>
      <c r="M31" t="s">
        <v>572</v>
      </c>
      <c r="P31" s="18"/>
    </row>
    <row r="32" spans="4:16">
      <c r="D32" s="17">
        <v>503</v>
      </c>
      <c r="E32" s="19" t="s">
        <v>567</v>
      </c>
      <c r="F32" s="1">
        <v>0</v>
      </c>
      <c r="G32">
        <f>100*(F32/AVERAGE(F$32:F$34))</f>
        <v>0</v>
      </c>
      <c r="I32" s="76">
        <f>AVERAGE(F32:F34)</f>
        <v>25.511836101713268</v>
      </c>
      <c r="J32" s="76">
        <f>100*(STDEV(F32:F34)/I32)</f>
        <v>173.20508075688772</v>
      </c>
      <c r="M32" s="21" t="s">
        <v>571</v>
      </c>
      <c r="N32" s="21" t="s">
        <v>570</v>
      </c>
      <c r="O32" s="21" t="s">
        <v>569</v>
      </c>
      <c r="P32" s="20" t="s">
        <v>568</v>
      </c>
    </row>
    <row r="33" spans="4:16">
      <c r="D33" s="17">
        <v>503</v>
      </c>
      <c r="E33" s="19" t="s">
        <v>567</v>
      </c>
      <c r="F33" s="1">
        <v>0</v>
      </c>
      <c r="G33">
        <f>100*(F33/AVERAGE(F$32:F$34))</f>
        <v>0</v>
      </c>
      <c r="I33" s="76"/>
      <c r="J33" s="76"/>
      <c r="M33">
        <v>0</v>
      </c>
      <c r="N33">
        <f>LN(F29)</f>
        <v>6.9857318032024214</v>
      </c>
      <c r="O33">
        <f>LN(F30)</f>
        <v>6.918070301899327</v>
      </c>
      <c r="P33" s="18">
        <f>LN(F31)</f>
        <v>6.9859718192688414</v>
      </c>
    </row>
    <row r="34" spans="4:16">
      <c r="D34" s="17">
        <v>503</v>
      </c>
      <c r="E34" s="19" t="s">
        <v>567</v>
      </c>
      <c r="F34" s="1">
        <v>76.5355083051398</v>
      </c>
      <c r="G34">
        <f>100*(F34/AVERAGE(F$32:F$34))</f>
        <v>300</v>
      </c>
      <c r="I34" s="76"/>
      <c r="J34" s="76"/>
      <c r="M34">
        <v>240</v>
      </c>
      <c r="N34" t="e">
        <f>LN(F35)</f>
        <v>#NUM!</v>
      </c>
      <c r="O34" t="e">
        <f>LN(F36)</f>
        <v>#NUM!</v>
      </c>
      <c r="P34" s="18" t="e">
        <f>LN(F37)</f>
        <v>#NUM!</v>
      </c>
    </row>
    <row r="35" spans="4:16">
      <c r="D35" s="17">
        <v>503</v>
      </c>
      <c r="E35" s="16" t="s">
        <v>564</v>
      </c>
      <c r="F35" s="1">
        <v>0</v>
      </c>
      <c r="G35" t="e">
        <f>100*(F35/AVERAGE(F$35:F$37))</f>
        <v>#DIV/0!</v>
      </c>
      <c r="H35" s="11">
        <f>(F29-F35)/F29</f>
        <v>1</v>
      </c>
      <c r="I35" s="76">
        <f>AVERAGE(F35:F37)</f>
        <v>0</v>
      </c>
      <c r="J35" s="76" t="e">
        <f>100*(STDEV(F35:F37)/I35)</f>
        <v>#DIV/0!</v>
      </c>
      <c r="P35" s="18"/>
    </row>
    <row r="36" spans="4:16">
      <c r="D36" s="17">
        <v>503</v>
      </c>
      <c r="E36" s="16" t="s">
        <v>564</v>
      </c>
      <c r="F36" s="1">
        <v>0</v>
      </c>
      <c r="G36" t="e">
        <f>100*(F36/AVERAGE(F$35:F$37))</f>
        <v>#DIV/0!</v>
      </c>
      <c r="H36" s="11">
        <f>(F30-F36)/F30</f>
        <v>1</v>
      </c>
      <c r="I36" s="76"/>
      <c r="J36" s="76"/>
      <c r="M36" s="74" t="s">
        <v>566</v>
      </c>
      <c r="N36" s="15">
        <f>(I29-I35)/I29</f>
        <v>1</v>
      </c>
      <c r="O36" s="74" t="s">
        <v>565</v>
      </c>
      <c r="P36" s="14">
        <f>STDEV(H35:H37)</f>
        <v>0</v>
      </c>
    </row>
    <row r="37" spans="4:16">
      <c r="D37" s="13">
        <v>503</v>
      </c>
      <c r="E37" s="12" t="s">
        <v>564</v>
      </c>
      <c r="F37" s="1">
        <v>0</v>
      </c>
      <c r="G37" s="10" t="e">
        <f>100*(F37/AVERAGE(F$35:F$37))</f>
        <v>#DIV/0!</v>
      </c>
      <c r="H37" s="11">
        <f>(F31-F37)/F31</f>
        <v>1</v>
      </c>
      <c r="I37" s="77"/>
      <c r="J37" s="77"/>
      <c r="K37" s="10"/>
      <c r="L37" s="10"/>
      <c r="M37" s="75"/>
      <c r="N37" s="9"/>
      <c r="O37" s="75"/>
      <c r="P37" s="8"/>
    </row>
    <row r="38" spans="4:16">
      <c r="D38" s="27"/>
      <c r="E38" s="27"/>
      <c r="F38" s="27"/>
      <c r="G38" s="27"/>
      <c r="H38" s="27"/>
    </row>
    <row r="39" spans="4:16">
      <c r="D39" s="27"/>
      <c r="E39" s="27"/>
      <c r="F39" s="27"/>
      <c r="G39" s="27"/>
      <c r="H39" s="27"/>
    </row>
    <row r="40" spans="4:16" ht="18.75">
      <c r="D40" s="43">
        <v>507</v>
      </c>
      <c r="E40" s="40"/>
      <c r="F40" s="40"/>
      <c r="G40" s="40"/>
      <c r="H40" s="40"/>
      <c r="I40" s="40"/>
      <c r="J40" s="40"/>
      <c r="K40" s="40"/>
      <c r="L40" s="40"/>
      <c r="M40" s="41"/>
      <c r="N40" s="40"/>
      <c r="O40" s="40"/>
      <c r="P40" s="39"/>
    </row>
    <row r="41" spans="4:16">
      <c r="D41" s="26" t="s">
        <v>580</v>
      </c>
      <c r="E41" s="21" t="s">
        <v>264</v>
      </c>
      <c r="F41" s="21" t="s">
        <v>579</v>
      </c>
      <c r="G41" s="21" t="s">
        <v>578</v>
      </c>
      <c r="H41" s="21"/>
      <c r="I41" s="21" t="s">
        <v>577</v>
      </c>
      <c r="J41" s="21" t="s">
        <v>576</v>
      </c>
      <c r="K41" s="21"/>
      <c r="L41" s="21"/>
      <c r="M41" s="38" t="s">
        <v>588</v>
      </c>
      <c r="P41" s="18"/>
    </row>
    <row r="42" spans="4:16">
      <c r="D42" s="17">
        <v>507</v>
      </c>
      <c r="E42" s="36" t="s">
        <v>586</v>
      </c>
      <c r="F42" s="1">
        <v>1206.47747829318</v>
      </c>
      <c r="G42" s="10">
        <f>100*(F42/AVERAGE(F42:F44))</f>
        <v>115.7075904048189</v>
      </c>
      <c r="I42" s="76">
        <f>AVERAGE(F42:F44)</f>
        <v>1042.6951888568008</v>
      </c>
      <c r="J42" s="76">
        <f>100*(STDEV(F42:F44)/I42)</f>
        <v>13.63045195860817</v>
      </c>
      <c r="K42" s="37" t="s">
        <v>587</v>
      </c>
      <c r="M42" s="21" t="s">
        <v>571</v>
      </c>
      <c r="N42" s="21" t="s">
        <v>570</v>
      </c>
      <c r="O42" s="21" t="s">
        <v>569</v>
      </c>
      <c r="P42" s="20" t="s">
        <v>568</v>
      </c>
    </row>
    <row r="43" spans="4:16">
      <c r="D43" s="17">
        <v>507</v>
      </c>
      <c r="E43" s="35" t="s">
        <v>586</v>
      </c>
      <c r="F43" s="1">
        <v>969.79134694238905</v>
      </c>
      <c r="G43" s="10">
        <f>100*(F43/AVERAGE(F42:F44))</f>
        <v>93.00813481317175</v>
      </c>
      <c r="I43" s="76"/>
      <c r="J43" s="76"/>
      <c r="M43">
        <v>0</v>
      </c>
      <c r="N43">
        <f>LN(F42)</f>
        <v>7.0954602179146278</v>
      </c>
      <c r="O43">
        <f>LN(F43)</f>
        <v>6.8770809421138024</v>
      </c>
      <c r="P43" s="18">
        <f>LN(F44)</f>
        <v>6.8583725176632679</v>
      </c>
    </row>
    <row r="44" spans="4:16">
      <c r="D44" s="17">
        <v>507</v>
      </c>
      <c r="E44" s="34" t="s">
        <v>586</v>
      </c>
      <c r="F44" s="1">
        <v>951.81674133483295</v>
      </c>
      <c r="G44" s="10">
        <f>100*(F44/AVERAGE(F42:F44))</f>
        <v>91.284274782009305</v>
      </c>
      <c r="I44" s="76"/>
      <c r="J44" s="76"/>
      <c r="M44">
        <v>15</v>
      </c>
      <c r="N44">
        <f>LN(F45)</f>
        <v>2.4887971666279998</v>
      </c>
      <c r="O44" t="e">
        <f>LN(F46)</f>
        <v>#NUM!</v>
      </c>
      <c r="P44" s="18" t="e">
        <f>LN(F47)</f>
        <v>#NUM!</v>
      </c>
    </row>
    <row r="45" spans="4:16">
      <c r="D45" s="17">
        <v>507</v>
      </c>
      <c r="E45" s="33" t="s">
        <v>585</v>
      </c>
      <c r="F45" s="1">
        <v>12.046777136696999</v>
      </c>
      <c r="G45" s="10">
        <f>100*(F45/AVERAGE(F45:F47))</f>
        <v>300</v>
      </c>
      <c r="I45" s="76">
        <f>AVERAGE(F45:F47)</f>
        <v>4.015592378899</v>
      </c>
      <c r="J45" s="76">
        <f>100*(STDEV(F45:F47)/I45)</f>
        <v>173.20508075688772</v>
      </c>
      <c r="M45">
        <v>30</v>
      </c>
      <c r="N45" t="e">
        <f>LN(F48)</f>
        <v>#NUM!</v>
      </c>
      <c r="O45" t="e">
        <f>LN(F49)</f>
        <v>#NUM!</v>
      </c>
      <c r="P45" s="18" t="e">
        <f>LN(F50)</f>
        <v>#NUM!</v>
      </c>
    </row>
    <row r="46" spans="4:16">
      <c r="D46" s="17">
        <v>507</v>
      </c>
      <c r="E46" s="32" t="s">
        <v>585</v>
      </c>
      <c r="F46" s="1">
        <v>0</v>
      </c>
      <c r="G46" s="10">
        <f>100*(F46/AVERAGE(F45:F47))</f>
        <v>0</v>
      </c>
      <c r="I46" s="76"/>
      <c r="J46" s="76"/>
      <c r="M46">
        <v>60</v>
      </c>
      <c r="N46" t="e">
        <f>LN(F51)</f>
        <v>#NUM!</v>
      </c>
      <c r="O46" t="e">
        <f>LN(F52)</f>
        <v>#NUM!</v>
      </c>
      <c r="P46" s="18" t="e">
        <f>LN(F53)</f>
        <v>#NUM!</v>
      </c>
    </row>
    <row r="47" spans="4:16">
      <c r="D47" s="17">
        <v>507</v>
      </c>
      <c r="E47" s="31" t="s">
        <v>585</v>
      </c>
      <c r="F47" s="1">
        <v>0</v>
      </c>
      <c r="G47" s="10">
        <f>100*(F47/AVERAGE(F45:F47))</f>
        <v>0</v>
      </c>
      <c r="I47" s="76"/>
      <c r="J47" s="76"/>
      <c r="M47">
        <v>120</v>
      </c>
      <c r="N47" t="e">
        <f>LN(F54)</f>
        <v>#NUM!</v>
      </c>
      <c r="O47" t="e">
        <f>LN(F55)</f>
        <v>#NUM!</v>
      </c>
      <c r="P47" s="18" t="e">
        <f>LN(F56)</f>
        <v>#NUM!</v>
      </c>
    </row>
    <row r="48" spans="4:16">
      <c r="D48" s="17">
        <v>507</v>
      </c>
      <c r="E48" s="36" t="s">
        <v>584</v>
      </c>
      <c r="F48" s="1">
        <v>0</v>
      </c>
      <c r="G48" s="10" t="e">
        <f>100*(F48/AVERAGE(F48:F50))</f>
        <v>#DIV/0!</v>
      </c>
      <c r="I48" s="76">
        <f>AVERAGE(F48:F50)</f>
        <v>0</v>
      </c>
      <c r="J48" s="76" t="e">
        <f>100*(STDEV(F48:F50)/I48)</f>
        <v>#DIV/0!</v>
      </c>
      <c r="M48">
        <v>240</v>
      </c>
      <c r="N48" t="e">
        <f>LN(F57)</f>
        <v>#NUM!</v>
      </c>
      <c r="O48" t="e">
        <f>LN(F58)</f>
        <v>#NUM!</v>
      </c>
      <c r="P48" s="18" t="e">
        <f>LN(F59)</f>
        <v>#NUM!</v>
      </c>
    </row>
    <row r="49" spans="1:16">
      <c r="D49" s="17">
        <v>507</v>
      </c>
      <c r="E49" s="35" t="s">
        <v>584</v>
      </c>
      <c r="F49" s="1">
        <v>0</v>
      </c>
      <c r="G49" s="10" t="e">
        <f>100*(F49/AVERAGE(F48:F50))</f>
        <v>#DIV/0!</v>
      </c>
      <c r="I49" s="76"/>
      <c r="J49" s="76"/>
      <c r="P49" s="18"/>
    </row>
    <row r="50" spans="1:16">
      <c r="D50" s="17">
        <v>507</v>
      </c>
      <c r="E50" s="34" t="s">
        <v>584</v>
      </c>
      <c r="F50" s="1">
        <v>0</v>
      </c>
      <c r="G50" s="10" t="e">
        <f>100*(F50/AVERAGE(F48:F50))</f>
        <v>#DIV/0!</v>
      </c>
      <c r="I50" s="76"/>
      <c r="J50" s="76"/>
      <c r="P50" s="18"/>
    </row>
    <row r="51" spans="1:16">
      <c r="D51" s="17">
        <v>507</v>
      </c>
      <c r="E51" s="33" t="s">
        <v>583</v>
      </c>
      <c r="F51" s="1">
        <v>0</v>
      </c>
      <c r="G51" s="10" t="e">
        <f>100*(F51/AVERAGE(F51:F53))</f>
        <v>#DIV/0!</v>
      </c>
      <c r="I51" s="76">
        <f>AVERAGE(F51:F53)</f>
        <v>0</v>
      </c>
      <c r="J51" s="76" t="e">
        <f>100*(STDEV(F51:F53)/I51)</f>
        <v>#DIV/0!</v>
      </c>
      <c r="P51" s="18"/>
    </row>
    <row r="52" spans="1:16">
      <c r="A52" s="46"/>
      <c r="B52" s="45"/>
      <c r="C52" s="45"/>
      <c r="D52" s="17">
        <v>507</v>
      </c>
      <c r="E52" s="32" t="s">
        <v>583</v>
      </c>
      <c r="F52" s="1">
        <v>0</v>
      </c>
      <c r="G52" s="10" t="e">
        <f>100*(F52/AVERAGE(F51:F53))</f>
        <v>#DIV/0!</v>
      </c>
      <c r="I52" s="76"/>
      <c r="J52" s="76"/>
      <c r="P52" s="18"/>
    </row>
    <row r="53" spans="1:16">
      <c r="D53" s="17">
        <v>507</v>
      </c>
      <c r="E53" s="31" t="s">
        <v>583</v>
      </c>
      <c r="F53" s="1">
        <v>0</v>
      </c>
      <c r="G53" s="10" t="e">
        <f>100*(F53/AVERAGE(F51:F53))</f>
        <v>#DIV/0!</v>
      </c>
      <c r="I53" s="76"/>
      <c r="J53" s="76"/>
      <c r="P53" s="18"/>
    </row>
    <row r="54" spans="1:16">
      <c r="D54" s="17">
        <v>507</v>
      </c>
      <c r="E54" s="36" t="s">
        <v>582</v>
      </c>
      <c r="F54" s="1">
        <v>0</v>
      </c>
      <c r="G54" s="10" t="e">
        <f>100*(F54/AVERAGE(F54:F56))</f>
        <v>#DIV/0!</v>
      </c>
      <c r="I54" s="76">
        <f>AVERAGE(F54:F56)</f>
        <v>0</v>
      </c>
      <c r="J54" s="76" t="e">
        <f>100*(STDEV(F54:F56)/I54)</f>
        <v>#DIV/0!</v>
      </c>
      <c r="P54" s="18"/>
    </row>
    <row r="55" spans="1:16">
      <c r="D55" s="17">
        <v>507</v>
      </c>
      <c r="E55" s="35" t="s">
        <v>582</v>
      </c>
      <c r="F55" s="1">
        <v>0</v>
      </c>
      <c r="G55" s="10" t="e">
        <f>100*(F55/AVERAGE(F54:F56))</f>
        <v>#DIV/0!</v>
      </c>
      <c r="I55" s="76"/>
      <c r="J55" s="76"/>
      <c r="P55" s="18"/>
    </row>
    <row r="56" spans="1:16">
      <c r="D56" s="17">
        <v>507</v>
      </c>
      <c r="E56" s="34" t="s">
        <v>582</v>
      </c>
      <c r="F56" s="1">
        <v>0</v>
      </c>
      <c r="G56" s="10" t="e">
        <f>100*(F56/AVERAGE(F54:F56))</f>
        <v>#DIV/0!</v>
      </c>
      <c r="I56" s="76"/>
      <c r="J56" s="76"/>
      <c r="P56" s="18"/>
    </row>
    <row r="57" spans="1:16">
      <c r="D57" s="17">
        <v>507</v>
      </c>
      <c r="E57" s="30" t="s">
        <v>581</v>
      </c>
      <c r="F57" s="1">
        <v>0</v>
      </c>
      <c r="G57" s="10" t="e">
        <f>100*(F57/AVERAGE(F57:F59))</f>
        <v>#DIV/0!</v>
      </c>
      <c r="I57" s="76">
        <f>AVERAGE(F57:F59)</f>
        <v>0</v>
      </c>
      <c r="J57" s="76" t="e">
        <f>100*(STDEV(F57:F59)/I57)</f>
        <v>#DIV/0!</v>
      </c>
      <c r="P57" s="18"/>
    </row>
    <row r="58" spans="1:16">
      <c r="D58" s="17">
        <v>507</v>
      </c>
      <c r="E58" s="30" t="s">
        <v>581</v>
      </c>
      <c r="F58" s="1">
        <v>0</v>
      </c>
      <c r="G58" s="10" t="e">
        <f>100*(F58/AVERAGE(F57:F59))</f>
        <v>#DIV/0!</v>
      </c>
      <c r="I58" s="76"/>
      <c r="J58" s="76"/>
      <c r="P58" s="18"/>
    </row>
    <row r="59" spans="1:16">
      <c r="D59" s="17">
        <v>507</v>
      </c>
      <c r="E59" s="29" t="s">
        <v>581</v>
      </c>
      <c r="F59" s="1">
        <v>0</v>
      </c>
      <c r="G59" s="10" t="e">
        <f>100*(F59/AVERAGE(F57:F59))</f>
        <v>#DIV/0!</v>
      </c>
      <c r="I59" s="76"/>
      <c r="J59" s="76"/>
      <c r="P59" s="18"/>
    </row>
    <row r="60" spans="1:16">
      <c r="D60" s="28"/>
      <c r="E60" s="27"/>
      <c r="F60" s="27"/>
      <c r="G60" s="27"/>
      <c r="H60" s="27"/>
      <c r="P60" s="18"/>
    </row>
    <row r="61" spans="1:16">
      <c r="D61" s="28"/>
      <c r="E61" s="27"/>
      <c r="F61" s="27"/>
      <c r="G61" s="27"/>
      <c r="H61" s="27"/>
      <c r="P61" s="18"/>
    </row>
    <row r="62" spans="1:16">
      <c r="D62" s="26" t="s">
        <v>580</v>
      </c>
      <c r="E62" s="21" t="s">
        <v>264</v>
      </c>
      <c r="F62" s="21" t="s">
        <v>579</v>
      </c>
      <c r="G62" s="21" t="s">
        <v>578</v>
      </c>
      <c r="H62" s="21" t="s">
        <v>589</v>
      </c>
      <c r="I62" s="21" t="s">
        <v>577</v>
      </c>
      <c r="J62" s="21" t="s">
        <v>576</v>
      </c>
      <c r="P62" s="18"/>
    </row>
    <row r="63" spans="1:16">
      <c r="D63" s="17">
        <v>507</v>
      </c>
      <c r="E63" s="19" t="s">
        <v>574</v>
      </c>
      <c r="F63" s="1">
        <v>894.43310052367303</v>
      </c>
      <c r="G63" s="1">
        <f>100*(F63/AVERAGE(F63:F65))</f>
        <v>86.114370933149402</v>
      </c>
      <c r="H63" s="11"/>
      <c r="I63" s="76">
        <f>AVERAGE(F63:F65)</f>
        <v>1038.6571844297875</v>
      </c>
      <c r="J63" s="76">
        <f>100*(STDEV(F63:F65)/I63)</f>
        <v>12.213631000969823</v>
      </c>
      <c r="M63" t="s">
        <v>575</v>
      </c>
      <c r="P63" s="18"/>
    </row>
    <row r="64" spans="1:16">
      <c r="D64" s="17">
        <v>507</v>
      </c>
      <c r="E64" s="25" t="s">
        <v>574</v>
      </c>
      <c r="F64" s="1">
        <v>1088.57800197345</v>
      </c>
      <c r="G64" s="1">
        <f>100*(F64/AVERAGE(F63:F65))</f>
        <v>104.80628433442824</v>
      </c>
      <c r="H64" s="11"/>
      <c r="I64" s="76"/>
      <c r="J64" s="76"/>
      <c r="M64" s="21" t="s">
        <v>571</v>
      </c>
      <c r="N64" s="21" t="s">
        <v>570</v>
      </c>
      <c r="O64" s="21" t="s">
        <v>569</v>
      </c>
      <c r="P64" s="20" t="s">
        <v>568</v>
      </c>
    </row>
    <row r="65" spans="4:16">
      <c r="D65" s="17">
        <v>507</v>
      </c>
      <c r="E65" s="24" t="s">
        <v>574</v>
      </c>
      <c r="F65" s="1">
        <v>1132.96045079224</v>
      </c>
      <c r="G65" s="1">
        <f>100*(F65/AVERAGE(F63:F65))</f>
        <v>109.07934473242238</v>
      </c>
      <c r="H65" s="11"/>
      <c r="I65" s="76"/>
      <c r="J65" s="76"/>
      <c r="M65">
        <v>0</v>
      </c>
      <c r="N65">
        <f>LN(F63)</f>
        <v>6.7961901103516231</v>
      </c>
      <c r="O65">
        <f>LN(F64)</f>
        <v>6.9926275381654337</v>
      </c>
      <c r="P65" s="18">
        <f>LN(F65)</f>
        <v>7.0325893537923125</v>
      </c>
    </row>
    <row r="66" spans="4:16">
      <c r="D66" s="17">
        <v>507</v>
      </c>
      <c r="E66" s="16" t="s">
        <v>573</v>
      </c>
      <c r="F66" s="1">
        <v>1231.1007475004501</v>
      </c>
      <c r="G66" s="1">
        <f>100*(F66/AVERAGE(F66:F68))</f>
        <v>109.70346724645577</v>
      </c>
      <c r="H66" s="11"/>
      <c r="I66" s="76">
        <f>AVERAGE(F66:F68)</f>
        <v>1122.20769169921</v>
      </c>
      <c r="J66" s="76">
        <f>100*(STDEV(F66:F68)/I66)</f>
        <v>9.6650689568827328</v>
      </c>
      <c r="M66">
        <v>240</v>
      </c>
      <c r="N66" t="e">
        <f>LN(F69)</f>
        <v>#NUM!</v>
      </c>
      <c r="O66" t="e">
        <f>LN(F70)</f>
        <v>#NUM!</v>
      </c>
      <c r="P66" s="18" t="e">
        <f>LN(F71)</f>
        <v>#NUM!</v>
      </c>
    </row>
    <row r="67" spans="4:16">
      <c r="D67" s="17">
        <v>507</v>
      </c>
      <c r="E67" s="23" t="s">
        <v>573</v>
      </c>
      <c r="F67" s="1">
        <v>1121.34067651645</v>
      </c>
      <c r="G67" s="1">
        <f>100*(F67/AVERAGE(F66:F68))</f>
        <v>99.922740220979307</v>
      </c>
      <c r="H67" s="11"/>
      <c r="I67" s="76"/>
      <c r="J67" s="76"/>
      <c r="P67" s="18"/>
    </row>
    <row r="68" spans="4:16">
      <c r="D68" s="17">
        <v>507</v>
      </c>
      <c r="E68" s="22" t="s">
        <v>573</v>
      </c>
      <c r="F68" s="1">
        <v>1014.18165108073</v>
      </c>
      <c r="G68" s="1">
        <f>100*(F68/AVERAGE(F66:F68))</f>
        <v>90.373792532564934</v>
      </c>
      <c r="H68" s="11"/>
      <c r="I68" s="76"/>
      <c r="J68" s="76"/>
      <c r="M68" t="s">
        <v>572</v>
      </c>
      <c r="P68" s="18"/>
    </row>
    <row r="69" spans="4:16">
      <c r="D69" s="17">
        <v>507</v>
      </c>
      <c r="E69" s="19" t="s">
        <v>567</v>
      </c>
      <c r="F69" s="1">
        <v>0</v>
      </c>
      <c r="G69" s="1" t="e">
        <f>100*(F69/AVERAGE(F69:F71))</f>
        <v>#DIV/0!</v>
      </c>
      <c r="H69" s="11"/>
      <c r="I69" s="76">
        <f>AVERAGE(F69:F71)</f>
        <v>0</v>
      </c>
      <c r="J69" s="76" t="e">
        <f>100*(STDEV(F69:F71)/I69)</f>
        <v>#DIV/0!</v>
      </c>
      <c r="M69" s="21" t="s">
        <v>571</v>
      </c>
      <c r="N69" s="21" t="s">
        <v>570</v>
      </c>
      <c r="O69" s="21" t="s">
        <v>569</v>
      </c>
      <c r="P69" s="20" t="s">
        <v>568</v>
      </c>
    </row>
    <row r="70" spans="4:16">
      <c r="D70" s="17">
        <v>507</v>
      </c>
      <c r="E70" s="19" t="s">
        <v>567</v>
      </c>
      <c r="F70" s="1">
        <v>0</v>
      </c>
      <c r="G70" s="1" t="e">
        <f>100*(F70/AVERAGE(F69:F71))</f>
        <v>#DIV/0!</v>
      </c>
      <c r="H70" s="11"/>
      <c r="I70" s="76"/>
      <c r="J70" s="76"/>
      <c r="M70">
        <v>0</v>
      </c>
      <c r="N70">
        <f>LN(F66)</f>
        <v>7.1156639648343205</v>
      </c>
      <c r="O70">
        <f>LN(F67)</f>
        <v>7.0222802810208105</v>
      </c>
      <c r="P70" s="18">
        <f>LN(F68)</f>
        <v>6.9218373111845661</v>
      </c>
    </row>
    <row r="71" spans="4:16">
      <c r="D71" s="17">
        <v>507</v>
      </c>
      <c r="E71" s="19" t="s">
        <v>567</v>
      </c>
      <c r="F71" s="1">
        <v>0</v>
      </c>
      <c r="G71" s="1" t="e">
        <f>100*(F71/AVERAGE(F69:F71))</f>
        <v>#DIV/0!</v>
      </c>
      <c r="H71" s="11"/>
      <c r="I71" s="76"/>
      <c r="J71" s="76"/>
      <c r="M71">
        <v>240</v>
      </c>
      <c r="N71" t="e">
        <f>LN(F72)</f>
        <v>#NUM!</v>
      </c>
      <c r="O71" t="e">
        <f>LN(F73)</f>
        <v>#NUM!</v>
      </c>
      <c r="P71" s="18" t="e">
        <f>LN(F74)</f>
        <v>#NUM!</v>
      </c>
    </row>
    <row r="72" spans="4:16">
      <c r="D72" s="17">
        <v>507</v>
      </c>
      <c r="E72" s="16" t="s">
        <v>564</v>
      </c>
      <c r="F72" s="1">
        <v>0</v>
      </c>
      <c r="G72" s="1" t="e">
        <f>100*(F72/AVERAGE(F72:F74))</f>
        <v>#DIV/0!</v>
      </c>
      <c r="H72" s="11">
        <f>(F66-F72)/F66</f>
        <v>1</v>
      </c>
      <c r="I72" s="76">
        <f>AVERAGE(F72:F74)</f>
        <v>0</v>
      </c>
      <c r="J72" s="76" t="e">
        <f>100*(STDEV(F72:F74)/I72)</f>
        <v>#DIV/0!</v>
      </c>
      <c r="P72" s="18"/>
    </row>
    <row r="73" spans="4:16">
      <c r="D73" s="17">
        <v>507</v>
      </c>
      <c r="E73" s="16" t="s">
        <v>564</v>
      </c>
      <c r="F73" s="1">
        <v>0</v>
      </c>
      <c r="G73" s="1" t="e">
        <f>100*(F73/AVERAGE(F72:F74))</f>
        <v>#DIV/0!</v>
      </c>
      <c r="H73" s="11">
        <f>(F67-F73)/F67</f>
        <v>1</v>
      </c>
      <c r="I73" s="76"/>
      <c r="J73" s="76"/>
      <c r="M73" s="74" t="s">
        <v>566</v>
      </c>
      <c r="N73" s="15">
        <f>(I66-I72)/I66</f>
        <v>1</v>
      </c>
      <c r="O73" s="74" t="s">
        <v>565</v>
      </c>
      <c r="P73" s="14">
        <f>STDEV(H72:H74)</f>
        <v>0</v>
      </c>
    </row>
    <row r="74" spans="4:16">
      <c r="D74" s="13">
        <v>507</v>
      </c>
      <c r="E74" s="12" t="s">
        <v>564</v>
      </c>
      <c r="F74" s="1">
        <v>0</v>
      </c>
      <c r="G74" s="1" t="e">
        <f>100*(F74/AVERAGE(F72:F74))</f>
        <v>#DIV/0!</v>
      </c>
      <c r="H74" s="11">
        <f>(F68-F74)/F68</f>
        <v>1</v>
      </c>
      <c r="I74" s="77"/>
      <c r="J74" s="77"/>
      <c r="K74" s="10"/>
      <c r="L74" s="10"/>
      <c r="M74" s="75"/>
      <c r="N74" s="9"/>
      <c r="O74" s="75"/>
      <c r="P74" s="8"/>
    </row>
    <row r="78" spans="4:16" ht="18.75">
      <c r="D78" s="43" t="s">
        <v>562</v>
      </c>
      <c r="E78" s="42"/>
      <c r="F78" s="42"/>
      <c r="G78" s="42"/>
      <c r="H78" s="42"/>
      <c r="I78" s="40"/>
      <c r="J78" s="40"/>
      <c r="K78" s="40"/>
      <c r="L78" s="40"/>
      <c r="M78" s="41"/>
      <c r="N78" s="40"/>
      <c r="O78" s="40"/>
      <c r="P78" s="39"/>
    </row>
    <row r="79" spans="4:16">
      <c r="D79" s="26" t="s">
        <v>580</v>
      </c>
      <c r="E79" s="21" t="s">
        <v>264</v>
      </c>
      <c r="F79" s="21" t="s">
        <v>579</v>
      </c>
      <c r="G79" s="21" t="s">
        <v>578</v>
      </c>
      <c r="H79" s="21"/>
      <c r="I79" s="21" t="s">
        <v>577</v>
      </c>
      <c r="J79" s="21" t="s">
        <v>576</v>
      </c>
      <c r="K79" s="21"/>
      <c r="L79" s="21"/>
      <c r="M79" s="38" t="s">
        <v>588</v>
      </c>
      <c r="P79" s="18"/>
    </row>
    <row r="80" spans="4:16">
      <c r="D80" s="17" t="s">
        <v>562</v>
      </c>
      <c r="E80" s="36" t="s">
        <v>586</v>
      </c>
      <c r="F80" s="1">
        <v>920.32154124382896</v>
      </c>
      <c r="G80">
        <f>100*(F80/AVERAGE(F$80:F$82))</f>
        <v>97.911037921037959</v>
      </c>
      <c r="I80" s="76">
        <f>AVERAGE(F80:F82)</f>
        <v>939.95688411151161</v>
      </c>
      <c r="J80" s="76">
        <f>100*(STDEV(F80:F82)/I80)</f>
        <v>4.3126191241011806</v>
      </c>
      <c r="K80" s="37" t="s">
        <v>587</v>
      </c>
      <c r="M80" s="21" t="s">
        <v>571</v>
      </c>
      <c r="N80" s="21" t="s">
        <v>570</v>
      </c>
      <c r="O80" s="21" t="s">
        <v>569</v>
      </c>
      <c r="P80" s="20" t="s">
        <v>568</v>
      </c>
    </row>
    <row r="81" spans="1:16">
      <c r="D81" s="17" t="s">
        <v>562</v>
      </c>
      <c r="E81" s="35" t="s">
        <v>586</v>
      </c>
      <c r="F81" s="1">
        <v>986.57223104145703</v>
      </c>
      <c r="G81">
        <f>100*(F81/AVERAGE(F$80:F$82))</f>
        <v>104.9593069339567</v>
      </c>
      <c r="I81" s="76"/>
      <c r="J81" s="76"/>
      <c r="M81">
        <v>0</v>
      </c>
      <c r="N81">
        <f>LN(F80)</f>
        <v>6.8247231103337036</v>
      </c>
      <c r="O81">
        <f>LN(F81)</f>
        <v>6.8942365422870244</v>
      </c>
      <c r="P81" s="18">
        <f>LN(F82)</f>
        <v>6.8167105572176521</v>
      </c>
    </row>
    <row r="82" spans="1:16">
      <c r="D82" s="17" t="s">
        <v>562</v>
      </c>
      <c r="E82" s="34" t="s">
        <v>586</v>
      </c>
      <c r="F82" s="1">
        <v>912.97688004924896</v>
      </c>
      <c r="G82">
        <f>100*(F82/AVERAGE(F$80:F$82))</f>
        <v>97.129655145005373</v>
      </c>
      <c r="I82" s="76"/>
      <c r="J82" s="76"/>
      <c r="M82">
        <v>15</v>
      </c>
      <c r="N82">
        <f>LN(F83)</f>
        <v>6.9923795798461086</v>
      </c>
      <c r="O82">
        <f>LN(F84)</f>
        <v>6.8232813154616752</v>
      </c>
      <c r="P82" s="18">
        <f>LN(F85)</f>
        <v>6.8329840427418613</v>
      </c>
    </row>
    <row r="83" spans="1:16">
      <c r="A83" s="46"/>
      <c r="C83" s="45"/>
      <c r="D83" s="17" t="s">
        <v>562</v>
      </c>
      <c r="E83" s="33" t="s">
        <v>585</v>
      </c>
      <c r="F83" s="1">
        <v>1088.3081134635599</v>
      </c>
      <c r="G83">
        <f>100*(F83/AVERAGE(F$83:F$85))</f>
        <v>111.23120141253713</v>
      </c>
      <c r="I83" s="76">
        <f>AVERAGE(F83:F85)</f>
        <v>978.4198135442366</v>
      </c>
      <c r="J83" s="76">
        <f>100*(STDEV(F83:F85)/I83)</f>
        <v>9.7372776804286154</v>
      </c>
      <c r="M83">
        <v>30</v>
      </c>
      <c r="N83">
        <f>LN(F86)</f>
        <v>6.6860081478100382</v>
      </c>
      <c r="O83">
        <f>LN(F87)</f>
        <v>6.5889127132586589</v>
      </c>
      <c r="P83" s="18">
        <f>LN(F88)</f>
        <v>6.7128524876641995</v>
      </c>
    </row>
    <row r="84" spans="1:16">
      <c r="D84" s="17" t="s">
        <v>562</v>
      </c>
      <c r="E84" s="32" t="s">
        <v>585</v>
      </c>
      <c r="F84" s="1">
        <v>918.99558247502</v>
      </c>
      <c r="G84">
        <f>100*(F84/AVERAGE(F$83:F$85))</f>
        <v>93.926509843054205</v>
      </c>
      <c r="I84" s="76"/>
      <c r="J84" s="76"/>
      <c r="M84">
        <v>60</v>
      </c>
      <c r="N84">
        <f>LN(F89)</f>
        <v>6.5216484951023457</v>
      </c>
      <c r="O84">
        <f>LN(F90)</f>
        <v>6.4784333150700917</v>
      </c>
      <c r="P84" s="18">
        <f>LN(F91)</f>
        <v>6.5006276720778127</v>
      </c>
    </row>
    <row r="85" spans="1:16">
      <c r="D85" s="17" t="s">
        <v>562</v>
      </c>
      <c r="E85" s="31" t="s">
        <v>585</v>
      </c>
      <c r="F85" s="1">
        <v>927.95574469412998</v>
      </c>
      <c r="G85">
        <f>100*(F85/AVERAGE(F$83:F$85))</f>
        <v>94.842288744408691</v>
      </c>
      <c r="I85" s="76"/>
      <c r="J85" s="76"/>
      <c r="M85">
        <v>120</v>
      </c>
      <c r="N85">
        <f>LN(F92)</f>
        <v>5.6692902868821209</v>
      </c>
      <c r="O85">
        <f>LN(F93)</f>
        <v>5.8679072547996478</v>
      </c>
      <c r="P85" s="18">
        <f>LN(F94)</f>
        <v>5.7913410669481928</v>
      </c>
    </row>
    <row r="86" spans="1:16">
      <c r="D86" s="17" t="s">
        <v>562</v>
      </c>
      <c r="E86" s="36" t="s">
        <v>584</v>
      </c>
      <c r="F86" s="1">
        <v>801.11791647256803</v>
      </c>
      <c r="G86">
        <f>100*(F86/AVERAGE(F$86:F$88))</f>
        <v>102.22589063204488</v>
      </c>
      <c r="I86" s="76">
        <f>AVERAGE(F86:F88)</f>
        <v>783.67418617670671</v>
      </c>
      <c r="J86" s="76">
        <f>100*(STDEV(F86:F88)/I86)</f>
        <v>6.4165905080422272</v>
      </c>
      <c r="M86">
        <v>240</v>
      </c>
      <c r="N86">
        <f>LN(F95)</f>
        <v>3.4288308086100336</v>
      </c>
      <c r="O86">
        <f>LN(F96)</f>
        <v>4.1938442727775618</v>
      </c>
      <c r="P86" s="18">
        <f>LN(F97)</f>
        <v>4.6956041873102468</v>
      </c>
    </row>
    <row r="87" spans="1:16">
      <c r="D87" s="17" t="s">
        <v>562</v>
      </c>
      <c r="E87" s="35" t="s">
        <v>584</v>
      </c>
      <c r="F87" s="1">
        <v>726.989993441043</v>
      </c>
      <c r="G87">
        <f>100*(F87/AVERAGE(F$86:F$88))</f>
        <v>92.766867438596194</v>
      </c>
      <c r="I87" s="76"/>
      <c r="J87" s="76"/>
      <c r="P87" s="18"/>
    </row>
    <row r="88" spans="1:16">
      <c r="D88" s="17" t="s">
        <v>562</v>
      </c>
      <c r="E88" s="34" t="s">
        <v>584</v>
      </c>
      <c r="F88" s="1">
        <v>822.914648616509</v>
      </c>
      <c r="G88">
        <f>100*(F88/AVERAGE(F$86:F$88))</f>
        <v>105.00724192935891</v>
      </c>
      <c r="I88" s="76"/>
      <c r="J88" s="76"/>
      <c r="P88" s="18"/>
    </row>
    <row r="89" spans="1:16">
      <c r="D89" s="17" t="s">
        <v>562</v>
      </c>
      <c r="E89" s="33" t="s">
        <v>583</v>
      </c>
      <c r="F89" s="1">
        <v>679.69794102172602</v>
      </c>
      <c r="G89">
        <f>100*(F89/AVERAGE(F$89:F$91))</f>
        <v>102.14838958361415</v>
      </c>
      <c r="I89" s="76">
        <f>AVERAGE(F89:F91)</f>
        <v>665.40250295904605</v>
      </c>
      <c r="J89" s="76">
        <f>100*(STDEV(F89:F91)/I89)</f>
        <v>2.1602646530876379</v>
      </c>
      <c r="P89" s="18"/>
    </row>
    <row r="90" spans="1:16">
      <c r="D90" s="17" t="s">
        <v>562</v>
      </c>
      <c r="E90" s="32" t="s">
        <v>583</v>
      </c>
      <c r="F90" s="1">
        <v>650.95031292911096</v>
      </c>
      <c r="G90">
        <f>100*(F90/AVERAGE(F$89:F$91))</f>
        <v>97.828052950557563</v>
      </c>
      <c r="I90" s="76"/>
      <c r="J90" s="76"/>
      <c r="P90" s="18"/>
    </row>
    <row r="91" spans="1:16">
      <c r="D91" s="17" t="s">
        <v>562</v>
      </c>
      <c r="E91" s="31" t="s">
        <v>583</v>
      </c>
      <c r="F91" s="1">
        <v>665.55925492630104</v>
      </c>
      <c r="G91">
        <f>100*(F91/AVERAGE(F$89:F$91))</f>
        <v>100.02355746582828</v>
      </c>
      <c r="I91" s="76"/>
      <c r="J91" s="76"/>
      <c r="P91" s="18"/>
    </row>
    <row r="92" spans="1:16">
      <c r="D92" s="17" t="s">
        <v>562</v>
      </c>
      <c r="E92" s="36" t="s">
        <v>582</v>
      </c>
      <c r="F92" s="1">
        <v>289.828766104902</v>
      </c>
      <c r="G92">
        <f>100*(F92/AVERAGE(F$92:F$94))</f>
        <v>89.564907326784407</v>
      </c>
      <c r="I92" s="76">
        <f>AVERAGE(F92:F94)</f>
        <v>323.59634454534699</v>
      </c>
      <c r="J92" s="76">
        <f>100*(STDEV(F92:F94)/I92)</f>
        <v>9.8933180516643962</v>
      </c>
      <c r="P92" s="18"/>
    </row>
    <row r="93" spans="1:16">
      <c r="D93" s="17" t="s">
        <v>562</v>
      </c>
      <c r="E93" s="35" t="s">
        <v>582</v>
      </c>
      <c r="F93" s="1">
        <v>353.50840260503998</v>
      </c>
      <c r="G93">
        <f>100*(F93/AVERAGE(F$92:F$94))</f>
        <v>109.2436328666566</v>
      </c>
      <c r="I93" s="76"/>
      <c r="J93" s="76"/>
      <c r="P93" s="18"/>
    </row>
    <row r="94" spans="1:16">
      <c r="D94" s="17" t="s">
        <v>562</v>
      </c>
      <c r="E94" s="34" t="s">
        <v>582</v>
      </c>
      <c r="F94" s="1">
        <v>327.45186492609901</v>
      </c>
      <c r="G94">
        <f>100*(F94/AVERAGE(F$92:F$94))</f>
        <v>101.19145980655901</v>
      </c>
      <c r="I94" s="76"/>
      <c r="J94" s="76"/>
      <c r="P94" s="18"/>
    </row>
    <row r="95" spans="1:16">
      <c r="D95" s="17" t="s">
        <v>562</v>
      </c>
      <c r="E95" s="30" t="s">
        <v>581</v>
      </c>
      <c r="F95" s="1">
        <v>30.840563140917101</v>
      </c>
      <c r="G95">
        <f>100*(F95/AVERAGE(F$95:F$97))</f>
        <v>44.786782232399943</v>
      </c>
      <c r="I95" s="76">
        <f>AVERAGE(F95:F97)</f>
        <v>68.860859395713007</v>
      </c>
      <c r="J95" s="76">
        <f>100*(STDEV(F95:F97)/I95)</f>
        <v>57.181701732566047</v>
      </c>
      <c r="P95" s="18"/>
    </row>
    <row r="96" spans="1:16">
      <c r="D96" s="17" t="s">
        <v>562</v>
      </c>
      <c r="E96" s="30" t="s">
        <v>581</v>
      </c>
      <c r="F96" s="1">
        <v>66.277089060852902</v>
      </c>
      <c r="G96">
        <f>100*(F96/AVERAGE(F$95:F$97))</f>
        <v>96.247838964639826</v>
      </c>
      <c r="I96" s="76"/>
      <c r="J96" s="76"/>
      <c r="P96" s="18"/>
    </row>
    <row r="97" spans="4:16">
      <c r="D97" s="17" t="s">
        <v>562</v>
      </c>
      <c r="E97" s="29" t="s">
        <v>581</v>
      </c>
      <c r="F97" s="1">
        <v>109.46492598536901</v>
      </c>
      <c r="G97">
        <f>100*(F97/AVERAGE(F$95:F$97))</f>
        <v>158.96537880296023</v>
      </c>
      <c r="I97" s="76"/>
      <c r="J97" s="76"/>
      <c r="P97" s="18"/>
    </row>
    <row r="98" spans="4:16">
      <c r="D98" s="28"/>
      <c r="E98" s="27"/>
      <c r="F98" s="27"/>
      <c r="G98" s="27"/>
      <c r="H98" s="27"/>
      <c r="P98" s="18"/>
    </row>
    <row r="99" spans="4:16">
      <c r="D99" s="28"/>
      <c r="E99" s="27"/>
      <c r="F99" s="27"/>
      <c r="G99" s="27"/>
      <c r="H99" s="27"/>
      <c r="P99" s="18"/>
    </row>
    <row r="100" spans="4:16">
      <c r="D100" s="26" t="s">
        <v>580</v>
      </c>
      <c r="E100" s="21" t="s">
        <v>264</v>
      </c>
      <c r="F100" s="21" t="s">
        <v>579</v>
      </c>
      <c r="G100" s="21" t="s">
        <v>578</v>
      </c>
      <c r="H100" s="21"/>
      <c r="I100" s="21" t="s">
        <v>577</v>
      </c>
      <c r="J100" s="21" t="s">
        <v>576</v>
      </c>
      <c r="P100" s="18"/>
    </row>
    <row r="101" spans="4:16">
      <c r="D101" s="17" t="s">
        <v>562</v>
      </c>
      <c r="E101" s="19" t="s">
        <v>574</v>
      </c>
      <c r="F101" s="1">
        <v>973.78292230023999</v>
      </c>
      <c r="G101">
        <f>100*(F101/AVERAGE(F$101:F$103))</f>
        <v>104.02871372322753</v>
      </c>
      <c r="I101" s="76">
        <f>AVERAGE(F101:F103)</f>
        <v>936.07128978930541</v>
      </c>
      <c r="J101" s="76">
        <f>100*(STDEV(F101:F103)/I101)</f>
        <v>4.3048114949817169</v>
      </c>
      <c r="M101" t="s">
        <v>575</v>
      </c>
      <c r="P101" s="18"/>
    </row>
    <row r="102" spans="4:16">
      <c r="D102" s="17" t="s">
        <v>562</v>
      </c>
      <c r="E102" s="25" t="s">
        <v>574</v>
      </c>
      <c r="F102" s="1">
        <v>940.81951167589204</v>
      </c>
      <c r="G102">
        <f>100*(F102/AVERAGE(F$101:F$103))</f>
        <v>100.50725002875105</v>
      </c>
      <c r="I102" s="76"/>
      <c r="J102" s="76"/>
      <c r="M102" s="21" t="s">
        <v>571</v>
      </c>
      <c r="N102" s="21" t="s">
        <v>570</v>
      </c>
      <c r="O102" s="21" t="s">
        <v>569</v>
      </c>
      <c r="P102" s="20" t="s">
        <v>568</v>
      </c>
    </row>
    <row r="103" spans="4:16">
      <c r="D103" s="17" t="s">
        <v>562</v>
      </c>
      <c r="E103" s="24" t="s">
        <v>574</v>
      </c>
      <c r="F103" s="1">
        <v>893.61143539178397</v>
      </c>
      <c r="G103">
        <f>100*(F103/AVERAGE(F$101:F$103))</f>
        <v>95.464036248021401</v>
      </c>
      <c r="I103" s="76"/>
      <c r="J103" s="76"/>
      <c r="M103">
        <v>0</v>
      </c>
      <c r="N103">
        <f>LN(F101)</f>
        <v>6.8811884064211108</v>
      </c>
      <c r="O103">
        <f>LN(F102)</f>
        <v>6.8467513163807192</v>
      </c>
      <c r="P103" s="18">
        <f>LN(F103)</f>
        <v>6.795271044664811</v>
      </c>
    </row>
    <row r="104" spans="4:16">
      <c r="D104" s="17" t="s">
        <v>562</v>
      </c>
      <c r="E104" s="16" t="s">
        <v>573</v>
      </c>
      <c r="F104" s="1">
        <v>891.74347258045304</v>
      </c>
      <c r="G104">
        <f>100*(F104/AVERAGE(F$104:F$106))</f>
        <v>97.243634975518304</v>
      </c>
      <c r="I104" s="76">
        <f>AVERAGE(F104:F106)</f>
        <v>917.01988804198356</v>
      </c>
      <c r="J104" s="76">
        <f>100*(STDEV(F104:F106)/I104)</f>
        <v>3.0732476149878791</v>
      </c>
      <c r="M104">
        <v>240</v>
      </c>
      <c r="N104">
        <f>LN(F107)</f>
        <v>6.7792145504555528</v>
      </c>
      <c r="O104">
        <f>LN(F108)</f>
        <v>6.6092198631291303</v>
      </c>
      <c r="P104" s="18">
        <f>LN(F109)</f>
        <v>6.1279621467098062</v>
      </c>
    </row>
    <row r="105" spans="4:16">
      <c r="D105" s="17" t="s">
        <v>562</v>
      </c>
      <c r="E105" s="23" t="s">
        <v>573</v>
      </c>
      <c r="F105" s="1">
        <v>947.408270118833</v>
      </c>
      <c r="G105">
        <f>100*(F105/AVERAGE(F$104:F$106))</f>
        <v>103.31381930458832</v>
      </c>
      <c r="I105" s="76"/>
      <c r="J105" s="76"/>
      <c r="P105" s="18"/>
    </row>
    <row r="106" spans="4:16">
      <c r="D106" s="17" t="s">
        <v>562</v>
      </c>
      <c r="E106" s="22" t="s">
        <v>573</v>
      </c>
      <c r="F106" s="1">
        <v>911.90792142666498</v>
      </c>
      <c r="G106">
        <f>100*(F106/AVERAGE(F$104:F$106))</f>
        <v>99.442545719893431</v>
      </c>
      <c r="I106" s="76"/>
      <c r="J106" s="76"/>
      <c r="M106" t="s">
        <v>572</v>
      </c>
      <c r="P106" s="18"/>
    </row>
    <row r="107" spans="4:16">
      <c r="D107" s="17" t="s">
        <v>562</v>
      </c>
      <c r="E107" s="19" t="s">
        <v>567</v>
      </c>
      <c r="F107" s="1">
        <v>879.37774592914195</v>
      </c>
      <c r="G107">
        <f>100*(F107/AVERAGE(F$107:F$109))</f>
        <v>126.84658648428611</v>
      </c>
      <c r="I107" s="76">
        <f>AVERAGE(F107:F109)</f>
        <v>693.26086755837161</v>
      </c>
      <c r="J107" s="76">
        <f>100*(STDEV(F107:F109)/I107)</f>
        <v>30.957106468880063</v>
      </c>
      <c r="M107" s="21" t="s">
        <v>571</v>
      </c>
      <c r="N107" s="21" t="s">
        <v>570</v>
      </c>
      <c r="O107" s="21" t="s">
        <v>569</v>
      </c>
      <c r="P107" s="20" t="s">
        <v>568</v>
      </c>
    </row>
    <row r="108" spans="4:16">
      <c r="D108" s="17" t="s">
        <v>562</v>
      </c>
      <c r="E108" s="19" t="s">
        <v>567</v>
      </c>
      <c r="F108" s="1">
        <v>741.904006221592</v>
      </c>
      <c r="G108">
        <f>100*(F108/AVERAGE(F$107:F$109))</f>
        <v>107.01657066473966</v>
      </c>
      <c r="I108" s="76"/>
      <c r="J108" s="76"/>
      <c r="M108">
        <v>0</v>
      </c>
      <c r="N108">
        <f>LN(F104)</f>
        <v>6.7931785044257831</v>
      </c>
      <c r="O108">
        <f>LN(F105)</f>
        <v>6.8537301197304545</v>
      </c>
      <c r="P108" s="18">
        <f>LN(F106)</f>
        <v>6.8155390216292346</v>
      </c>
    </row>
    <row r="109" spans="4:16">
      <c r="D109" s="17" t="s">
        <v>562</v>
      </c>
      <c r="E109" s="19" t="s">
        <v>567</v>
      </c>
      <c r="F109" s="1">
        <v>458.50085052438101</v>
      </c>
      <c r="G109">
        <f>100*(F109/AVERAGE(F$107:F$109))</f>
        <v>66.136842850974247</v>
      </c>
      <c r="I109" s="76"/>
      <c r="J109" s="76"/>
      <c r="M109">
        <v>240</v>
      </c>
      <c r="N109">
        <f>LN(F110)</f>
        <v>6.4397620318702078</v>
      </c>
      <c r="O109">
        <f>LN(F111)</f>
        <v>6.7208529533100538</v>
      </c>
      <c r="P109" s="18">
        <f>LN(F112)</f>
        <v>7.3280275786849218</v>
      </c>
    </row>
    <row r="110" spans="4:16">
      <c r="D110" s="17" t="s">
        <v>562</v>
      </c>
      <c r="E110" s="16" t="s">
        <v>564</v>
      </c>
      <c r="F110" s="1">
        <v>626.25775269178405</v>
      </c>
      <c r="G110">
        <f>100*(F110/AVERAGE(F$109:F$111))</f>
        <v>98.144992449682178</v>
      </c>
      <c r="H110" s="11">
        <f>(F104-F110)/F104</f>
        <v>0.29771534981963871</v>
      </c>
      <c r="I110" s="76">
        <f>AVERAGE(F110:F112)</f>
        <v>992.71951670697092</v>
      </c>
      <c r="J110" s="76">
        <f>100*(STDEV(F110:F112)/I110)</f>
        <v>47.326620490626595</v>
      </c>
      <c r="P110" s="18"/>
    </row>
    <row r="111" spans="4:16">
      <c r="D111" s="17" t="s">
        <v>562</v>
      </c>
      <c r="E111" s="16" t="s">
        <v>564</v>
      </c>
      <c r="F111" s="1">
        <v>829.52475570158902</v>
      </c>
      <c r="G111">
        <f>100*(F111/AVERAGE(F$109:F$111))</f>
        <v>130.0003082360644</v>
      </c>
      <c r="H111" s="11">
        <f>(F105-F111)/F105</f>
        <v>0.12442736477533377</v>
      </c>
      <c r="I111" s="76"/>
      <c r="J111" s="76"/>
      <c r="M111" s="74" t="s">
        <v>566</v>
      </c>
      <c r="N111" s="15">
        <f>(I104-I110)/I104</f>
        <v>-8.2549604051250017E-2</v>
      </c>
      <c r="O111" s="74" t="s">
        <v>565</v>
      </c>
      <c r="P111" s="14">
        <f>STDEV(H110:H112)</f>
        <v>0.51569458799604972</v>
      </c>
    </row>
    <row r="112" spans="4:16">
      <c r="D112" s="13" t="s">
        <v>562</v>
      </c>
      <c r="E112" s="12" t="s">
        <v>564</v>
      </c>
      <c r="F112" s="1">
        <v>1522.37604172754</v>
      </c>
      <c r="G112" s="10">
        <f>100*(F112/AVERAGE(F$109:F$111))</f>
        <v>238.58161352688455</v>
      </c>
      <c r="H112" s="11">
        <f>(F106-F112)/F106</f>
        <v>-0.66944052788334996</v>
      </c>
      <c r="I112" s="77"/>
      <c r="J112" s="77"/>
      <c r="K112" s="10"/>
      <c r="L112" s="10"/>
      <c r="M112" s="75"/>
      <c r="N112" s="9"/>
      <c r="O112" s="75"/>
      <c r="P112" s="8"/>
    </row>
    <row r="115" spans="4:16" ht="18.75">
      <c r="D115" s="43">
        <v>501</v>
      </c>
      <c r="E115" s="42"/>
      <c r="F115" s="42"/>
      <c r="G115" s="42"/>
      <c r="H115" s="42"/>
      <c r="I115" s="40"/>
      <c r="J115" s="40"/>
      <c r="K115" s="40"/>
      <c r="L115" s="40"/>
      <c r="M115" s="41"/>
      <c r="N115" s="40"/>
      <c r="O115" s="40"/>
      <c r="P115" s="39"/>
    </row>
    <row r="116" spans="4:16">
      <c r="D116" s="26" t="s">
        <v>580</v>
      </c>
      <c r="E116" s="21" t="s">
        <v>264</v>
      </c>
      <c r="F116" s="21" t="s">
        <v>579</v>
      </c>
      <c r="G116" s="21" t="s">
        <v>578</v>
      </c>
      <c r="H116" s="21"/>
      <c r="I116" s="21" t="s">
        <v>577</v>
      </c>
      <c r="J116" s="21" t="s">
        <v>576</v>
      </c>
      <c r="K116" s="21"/>
      <c r="L116" s="21"/>
      <c r="M116" s="38" t="s">
        <v>588</v>
      </c>
      <c r="P116" s="18"/>
    </row>
    <row r="117" spans="4:16">
      <c r="D117" s="17">
        <v>501</v>
      </c>
      <c r="E117" s="36" t="s">
        <v>586</v>
      </c>
      <c r="F117" s="1">
        <v>1423.9101952201099</v>
      </c>
      <c r="G117" s="10">
        <f>100*(F117/AVERAGE(F117:F119))</f>
        <v>112.65980982353578</v>
      </c>
      <c r="I117" s="76">
        <f>AVERAGE(F117:F119)</f>
        <v>1263.9025376045331</v>
      </c>
      <c r="J117" s="76">
        <f>100*(STDEV(F117:F119)/I117)</f>
        <v>13.661034794302774</v>
      </c>
      <c r="K117" s="37" t="s">
        <v>587</v>
      </c>
      <c r="M117" s="21" t="s">
        <v>571</v>
      </c>
      <c r="N117" s="21" t="s">
        <v>570</v>
      </c>
      <c r="O117" s="21" t="s">
        <v>569</v>
      </c>
      <c r="P117" s="20" t="s">
        <v>568</v>
      </c>
    </row>
    <row r="118" spans="4:16">
      <c r="D118" s="17">
        <v>501</v>
      </c>
      <c r="E118" s="35" t="s">
        <v>586</v>
      </c>
      <c r="F118" s="1">
        <v>1080.8919832947299</v>
      </c>
      <c r="G118" s="10">
        <f>100*(F118/AVERAGE(F117:F119))</f>
        <v>85.520200421730138</v>
      </c>
      <c r="I118" s="76"/>
      <c r="J118" s="76"/>
      <c r="M118">
        <v>0</v>
      </c>
      <c r="N118">
        <f>LN(F117)</f>
        <v>7.2611620248288133</v>
      </c>
      <c r="O118">
        <f>LN(F118)</f>
        <v>6.9855418896999826</v>
      </c>
      <c r="P118" s="18">
        <f>LN(F119)</f>
        <v>7.1599957272731727</v>
      </c>
    </row>
    <row r="119" spans="4:16">
      <c r="D119" s="17">
        <v>501</v>
      </c>
      <c r="E119" s="34" t="s">
        <v>586</v>
      </c>
      <c r="F119" s="1">
        <v>1286.9054342987599</v>
      </c>
      <c r="G119" s="10">
        <f>100*(F119/AVERAGE(F117:F119))</f>
        <v>101.8199897547341</v>
      </c>
      <c r="I119" s="76"/>
      <c r="J119" s="76"/>
      <c r="M119">
        <v>15</v>
      </c>
      <c r="N119">
        <f>LN(F120)</f>
        <v>6.3905953154703372</v>
      </c>
      <c r="O119">
        <f>LN(F121)</f>
        <v>6.4332994151436855</v>
      </c>
      <c r="P119" s="18">
        <f>LN(F122)</f>
        <v>6.4207654460013242</v>
      </c>
    </row>
    <row r="120" spans="4:16">
      <c r="D120" s="17">
        <v>501</v>
      </c>
      <c r="E120" s="33" t="s">
        <v>585</v>
      </c>
      <c r="F120" s="1">
        <v>596.21140793489997</v>
      </c>
      <c r="G120" s="10">
        <f>100*(F120/AVERAGE(F120:F122))</f>
        <v>97.584494278040353</v>
      </c>
      <c r="I120" s="76">
        <f>AVERAGE(F120:F122)</f>
        <v>610.96940896794365</v>
      </c>
      <c r="J120" s="76">
        <f>100*(STDEV(F120:F122)/I120)</f>
        <v>2.1859289909905808</v>
      </c>
      <c r="M120">
        <v>30</v>
      </c>
      <c r="N120">
        <f>LN(F123)</f>
        <v>5.8761088780903323</v>
      </c>
      <c r="O120">
        <f>LN(F124)</f>
        <v>5.5667961993669106</v>
      </c>
      <c r="P120" s="18">
        <f>LN(F125)</f>
        <v>5.965109571546189</v>
      </c>
    </row>
    <row r="121" spans="4:16">
      <c r="D121" s="17">
        <v>501</v>
      </c>
      <c r="E121" s="32" t="s">
        <v>585</v>
      </c>
      <c r="F121" s="1">
        <v>622.22353869442804</v>
      </c>
      <c r="G121" s="10">
        <f>100*(F121/AVERAGE(F120:F122))</f>
        <v>101.84201198313593</v>
      </c>
      <c r="I121" s="76"/>
      <c r="J121" s="76"/>
      <c r="M121">
        <v>60</v>
      </c>
      <c r="N121">
        <f>LN(F126)</f>
        <v>5.6041301241621717</v>
      </c>
      <c r="O121">
        <f>LN(F127)</f>
        <v>5.4286832621929193</v>
      </c>
      <c r="P121" s="18">
        <f>LN(F128)</f>
        <v>5.6772251227653889</v>
      </c>
    </row>
    <row r="122" spans="4:16">
      <c r="D122" s="17">
        <v>501</v>
      </c>
      <c r="E122" s="31" t="s">
        <v>585</v>
      </c>
      <c r="F122" s="1">
        <v>614.47328027450305</v>
      </c>
      <c r="G122" s="10">
        <f>100*(F122/AVERAGE(F120:F122))</f>
        <v>100.57349373882371</v>
      </c>
      <c r="I122" s="76"/>
      <c r="J122" s="76"/>
      <c r="M122">
        <v>120</v>
      </c>
      <c r="N122">
        <f>LN(F129)</f>
        <v>4.4932662882750627</v>
      </c>
      <c r="O122">
        <f>LN(F130)</f>
        <v>4.6388406368538053</v>
      </c>
      <c r="P122" s="18">
        <f>LN(F131)</f>
        <v>4.7528070773559739</v>
      </c>
    </row>
    <row r="123" spans="4:16">
      <c r="D123" s="17">
        <v>501</v>
      </c>
      <c r="E123" s="36" t="s">
        <v>584</v>
      </c>
      <c r="F123" s="1">
        <v>356.41966758339498</v>
      </c>
      <c r="G123" s="10">
        <f>100*(F123/AVERAGE(F123:F125))</f>
        <v>106.11833549226483</v>
      </c>
      <c r="I123" s="76">
        <f>AVERAGE(F123:F125)</f>
        <v>335.87001334880068</v>
      </c>
      <c r="J123" s="76">
        <f>100*(STDEV(F123:F125)/I123)</f>
        <v>19.77812394811162</v>
      </c>
      <c r="M123">
        <v>240</v>
      </c>
      <c r="N123">
        <f>LN(F132)</f>
        <v>2.9938219301863334</v>
      </c>
      <c r="O123">
        <f>LN(F133)</f>
        <v>2.1281570578626132</v>
      </c>
      <c r="P123" s="18">
        <f>LN(F134)</f>
        <v>3.1213132051968739</v>
      </c>
    </row>
    <row r="124" spans="4:16">
      <c r="D124" s="17">
        <v>501</v>
      </c>
      <c r="E124" s="35" t="s">
        <v>584</v>
      </c>
      <c r="F124" s="1">
        <v>261.59465812600098</v>
      </c>
      <c r="G124" s="10">
        <f>100*(F124/AVERAGE(F123:F125))</f>
        <v>77.885684261528638</v>
      </c>
      <c r="I124" s="76"/>
      <c r="J124" s="76"/>
      <c r="P124" s="18"/>
    </row>
    <row r="125" spans="4:16">
      <c r="D125" s="17">
        <v>501</v>
      </c>
      <c r="E125" s="34" t="s">
        <v>584</v>
      </c>
      <c r="F125" s="1">
        <v>389.59571433700597</v>
      </c>
      <c r="G125" s="10">
        <f>100*(F125/AVERAGE(F123:F125))</f>
        <v>115.9959802462065</v>
      </c>
      <c r="I125" s="76"/>
      <c r="J125" s="76"/>
      <c r="P125" s="18"/>
    </row>
    <row r="126" spans="4:16">
      <c r="D126" s="17">
        <v>501</v>
      </c>
      <c r="E126" s="33" t="s">
        <v>583</v>
      </c>
      <c r="F126" s="1">
        <v>271.54561170092001</v>
      </c>
      <c r="G126" s="10">
        <f>100*(F126/AVERAGE(F126:F128))</f>
        <v>102.91896300290932</v>
      </c>
      <c r="I126" s="76">
        <f>AVERAGE(F126:F128)</f>
        <v>263.84410003552398</v>
      </c>
      <c r="J126" s="76">
        <f>100*(STDEV(F126:F128)/I126)</f>
        <v>12.442567088525349</v>
      </c>
      <c r="P126" s="18"/>
    </row>
    <row r="127" spans="4:16">
      <c r="D127" s="17">
        <v>501</v>
      </c>
      <c r="E127" s="32" t="s">
        <v>583</v>
      </c>
      <c r="F127" s="1">
        <v>227.84903038252099</v>
      </c>
      <c r="G127" s="10">
        <f>100*(F127/AVERAGE(F126:F128))</f>
        <v>86.357447580538434</v>
      </c>
      <c r="I127" s="76"/>
      <c r="J127" s="76"/>
      <c r="P127" s="18"/>
    </row>
    <row r="128" spans="4:16">
      <c r="D128" s="17">
        <v>501</v>
      </c>
      <c r="E128" s="31" t="s">
        <v>583</v>
      </c>
      <c r="F128" s="1">
        <v>292.137658023131</v>
      </c>
      <c r="G128" s="10">
        <f>100*(F128/AVERAGE(F126:F128))</f>
        <v>110.72358941655227</v>
      </c>
      <c r="I128" s="76"/>
      <c r="J128" s="76"/>
      <c r="P128" s="18"/>
    </row>
    <row r="129" spans="4:16">
      <c r="D129" s="17">
        <v>501</v>
      </c>
      <c r="E129" s="30" t="s">
        <v>582</v>
      </c>
      <c r="F129" s="1">
        <v>89.413018132682893</v>
      </c>
      <c r="G129" s="10">
        <f>100*(F129/AVERAGE(F129:F131))</f>
        <v>86.880007156558918</v>
      </c>
      <c r="I129" s="76">
        <f>AVERAGE(F129:F131)</f>
        <v>102.91552804727496</v>
      </c>
      <c r="J129" s="76">
        <f>100*(STDEV(F129:F131)/I129)</f>
        <v>12.87989808221927</v>
      </c>
      <c r="P129" s="18"/>
    </row>
    <row r="130" spans="4:16">
      <c r="D130" s="17">
        <v>501</v>
      </c>
      <c r="E130" s="30" t="s">
        <v>582</v>
      </c>
      <c r="F130" s="1">
        <v>103.424371643976</v>
      </c>
      <c r="G130" s="10">
        <f>100*(F130/AVERAGE(F129:F131))</f>
        <v>100.4944283980813</v>
      </c>
      <c r="I130" s="76"/>
      <c r="J130" s="76"/>
      <c r="P130" s="18"/>
    </row>
    <row r="131" spans="4:16">
      <c r="D131" s="17">
        <v>501</v>
      </c>
      <c r="E131" s="29" t="s">
        <v>582</v>
      </c>
      <c r="F131" s="1">
        <v>115.909194365166</v>
      </c>
      <c r="G131" s="10">
        <f>100*(F131/AVERAGE(F129:F131))</f>
        <v>112.6255644453598</v>
      </c>
      <c r="I131" s="76"/>
      <c r="J131" s="76"/>
      <c r="P131" s="18"/>
    </row>
    <row r="132" spans="4:16">
      <c r="D132" s="17">
        <v>501</v>
      </c>
      <c r="E132" s="30" t="s">
        <v>581</v>
      </c>
      <c r="F132" s="1">
        <v>19.961829603537002</v>
      </c>
      <c r="G132" s="10">
        <f>100*(F132/AVERAGE(F132:F134))</f>
        <v>117.33661572670384</v>
      </c>
      <c r="I132" s="76">
        <f>AVERAGE(F132:F134)</f>
        <v>17.012447035315358</v>
      </c>
      <c r="J132" s="76">
        <f>100*(STDEV(F132:F134)/I132)</f>
        <v>44.565014862909393</v>
      </c>
      <c r="P132" s="18"/>
    </row>
    <row r="133" spans="4:16">
      <c r="D133" s="17">
        <v>501</v>
      </c>
      <c r="E133" s="30" t="s">
        <v>581</v>
      </c>
      <c r="F133" s="1">
        <v>8.3993729803152704</v>
      </c>
      <c r="G133" s="10">
        <f>100*(F133/AVERAGE(F132:F134))</f>
        <v>49.371927288763324</v>
      </c>
      <c r="I133" s="76"/>
      <c r="J133" s="76"/>
      <c r="P133" s="18"/>
    </row>
    <row r="134" spans="4:16">
      <c r="D134" s="17">
        <v>501</v>
      </c>
      <c r="E134" s="29" t="s">
        <v>581</v>
      </c>
      <c r="F134" s="1">
        <v>22.676138522093801</v>
      </c>
      <c r="G134" s="10">
        <f>100*(F134/AVERAGE(F132:F134))</f>
        <v>133.29145698453283</v>
      </c>
      <c r="I134" s="76"/>
      <c r="J134" s="76"/>
      <c r="P134" s="18"/>
    </row>
    <row r="135" spans="4:16">
      <c r="D135" s="28"/>
      <c r="E135" s="27"/>
      <c r="F135" s="27"/>
      <c r="G135" s="27"/>
      <c r="H135" s="27"/>
      <c r="P135" s="18"/>
    </row>
    <row r="136" spans="4:16">
      <c r="D136" s="28"/>
      <c r="E136" s="27"/>
      <c r="F136" s="27"/>
      <c r="G136" s="27"/>
      <c r="H136" s="27"/>
      <c r="P136" s="18"/>
    </row>
    <row r="137" spans="4:16">
      <c r="D137" s="26" t="s">
        <v>580</v>
      </c>
      <c r="E137" s="21" t="s">
        <v>264</v>
      </c>
      <c r="F137" s="21" t="s">
        <v>579</v>
      </c>
      <c r="G137" s="21" t="s">
        <v>578</v>
      </c>
      <c r="H137" s="21"/>
      <c r="I137" s="21" t="s">
        <v>577</v>
      </c>
      <c r="J137" s="21" t="s">
        <v>576</v>
      </c>
      <c r="P137" s="18"/>
    </row>
    <row r="138" spans="4:16">
      <c r="D138" s="17">
        <v>501</v>
      </c>
      <c r="E138" s="19" t="s">
        <v>574</v>
      </c>
      <c r="F138" s="1">
        <v>1187.65680664092</v>
      </c>
      <c r="G138" s="1">
        <f>100*(F138/AVERAGE(F138:F140))</f>
        <v>97.162430730215348</v>
      </c>
      <c r="I138" s="76">
        <f>AVERAGE(F138:F140)</f>
        <v>1222.3415961449234</v>
      </c>
      <c r="J138" s="76">
        <f>100*(STDEV(F138:F140)/I138)</f>
        <v>2.4593341636918611</v>
      </c>
      <c r="M138" t="s">
        <v>575</v>
      </c>
      <c r="P138" s="18"/>
    </row>
    <row r="139" spans="4:16">
      <c r="D139" s="17">
        <v>501</v>
      </c>
      <c r="E139" s="25" t="s">
        <v>574</v>
      </c>
      <c r="F139" s="1">
        <v>1238.49416782649</v>
      </c>
      <c r="G139" s="1">
        <f>100*(F139/AVERAGE(F138:F140))</f>
        <v>101.32144498170636</v>
      </c>
      <c r="I139" s="76"/>
      <c r="J139" s="76"/>
      <c r="M139" s="21" t="s">
        <v>571</v>
      </c>
      <c r="N139" s="21" t="s">
        <v>570</v>
      </c>
      <c r="O139" s="21" t="s">
        <v>569</v>
      </c>
      <c r="P139" s="20" t="s">
        <v>568</v>
      </c>
    </row>
    <row r="140" spans="4:16">
      <c r="D140" s="17">
        <v>501</v>
      </c>
      <c r="E140" s="24" t="s">
        <v>574</v>
      </c>
      <c r="F140" s="1">
        <v>1240.8738139673601</v>
      </c>
      <c r="G140" s="1">
        <f>100*(F140/AVERAGE(F138:F140))</f>
        <v>101.51612428807826</v>
      </c>
      <c r="I140" s="76"/>
      <c r="J140" s="76"/>
      <c r="M140">
        <v>0</v>
      </c>
      <c r="N140">
        <f>LN(F138)</f>
        <v>7.0797375748888829</v>
      </c>
      <c r="O140">
        <f>LN(F139)</f>
        <v>7.1216515398561464</v>
      </c>
      <c r="P140" s="18">
        <f>LN(F140)</f>
        <v>7.123571099105952</v>
      </c>
    </row>
    <row r="141" spans="4:16">
      <c r="D141" s="17">
        <v>501</v>
      </c>
      <c r="E141" s="16" t="s">
        <v>573</v>
      </c>
      <c r="F141" s="1">
        <v>1358.8066569089499</v>
      </c>
      <c r="G141" s="1">
        <f>100*(F141/AVERAGE(F141:F143))</f>
        <v>108.62564135729255</v>
      </c>
      <c r="I141" s="76">
        <f>AVERAGE(F141:F143)</f>
        <v>1250.9078334824733</v>
      </c>
      <c r="J141" s="76">
        <f>100*(STDEV(F141:F143)/I141)</f>
        <v>8.4205178557717435</v>
      </c>
      <c r="M141">
        <v>240</v>
      </c>
      <c r="N141">
        <f>LN(F144)</f>
        <v>2.8002440522393148</v>
      </c>
      <c r="O141">
        <f>LN(F145)</f>
        <v>2.3752660090047071</v>
      </c>
      <c r="P141" s="18">
        <f>LN(F146)</f>
        <v>5.0509603672442633</v>
      </c>
    </row>
    <row r="142" spans="4:16">
      <c r="D142" s="17">
        <v>501</v>
      </c>
      <c r="E142" s="23" t="s">
        <v>573</v>
      </c>
      <c r="F142" s="1">
        <v>1245.5733004766601</v>
      </c>
      <c r="G142" s="1">
        <f>100*(F142/AVERAGE(F141:F143))</f>
        <v>99.573547078127874</v>
      </c>
      <c r="I142" s="76"/>
      <c r="J142" s="76"/>
      <c r="P142" s="18"/>
    </row>
    <row r="143" spans="4:16">
      <c r="D143" s="17">
        <v>501</v>
      </c>
      <c r="E143" s="22" t="s">
        <v>573</v>
      </c>
      <c r="F143" s="1">
        <v>1148.3435430618099</v>
      </c>
      <c r="G143" s="1">
        <f>100*(F143/AVERAGE(F141:F143))</f>
        <v>91.800811564579561</v>
      </c>
      <c r="I143" s="76"/>
      <c r="J143" s="76"/>
      <c r="M143" t="s">
        <v>572</v>
      </c>
      <c r="P143" s="18"/>
    </row>
    <row r="144" spans="4:16">
      <c r="D144" s="17">
        <v>501</v>
      </c>
      <c r="E144" s="19" t="s">
        <v>567</v>
      </c>
      <c r="F144" s="1">
        <v>16.44866061374</v>
      </c>
      <c r="G144" s="1">
        <f>100*(F144/AVERAGE(F144:F146))</f>
        <v>26.909887514405828</v>
      </c>
      <c r="I144" s="76">
        <f>AVERAGE(F144:F146)</f>
        <v>61.124969790135474</v>
      </c>
      <c r="J144" s="76">
        <f>100*(STDEV(F144:F146)/I144)</f>
        <v>134.74477278273881</v>
      </c>
      <c r="M144" s="21" t="s">
        <v>571</v>
      </c>
      <c r="N144" s="21" t="s">
        <v>570</v>
      </c>
      <c r="O144" s="21" t="s">
        <v>569</v>
      </c>
      <c r="P144" s="20" t="s">
        <v>568</v>
      </c>
    </row>
    <row r="145" spans="4:16">
      <c r="D145" s="17">
        <v>501</v>
      </c>
      <c r="E145" s="19" t="s">
        <v>567</v>
      </c>
      <c r="F145" s="1">
        <v>10.753873432802401</v>
      </c>
      <c r="G145" s="1">
        <f>100*(F145/AVERAGE(F144:F146))</f>
        <v>17.593257664951668</v>
      </c>
      <c r="I145" s="76"/>
      <c r="J145" s="76"/>
      <c r="M145">
        <v>0</v>
      </c>
      <c r="N145">
        <f>LN(F141)</f>
        <v>7.2143621353831637</v>
      </c>
      <c r="O145">
        <f>LN(F142)</f>
        <v>7.1273511852199354</v>
      </c>
      <c r="P145" s="18">
        <f>LN(F143)</f>
        <v>7.0460757856502649</v>
      </c>
    </row>
    <row r="146" spans="4:16">
      <c r="D146" s="17">
        <v>501</v>
      </c>
      <c r="E146" s="19" t="s">
        <v>567</v>
      </c>
      <c r="F146" s="1">
        <v>156.172375323864</v>
      </c>
      <c r="G146" s="1">
        <f>100*(F146/AVERAGE(F144:F146))</f>
        <v>255.49685482064248</v>
      </c>
      <c r="I146" s="76"/>
      <c r="J146" s="76"/>
      <c r="M146">
        <v>240</v>
      </c>
      <c r="N146">
        <f>LN(F147)</f>
        <v>1.8068081176983524</v>
      </c>
      <c r="O146" t="e">
        <f>LN(F148)</f>
        <v>#NUM!</v>
      </c>
      <c r="P146" s="18">
        <f>LN(F149)</f>
        <v>4.1486318278885195</v>
      </c>
    </row>
    <row r="147" spans="4:16">
      <c r="D147" s="17">
        <v>501</v>
      </c>
      <c r="E147" s="16" t="s">
        <v>564</v>
      </c>
      <c r="F147" s="1">
        <v>6.0909746970883898</v>
      </c>
      <c r="G147" s="1">
        <f>100*(F147/AVERAGE(F147:F149))</f>
        <v>26.315359647573651</v>
      </c>
      <c r="H147" s="11">
        <f>(F141-F147)/F141</f>
        <v>0.99551740884833151</v>
      </c>
      <c r="I147" s="76">
        <f>AVERAGE(F147:F149)</f>
        <v>23.146081902969527</v>
      </c>
      <c r="J147" s="76">
        <f>100*(STDEV(F147:F149)/I147)</f>
        <v>150.98970249361065</v>
      </c>
      <c r="P147" s="18"/>
    </row>
    <row r="148" spans="4:16">
      <c r="D148" s="17">
        <v>501</v>
      </c>
      <c r="E148" s="16" t="s">
        <v>564</v>
      </c>
      <c r="F148" s="1">
        <v>0</v>
      </c>
      <c r="G148" s="1">
        <f>100*(F148/AVERAGE(F147:F149))</f>
        <v>0</v>
      </c>
      <c r="H148" s="11">
        <f>(F142-F148)/F142</f>
        <v>1</v>
      </c>
      <c r="I148" s="76"/>
      <c r="J148" s="76"/>
      <c r="M148" s="74" t="s">
        <v>566</v>
      </c>
      <c r="N148" s="15">
        <f>(I141-I147)/I141</f>
        <v>0.9814965729021522</v>
      </c>
      <c r="O148" s="74" t="s">
        <v>565</v>
      </c>
      <c r="P148" s="14">
        <f>STDEV(H147:H149)</f>
        <v>3.0637054183864101E-2</v>
      </c>
    </row>
    <row r="149" spans="4:16">
      <c r="D149" s="13">
        <v>501</v>
      </c>
      <c r="E149" s="12" t="s">
        <v>564</v>
      </c>
      <c r="F149" s="1">
        <v>63.347271011820197</v>
      </c>
      <c r="G149" s="1">
        <f>100*(F149/AVERAGE(F147:F149))</f>
        <v>273.68464035242636</v>
      </c>
      <c r="H149" s="11">
        <f>(F143-F149)/F143</f>
        <v>0.94483595837277201</v>
      </c>
      <c r="I149" s="77"/>
      <c r="J149" s="77"/>
      <c r="K149" s="10"/>
      <c r="L149" s="10"/>
      <c r="M149" s="75"/>
      <c r="N149" s="9"/>
      <c r="O149" s="75"/>
      <c r="P149" s="8"/>
    </row>
    <row r="152" spans="4:16" ht="18.75">
      <c r="D152" s="43">
        <v>516</v>
      </c>
      <c r="E152" s="42"/>
      <c r="F152" s="42"/>
      <c r="G152" s="42"/>
      <c r="H152" s="42"/>
      <c r="I152" s="40"/>
      <c r="J152" s="40"/>
      <c r="K152" s="40"/>
      <c r="L152" s="40"/>
      <c r="M152" s="41"/>
      <c r="N152" s="40"/>
      <c r="O152" s="40"/>
      <c r="P152" s="39"/>
    </row>
    <row r="153" spans="4:16">
      <c r="D153" s="26" t="s">
        <v>580</v>
      </c>
      <c r="E153" s="21" t="s">
        <v>264</v>
      </c>
      <c r="F153" s="21" t="s">
        <v>579</v>
      </c>
      <c r="G153" s="21" t="s">
        <v>578</v>
      </c>
      <c r="H153" s="21"/>
      <c r="I153" s="21" t="s">
        <v>577</v>
      </c>
      <c r="J153" s="21" t="s">
        <v>576</v>
      </c>
      <c r="K153" s="21"/>
      <c r="L153" s="21"/>
      <c r="M153" s="38" t="s">
        <v>588</v>
      </c>
      <c r="P153" s="18"/>
    </row>
    <row r="154" spans="4:16">
      <c r="D154" s="17">
        <v>516</v>
      </c>
      <c r="E154" s="36" t="s">
        <v>586</v>
      </c>
      <c r="F154" s="1">
        <v>1584.60427295566</v>
      </c>
      <c r="G154" s="10">
        <f>100*(F154/AVERAGE(F154:F156))</f>
        <v>110.06312351316758</v>
      </c>
      <c r="I154" s="76">
        <f>AVERAGE(F154:F156)</f>
        <v>1439.7231537464802</v>
      </c>
      <c r="J154" s="76">
        <f>100*(STDEV(F154:F156)/I154)</f>
        <v>13.658449478600138</v>
      </c>
      <c r="K154" s="37" t="s">
        <v>587</v>
      </c>
      <c r="M154" s="21" t="s">
        <v>571</v>
      </c>
      <c r="N154" s="21" t="s">
        <v>570</v>
      </c>
      <c r="O154" s="21" t="s">
        <v>569</v>
      </c>
      <c r="P154" s="20" t="s">
        <v>568</v>
      </c>
    </row>
    <row r="155" spans="4:16">
      <c r="D155" s="17">
        <v>516</v>
      </c>
      <c r="E155" s="35" t="s">
        <v>586</v>
      </c>
      <c r="F155" s="1">
        <v>1215.86957130215</v>
      </c>
      <c r="G155" s="10">
        <f>100*(F155/AVERAGE(F154:F156))</f>
        <v>84.451623087271102</v>
      </c>
      <c r="I155" s="76"/>
      <c r="J155" s="76"/>
      <c r="M155">
        <v>0</v>
      </c>
      <c r="N155">
        <f>LN(F154)</f>
        <v>7.3680899850791022</v>
      </c>
      <c r="O155">
        <f>LN(F155)</f>
        <v>7.1032147963309891</v>
      </c>
      <c r="P155" s="18">
        <f>LN(F156)</f>
        <v>7.3256070986990247</v>
      </c>
    </row>
    <row r="156" spans="4:16">
      <c r="D156" s="17">
        <v>516</v>
      </c>
      <c r="E156" s="34" t="s">
        <v>586</v>
      </c>
      <c r="F156" s="1">
        <v>1518.6956169816301</v>
      </c>
      <c r="G156" s="10">
        <f>100*(F156/AVERAGE(F154:F156))</f>
        <v>105.4852533995613</v>
      </c>
      <c r="I156" s="76"/>
      <c r="J156" s="76"/>
      <c r="M156">
        <v>15</v>
      </c>
      <c r="N156">
        <f>LN(F157)</f>
        <v>5.9842094879141703</v>
      </c>
      <c r="O156">
        <f>LN(F158)</f>
        <v>5.7142747381124117</v>
      </c>
      <c r="P156" s="18">
        <f>LN(F159)</f>
        <v>5.8736805234803615</v>
      </c>
    </row>
    <row r="157" spans="4:16">
      <c r="D157" s="17">
        <v>516</v>
      </c>
      <c r="E157" s="33" t="s">
        <v>585</v>
      </c>
      <c r="F157" s="1">
        <v>397.10847808693501</v>
      </c>
      <c r="G157" s="10">
        <f>100*(F157/AVERAGE(F157:F159))</f>
        <v>112.83329391580858</v>
      </c>
      <c r="I157" s="76">
        <f>AVERAGE(F157:F159)</f>
        <v>351.9426441483136</v>
      </c>
      <c r="J157" s="76">
        <f>100*(STDEV(F157:F159)/I157)</f>
        <v>13.376096463784698</v>
      </c>
      <c r="M157">
        <v>30</v>
      </c>
      <c r="N157">
        <f>LN(F160)</f>
        <v>4.3979162457064875</v>
      </c>
      <c r="O157">
        <f>LN(F161)</f>
        <v>4.3460853417171599</v>
      </c>
      <c r="P157" s="18">
        <f>LN(F162)</f>
        <v>4.680063685311322</v>
      </c>
    </row>
    <row r="158" spans="4:16">
      <c r="D158" s="17">
        <v>516</v>
      </c>
      <c r="E158" s="32" t="s">
        <v>585</v>
      </c>
      <c r="F158" s="1">
        <v>303.16425008093898</v>
      </c>
      <c r="G158" s="10">
        <f>100*(F158/AVERAGE(F157:F159))</f>
        <v>86.140243338395024</v>
      </c>
      <c r="I158" s="76"/>
      <c r="J158" s="76"/>
      <c r="M158">
        <v>60</v>
      </c>
      <c r="N158">
        <f>LN(F163)</f>
        <v>3.7716640358601232</v>
      </c>
      <c r="O158">
        <f>LN(F164)</f>
        <v>3.8885142336143232</v>
      </c>
      <c r="P158" s="18">
        <f>LN(F165)</f>
        <v>4.5170089281011618</v>
      </c>
    </row>
    <row r="159" spans="4:16">
      <c r="D159" s="17">
        <v>516</v>
      </c>
      <c r="E159" s="31" t="s">
        <v>585</v>
      </c>
      <c r="F159" s="1">
        <v>355.55520427706699</v>
      </c>
      <c r="G159" s="10">
        <f>100*(F159/AVERAGE(F157:F159))</f>
        <v>101.02646274579645</v>
      </c>
      <c r="I159" s="76"/>
      <c r="J159" s="76"/>
      <c r="M159">
        <v>120</v>
      </c>
      <c r="N159">
        <f>LN(F166)</f>
        <v>0.87547495683324217</v>
      </c>
      <c r="O159">
        <f>LN(F167)</f>
        <v>1.1097740407106595</v>
      </c>
      <c r="P159" s="18">
        <f>LN(F168)</f>
        <v>1.158266838461347</v>
      </c>
    </row>
    <row r="160" spans="4:16">
      <c r="D160" s="17">
        <v>516</v>
      </c>
      <c r="E160" s="36" t="s">
        <v>584</v>
      </c>
      <c r="F160" s="1">
        <v>81.281321776054199</v>
      </c>
      <c r="G160" s="10">
        <f>100*(F160/AVERAGE(F160:F162))</f>
        <v>91.590087779288751</v>
      </c>
      <c r="I160" s="76">
        <f>AVERAGE(F160:F162)</f>
        <v>88.74467068087506</v>
      </c>
      <c r="J160" s="76">
        <f>100*(STDEV(F160:F162)/I160)</f>
        <v>18.716351215875086</v>
      </c>
      <c r="M160">
        <v>240</v>
      </c>
      <c r="N160" t="e">
        <f>LN(F169)</f>
        <v>#NUM!</v>
      </c>
      <c r="O160" t="e">
        <f>LN(F170)</f>
        <v>#NUM!</v>
      </c>
      <c r="P160" s="18">
        <f>LN(F171)</f>
        <v>3.9060134742217856</v>
      </c>
    </row>
    <row r="161" spans="4:16">
      <c r="D161" s="17">
        <v>516</v>
      </c>
      <c r="E161" s="35" t="s">
        <v>584</v>
      </c>
      <c r="F161" s="1">
        <v>77.175754105994997</v>
      </c>
      <c r="G161" s="10">
        <f>100*(F161/AVERAGE(F160:F162))</f>
        <v>86.963818237061503</v>
      </c>
      <c r="I161" s="76"/>
      <c r="J161" s="76"/>
      <c r="P161" s="18"/>
    </row>
    <row r="162" spans="4:16">
      <c r="D162" s="17">
        <v>516</v>
      </c>
      <c r="E162" s="34" t="s">
        <v>584</v>
      </c>
      <c r="F162" s="1">
        <v>107.776936160576</v>
      </c>
      <c r="G162" s="10">
        <f>100*(F162/AVERAGE(F160:F162))</f>
        <v>121.44609398364976</v>
      </c>
      <c r="I162" s="76"/>
      <c r="J162" s="76"/>
      <c r="P162" s="18"/>
    </row>
    <row r="163" spans="4:16">
      <c r="D163" s="17">
        <v>516</v>
      </c>
      <c r="E163" s="33" t="s">
        <v>583</v>
      </c>
      <c r="F163" s="1">
        <v>43.452310912713401</v>
      </c>
      <c r="G163" s="10">
        <f>100*(F163/AVERAGE(F163:F165))</f>
        <v>70.903227431946476</v>
      </c>
      <c r="I163" s="76">
        <f>AVERAGE(F163:F165)</f>
        <v>61.283967580205434</v>
      </c>
      <c r="J163" s="76">
        <f>100*(STDEV(F163:F165)/I163)</f>
        <v>43.011059709847849</v>
      </c>
      <c r="P163" s="18"/>
    </row>
    <row r="164" spans="4:16">
      <c r="D164" s="17">
        <v>516</v>
      </c>
      <c r="E164" s="32" t="s">
        <v>583</v>
      </c>
      <c r="F164" s="1">
        <v>48.838270331348497</v>
      </c>
      <c r="G164" s="10">
        <f>100*(F164/AVERAGE(F163:F165))</f>
        <v>79.691756685680275</v>
      </c>
      <c r="I164" s="76"/>
      <c r="J164" s="76"/>
      <c r="P164" s="18"/>
    </row>
    <row r="165" spans="4:16">
      <c r="D165" s="17">
        <v>516</v>
      </c>
      <c r="E165" s="31" t="s">
        <v>583</v>
      </c>
      <c r="F165" s="1">
        <v>91.561321496554399</v>
      </c>
      <c r="G165" s="10">
        <f>100*(F165/AVERAGE(F163:F165))</f>
        <v>149.40501588237325</v>
      </c>
      <c r="I165" s="76"/>
      <c r="J165" s="76"/>
      <c r="P165" s="18"/>
    </row>
    <row r="166" spans="4:16">
      <c r="D166" s="17">
        <v>516</v>
      </c>
      <c r="E166" s="30" t="s">
        <v>582</v>
      </c>
      <c r="F166" s="1">
        <v>2.4000149267968398</v>
      </c>
      <c r="G166" s="10">
        <f>100*(F166/AVERAGE(F166:F168))</f>
        <v>83.54564416535753</v>
      </c>
      <c r="I166" s="76">
        <f>AVERAGE(F166:F168)</f>
        <v>2.8726990506490266</v>
      </c>
      <c r="J166" s="76">
        <f>100*(STDEV(F166:F168)/I166)</f>
        <v>14.489398668750923</v>
      </c>
      <c r="P166" s="18"/>
    </row>
    <row r="167" spans="4:16">
      <c r="D167" s="17">
        <v>516</v>
      </c>
      <c r="E167" s="30" t="s">
        <v>582</v>
      </c>
      <c r="F167" s="1">
        <v>3.0336728304269598</v>
      </c>
      <c r="G167" s="10">
        <f>100*(F167/AVERAGE(F166:F168))</f>
        <v>105.60357270078688</v>
      </c>
      <c r="I167" s="76"/>
      <c r="J167" s="76"/>
      <c r="P167" s="18"/>
    </row>
    <row r="168" spans="4:16">
      <c r="D168" s="17">
        <v>516</v>
      </c>
      <c r="E168" s="29" t="s">
        <v>582</v>
      </c>
      <c r="F168" s="1">
        <v>3.1844093947232799</v>
      </c>
      <c r="G168" s="10">
        <f>100*(F168/AVERAGE(F166:F168))</f>
        <v>110.85078313385554</v>
      </c>
      <c r="I168" s="76"/>
      <c r="J168" s="76"/>
      <c r="P168" s="18"/>
    </row>
    <row r="169" spans="4:16">
      <c r="D169" s="17">
        <v>516</v>
      </c>
      <c r="E169" s="30" t="s">
        <v>581</v>
      </c>
      <c r="F169" s="1">
        <v>0</v>
      </c>
      <c r="G169" s="10">
        <f>100*(F169/AVERAGE(F169:F171))</f>
        <v>0</v>
      </c>
      <c r="I169" s="76">
        <f>AVERAGE(F169:F171)</f>
        <v>16.566808165145734</v>
      </c>
      <c r="J169" s="76">
        <f>100*(STDEV(F169:F171)/I169)</f>
        <v>173.20508075688772</v>
      </c>
      <c r="P169" s="18"/>
    </row>
    <row r="170" spans="4:16">
      <c r="D170" s="17">
        <v>516</v>
      </c>
      <c r="E170" s="30" t="s">
        <v>581</v>
      </c>
      <c r="F170" s="1">
        <v>0</v>
      </c>
      <c r="G170" s="10">
        <f>100*(F170/AVERAGE(F169:F171))</f>
        <v>0</v>
      </c>
      <c r="I170" s="76"/>
      <c r="J170" s="76"/>
      <c r="P170" s="18"/>
    </row>
    <row r="171" spans="4:16">
      <c r="D171" s="17">
        <v>516</v>
      </c>
      <c r="E171" s="29" t="s">
        <v>581</v>
      </c>
      <c r="F171" s="1">
        <v>49.700424495437197</v>
      </c>
      <c r="G171" s="10">
        <f>100*(F171/AVERAGE(F169:F171))</f>
        <v>300</v>
      </c>
      <c r="I171" s="76"/>
      <c r="J171" s="76"/>
      <c r="P171" s="18"/>
    </row>
    <row r="172" spans="4:16">
      <c r="D172" s="28"/>
      <c r="E172" s="27"/>
      <c r="F172" s="27"/>
      <c r="G172" s="27"/>
      <c r="H172" s="27"/>
      <c r="P172" s="18"/>
    </row>
    <row r="173" spans="4:16">
      <c r="D173" s="28"/>
      <c r="E173" s="27"/>
      <c r="F173" s="27"/>
      <c r="G173" s="27"/>
      <c r="H173" s="27"/>
      <c r="P173" s="18"/>
    </row>
    <row r="174" spans="4:16">
      <c r="D174" s="26" t="s">
        <v>580</v>
      </c>
      <c r="E174" s="21" t="s">
        <v>264</v>
      </c>
      <c r="F174" s="21" t="s">
        <v>579</v>
      </c>
      <c r="G174" s="21" t="s">
        <v>578</v>
      </c>
      <c r="H174" s="21"/>
      <c r="I174" s="21" t="s">
        <v>577</v>
      </c>
      <c r="J174" s="21" t="s">
        <v>576</v>
      </c>
      <c r="P174" s="18"/>
    </row>
    <row r="175" spans="4:16">
      <c r="D175" s="17">
        <v>516</v>
      </c>
      <c r="E175" s="19" t="s">
        <v>574</v>
      </c>
      <c r="F175" s="1">
        <v>1661.5458353435199</v>
      </c>
      <c r="G175" s="1">
        <f>100*(F175/AVERAGE(F175:F177))</f>
        <v>105.57712634534401</v>
      </c>
      <c r="I175" s="76">
        <f>AVERAGE(F175:F177)</f>
        <v>1573.7744460941133</v>
      </c>
      <c r="J175" s="76">
        <f>100*(STDEV(F175:F177)/I175)</f>
        <v>13.566565868373868</v>
      </c>
      <c r="M175" t="s">
        <v>575</v>
      </c>
      <c r="P175" s="18"/>
    </row>
    <row r="176" spans="4:16">
      <c r="D176" s="17">
        <v>516</v>
      </c>
      <c r="E176" s="25" t="s">
        <v>574</v>
      </c>
      <c r="F176" s="1">
        <v>1330.37073429422</v>
      </c>
      <c r="G176" s="1">
        <f>100*(F176/AVERAGE(F175:F177))</f>
        <v>84.533761340197955</v>
      </c>
      <c r="I176" s="76"/>
      <c r="J176" s="76"/>
      <c r="M176" s="21" t="s">
        <v>571</v>
      </c>
      <c r="N176" s="21" t="s">
        <v>570</v>
      </c>
      <c r="O176" s="21" t="s">
        <v>569</v>
      </c>
      <c r="P176" s="20" t="s">
        <v>568</v>
      </c>
    </row>
    <row r="177" spans="4:16">
      <c r="D177" s="17">
        <v>516</v>
      </c>
      <c r="E177" s="24" t="s">
        <v>574</v>
      </c>
      <c r="F177" s="1">
        <v>1729.4067686446001</v>
      </c>
      <c r="G177" s="1">
        <f>100*(F177/AVERAGE(F175:F177))</f>
        <v>109.88911231445803</v>
      </c>
      <c r="I177" s="76"/>
      <c r="J177" s="76"/>
      <c r="M177">
        <v>0</v>
      </c>
      <c r="N177" t="e">
        <f>LN(#REF!)</f>
        <v>#REF!</v>
      </c>
      <c r="O177">
        <f>LN(F175)</f>
        <v>7.4155036741391012</v>
      </c>
      <c r="P177" s="18">
        <f>LN(F176)</f>
        <v>7.1932129299625469</v>
      </c>
    </row>
    <row r="178" spans="4:16">
      <c r="D178" s="17">
        <v>516</v>
      </c>
      <c r="E178" s="16" t="s">
        <v>573</v>
      </c>
      <c r="G178" s="1">
        <f>100*(F178/AVERAGE(F178:F180))</f>
        <v>0</v>
      </c>
      <c r="I178" s="76">
        <f>AVERAGE(F178:F180)</f>
        <v>1485.50505652263</v>
      </c>
      <c r="J178" s="76">
        <f>100*(STDEV(F178:F180)/I178)</f>
        <v>8.239484397278158</v>
      </c>
      <c r="M178">
        <v>240</v>
      </c>
      <c r="N178" t="e">
        <f>LN(F181)</f>
        <v>#NUM!</v>
      </c>
      <c r="O178" t="e">
        <f>LN(F182)</f>
        <v>#NUM!</v>
      </c>
      <c r="P178" s="18">
        <f>LN(F183)</f>
        <v>4.5223433228548453</v>
      </c>
    </row>
    <row r="179" spans="4:16">
      <c r="D179" s="17">
        <v>516</v>
      </c>
      <c r="E179" s="23" t="s">
        <v>573</v>
      </c>
      <c r="F179" s="1">
        <v>1398.95663087497</v>
      </c>
      <c r="G179" s="1">
        <f>100*(F179/AVERAGE(F178:F180))</f>
        <v>94.17380470920385</v>
      </c>
      <c r="I179" s="76"/>
      <c r="J179" s="76"/>
      <c r="P179" s="18"/>
    </row>
    <row r="180" spans="4:16">
      <c r="D180" s="17">
        <v>516</v>
      </c>
      <c r="E180" s="22" t="s">
        <v>573</v>
      </c>
      <c r="F180" s="1">
        <v>1572.05348217029</v>
      </c>
      <c r="G180" s="1">
        <f>100*(F180/AVERAGE(F178:F180))</f>
        <v>105.82619529079614</v>
      </c>
      <c r="I180" s="76"/>
      <c r="J180" s="76"/>
      <c r="M180" t="s">
        <v>572</v>
      </c>
      <c r="P180" s="18"/>
    </row>
    <row r="181" spans="4:16">
      <c r="D181" s="17">
        <v>516</v>
      </c>
      <c r="E181" s="19" t="s">
        <v>567</v>
      </c>
      <c r="F181" s="1">
        <v>0</v>
      </c>
      <c r="G181" s="1">
        <f>100*(F181/AVERAGE(F181:F183))</f>
        <v>0</v>
      </c>
      <c r="I181" s="76">
        <f>AVERAGE(F181:F183)</f>
        <v>30.683683590975303</v>
      </c>
      <c r="J181" s="76">
        <f>100*(STDEV(F181:F183)/I181)</f>
        <v>173.20508075688772</v>
      </c>
      <c r="M181" s="21" t="s">
        <v>571</v>
      </c>
      <c r="N181" s="21" t="s">
        <v>570</v>
      </c>
      <c r="O181" s="21" t="s">
        <v>569</v>
      </c>
      <c r="P181" s="20" t="s">
        <v>568</v>
      </c>
    </row>
    <row r="182" spans="4:16">
      <c r="D182" s="17">
        <v>516</v>
      </c>
      <c r="E182" s="19" t="s">
        <v>567</v>
      </c>
      <c r="F182" s="1">
        <v>0</v>
      </c>
      <c r="G182" s="1">
        <f>100*(F182/AVERAGE(F181:F183))</f>
        <v>0</v>
      </c>
      <c r="I182" s="76"/>
      <c r="J182" s="76"/>
      <c r="M182">
        <v>0</v>
      </c>
      <c r="N182">
        <f>LN(F177)</f>
        <v>7.455533720387411</v>
      </c>
      <c r="O182">
        <f>LN(F179)</f>
        <v>7.2434819740955971</v>
      </c>
      <c r="P182" s="18">
        <f>LN(F180)</f>
        <v>7.3601379941472516</v>
      </c>
    </row>
    <row r="183" spans="4:16">
      <c r="D183" s="17">
        <v>516</v>
      </c>
      <c r="E183" s="19" t="s">
        <v>567</v>
      </c>
      <c r="F183" s="1">
        <v>92.051050772925905</v>
      </c>
      <c r="G183" s="1">
        <f>100*(F183/AVERAGE(F181:F183))</f>
        <v>300</v>
      </c>
      <c r="I183" s="76"/>
      <c r="J183" s="76"/>
      <c r="M183">
        <v>240</v>
      </c>
      <c r="N183" t="e">
        <f>LN(F184)</f>
        <v>#NUM!</v>
      </c>
      <c r="O183" t="e">
        <f>LN(F185)</f>
        <v>#NUM!</v>
      </c>
      <c r="P183" s="18">
        <f>LN(F186)</f>
        <v>1.4963008650265883</v>
      </c>
    </row>
    <row r="184" spans="4:16">
      <c r="D184" s="17">
        <v>516</v>
      </c>
      <c r="E184" s="16" t="s">
        <v>564</v>
      </c>
      <c r="F184" s="1">
        <v>0</v>
      </c>
      <c r="G184" s="1">
        <f>100*(F184/AVERAGE(F184:F186))</f>
        <v>0</v>
      </c>
      <c r="H184" s="11">
        <f>(F177-F184)/F177</f>
        <v>1</v>
      </c>
      <c r="I184" s="76">
        <f>AVERAGE(F184:F186)</f>
        <v>1.4883804408678667</v>
      </c>
      <c r="J184" s="76">
        <f>100*(STDEV(F184:F186)/I184)</f>
        <v>173.20508075688772</v>
      </c>
      <c r="P184" s="18"/>
    </row>
    <row r="185" spans="4:16">
      <c r="D185" s="17">
        <v>516</v>
      </c>
      <c r="E185" s="16" t="s">
        <v>564</v>
      </c>
      <c r="F185" s="1">
        <v>0</v>
      </c>
      <c r="G185" s="1">
        <f>100*(F185/AVERAGE(F184:F186))</f>
        <v>0</v>
      </c>
      <c r="H185" s="11">
        <f>(F179-F185)/F179</f>
        <v>1</v>
      </c>
      <c r="I185" s="76"/>
      <c r="J185" s="76"/>
      <c r="M185" s="74" t="s">
        <v>566</v>
      </c>
      <c r="N185" s="15">
        <f>(I178-I184)/I178</f>
        <v>0.998998064372563</v>
      </c>
      <c r="O185" s="74" t="s">
        <v>565</v>
      </c>
      <c r="P185" s="14">
        <f>STDEV(H184:H186)</f>
        <v>1.6398618582721088E-3</v>
      </c>
    </row>
    <row r="186" spans="4:16">
      <c r="D186" s="13">
        <v>516</v>
      </c>
      <c r="E186" s="12" t="s">
        <v>564</v>
      </c>
      <c r="F186" s="1">
        <v>4.4651413226035999</v>
      </c>
      <c r="G186" s="1">
        <f>100*(F186/AVERAGE(F184:F186))</f>
        <v>300</v>
      </c>
      <c r="H186" s="11">
        <f>(F180-F186)/F180</f>
        <v>0.99715967594407839</v>
      </c>
      <c r="I186" s="77"/>
      <c r="J186" s="77"/>
      <c r="K186" s="10"/>
      <c r="L186" s="10"/>
      <c r="M186" s="75"/>
      <c r="N186" s="9"/>
      <c r="O186" s="75"/>
      <c r="P186" s="8"/>
    </row>
  </sheetData>
  <mergeCells count="110">
    <mergeCell ref="I184:I186"/>
    <mergeCell ref="J184:J186"/>
    <mergeCell ref="M185:M186"/>
    <mergeCell ref="O185:O186"/>
    <mergeCell ref="I175:I177"/>
    <mergeCell ref="J175:J177"/>
    <mergeCell ref="I178:I180"/>
    <mergeCell ref="J178:J180"/>
    <mergeCell ref="I181:I183"/>
    <mergeCell ref="J181:J183"/>
    <mergeCell ref="I163:I165"/>
    <mergeCell ref="J163:J165"/>
    <mergeCell ref="I166:I168"/>
    <mergeCell ref="J166:J168"/>
    <mergeCell ref="I169:I171"/>
    <mergeCell ref="J169:J171"/>
    <mergeCell ref="I154:I156"/>
    <mergeCell ref="J154:J156"/>
    <mergeCell ref="I157:I159"/>
    <mergeCell ref="J157:J159"/>
    <mergeCell ref="I160:I162"/>
    <mergeCell ref="J160:J162"/>
    <mergeCell ref="I5:I7"/>
    <mergeCell ref="J5:J7"/>
    <mergeCell ref="I8:I10"/>
    <mergeCell ref="J8:J10"/>
    <mergeCell ref="I11:I13"/>
    <mergeCell ref="J11:J13"/>
    <mergeCell ref="I14:I16"/>
    <mergeCell ref="J14:J16"/>
    <mergeCell ref="I17:I19"/>
    <mergeCell ref="J17:J19"/>
    <mergeCell ref="I20:I22"/>
    <mergeCell ref="J20:J22"/>
    <mergeCell ref="I26:I28"/>
    <mergeCell ref="J26:J28"/>
    <mergeCell ref="I29:I31"/>
    <mergeCell ref="J29:J31"/>
    <mergeCell ref="I32:I34"/>
    <mergeCell ref="J32:J34"/>
    <mergeCell ref="I35:I37"/>
    <mergeCell ref="J35:J37"/>
    <mergeCell ref="M36:M37"/>
    <mergeCell ref="O36:O37"/>
    <mergeCell ref="I42:I44"/>
    <mergeCell ref="J42:J44"/>
    <mergeCell ref="I45:I47"/>
    <mergeCell ref="J45:J47"/>
    <mergeCell ref="I48:I50"/>
    <mergeCell ref="J48:J50"/>
    <mergeCell ref="I51:I53"/>
    <mergeCell ref="J51:J53"/>
    <mergeCell ref="I54:I56"/>
    <mergeCell ref="J54:J56"/>
    <mergeCell ref="I57:I59"/>
    <mergeCell ref="J57:J59"/>
    <mergeCell ref="I63:I65"/>
    <mergeCell ref="J63:J65"/>
    <mergeCell ref="I66:I68"/>
    <mergeCell ref="J66:J68"/>
    <mergeCell ref="I69:I71"/>
    <mergeCell ref="J69:J71"/>
    <mergeCell ref="I72:I74"/>
    <mergeCell ref="J72:J74"/>
    <mergeCell ref="M73:M74"/>
    <mergeCell ref="O73:O74"/>
    <mergeCell ref="I80:I82"/>
    <mergeCell ref="J80:J82"/>
    <mergeCell ref="I83:I85"/>
    <mergeCell ref="J83:J85"/>
    <mergeCell ref="I86:I88"/>
    <mergeCell ref="J86:J88"/>
    <mergeCell ref="I89:I91"/>
    <mergeCell ref="J89:J91"/>
    <mergeCell ref="I92:I94"/>
    <mergeCell ref="J92:J94"/>
    <mergeCell ref="I95:I97"/>
    <mergeCell ref="J95:J97"/>
    <mergeCell ref="I101:I103"/>
    <mergeCell ref="J101:J103"/>
    <mergeCell ref="I104:I106"/>
    <mergeCell ref="J104:J106"/>
    <mergeCell ref="I107:I109"/>
    <mergeCell ref="J107:J109"/>
    <mergeCell ref="I110:I112"/>
    <mergeCell ref="J110:J112"/>
    <mergeCell ref="M111:M112"/>
    <mergeCell ref="O111:O112"/>
    <mergeCell ref="I117:I119"/>
    <mergeCell ref="J117:J119"/>
    <mergeCell ref="I120:I122"/>
    <mergeCell ref="J120:J122"/>
    <mergeCell ref="M148:M149"/>
    <mergeCell ref="O148:O149"/>
    <mergeCell ref="I138:I140"/>
    <mergeCell ref="J138:J140"/>
    <mergeCell ref="I141:I143"/>
    <mergeCell ref="J141:J143"/>
    <mergeCell ref="I144:I146"/>
    <mergeCell ref="J144:J146"/>
    <mergeCell ref="I123:I125"/>
    <mergeCell ref="J123:J125"/>
    <mergeCell ref="I126:I128"/>
    <mergeCell ref="J126:J128"/>
    <mergeCell ref="I129:I131"/>
    <mergeCell ref="J129:J131"/>
    <mergeCell ref="I132:I134"/>
    <mergeCell ref="J132:J134"/>
    <mergeCell ref="I147:I149"/>
    <mergeCell ref="J147:J14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B52B-5A2A-4B01-8B6B-A4D62E924E86}">
  <dimension ref="A1:AZ23"/>
  <sheetViews>
    <sheetView tabSelected="1" topLeftCell="I1" workbookViewId="0">
      <selection activeCell="AS6" sqref="AS6:AS23"/>
    </sheetView>
  </sheetViews>
  <sheetFormatPr defaultRowHeight="15"/>
  <cols>
    <col min="10" max="30" width="9.140625" hidden="1" customWidth="1"/>
    <col min="31" max="37" width="9.140625" customWidth="1"/>
  </cols>
  <sheetData>
    <row r="1" spans="1:52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  <c r="X1" s="3" t="s">
        <v>486</v>
      </c>
      <c r="Y1" s="78" t="s">
        <v>185</v>
      </c>
      <c r="Z1" s="79"/>
      <c r="AA1" s="79"/>
      <c r="AB1" s="80"/>
      <c r="AC1" s="78" t="s">
        <v>159</v>
      </c>
      <c r="AD1" s="80"/>
      <c r="AE1" s="3" t="s">
        <v>262</v>
      </c>
      <c r="AF1" s="78" t="s">
        <v>202</v>
      </c>
      <c r="AG1" s="79"/>
      <c r="AH1" s="79"/>
      <c r="AI1" s="80"/>
      <c r="AJ1" s="78" t="s">
        <v>7</v>
      </c>
      <c r="AK1" s="80"/>
    </row>
    <row r="2" spans="1:52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  <c r="X2" s="3" t="s">
        <v>76</v>
      </c>
      <c r="Y2" s="3" t="s">
        <v>83</v>
      </c>
      <c r="Z2" s="3" t="s">
        <v>15</v>
      </c>
      <c r="AA2" s="3" t="s">
        <v>287</v>
      </c>
      <c r="AB2" s="3" t="s">
        <v>2</v>
      </c>
      <c r="AC2" s="3" t="s">
        <v>15</v>
      </c>
      <c r="AD2" s="3" t="s">
        <v>446</v>
      </c>
      <c r="AE2" s="3" t="s">
        <v>76</v>
      </c>
      <c r="AF2" s="3" t="s">
        <v>83</v>
      </c>
      <c r="AG2" s="3" t="s">
        <v>15</v>
      </c>
      <c r="AH2" s="3" t="s">
        <v>287</v>
      </c>
      <c r="AI2" s="3" t="s">
        <v>2</v>
      </c>
      <c r="AJ2" s="3" t="s">
        <v>15</v>
      </c>
      <c r="AK2" s="3" t="s">
        <v>446</v>
      </c>
    </row>
    <row r="3" spans="1:52" ht="15.75">
      <c r="A3" s="4"/>
      <c r="B3" s="4"/>
      <c r="C3" s="4" t="s">
        <v>200</v>
      </c>
      <c r="D3" s="4"/>
      <c r="E3" s="4"/>
      <c r="F3" s="4" t="s">
        <v>398</v>
      </c>
      <c r="G3" s="4" t="s">
        <v>115</v>
      </c>
      <c r="H3" s="4"/>
      <c r="I3" s="2">
        <v>44486.073198333303</v>
      </c>
      <c r="J3" s="1"/>
      <c r="K3" s="1">
        <v>1255.2678098112799</v>
      </c>
      <c r="L3" s="1">
        <v>5.42268333333333</v>
      </c>
      <c r="M3" s="1">
        <v>87788.104121313503</v>
      </c>
      <c r="N3" s="1"/>
      <c r="O3" s="1">
        <v>5.86011666666667</v>
      </c>
      <c r="P3" s="1">
        <v>108757.10943783799</v>
      </c>
      <c r="Q3" s="1"/>
      <c r="R3" s="1">
        <v>0</v>
      </c>
      <c r="S3" s="1">
        <v>7.0887166666666701</v>
      </c>
      <c r="T3" s="1">
        <v>0</v>
      </c>
      <c r="U3" s="1"/>
      <c r="V3" s="1">
        <v>6.5173333333333296</v>
      </c>
      <c r="W3" s="1">
        <v>97990.431291264307</v>
      </c>
      <c r="X3" s="1"/>
      <c r="Y3" s="1">
        <v>10.8127976746059</v>
      </c>
      <c r="Z3" s="1">
        <v>7.3091833333333298</v>
      </c>
      <c r="AA3" s="1">
        <v>2272.1887727957401</v>
      </c>
      <c r="AB3" s="1"/>
      <c r="AC3" s="1">
        <v>6.5173333333333296</v>
      </c>
      <c r="AD3" s="1">
        <v>97990.431291264307</v>
      </c>
      <c r="AE3" s="1"/>
      <c r="AF3" s="1">
        <v>1423.9101952201099</v>
      </c>
      <c r="AG3" s="1">
        <v>7.75075</v>
      </c>
      <c r="AH3" s="1">
        <v>92447.525937378101</v>
      </c>
      <c r="AI3" s="1"/>
      <c r="AJ3" s="1">
        <v>7.3217333333333299</v>
      </c>
      <c r="AK3" s="1">
        <v>44230.081737045301</v>
      </c>
      <c r="AN3" s="48"/>
      <c r="AO3" s="49"/>
      <c r="AP3" s="50"/>
      <c r="AQ3" s="49"/>
      <c r="AR3" s="96" t="s">
        <v>626</v>
      </c>
      <c r="AS3" s="96"/>
      <c r="AT3" s="96"/>
      <c r="AU3" s="96"/>
    </row>
    <row r="4" spans="1:52">
      <c r="A4" s="4"/>
      <c r="B4" s="4"/>
      <c r="C4" s="4" t="s">
        <v>51</v>
      </c>
      <c r="D4" s="4"/>
      <c r="E4" s="4"/>
      <c r="F4" s="4" t="s">
        <v>169</v>
      </c>
      <c r="G4" s="4" t="s">
        <v>115</v>
      </c>
      <c r="H4" s="4"/>
      <c r="I4" s="2">
        <v>44486.092462511602</v>
      </c>
      <c r="J4" s="1"/>
      <c r="K4" s="1">
        <v>988.46063205518999</v>
      </c>
      <c r="L4" s="1">
        <v>5.42268333333333</v>
      </c>
      <c r="M4" s="1">
        <v>71962.529157231402</v>
      </c>
      <c r="N4" s="1"/>
      <c r="O4" s="1">
        <v>5.8601333333333301</v>
      </c>
      <c r="P4" s="1">
        <v>114104.474735836</v>
      </c>
      <c r="Q4" s="1"/>
      <c r="R4" s="1">
        <v>0</v>
      </c>
      <c r="S4" s="1">
        <v>7.0503499999999999</v>
      </c>
      <c r="T4" s="1">
        <v>0</v>
      </c>
      <c r="U4" s="1"/>
      <c r="V4" s="1">
        <v>6.5173333333333296</v>
      </c>
      <c r="W4" s="1">
        <v>102112.793744678</v>
      </c>
      <c r="X4" s="1"/>
      <c r="Y4" s="1">
        <v>4.5144961755911703</v>
      </c>
      <c r="Z4" s="1">
        <v>7.3091833333333298</v>
      </c>
      <c r="AA4" s="1">
        <v>988.58066377078899</v>
      </c>
      <c r="AB4" s="1"/>
      <c r="AC4" s="1">
        <v>6.5173333333333296</v>
      </c>
      <c r="AD4" s="1">
        <v>102112.793744678</v>
      </c>
      <c r="AE4" s="1"/>
      <c r="AF4" s="1">
        <v>1080.8919832947299</v>
      </c>
      <c r="AG4" s="1">
        <v>7.75075</v>
      </c>
      <c r="AH4" s="1">
        <v>72187.7340804579</v>
      </c>
      <c r="AI4" s="1"/>
      <c r="AJ4" s="1">
        <v>7.3217333333333299</v>
      </c>
      <c r="AK4" s="1">
        <v>45497.356346978297</v>
      </c>
      <c r="AN4" s="97" t="s">
        <v>596</v>
      </c>
      <c r="AO4" s="97"/>
      <c r="AP4" s="97"/>
      <c r="AQ4" s="97"/>
      <c r="AR4" s="51"/>
      <c r="AS4" s="87" t="s">
        <v>597</v>
      </c>
      <c r="AT4" s="88"/>
      <c r="AU4" s="89"/>
    </row>
    <row r="5" spans="1:52">
      <c r="A5" s="4"/>
      <c r="B5" s="4"/>
      <c r="C5" s="4" t="s">
        <v>9</v>
      </c>
      <c r="D5" s="4"/>
      <c r="E5" s="4"/>
      <c r="F5" s="4" t="s">
        <v>39</v>
      </c>
      <c r="G5" s="4" t="s">
        <v>115</v>
      </c>
      <c r="H5" s="4"/>
      <c r="I5" s="2">
        <v>44486.110887037001</v>
      </c>
      <c r="J5" s="1"/>
      <c r="K5" s="1">
        <v>1049.13724844131</v>
      </c>
      <c r="L5" s="1">
        <v>5.4268666666666698</v>
      </c>
      <c r="M5" s="1">
        <v>73308.619347335902</v>
      </c>
      <c r="N5" s="1"/>
      <c r="O5" s="1">
        <v>5.86431666666667</v>
      </c>
      <c r="P5" s="1">
        <v>109320.95960514501</v>
      </c>
      <c r="Q5" s="1"/>
      <c r="R5" s="1">
        <v>0</v>
      </c>
      <c r="S5" s="1">
        <v>7.2805833333333299</v>
      </c>
      <c r="T5" s="1">
        <v>0</v>
      </c>
      <c r="U5" s="1"/>
      <c r="V5" s="1">
        <v>6.5250166666666702</v>
      </c>
      <c r="W5" s="1">
        <v>102838.12896269</v>
      </c>
      <c r="X5" s="1"/>
      <c r="Y5" s="1">
        <v>3.1752130559021299</v>
      </c>
      <c r="Z5" s="1">
        <v>7.3168666666666704</v>
      </c>
      <c r="AA5" s="1">
        <v>700.24449272634695</v>
      </c>
      <c r="AB5" s="1"/>
      <c r="AC5" s="1">
        <v>6.5250166666666702</v>
      </c>
      <c r="AD5" s="1">
        <v>102838.12896269</v>
      </c>
      <c r="AE5" s="1"/>
      <c r="AF5" s="1">
        <v>1286.9054342987599</v>
      </c>
      <c r="AG5" s="1">
        <v>7.75075</v>
      </c>
      <c r="AH5" s="1">
        <v>84161.859265211606</v>
      </c>
      <c r="AI5" s="1"/>
      <c r="AJ5" s="1">
        <v>7.3217499999999998</v>
      </c>
      <c r="AK5" s="1">
        <v>44552.669868202298</v>
      </c>
      <c r="AN5" s="52" t="s">
        <v>598</v>
      </c>
      <c r="AO5" s="52" t="s">
        <v>599</v>
      </c>
      <c r="AP5" s="52" t="s">
        <v>600</v>
      </c>
      <c r="AQ5" s="53" t="s">
        <v>601</v>
      </c>
      <c r="AR5" s="54" t="s">
        <v>602</v>
      </c>
      <c r="AS5" s="54" t="s">
        <v>603</v>
      </c>
      <c r="AT5" s="55" t="s">
        <v>600</v>
      </c>
      <c r="AU5" s="56" t="s">
        <v>604</v>
      </c>
    </row>
    <row r="6" spans="1:52">
      <c r="A6" s="4"/>
      <c r="B6" s="4"/>
      <c r="C6" s="4" t="s">
        <v>73</v>
      </c>
      <c r="D6" s="4"/>
      <c r="E6" s="4"/>
      <c r="F6" s="4" t="s">
        <v>316</v>
      </c>
      <c r="G6" s="4" t="s">
        <v>115</v>
      </c>
      <c r="H6" s="4"/>
      <c r="I6" s="2">
        <v>44486.695200636597</v>
      </c>
      <c r="J6" s="1"/>
      <c r="K6" s="1">
        <v>317.35882854809802</v>
      </c>
      <c r="L6" s="1">
        <v>5.4268666666666698</v>
      </c>
      <c r="M6" s="1">
        <v>25018.4833511658</v>
      </c>
      <c r="N6" s="1"/>
      <c r="O6" s="1">
        <v>5.86431666666667</v>
      </c>
      <c r="P6" s="1">
        <v>126046.427137583</v>
      </c>
      <c r="Q6" s="1"/>
      <c r="R6" s="1">
        <v>0</v>
      </c>
      <c r="S6" s="1">
        <v>7.0810666666666702</v>
      </c>
      <c r="T6" s="1">
        <v>0</v>
      </c>
      <c r="U6" s="1"/>
      <c r="V6" s="1">
        <v>6.5173500000000004</v>
      </c>
      <c r="W6" s="1">
        <v>111825.62057945901</v>
      </c>
      <c r="X6" s="1"/>
      <c r="Y6" s="1">
        <v>19.6172827658953</v>
      </c>
      <c r="Z6" s="1">
        <v>7.3091999999999997</v>
      </c>
      <c r="AA6" s="1">
        <v>4704.3847430388196</v>
      </c>
      <c r="AB6" s="1"/>
      <c r="AC6" s="1">
        <v>6.5173500000000004</v>
      </c>
      <c r="AD6" s="1">
        <v>111825.62057945901</v>
      </c>
      <c r="AE6" s="1"/>
      <c r="AF6" s="1">
        <v>352.855635755572</v>
      </c>
      <c r="AG6" s="1">
        <v>7.75078333333333</v>
      </c>
      <c r="AH6" s="1">
        <v>24993.387986695801</v>
      </c>
      <c r="AI6" s="1"/>
      <c r="AJ6" s="1">
        <v>7.3217666666666696</v>
      </c>
      <c r="AK6" s="1">
        <v>48253.977916702097</v>
      </c>
      <c r="AN6" s="57" t="s">
        <v>605</v>
      </c>
      <c r="AO6" s="1">
        <f>AF3</f>
        <v>1423.9101952201099</v>
      </c>
      <c r="AP6" s="90">
        <f>AVERAGE(AO6:AO8)</f>
        <v>1263.9025376045331</v>
      </c>
      <c r="AQ6" s="93">
        <f>_xlfn.STDEV.S(AO6:AO8)</f>
        <v>172.66216542823096</v>
      </c>
      <c r="AR6" s="61">
        <v>0</v>
      </c>
      <c r="AS6" s="11">
        <f>AO6/$AP$6</f>
        <v>1.1265980982353578</v>
      </c>
      <c r="AT6" s="59">
        <f>AVERAGE(AS6:AS8)</f>
        <v>1</v>
      </c>
      <c r="AU6" s="60">
        <f>STDEV(AS6:AS8)</f>
        <v>0.13661034794302748</v>
      </c>
    </row>
    <row r="7" spans="1:52">
      <c r="A7" s="4"/>
      <c r="B7" s="4"/>
      <c r="C7" s="4" t="s">
        <v>352</v>
      </c>
      <c r="D7" s="4"/>
      <c r="E7" s="4"/>
      <c r="F7" s="4" t="s">
        <v>383</v>
      </c>
      <c r="G7" s="4" t="s">
        <v>115</v>
      </c>
      <c r="H7" s="4"/>
      <c r="I7" s="2">
        <v>44486.713345648102</v>
      </c>
      <c r="J7" s="1"/>
      <c r="K7" s="1">
        <v>476.57707989162998</v>
      </c>
      <c r="L7" s="1">
        <v>5.4268666666666698</v>
      </c>
      <c r="M7" s="1">
        <v>34637.091452387001</v>
      </c>
      <c r="N7" s="1"/>
      <c r="O7" s="1">
        <v>5.86431666666667</v>
      </c>
      <c r="P7" s="1">
        <v>115653.043917389</v>
      </c>
      <c r="Q7" s="1"/>
      <c r="R7" s="1">
        <v>18.684903280623701</v>
      </c>
      <c r="S7" s="1">
        <v>7.0810500000000003</v>
      </c>
      <c r="T7" s="1">
        <v>474.136241922463</v>
      </c>
      <c r="U7" s="1"/>
      <c r="V7" s="1">
        <v>6.5173500000000004</v>
      </c>
      <c r="W7" s="1">
        <v>122631.73155775599</v>
      </c>
      <c r="X7" s="1"/>
      <c r="Y7" s="1">
        <v>20.943408028576901</v>
      </c>
      <c r="Z7" s="1">
        <v>7.3091833333333298</v>
      </c>
      <c r="AA7" s="1">
        <v>5507.7329940413601</v>
      </c>
      <c r="AB7" s="1"/>
      <c r="AC7" s="1">
        <v>6.5173500000000004</v>
      </c>
      <c r="AD7" s="1">
        <v>122631.73155775599</v>
      </c>
      <c r="AE7" s="1"/>
      <c r="AF7" s="1">
        <v>422.59072801666503</v>
      </c>
      <c r="AG7" s="1">
        <v>7.75075</v>
      </c>
      <c r="AH7" s="1">
        <v>29829.8686475141</v>
      </c>
      <c r="AI7" s="1"/>
      <c r="AJ7" s="1">
        <v>7.3217499999999998</v>
      </c>
      <c r="AK7" s="1">
        <v>48087.967931120598</v>
      </c>
      <c r="AN7" s="57" t="s">
        <v>606</v>
      </c>
      <c r="AO7" s="1">
        <f t="shared" ref="AO7:AO15" si="0">AF4</f>
        <v>1080.8919832947299</v>
      </c>
      <c r="AP7" s="91"/>
      <c r="AQ7" s="94"/>
      <c r="AR7" s="61"/>
      <c r="AS7" s="11">
        <f t="shared" ref="AS7:AS23" si="1">AO7/$AP$6</f>
        <v>0.85520200421730141</v>
      </c>
      <c r="AT7" s="59"/>
      <c r="AU7" s="60"/>
    </row>
    <row r="8" spans="1:52">
      <c r="A8" s="4"/>
      <c r="B8" s="4"/>
      <c r="C8" s="4" t="s">
        <v>119</v>
      </c>
      <c r="D8" s="4"/>
      <c r="E8" s="4"/>
      <c r="F8" s="4" t="s">
        <v>495</v>
      </c>
      <c r="G8" s="4" t="s">
        <v>115</v>
      </c>
      <c r="H8" s="4"/>
      <c r="I8" s="2">
        <v>44486.731546898103</v>
      </c>
      <c r="J8" s="1"/>
      <c r="K8" s="1">
        <v>412.54263436079299</v>
      </c>
      <c r="L8" s="1">
        <v>5.4310666666666698</v>
      </c>
      <c r="M8" s="1">
        <v>32942.332803118501</v>
      </c>
      <c r="N8" s="1"/>
      <c r="O8" s="1">
        <v>5.8685</v>
      </c>
      <c r="P8" s="1">
        <v>127311.074011866</v>
      </c>
      <c r="Q8" s="1"/>
      <c r="R8" s="1">
        <v>14.5563447888059</v>
      </c>
      <c r="S8" s="1">
        <v>7.0887333333333302</v>
      </c>
      <c r="T8" s="1">
        <v>388.92636475442799</v>
      </c>
      <c r="U8" s="1"/>
      <c r="V8" s="1">
        <v>6.5250166666666702</v>
      </c>
      <c r="W8" s="1">
        <v>129123.595889452</v>
      </c>
      <c r="X8" s="1"/>
      <c r="Y8" s="1">
        <v>18.759588321653201</v>
      </c>
      <c r="Z8" s="1">
        <v>7.3091833333333298</v>
      </c>
      <c r="AA8" s="1">
        <v>5194.5936379508303</v>
      </c>
      <c r="AB8" s="1"/>
      <c r="AC8" s="1">
        <v>6.5250166666666702</v>
      </c>
      <c r="AD8" s="1">
        <v>129123.595889452</v>
      </c>
      <c r="AE8" s="1"/>
      <c r="AF8" s="1">
        <v>481.69059204460001</v>
      </c>
      <c r="AG8" s="1">
        <v>7.7507666666666699</v>
      </c>
      <c r="AH8" s="1">
        <v>35657.424546235401</v>
      </c>
      <c r="AI8" s="1"/>
      <c r="AJ8" s="1">
        <v>7.3217499999999998</v>
      </c>
      <c r="AK8" s="1">
        <v>50429.754752733199</v>
      </c>
      <c r="AN8" s="57" t="s">
        <v>607</v>
      </c>
      <c r="AO8" s="1">
        <f t="shared" si="0"/>
        <v>1286.9054342987599</v>
      </c>
      <c r="AP8" s="92"/>
      <c r="AQ8" s="95"/>
      <c r="AR8" s="61"/>
      <c r="AS8" s="11">
        <f t="shared" si="1"/>
        <v>1.018199897547341</v>
      </c>
      <c r="AT8" s="59"/>
      <c r="AU8" s="60"/>
    </row>
    <row r="9" spans="1:52">
      <c r="A9" s="4"/>
      <c r="B9" s="4"/>
      <c r="C9" s="4" t="s">
        <v>61</v>
      </c>
      <c r="D9" s="4"/>
      <c r="E9" s="4"/>
      <c r="F9" s="4" t="s">
        <v>177</v>
      </c>
      <c r="G9" s="4" t="s">
        <v>115</v>
      </c>
      <c r="H9" s="4"/>
      <c r="I9" s="2">
        <v>44486.749718113402</v>
      </c>
      <c r="J9" s="1"/>
      <c r="K9" s="1">
        <v>150.948771191557</v>
      </c>
      <c r="L9" s="1">
        <v>5.4310666666666698</v>
      </c>
      <c r="M9" s="1">
        <v>11358.457665419101</v>
      </c>
      <c r="N9" s="1"/>
      <c r="O9" s="1">
        <v>5.8685</v>
      </c>
      <c r="P9" s="1">
        <v>120916.464882197</v>
      </c>
      <c r="Q9" s="1"/>
      <c r="R9" s="1">
        <v>3.2697575323371</v>
      </c>
      <c r="S9" s="1">
        <v>7.0810500000000003</v>
      </c>
      <c r="T9" s="1">
        <v>74.955921529567604</v>
      </c>
      <c r="U9" s="1"/>
      <c r="V9" s="1">
        <v>6.5173500000000004</v>
      </c>
      <c r="W9" s="1">
        <v>110784.999619789</v>
      </c>
      <c r="X9" s="1"/>
      <c r="Y9" s="1">
        <v>12.587943648303799</v>
      </c>
      <c r="Z9" s="1">
        <v>7.3168666666666704</v>
      </c>
      <c r="AA9" s="1">
        <v>2990.6005879158502</v>
      </c>
      <c r="AB9" s="1"/>
      <c r="AC9" s="1">
        <v>6.5173500000000004</v>
      </c>
      <c r="AD9" s="1">
        <v>110784.999619789</v>
      </c>
      <c r="AE9" s="1"/>
      <c r="AF9" s="1">
        <v>159.90391401958499</v>
      </c>
      <c r="AG9" s="1">
        <v>7.7507666666666699</v>
      </c>
      <c r="AH9" s="1">
        <v>11919.4835396627</v>
      </c>
      <c r="AI9" s="1"/>
      <c r="AJ9" s="1">
        <v>7.3217499999999998</v>
      </c>
      <c r="AK9" s="1">
        <v>50781.250628890397</v>
      </c>
      <c r="AN9" s="62" t="s">
        <v>608</v>
      </c>
      <c r="AO9" s="62">
        <f t="shared" si="0"/>
        <v>352.855635755572</v>
      </c>
      <c r="AP9" s="81">
        <f>AVERAGE(AO9:AO11)</f>
        <v>419.04565193894564</v>
      </c>
      <c r="AQ9" s="84">
        <f>_xlfn.STDEV.S(AO9:AO11)</f>
        <v>64.490597483637885</v>
      </c>
      <c r="AR9" s="63">
        <v>15</v>
      </c>
      <c r="AS9" s="72">
        <f t="shared" si="1"/>
        <v>0.27917946618284123</v>
      </c>
      <c r="AT9" s="64">
        <f>AVERAGE(AS9:AS11)</f>
        <v>0.33154902333937897</v>
      </c>
      <c r="AU9" s="65">
        <f>STDEV(AS9:AS11)</f>
        <v>5.1024976661464799E-2</v>
      </c>
    </row>
    <row r="10" spans="1:52">
      <c r="A10" s="4"/>
      <c r="B10" s="4"/>
      <c r="C10" s="4" t="s">
        <v>370</v>
      </c>
      <c r="D10" s="4"/>
      <c r="E10" s="4"/>
      <c r="F10" s="4" t="s">
        <v>197</v>
      </c>
      <c r="G10" s="4" t="s">
        <v>115</v>
      </c>
      <c r="H10" s="4"/>
      <c r="I10" s="2">
        <v>44486.767866921298</v>
      </c>
      <c r="J10" s="1"/>
      <c r="K10" s="1">
        <v>237.811270383671</v>
      </c>
      <c r="L10" s="1">
        <v>5.4352499999999999</v>
      </c>
      <c r="M10" s="1">
        <v>18361.235851044199</v>
      </c>
      <c r="N10" s="1"/>
      <c r="O10" s="1">
        <v>5.8768833333333301</v>
      </c>
      <c r="P10" s="1">
        <v>123745.15516892599</v>
      </c>
      <c r="Q10" s="1"/>
      <c r="R10" s="1">
        <v>0</v>
      </c>
      <c r="S10" s="1">
        <v>7.1117499999999998</v>
      </c>
      <c r="T10" s="1">
        <v>0</v>
      </c>
      <c r="U10" s="1"/>
      <c r="V10" s="1">
        <v>6.5173500000000004</v>
      </c>
      <c r="W10" s="1">
        <v>124523.462556517</v>
      </c>
      <c r="X10" s="1"/>
      <c r="Y10" s="1">
        <v>7.4273080991966296</v>
      </c>
      <c r="Z10" s="1">
        <v>7.3091999999999997</v>
      </c>
      <c r="AA10" s="1">
        <v>1983.3770872433799</v>
      </c>
      <c r="AB10" s="1"/>
      <c r="AC10" s="1">
        <v>6.5173500000000004</v>
      </c>
      <c r="AD10" s="1">
        <v>124523.462556517</v>
      </c>
      <c r="AE10" s="1"/>
      <c r="AF10" s="1">
        <v>121.37203570052201</v>
      </c>
      <c r="AG10" s="1">
        <v>7.7507666666666699</v>
      </c>
      <c r="AH10" s="1">
        <v>9064.5739175142407</v>
      </c>
      <c r="AI10" s="1"/>
      <c r="AJ10" s="1">
        <v>7.3217499999999998</v>
      </c>
      <c r="AK10" s="1">
        <v>50878.442368182703</v>
      </c>
      <c r="AN10" s="62" t="s">
        <v>609</v>
      </c>
      <c r="AO10" s="62">
        <f t="shared" si="0"/>
        <v>422.59072801666503</v>
      </c>
      <c r="AP10" s="82"/>
      <c r="AQ10" s="85"/>
      <c r="AR10" s="66"/>
      <c r="AS10" s="72">
        <f t="shared" si="1"/>
        <v>0.33435388840788205</v>
      </c>
      <c r="AT10" s="67"/>
      <c r="AU10" s="68"/>
    </row>
    <row r="11" spans="1:52">
      <c r="A11" s="4"/>
      <c r="B11" s="4"/>
      <c r="C11" s="4" t="s">
        <v>122</v>
      </c>
      <c r="D11" s="4"/>
      <c r="E11" s="4"/>
      <c r="F11" s="4" t="s">
        <v>353</v>
      </c>
      <c r="G11" s="4" t="s">
        <v>115</v>
      </c>
      <c r="H11" s="4"/>
      <c r="I11" s="2">
        <v>44486.786061828701</v>
      </c>
      <c r="J11" s="1"/>
      <c r="K11" s="1">
        <v>134.98941838526201</v>
      </c>
      <c r="L11" s="1">
        <v>5.4268666666666698</v>
      </c>
      <c r="M11" s="1">
        <v>9916.1432921255491</v>
      </c>
      <c r="N11" s="1"/>
      <c r="O11" s="1">
        <v>5.8685</v>
      </c>
      <c r="P11" s="1">
        <v>118099.46806943</v>
      </c>
      <c r="Q11" s="1"/>
      <c r="R11" s="1">
        <v>0</v>
      </c>
      <c r="S11" s="1">
        <v>7.0887166666666701</v>
      </c>
      <c r="T11" s="1">
        <v>0</v>
      </c>
      <c r="U11" s="1"/>
      <c r="V11" s="1">
        <v>6.5250166666666702</v>
      </c>
      <c r="W11" s="1">
        <v>120974.916327856</v>
      </c>
      <c r="X11" s="1"/>
      <c r="Y11" s="1">
        <v>7.0113160615055499</v>
      </c>
      <c r="Z11" s="1">
        <v>7.3091833333333298</v>
      </c>
      <c r="AA11" s="1">
        <v>1818.9365053378599</v>
      </c>
      <c r="AB11" s="1"/>
      <c r="AC11" s="1">
        <v>6.5250166666666702</v>
      </c>
      <c r="AD11" s="1">
        <v>120974.916327856</v>
      </c>
      <c r="AE11" s="1"/>
      <c r="AF11" s="1">
        <v>136.934127875694</v>
      </c>
      <c r="AG11" s="1">
        <v>7.75075</v>
      </c>
      <c r="AH11" s="1">
        <v>10019.3532137233</v>
      </c>
      <c r="AI11" s="1"/>
      <c r="AJ11" s="1">
        <v>7.3217499999999998</v>
      </c>
      <c r="AK11" s="1">
        <v>49846.312442037502</v>
      </c>
      <c r="AN11" s="62" t="s">
        <v>610</v>
      </c>
      <c r="AO11" s="62">
        <f t="shared" si="0"/>
        <v>481.69059204460001</v>
      </c>
      <c r="AP11" s="83"/>
      <c r="AQ11" s="86"/>
      <c r="AR11" s="69"/>
      <c r="AS11" s="72">
        <f t="shared" si="1"/>
        <v>0.38111371542741362</v>
      </c>
      <c r="AT11" s="70"/>
      <c r="AU11" s="71"/>
    </row>
    <row r="12" spans="1:52">
      <c r="A12" s="4"/>
      <c r="B12" s="4"/>
      <c r="C12" s="4" t="s">
        <v>247</v>
      </c>
      <c r="D12" s="4"/>
      <c r="E12" s="4"/>
      <c r="F12" s="4" t="s">
        <v>420</v>
      </c>
      <c r="G12" s="4" t="s">
        <v>115</v>
      </c>
      <c r="H12" s="4"/>
      <c r="I12" s="2">
        <v>44486.804319294002</v>
      </c>
      <c r="J12" s="1"/>
      <c r="K12" s="1">
        <v>86.986203340735202</v>
      </c>
      <c r="L12" s="1">
        <v>5.4310499999999999</v>
      </c>
      <c r="M12" s="1">
        <v>6719.26605439375</v>
      </c>
      <c r="N12" s="1"/>
      <c r="O12" s="1">
        <v>5.86431666666667</v>
      </c>
      <c r="P12" s="1">
        <v>124367.305799209</v>
      </c>
      <c r="Q12" s="1"/>
      <c r="R12" s="1">
        <v>0</v>
      </c>
      <c r="S12" s="1">
        <v>7.0656999999999996</v>
      </c>
      <c r="T12" s="1">
        <v>0</v>
      </c>
      <c r="U12" s="1"/>
      <c r="V12" s="1">
        <v>6.5250166666666702</v>
      </c>
      <c r="W12" s="1">
        <v>133763.19877469301</v>
      </c>
      <c r="X12" s="1"/>
      <c r="Y12" s="1">
        <v>4.5868648900169102</v>
      </c>
      <c r="Z12" s="1">
        <v>7.3168499999999996</v>
      </c>
      <c r="AA12" s="1">
        <v>1315.7556917034301</v>
      </c>
      <c r="AB12" s="1"/>
      <c r="AC12" s="1">
        <v>6.5250166666666702</v>
      </c>
      <c r="AD12" s="1">
        <v>133763.19877469301</v>
      </c>
      <c r="AE12" s="1"/>
      <c r="AF12" s="1">
        <v>93.461198008302702</v>
      </c>
      <c r="AG12" s="1">
        <v>7.75075</v>
      </c>
      <c r="AH12" s="1">
        <v>7100.8544746036596</v>
      </c>
      <c r="AI12" s="1"/>
      <c r="AJ12" s="1">
        <v>7.3217333333333299</v>
      </c>
      <c r="AK12" s="1">
        <v>51758.814081887002</v>
      </c>
      <c r="AN12" s="57" t="s">
        <v>611</v>
      </c>
      <c r="AO12" s="57">
        <f t="shared" si="0"/>
        <v>159.90391401958499</v>
      </c>
      <c r="AP12" s="90">
        <f t="shared" ref="AP12" si="2">AVERAGE(AO12:AO14)</f>
        <v>139.40335919860033</v>
      </c>
      <c r="AQ12" s="93">
        <f>_xlfn.STDEV.S(AO12:AO14)</f>
        <v>19.38425235063966</v>
      </c>
      <c r="AR12" s="61">
        <v>30</v>
      </c>
      <c r="AS12" s="73">
        <f t="shared" si="1"/>
        <v>0.1265160162765793</v>
      </c>
      <c r="AT12" s="59">
        <f>AVERAGE(AS12:AS14)</f>
        <v>0.11029597223755139</v>
      </c>
      <c r="AU12" s="60">
        <f>STDEV(AS12:AS14)</f>
        <v>1.533682524870842E-2</v>
      </c>
    </row>
    <row r="13" spans="1:52">
      <c r="A13" s="4"/>
      <c r="B13" s="4"/>
      <c r="C13" s="4" t="s">
        <v>234</v>
      </c>
      <c r="D13" s="4"/>
      <c r="E13" s="4"/>
      <c r="F13" s="4" t="s">
        <v>44</v>
      </c>
      <c r="G13" s="4" t="s">
        <v>115</v>
      </c>
      <c r="H13" s="4"/>
      <c r="I13" s="2">
        <v>44486.840705127302</v>
      </c>
      <c r="J13" s="1"/>
      <c r="K13" s="1">
        <v>44.92209327162</v>
      </c>
      <c r="L13" s="1">
        <v>5.4185166666666698</v>
      </c>
      <c r="M13" s="1">
        <v>3603.7494290530099</v>
      </c>
      <c r="N13" s="1"/>
      <c r="O13" s="1">
        <v>5.86015</v>
      </c>
      <c r="P13" s="1">
        <v>129324.87764262001</v>
      </c>
      <c r="Q13" s="1"/>
      <c r="R13" s="1">
        <v>0</v>
      </c>
      <c r="S13" s="1">
        <v>6.9505999999999997</v>
      </c>
      <c r="T13" s="1">
        <v>0</v>
      </c>
      <c r="U13" s="1"/>
      <c r="V13" s="1">
        <v>6.5173500000000004</v>
      </c>
      <c r="W13" s="1">
        <v>134069.95484370901</v>
      </c>
      <c r="X13" s="1"/>
      <c r="Y13" s="1">
        <v>4.12153745122066</v>
      </c>
      <c r="Z13" s="1">
        <v>7.3091999999999997</v>
      </c>
      <c r="AA13" s="1">
        <v>1184.9864309591701</v>
      </c>
      <c r="AB13" s="1"/>
      <c r="AC13" s="1">
        <v>6.5173500000000004</v>
      </c>
      <c r="AD13" s="1">
        <v>134069.95484370901</v>
      </c>
      <c r="AE13" s="1"/>
      <c r="AF13" s="1">
        <v>44.681485331700301</v>
      </c>
      <c r="AG13" s="1">
        <v>7.7507666666666699</v>
      </c>
      <c r="AH13" s="1">
        <v>3345.4466591329001</v>
      </c>
      <c r="AI13" s="1"/>
      <c r="AJ13" s="1">
        <v>7.3217499999999998</v>
      </c>
      <c r="AK13" s="1">
        <v>51007.208503919799</v>
      </c>
      <c r="AN13" s="57" t="s">
        <v>612</v>
      </c>
      <c r="AO13" s="57">
        <f t="shared" si="0"/>
        <v>121.37203570052201</v>
      </c>
      <c r="AP13" s="91"/>
      <c r="AQ13" s="94"/>
      <c r="AR13" s="61"/>
      <c r="AS13" s="73">
        <f t="shared" si="1"/>
        <v>9.6029584631230902E-2</v>
      </c>
      <c r="AT13" s="59"/>
      <c r="AU13" s="60"/>
    </row>
    <row r="14" spans="1:52">
      <c r="A14" s="4"/>
      <c r="B14" s="4"/>
      <c r="C14" s="4" t="s">
        <v>190</v>
      </c>
      <c r="D14" s="4"/>
      <c r="E14" s="4"/>
      <c r="F14" s="4" t="s">
        <v>156</v>
      </c>
      <c r="G14" s="4" t="s">
        <v>115</v>
      </c>
      <c r="H14" s="4"/>
      <c r="I14" s="2">
        <v>44486.858869837997</v>
      </c>
      <c r="J14" s="1"/>
      <c r="K14" s="1">
        <v>0</v>
      </c>
      <c r="L14" s="1">
        <v>5.8622166666666704</v>
      </c>
      <c r="M14" s="1">
        <v>0</v>
      </c>
      <c r="N14" s="1"/>
      <c r="O14" s="1">
        <v>5.86431666666667</v>
      </c>
      <c r="P14" s="1">
        <v>139437.08268674999</v>
      </c>
      <c r="Q14" s="1"/>
      <c r="R14" s="1">
        <v>0</v>
      </c>
      <c r="S14" s="1">
        <v>7.2115166666666699</v>
      </c>
      <c r="T14" s="1">
        <v>0</v>
      </c>
      <c r="U14" s="1"/>
      <c r="V14" s="1">
        <v>6.5173333333333296</v>
      </c>
      <c r="W14" s="1">
        <v>150297.007749538</v>
      </c>
      <c r="X14" s="1"/>
      <c r="Y14" s="1">
        <v>0</v>
      </c>
      <c r="Z14" s="1">
        <v>7.2631333333333297</v>
      </c>
      <c r="AA14" s="1">
        <v>0</v>
      </c>
      <c r="AB14" s="1"/>
      <c r="AC14" s="1">
        <v>6.5173333333333296</v>
      </c>
      <c r="AD14" s="1">
        <v>150297.007749538</v>
      </c>
      <c r="AE14" s="1"/>
      <c r="AF14" s="1">
        <v>0</v>
      </c>
      <c r="AG14" s="1">
        <v>7.8180500000000004</v>
      </c>
      <c r="AH14" s="1">
        <v>0</v>
      </c>
      <c r="AI14" s="1"/>
      <c r="AJ14" s="1">
        <v>7.3140666666666698</v>
      </c>
      <c r="AK14" s="1">
        <v>62003.734779521597</v>
      </c>
      <c r="AN14" s="57" t="s">
        <v>613</v>
      </c>
      <c r="AO14" s="57">
        <f t="shared" si="0"/>
        <v>136.934127875694</v>
      </c>
      <c r="AP14" s="92"/>
      <c r="AQ14" s="95"/>
      <c r="AR14" s="61"/>
      <c r="AS14" s="73">
        <f t="shared" si="1"/>
        <v>0.10834231580484396</v>
      </c>
      <c r="AT14" s="59"/>
      <c r="AU14" s="60"/>
    </row>
    <row r="15" spans="1:52">
      <c r="A15" s="4"/>
      <c r="B15" s="4"/>
      <c r="C15" s="4" t="s">
        <v>206</v>
      </c>
      <c r="D15" s="4"/>
      <c r="E15" s="4"/>
      <c r="F15" s="4" t="s">
        <v>19</v>
      </c>
      <c r="G15" s="4" t="s">
        <v>115</v>
      </c>
      <c r="H15" s="4"/>
      <c r="I15" s="2">
        <v>44486.8770159259</v>
      </c>
      <c r="J15" s="1"/>
      <c r="K15" s="1">
        <v>0</v>
      </c>
      <c r="L15" s="1">
        <v>5.1170999999999998</v>
      </c>
      <c r="M15" s="1">
        <v>0</v>
      </c>
      <c r="N15" s="1"/>
      <c r="O15" s="1">
        <v>5.86431666666667</v>
      </c>
      <c r="P15" s="1">
        <v>130397.452487594</v>
      </c>
      <c r="Q15" s="1"/>
      <c r="R15" s="1">
        <v>0</v>
      </c>
      <c r="S15" s="1">
        <v>7.0273333333333303</v>
      </c>
      <c r="T15" s="1">
        <v>0</v>
      </c>
      <c r="U15" s="1"/>
      <c r="V15" s="1">
        <v>6.5173333333333296</v>
      </c>
      <c r="W15" s="1">
        <v>123795.303227503</v>
      </c>
      <c r="X15" s="1"/>
      <c r="Y15" s="1">
        <v>0</v>
      </c>
      <c r="Z15" s="1">
        <v>7.3091833333333298</v>
      </c>
      <c r="AA15" s="1">
        <v>0</v>
      </c>
      <c r="AB15" s="1"/>
      <c r="AC15" s="1">
        <v>6.5173333333333296</v>
      </c>
      <c r="AD15" s="1">
        <v>123795.303227503</v>
      </c>
      <c r="AE15" s="1"/>
      <c r="AF15" s="1">
        <v>10.2249923792257</v>
      </c>
      <c r="AG15" s="1">
        <v>7.75075</v>
      </c>
      <c r="AH15" s="1">
        <v>790.41284115994802</v>
      </c>
      <c r="AI15" s="1"/>
      <c r="AJ15" s="1">
        <v>7.3217333333333299</v>
      </c>
      <c r="AK15" s="1">
        <v>52661.841623936198</v>
      </c>
      <c r="AN15" s="62" t="s">
        <v>614</v>
      </c>
      <c r="AO15" s="62">
        <f t="shared" si="0"/>
        <v>93.461198008302702</v>
      </c>
      <c r="AP15" s="81">
        <f t="shared" ref="AP15" si="3">AVERAGE(AO15:AO17)</f>
        <v>34.562063462509464</v>
      </c>
      <c r="AQ15" s="84">
        <f>_xlfn.STDEV.S(AO15:AO17)</f>
        <v>51.263716749484679</v>
      </c>
      <c r="AR15" s="63">
        <v>60</v>
      </c>
      <c r="AS15" s="72">
        <f t="shared" si="1"/>
        <v>7.3946522953770744E-2</v>
      </c>
      <c r="AT15" s="64">
        <f>AVERAGE(AS15:AS17)</f>
        <v>2.7345513150099959E-2</v>
      </c>
      <c r="AU15" s="65">
        <f>STDEV(AS15:AS17)</f>
        <v>4.0559865356900461E-2</v>
      </c>
      <c r="AW15" s="52" t="s">
        <v>615</v>
      </c>
      <c r="AX15" s="87" t="s">
        <v>597</v>
      </c>
      <c r="AY15" s="88"/>
      <c r="AZ15" s="89"/>
    </row>
    <row r="16" spans="1:52">
      <c r="A16" s="4"/>
      <c r="B16" s="4"/>
      <c r="C16" s="4" t="s">
        <v>179</v>
      </c>
      <c r="D16" s="4"/>
      <c r="E16" s="4"/>
      <c r="F16" s="4" t="s">
        <v>435</v>
      </c>
      <c r="G16" s="4" t="s">
        <v>115</v>
      </c>
      <c r="H16" s="4"/>
      <c r="I16" s="2">
        <v>44486.895214456003</v>
      </c>
      <c r="J16" s="1"/>
      <c r="K16" s="1">
        <v>0</v>
      </c>
      <c r="L16" s="1">
        <v>5.8705833333333297</v>
      </c>
      <c r="M16" s="1">
        <v>0</v>
      </c>
      <c r="N16" s="1"/>
      <c r="O16" s="1">
        <v>5.8685</v>
      </c>
      <c r="P16" s="1">
        <v>126430.40241239899</v>
      </c>
      <c r="Q16" s="1"/>
      <c r="R16" s="1">
        <v>0</v>
      </c>
      <c r="S16" s="1">
        <v>7.4340666666666699</v>
      </c>
      <c r="T16" s="1">
        <v>0</v>
      </c>
      <c r="U16" s="1"/>
      <c r="V16" s="1">
        <v>6.5173333333333296</v>
      </c>
      <c r="W16" s="1">
        <v>121036.990420089</v>
      </c>
      <c r="X16" s="1"/>
      <c r="Y16" s="1">
        <v>0</v>
      </c>
      <c r="Z16" s="1">
        <v>7.3091833333333298</v>
      </c>
      <c r="AA16" s="1">
        <v>0</v>
      </c>
      <c r="AB16" s="1"/>
      <c r="AC16" s="1">
        <v>6.5173333333333296</v>
      </c>
      <c r="AD16" s="1">
        <v>121036.990420089</v>
      </c>
      <c r="AE16" s="1"/>
      <c r="AF16" s="1">
        <v>6.7580791248093499</v>
      </c>
      <c r="AG16" s="1">
        <v>7.75075</v>
      </c>
      <c r="AH16" s="1">
        <v>460.96811143221402</v>
      </c>
      <c r="AI16" s="1"/>
      <c r="AJ16" s="1">
        <v>7.3217333333333299</v>
      </c>
      <c r="AK16" s="1">
        <v>46467.8586051686</v>
      </c>
      <c r="AN16" s="62" t="s">
        <v>616</v>
      </c>
      <c r="AO16" s="62">
        <f>AF14</f>
        <v>0</v>
      </c>
      <c r="AP16" s="82"/>
      <c r="AQ16" s="85"/>
      <c r="AR16" s="66"/>
      <c r="AS16" s="72">
        <f t="shared" si="1"/>
        <v>0</v>
      </c>
      <c r="AT16" s="67"/>
      <c r="AU16" s="68"/>
      <c r="AW16" s="62">
        <v>0</v>
      </c>
      <c r="AX16" s="72">
        <f>AS6</f>
        <v>1.1265980982353578</v>
      </c>
      <c r="AY16" s="72">
        <f>AS7</f>
        <v>0.85520200421730141</v>
      </c>
      <c r="AZ16" s="72">
        <f>AS8</f>
        <v>1.018199897547341</v>
      </c>
    </row>
    <row r="17" spans="1:52">
      <c r="A17" s="4"/>
      <c r="B17" s="4"/>
      <c r="C17" s="4" t="s">
        <v>310</v>
      </c>
      <c r="D17" s="4"/>
      <c r="E17" s="4"/>
      <c r="F17" s="4" t="s">
        <v>317</v>
      </c>
      <c r="G17" s="4" t="s">
        <v>115</v>
      </c>
      <c r="H17" s="4"/>
      <c r="I17" s="2">
        <v>44486.913355659701</v>
      </c>
      <c r="J17" s="1"/>
      <c r="K17" s="1">
        <v>0</v>
      </c>
      <c r="L17" s="1">
        <v>5.8705833333333297</v>
      </c>
      <c r="M17" s="1">
        <v>0</v>
      </c>
      <c r="N17" s="1"/>
      <c r="O17" s="1">
        <v>5.8685</v>
      </c>
      <c r="P17" s="1">
        <v>130830.38802568799</v>
      </c>
      <c r="Q17" s="1"/>
      <c r="R17" s="1">
        <v>0</v>
      </c>
      <c r="S17" s="1">
        <v>7.3342999999999998</v>
      </c>
      <c r="T17" s="1">
        <v>0</v>
      </c>
      <c r="U17" s="1"/>
      <c r="V17" s="1">
        <v>6.5173333333333296</v>
      </c>
      <c r="W17" s="1">
        <v>114796.01644713699</v>
      </c>
      <c r="X17" s="1"/>
      <c r="Y17" s="1">
        <v>0</v>
      </c>
      <c r="Z17" s="1">
        <v>7.3091833333333298</v>
      </c>
      <c r="AA17" s="1">
        <v>0</v>
      </c>
      <c r="AB17" s="1"/>
      <c r="AC17" s="1">
        <v>6.5173333333333296</v>
      </c>
      <c r="AD17" s="1">
        <v>114796.01644713699</v>
      </c>
      <c r="AE17" s="1"/>
      <c r="AF17" s="1">
        <v>9.3831576656627096</v>
      </c>
      <c r="AG17" s="1">
        <v>7.75075</v>
      </c>
      <c r="AH17" s="1">
        <v>614.80690567644103</v>
      </c>
      <c r="AI17" s="1"/>
      <c r="AJ17" s="1">
        <v>7.3217333333333299</v>
      </c>
      <c r="AK17" s="1">
        <v>44636.976669262403</v>
      </c>
      <c r="AN17" s="62" t="s">
        <v>617</v>
      </c>
      <c r="AO17" s="62">
        <f t="shared" ref="AO17:AO23" si="4">AF15</f>
        <v>10.2249923792257</v>
      </c>
      <c r="AP17" s="83"/>
      <c r="AQ17" s="86"/>
      <c r="AR17" s="69"/>
      <c r="AS17" s="72">
        <f t="shared" si="1"/>
        <v>8.0900164965291288E-3</v>
      </c>
      <c r="AT17" s="70"/>
      <c r="AU17" s="71"/>
      <c r="AW17" s="57">
        <v>15</v>
      </c>
      <c r="AX17" s="73">
        <f>AS9</f>
        <v>0.27917946618284123</v>
      </c>
      <c r="AY17" s="73">
        <f>AS10</f>
        <v>0.33435388840788205</v>
      </c>
      <c r="AZ17" s="73">
        <f>AS11</f>
        <v>0.38111371542741362</v>
      </c>
    </row>
    <row r="18" spans="1:52">
      <c r="A18" s="4"/>
      <c r="B18" s="4"/>
      <c r="C18" s="4" t="s">
        <v>286</v>
      </c>
      <c r="D18" s="4"/>
      <c r="E18" s="4"/>
      <c r="F18" s="4" t="s">
        <v>107</v>
      </c>
      <c r="G18" s="4" t="s">
        <v>115</v>
      </c>
      <c r="H18" s="4"/>
      <c r="I18" s="2">
        <v>44486.508119675898</v>
      </c>
      <c r="J18" s="1"/>
      <c r="K18" s="1">
        <v>22.542112372753898</v>
      </c>
      <c r="L18" s="1">
        <v>5.4184999999999999</v>
      </c>
      <c r="M18" s="1">
        <v>1663.6400078275301</v>
      </c>
      <c r="N18" s="1"/>
      <c r="O18" s="1">
        <v>5.85595</v>
      </c>
      <c r="P18" s="1">
        <v>119054.707913923</v>
      </c>
      <c r="Q18" s="1"/>
      <c r="R18" s="1">
        <v>0</v>
      </c>
      <c r="S18" s="1">
        <v>6.8815333333333299</v>
      </c>
      <c r="T18" s="1">
        <v>0</v>
      </c>
      <c r="U18" s="1"/>
      <c r="V18" s="1">
        <v>6.5173500000000004</v>
      </c>
      <c r="W18" s="1">
        <v>99265.974632606201</v>
      </c>
      <c r="X18" s="1"/>
      <c r="Y18" s="1">
        <v>0</v>
      </c>
      <c r="Z18" s="1">
        <v>7.17106666666667</v>
      </c>
      <c r="AA18" s="1">
        <v>0</v>
      </c>
      <c r="AB18" s="1"/>
      <c r="AC18" s="1">
        <v>6.5173500000000004</v>
      </c>
      <c r="AD18" s="1">
        <v>99265.974632606201</v>
      </c>
      <c r="AE18" s="1"/>
      <c r="AF18" s="1">
        <v>19.961829603537002</v>
      </c>
      <c r="AG18" s="1">
        <v>7.75078333333333</v>
      </c>
      <c r="AH18" s="1">
        <v>1211.62561717428</v>
      </c>
      <c r="AI18" s="1"/>
      <c r="AJ18" s="1">
        <v>7.3217666666666696</v>
      </c>
      <c r="AK18" s="1">
        <v>41349.775051343298</v>
      </c>
      <c r="AN18" s="57" t="s">
        <v>618</v>
      </c>
      <c r="AO18" s="57">
        <f t="shared" si="4"/>
        <v>6.7580791248093499</v>
      </c>
      <c r="AP18" s="90">
        <f t="shared" ref="AP18" si="5">AVERAGE(AO18:AO20)</f>
        <v>12.034355464669687</v>
      </c>
      <c r="AQ18" s="93">
        <f>_xlfn.STDEV.S(AO18:AO20)</f>
        <v>6.9897349022133719</v>
      </c>
      <c r="AR18" s="61">
        <v>120</v>
      </c>
      <c r="AS18" s="73">
        <f t="shared" si="1"/>
        <v>5.3469938731335225E-3</v>
      </c>
      <c r="AT18" s="59">
        <f>AVERAGE(AS18:AS20)</f>
        <v>9.5215850167358063E-3</v>
      </c>
      <c r="AU18" s="60">
        <f>STDEV(AS18:AS20)</f>
        <v>5.530279981446176E-3</v>
      </c>
      <c r="AW18" s="57">
        <v>30</v>
      </c>
      <c r="AX18" s="73">
        <f>AS12</f>
        <v>0.1265160162765793</v>
      </c>
      <c r="AY18" s="73">
        <f>AS13</f>
        <v>9.6029584631230902E-2</v>
      </c>
      <c r="AZ18" s="73">
        <f>AS14</f>
        <v>0.10834231580484396</v>
      </c>
    </row>
    <row r="19" spans="1:52">
      <c r="A19" s="4"/>
      <c r="B19" s="4"/>
      <c r="C19" s="4" t="s">
        <v>223</v>
      </c>
      <c r="D19" s="4"/>
      <c r="E19" s="4"/>
      <c r="F19" s="4" t="s">
        <v>356</v>
      </c>
      <c r="G19" s="4" t="s">
        <v>115</v>
      </c>
      <c r="H19" s="4"/>
      <c r="I19" s="2">
        <v>44486.526303831</v>
      </c>
      <c r="J19" s="1"/>
      <c r="K19" s="1">
        <v>0</v>
      </c>
      <c r="L19" s="1">
        <v>5.8789666666666696</v>
      </c>
      <c r="M19" s="1">
        <v>0</v>
      </c>
      <c r="N19" s="1"/>
      <c r="O19" s="1">
        <v>5.8726833333333301</v>
      </c>
      <c r="P19" s="1">
        <v>120106.77556922</v>
      </c>
      <c r="Q19" s="1"/>
      <c r="R19" s="1">
        <v>0</v>
      </c>
      <c r="S19" s="1">
        <v>6.93523333333333</v>
      </c>
      <c r="T19" s="1">
        <v>0</v>
      </c>
      <c r="U19" s="1"/>
      <c r="V19" s="1">
        <v>6.5173500000000004</v>
      </c>
      <c r="W19" s="1">
        <v>110843.478480034</v>
      </c>
      <c r="X19" s="1"/>
      <c r="Y19" s="1">
        <v>0</v>
      </c>
      <c r="Z19" s="1">
        <v>7.2554666666666696</v>
      </c>
      <c r="AA19" s="1">
        <v>0</v>
      </c>
      <c r="AB19" s="1"/>
      <c r="AC19" s="1">
        <v>6.5173500000000004</v>
      </c>
      <c r="AD19" s="1">
        <v>110843.478480034</v>
      </c>
      <c r="AE19" s="1"/>
      <c r="AF19" s="1">
        <v>8.3993729803152704</v>
      </c>
      <c r="AG19" s="1">
        <v>7.75075</v>
      </c>
      <c r="AH19" s="1">
        <v>530.40758771188098</v>
      </c>
      <c r="AI19" s="1"/>
      <c r="AJ19" s="1">
        <v>7.3217333333333299</v>
      </c>
      <c r="AK19" s="1">
        <v>43019.752723755402</v>
      </c>
      <c r="AN19" s="57" t="s">
        <v>619</v>
      </c>
      <c r="AO19" s="57">
        <f t="shared" si="4"/>
        <v>9.3831576656627096</v>
      </c>
      <c r="AP19" s="91"/>
      <c r="AQ19" s="94"/>
      <c r="AR19" s="61"/>
      <c r="AS19" s="73">
        <f t="shared" si="1"/>
        <v>7.4239566631827099E-3</v>
      </c>
      <c r="AT19" s="59"/>
      <c r="AU19" s="60"/>
      <c r="AW19" s="62">
        <v>60</v>
      </c>
      <c r="AX19" s="72">
        <f>AS15</f>
        <v>7.3946522953770744E-2</v>
      </c>
      <c r="AY19" s="72">
        <f>AS16</f>
        <v>0</v>
      </c>
      <c r="AZ19" s="72">
        <f>AS17</f>
        <v>8.0900164965291288E-3</v>
      </c>
    </row>
    <row r="20" spans="1:52">
      <c r="A20" s="4"/>
      <c r="B20" s="4"/>
      <c r="C20" s="4" t="s">
        <v>106</v>
      </c>
      <c r="D20" s="4"/>
      <c r="E20" s="4"/>
      <c r="F20" s="4" t="s">
        <v>322</v>
      </c>
      <c r="G20" s="4" t="s">
        <v>115</v>
      </c>
      <c r="H20" s="4"/>
      <c r="I20" s="2">
        <v>44486.544435497701</v>
      </c>
      <c r="J20" s="1"/>
      <c r="K20" s="1">
        <v>0</v>
      </c>
      <c r="L20" s="1">
        <v>5.0417500000000004</v>
      </c>
      <c r="M20" s="1">
        <v>0</v>
      </c>
      <c r="N20" s="1"/>
      <c r="O20" s="1">
        <v>5.8726833333333301</v>
      </c>
      <c r="P20" s="1">
        <v>121616.026039014</v>
      </c>
      <c r="Q20" s="1"/>
      <c r="R20" s="1">
        <v>0</v>
      </c>
      <c r="S20" s="1">
        <v>7.0196500000000004</v>
      </c>
      <c r="T20" s="1">
        <v>0</v>
      </c>
      <c r="U20" s="1"/>
      <c r="V20" s="1">
        <v>6.5250166666666702</v>
      </c>
      <c r="W20" s="1">
        <v>99868.638705012403</v>
      </c>
      <c r="X20" s="1"/>
      <c r="Y20" s="1">
        <v>0</v>
      </c>
      <c r="Z20" s="1">
        <v>7.3168666666666704</v>
      </c>
      <c r="AA20" s="1">
        <v>0</v>
      </c>
      <c r="AB20" s="1"/>
      <c r="AC20" s="1">
        <v>6.5250166666666702</v>
      </c>
      <c r="AD20" s="1">
        <v>99868.638705012403</v>
      </c>
      <c r="AE20" s="1"/>
      <c r="AF20" s="1">
        <v>22.676138522093801</v>
      </c>
      <c r="AG20" s="1">
        <v>7.75075</v>
      </c>
      <c r="AH20" s="1">
        <v>1429.70126807473</v>
      </c>
      <c r="AI20" s="1"/>
      <c r="AJ20" s="1">
        <v>7.3217499999999998</v>
      </c>
      <c r="AK20" s="1">
        <v>42951.7882045484</v>
      </c>
      <c r="AN20" s="57" t="s">
        <v>620</v>
      </c>
      <c r="AO20" s="57">
        <f t="shared" si="4"/>
        <v>19.961829603537002</v>
      </c>
      <c r="AP20" s="92"/>
      <c r="AQ20" s="95"/>
      <c r="AR20" s="61"/>
      <c r="AS20" s="73">
        <f t="shared" si="1"/>
        <v>1.5793804513891188E-2</v>
      </c>
      <c r="AT20" s="59"/>
      <c r="AU20" s="60"/>
      <c r="AW20" s="57">
        <v>120</v>
      </c>
      <c r="AX20" s="73">
        <f>AS18</f>
        <v>5.3469938731335225E-3</v>
      </c>
      <c r="AY20" s="73">
        <f>AS19</f>
        <v>7.4239566631827099E-3</v>
      </c>
      <c r="AZ20" s="73">
        <f>AS20</f>
        <v>1.5793804513891188E-2</v>
      </c>
    </row>
    <row r="21" spans="1:52">
      <c r="AN21" s="62" t="s">
        <v>621</v>
      </c>
      <c r="AO21" s="62">
        <f t="shared" si="4"/>
        <v>8.3993729803152704</v>
      </c>
      <c r="AP21" s="81">
        <f t="shared" ref="AP21" si="6">AVERAGE(AO21:AO23)</f>
        <v>10.358503834136357</v>
      </c>
      <c r="AQ21" s="84">
        <f>_xlfn.STDEV.S(AO21:AO23)</f>
        <v>11.464312445371153</v>
      </c>
      <c r="AR21" s="63">
        <v>240</v>
      </c>
      <c r="AS21" s="72">
        <f t="shared" si="1"/>
        <v>6.6455859770916765E-3</v>
      </c>
      <c r="AT21" s="64">
        <f>AVERAGE(AS21:AS23)</f>
        <v>8.195650792638464E-3</v>
      </c>
      <c r="AU21" s="65">
        <f>STDEV(AS21:AS23)</f>
        <v>9.0705668390376019E-3</v>
      </c>
      <c r="AW21" s="62">
        <v>240</v>
      </c>
      <c r="AX21" s="72">
        <f>AS21</f>
        <v>6.6455859770916765E-3</v>
      </c>
      <c r="AY21" s="72">
        <f>AS22</f>
        <v>1.7941366400823715E-2</v>
      </c>
      <c r="AZ21" s="72">
        <f>AS23</f>
        <v>0</v>
      </c>
    </row>
    <row r="22" spans="1:52">
      <c r="AN22" s="62" t="s">
        <v>622</v>
      </c>
      <c r="AO22" s="62">
        <f t="shared" si="4"/>
        <v>22.676138522093801</v>
      </c>
      <c r="AP22" s="82"/>
      <c r="AQ22" s="85"/>
      <c r="AR22" s="66"/>
      <c r="AS22" s="72">
        <f t="shared" si="1"/>
        <v>1.7941366400823715E-2</v>
      </c>
      <c r="AT22" s="67"/>
      <c r="AU22" s="68"/>
    </row>
    <row r="23" spans="1:52">
      <c r="AN23" s="62" t="s">
        <v>623</v>
      </c>
      <c r="AO23" s="62">
        <f t="shared" si="4"/>
        <v>0</v>
      </c>
      <c r="AP23" s="83"/>
      <c r="AQ23" s="86"/>
      <c r="AR23" s="69"/>
      <c r="AS23" s="72">
        <f t="shared" si="1"/>
        <v>0</v>
      </c>
      <c r="AT23" s="70"/>
      <c r="AU23" s="71"/>
    </row>
  </sheetData>
  <mergeCells count="25">
    <mergeCell ref="AP21:AP23"/>
    <mergeCell ref="AQ21:AQ23"/>
    <mergeCell ref="AC1:AD1"/>
    <mergeCell ref="AF1:AI1"/>
    <mergeCell ref="AJ1:AK1"/>
    <mergeCell ref="AP9:AP11"/>
    <mergeCell ref="AQ9:AQ11"/>
    <mergeCell ref="AP12:AP14"/>
    <mergeCell ref="AQ12:AQ14"/>
    <mergeCell ref="AP15:AP17"/>
    <mergeCell ref="AQ15:AQ17"/>
    <mergeCell ref="A1:I1"/>
    <mergeCell ref="K1:N1"/>
    <mergeCell ref="O1:P1"/>
    <mergeCell ref="R1:U1"/>
    <mergeCell ref="V1:W1"/>
    <mergeCell ref="AX15:AZ15"/>
    <mergeCell ref="AP18:AP20"/>
    <mergeCell ref="AQ18:AQ20"/>
    <mergeCell ref="Y1:AB1"/>
    <mergeCell ref="AR3:AU3"/>
    <mergeCell ref="AN4:AQ4"/>
    <mergeCell ref="AS4:AU4"/>
    <mergeCell ref="AP6:AP8"/>
    <mergeCell ref="AQ6:AQ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FA5AF08-512D-46CC-A90B-D9A3D511F3C9}">
          <x14:formula1>
            <xm:f>ValueList_Helper!$A$1:$A$11</xm:f>
          </x14:formula1>
          <xm:sqref>G3:G20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7AE7-49F8-447D-808F-822975F52588}">
  <dimension ref="A1:AS23"/>
  <sheetViews>
    <sheetView topLeftCell="G1" workbookViewId="0">
      <selection activeCell="AG1" sqref="AG1:AS1048576"/>
    </sheetView>
  </sheetViews>
  <sheetFormatPr defaultRowHeight="15"/>
  <cols>
    <col min="10" max="23" width="0" hidden="1" customWidth="1"/>
  </cols>
  <sheetData>
    <row r="1" spans="1:45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  <c r="X1" s="3" t="s">
        <v>486</v>
      </c>
      <c r="Y1" s="78" t="s">
        <v>185</v>
      </c>
      <c r="Z1" s="79"/>
      <c r="AA1" s="79"/>
      <c r="AB1" s="80"/>
      <c r="AC1" s="78" t="s">
        <v>159</v>
      </c>
      <c r="AD1" s="80"/>
    </row>
    <row r="2" spans="1:45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  <c r="X2" s="3" t="s">
        <v>76</v>
      </c>
      <c r="Y2" s="3" t="s">
        <v>83</v>
      </c>
      <c r="Z2" s="3" t="s">
        <v>15</v>
      </c>
      <c r="AA2" s="3" t="s">
        <v>287</v>
      </c>
      <c r="AB2" s="3" t="s">
        <v>2</v>
      </c>
      <c r="AC2" s="3" t="s">
        <v>15</v>
      </c>
      <c r="AD2" s="3" t="s">
        <v>446</v>
      </c>
    </row>
    <row r="3" spans="1:45" ht="15.75">
      <c r="A3" s="4"/>
      <c r="B3" s="4"/>
      <c r="C3" s="4" t="s">
        <v>413</v>
      </c>
      <c r="D3" s="4"/>
      <c r="E3" s="4"/>
      <c r="F3" s="4" t="s">
        <v>433</v>
      </c>
      <c r="G3" s="4" t="s">
        <v>115</v>
      </c>
      <c r="H3" s="4"/>
      <c r="I3" s="2">
        <v>44485.1877788079</v>
      </c>
      <c r="J3" s="1"/>
      <c r="K3" s="1">
        <v>0</v>
      </c>
      <c r="L3" s="1">
        <v>5.8622166666666704</v>
      </c>
      <c r="M3" s="1">
        <v>0</v>
      </c>
      <c r="N3" s="1"/>
      <c r="O3" s="1">
        <v>5.8685</v>
      </c>
      <c r="P3" s="1">
        <v>120634.868940222</v>
      </c>
      <c r="Q3" s="1"/>
      <c r="R3" s="1">
        <v>0</v>
      </c>
      <c r="S3" s="1">
        <v>7.5031666666666696</v>
      </c>
      <c r="T3" s="1">
        <v>0</v>
      </c>
      <c r="U3" s="1"/>
      <c r="V3" s="1">
        <v>6.5173500000000004</v>
      </c>
      <c r="W3" s="1">
        <v>108209.73758087899</v>
      </c>
      <c r="X3" s="1"/>
      <c r="Y3" s="1">
        <v>1584.60427295566</v>
      </c>
      <c r="Z3" s="1">
        <v>7.3091999999999997</v>
      </c>
      <c r="AA3" s="1">
        <v>367713.71649159002</v>
      </c>
      <c r="AB3" s="1"/>
      <c r="AC3" s="1">
        <v>6.5173500000000004</v>
      </c>
      <c r="AD3" s="1">
        <v>108209.73758087899</v>
      </c>
      <c r="AG3" s="48"/>
      <c r="AH3" s="49"/>
      <c r="AI3" s="50"/>
      <c r="AJ3" s="49"/>
      <c r="AK3" s="96" t="s">
        <v>625</v>
      </c>
      <c r="AL3" s="96"/>
      <c r="AM3" s="96"/>
      <c r="AN3" s="96"/>
    </row>
    <row r="4" spans="1:45">
      <c r="A4" s="4"/>
      <c r="B4" s="4"/>
      <c r="C4" s="4" t="s">
        <v>16</v>
      </c>
      <c r="D4" s="4"/>
      <c r="E4" s="4"/>
      <c r="F4" s="4" t="s">
        <v>488</v>
      </c>
      <c r="G4" s="4" t="s">
        <v>115</v>
      </c>
      <c r="H4" s="4"/>
      <c r="I4" s="2">
        <v>44485.226452349503</v>
      </c>
      <c r="J4" s="1"/>
      <c r="K4" s="1">
        <v>0</v>
      </c>
      <c r="L4" s="1">
        <v>4.9873333333333303</v>
      </c>
      <c r="M4" s="1">
        <v>0</v>
      </c>
      <c r="N4" s="1"/>
      <c r="O4" s="1">
        <v>5.86431666666667</v>
      </c>
      <c r="P4" s="1">
        <v>114036.032956353</v>
      </c>
      <c r="Q4" s="1"/>
      <c r="R4" s="1">
        <v>0</v>
      </c>
      <c r="S4" s="1">
        <v>7.0964</v>
      </c>
      <c r="T4" s="1">
        <v>0</v>
      </c>
      <c r="U4" s="1"/>
      <c r="V4" s="1">
        <v>6.5250166666666702</v>
      </c>
      <c r="W4" s="1">
        <v>116064.843024503</v>
      </c>
      <c r="X4" s="1"/>
      <c r="Y4" s="1">
        <v>1215.86957130215</v>
      </c>
      <c r="Z4" s="1">
        <v>7.3091833333333298</v>
      </c>
      <c r="AA4" s="1">
        <v>302628.86004295002</v>
      </c>
      <c r="AB4" s="1"/>
      <c r="AC4" s="1">
        <v>6.5250166666666702</v>
      </c>
      <c r="AD4" s="1">
        <v>116064.843024503</v>
      </c>
      <c r="AG4" s="97" t="s">
        <v>596</v>
      </c>
      <c r="AH4" s="97"/>
      <c r="AI4" s="97"/>
      <c r="AJ4" s="97"/>
      <c r="AK4" s="51"/>
      <c r="AL4" s="87" t="s">
        <v>597</v>
      </c>
      <c r="AM4" s="88"/>
      <c r="AN4" s="89"/>
    </row>
    <row r="5" spans="1:45">
      <c r="A5" s="4"/>
      <c r="B5" s="4"/>
      <c r="C5" s="4" t="s">
        <v>464</v>
      </c>
      <c r="D5" s="4"/>
      <c r="E5" s="4"/>
      <c r="F5" s="4" t="s">
        <v>221</v>
      </c>
      <c r="G5" s="4" t="s">
        <v>487</v>
      </c>
      <c r="H5" s="4"/>
      <c r="I5" s="2">
        <v>44485.207170983798</v>
      </c>
      <c r="J5" s="1"/>
      <c r="K5" s="1">
        <v>0</v>
      </c>
      <c r="L5" s="1">
        <v>5.8664166666666704</v>
      </c>
      <c r="M5" s="1">
        <v>0</v>
      </c>
      <c r="N5" s="1"/>
      <c r="O5" s="1">
        <v>5.8643333333333301</v>
      </c>
      <c r="P5" s="1">
        <v>116304.547651424</v>
      </c>
      <c r="Q5" s="1"/>
      <c r="R5" s="1">
        <v>0</v>
      </c>
      <c r="S5" s="1">
        <v>6.9122333333333303</v>
      </c>
      <c r="T5" s="1">
        <v>0</v>
      </c>
      <c r="U5" s="1"/>
      <c r="V5" s="1">
        <v>6.5250333333333304</v>
      </c>
      <c r="W5" s="1">
        <v>103498.73643742201</v>
      </c>
      <c r="X5" s="1"/>
      <c r="Y5" s="1">
        <v>1518.6956169816301</v>
      </c>
      <c r="Z5" s="1">
        <v>7.3091999999999997</v>
      </c>
      <c r="AA5" s="1">
        <v>337076.48077510798</v>
      </c>
      <c r="AB5" s="1"/>
      <c r="AC5" s="1">
        <v>6.5250333333333304</v>
      </c>
      <c r="AD5" s="1">
        <v>103498.73643742201</v>
      </c>
      <c r="AG5" s="52" t="s">
        <v>598</v>
      </c>
      <c r="AH5" s="52" t="s">
        <v>599</v>
      </c>
      <c r="AI5" s="52" t="s">
        <v>600</v>
      </c>
      <c r="AJ5" s="53" t="s">
        <v>601</v>
      </c>
      <c r="AK5" s="54" t="s">
        <v>602</v>
      </c>
      <c r="AL5" s="54" t="s">
        <v>603</v>
      </c>
      <c r="AM5" s="55" t="s">
        <v>600</v>
      </c>
      <c r="AN5" s="56" t="s">
        <v>604</v>
      </c>
    </row>
    <row r="6" spans="1:45">
      <c r="A6" s="4"/>
      <c r="B6" s="4"/>
      <c r="C6" s="4" t="s">
        <v>145</v>
      </c>
      <c r="D6" s="4"/>
      <c r="E6" s="4"/>
      <c r="F6" s="4" t="s">
        <v>451</v>
      </c>
      <c r="G6" s="4" t="s">
        <v>115</v>
      </c>
      <c r="H6" s="4"/>
      <c r="I6" s="2">
        <v>44485.834901307899</v>
      </c>
      <c r="J6" s="1"/>
      <c r="K6" s="1">
        <v>0</v>
      </c>
      <c r="L6" s="1">
        <v>5.8622166666666704</v>
      </c>
      <c r="M6" s="1">
        <v>0</v>
      </c>
      <c r="N6" s="1"/>
      <c r="O6" s="1">
        <v>5.8685</v>
      </c>
      <c r="P6" s="1">
        <v>114191.477786356</v>
      </c>
      <c r="Q6" s="1"/>
      <c r="R6" s="1">
        <v>25.155035495158099</v>
      </c>
      <c r="S6" s="1">
        <v>7.0810500000000003</v>
      </c>
      <c r="T6" s="1">
        <v>580.32362194191501</v>
      </c>
      <c r="U6" s="1"/>
      <c r="V6" s="1">
        <v>6.5250166666666702</v>
      </c>
      <c r="W6" s="1">
        <v>111489.989840603</v>
      </c>
      <c r="X6" s="1"/>
      <c r="Y6" s="1">
        <v>313.55786868335503</v>
      </c>
      <c r="Z6" s="1">
        <v>7.3091833333333298</v>
      </c>
      <c r="AA6" s="1">
        <v>74968.054989244803</v>
      </c>
      <c r="AB6" s="1"/>
      <c r="AC6" s="1">
        <v>6.5250166666666702</v>
      </c>
      <c r="AD6" s="1">
        <v>111489.989840603</v>
      </c>
      <c r="AG6" s="57" t="s">
        <v>605</v>
      </c>
      <c r="AH6" s="1">
        <f>Y3</f>
        <v>1584.60427295566</v>
      </c>
      <c r="AI6" s="90">
        <f>AVERAGE(AH6:AH8)</f>
        <v>1439.7231537464802</v>
      </c>
      <c r="AJ6" s="93">
        <f>_xlfn.STDEV.S(AH6:AH8)</f>
        <v>196.64385958617157</v>
      </c>
      <c r="AK6" s="61">
        <v>0</v>
      </c>
      <c r="AL6" s="11">
        <f>AH6/$AI$6</f>
        <v>1.1006312351316758</v>
      </c>
      <c r="AM6" s="59">
        <f>AVERAGE(AL6:AL8)</f>
        <v>1</v>
      </c>
      <c r="AN6" s="60">
        <f>STDEV(AL6:AL8)</f>
        <v>0.13658449478600077</v>
      </c>
    </row>
    <row r="7" spans="1:45">
      <c r="A7" s="4"/>
      <c r="B7" s="4"/>
      <c r="C7" s="4" t="s">
        <v>417</v>
      </c>
      <c r="D7" s="4"/>
      <c r="E7" s="4"/>
      <c r="F7" s="4" t="s">
        <v>214</v>
      </c>
      <c r="G7" s="4" t="s">
        <v>115</v>
      </c>
      <c r="H7" s="4"/>
      <c r="I7" s="2">
        <v>44485.871375914401</v>
      </c>
      <c r="J7" s="1"/>
      <c r="K7" s="1">
        <v>0</v>
      </c>
      <c r="L7" s="1">
        <v>5.8622333333333296</v>
      </c>
      <c r="M7" s="1">
        <v>0</v>
      </c>
      <c r="N7" s="1"/>
      <c r="O7" s="1">
        <v>5.86431666666667</v>
      </c>
      <c r="P7" s="1">
        <v>113440.095798072</v>
      </c>
      <c r="Q7" s="1"/>
      <c r="R7" s="1">
        <v>28.641469177488101</v>
      </c>
      <c r="S7" s="1">
        <v>7.0887333333333302</v>
      </c>
      <c r="T7" s="1">
        <v>659.21502329341695</v>
      </c>
      <c r="U7" s="1"/>
      <c r="V7" s="1">
        <v>6.5250166666666702</v>
      </c>
      <c r="W7" s="1">
        <v>111230.10988473801</v>
      </c>
      <c r="X7" s="1"/>
      <c r="Y7" s="1">
        <v>342.96191394992297</v>
      </c>
      <c r="Z7" s="1">
        <v>7.3091833333333298</v>
      </c>
      <c r="AA7" s="1">
        <v>81807.0861814112</v>
      </c>
      <c r="AB7" s="1"/>
      <c r="AC7" s="1">
        <v>6.5250166666666702</v>
      </c>
      <c r="AD7" s="1">
        <v>111230.10988473801</v>
      </c>
      <c r="AG7" s="57" t="s">
        <v>606</v>
      </c>
      <c r="AH7" s="1">
        <f t="shared" ref="AH7:AH15" si="0">Y4</f>
        <v>1215.86957130215</v>
      </c>
      <c r="AI7" s="91"/>
      <c r="AJ7" s="94"/>
      <c r="AK7" s="61"/>
      <c r="AL7" s="11">
        <f t="shared" ref="AL7:AL23" si="1">AH7/$AI$6</f>
        <v>0.84451623087271099</v>
      </c>
      <c r="AM7" s="59"/>
      <c r="AN7" s="60"/>
    </row>
    <row r="8" spans="1:45">
      <c r="A8" s="4"/>
      <c r="B8" s="4"/>
      <c r="C8" s="4" t="s">
        <v>257</v>
      </c>
      <c r="D8" s="4"/>
      <c r="E8" s="4"/>
      <c r="F8" s="4" t="s">
        <v>279</v>
      </c>
      <c r="G8" s="4" t="s">
        <v>487</v>
      </c>
      <c r="H8" s="4"/>
      <c r="I8" s="2">
        <v>44485.853144305598</v>
      </c>
      <c r="J8" s="1"/>
      <c r="K8" s="1">
        <v>0</v>
      </c>
      <c r="L8" s="1">
        <v>5.8663999999999996</v>
      </c>
      <c r="M8" s="1">
        <v>0</v>
      </c>
      <c r="N8" s="1"/>
      <c r="O8" s="1">
        <v>5.86431666666667</v>
      </c>
      <c r="P8" s="1">
        <v>125445.248544063</v>
      </c>
      <c r="Q8" s="1"/>
      <c r="R8" s="1">
        <v>26.024147017214801</v>
      </c>
      <c r="S8" s="1">
        <v>7.0810500000000003</v>
      </c>
      <c r="T8" s="1">
        <v>621.21199789732896</v>
      </c>
      <c r="U8" s="1"/>
      <c r="V8" s="1">
        <v>6.5250166666666702</v>
      </c>
      <c r="W8" s="1">
        <v>115359.640195559</v>
      </c>
      <c r="X8" s="1"/>
      <c r="Y8" s="1">
        <v>279.204570784368</v>
      </c>
      <c r="Z8" s="1">
        <v>7.3091833333333298</v>
      </c>
      <c r="AA8" s="1">
        <v>69071.530659765805</v>
      </c>
      <c r="AB8" s="1"/>
      <c r="AC8" s="1">
        <v>6.5250166666666702</v>
      </c>
      <c r="AD8" s="1">
        <v>115359.640195559</v>
      </c>
      <c r="AG8" s="57" t="s">
        <v>607</v>
      </c>
      <c r="AH8" s="1">
        <f t="shared" si="0"/>
        <v>1518.6956169816301</v>
      </c>
      <c r="AI8" s="92"/>
      <c r="AJ8" s="95"/>
      <c r="AK8" s="61"/>
      <c r="AL8" s="11">
        <f t="shared" si="1"/>
        <v>1.054852533995613</v>
      </c>
      <c r="AM8" s="59"/>
      <c r="AN8" s="60"/>
    </row>
    <row r="9" spans="1:45">
      <c r="A9" s="4"/>
      <c r="B9" s="4"/>
      <c r="C9" s="4" t="s">
        <v>342</v>
      </c>
      <c r="D9" s="4"/>
      <c r="E9" s="4"/>
      <c r="F9" s="4" t="s">
        <v>91</v>
      </c>
      <c r="G9" s="4" t="s">
        <v>487</v>
      </c>
      <c r="H9" s="4"/>
      <c r="I9" s="2">
        <v>44485.907915312499</v>
      </c>
      <c r="J9" s="1"/>
      <c r="K9" s="1">
        <v>0</v>
      </c>
      <c r="L9" s="1">
        <v>5.8663999999999996</v>
      </c>
      <c r="M9" s="1">
        <v>0</v>
      </c>
      <c r="N9" s="1"/>
      <c r="O9" s="1">
        <v>5.86431666666667</v>
      </c>
      <c r="P9" s="1">
        <v>106406.065638321</v>
      </c>
      <c r="Q9" s="1"/>
      <c r="R9" s="1">
        <v>0</v>
      </c>
      <c r="S9" s="1">
        <v>7.0043166666666696</v>
      </c>
      <c r="T9" s="1">
        <v>0</v>
      </c>
      <c r="U9" s="1"/>
      <c r="V9" s="1">
        <v>6.5250166666666702</v>
      </c>
      <c r="W9" s="1">
        <v>112774.86143559399</v>
      </c>
      <c r="X9" s="1"/>
      <c r="Y9" s="1">
        <v>50.170987553780897</v>
      </c>
      <c r="Z9" s="1">
        <v>7.3091999999999997</v>
      </c>
      <c r="AA9" s="1">
        <v>12133.542497050201</v>
      </c>
      <c r="AB9" s="1"/>
      <c r="AC9" s="1">
        <v>6.5250166666666702</v>
      </c>
      <c r="AD9" s="1">
        <v>112774.86143559399</v>
      </c>
      <c r="AG9" s="62" t="s">
        <v>608</v>
      </c>
      <c r="AH9" s="62">
        <f t="shared" si="0"/>
        <v>313.55786868335503</v>
      </c>
      <c r="AI9" s="81">
        <f>AVERAGE(AH9:AH11)</f>
        <v>311.908117805882</v>
      </c>
      <c r="AJ9" s="84">
        <f>_xlfn.STDEV.S(AH9:AH11)</f>
        <v>31.910671574739339</v>
      </c>
      <c r="AK9" s="63">
        <v>15</v>
      </c>
      <c r="AL9" s="72">
        <f t="shared" si="1"/>
        <v>0.21779039106748241</v>
      </c>
      <c r="AM9" s="64">
        <f>AVERAGE(AL9:AL11)</f>
        <v>0.21664451043537616</v>
      </c>
      <c r="AN9" s="65">
        <f>STDEV(AL9:AL11)</f>
        <v>2.2164449805298095E-2</v>
      </c>
    </row>
    <row r="10" spans="1:45">
      <c r="A10" s="4"/>
      <c r="B10" s="4"/>
      <c r="C10" s="4" t="s">
        <v>14</v>
      </c>
      <c r="D10" s="4"/>
      <c r="E10" s="4"/>
      <c r="F10" s="4" t="s">
        <v>68</v>
      </c>
      <c r="G10" s="4" t="s">
        <v>487</v>
      </c>
      <c r="H10" s="4"/>
      <c r="I10" s="2">
        <v>44485.962644664403</v>
      </c>
      <c r="J10" s="1"/>
      <c r="K10" s="1">
        <v>0</v>
      </c>
      <c r="L10" s="1">
        <v>5.8664166666666704</v>
      </c>
      <c r="M10" s="1">
        <v>0</v>
      </c>
      <c r="N10" s="1"/>
      <c r="O10" s="1">
        <v>5.8685</v>
      </c>
      <c r="P10" s="1">
        <v>111997.70163280101</v>
      </c>
      <c r="Q10" s="1"/>
      <c r="R10" s="1">
        <v>0</v>
      </c>
      <c r="S10" s="1">
        <v>7.1808166666666704</v>
      </c>
      <c r="T10" s="1">
        <v>0</v>
      </c>
      <c r="U10" s="1"/>
      <c r="V10" s="1">
        <v>6.5250166666666702</v>
      </c>
      <c r="W10" s="1">
        <v>121772.90816217801</v>
      </c>
      <c r="X10" s="1"/>
      <c r="Y10" s="1">
        <v>10.6904757072334</v>
      </c>
      <c r="Z10" s="1">
        <v>7.3168666666666704</v>
      </c>
      <c r="AA10" s="1">
        <v>2791.7104526100202</v>
      </c>
      <c r="AB10" s="1"/>
      <c r="AC10" s="1">
        <v>6.5250166666666702</v>
      </c>
      <c r="AD10" s="1">
        <v>121772.90816217801</v>
      </c>
      <c r="AG10" s="62" t="s">
        <v>609</v>
      </c>
      <c r="AH10" s="62">
        <f t="shared" si="0"/>
        <v>342.96191394992297</v>
      </c>
      <c r="AI10" s="82"/>
      <c r="AJ10" s="85"/>
      <c r="AK10" s="66"/>
      <c r="AL10" s="72">
        <f t="shared" si="1"/>
        <v>0.23821379343484178</v>
      </c>
      <c r="AM10" s="67"/>
      <c r="AN10" s="68"/>
    </row>
    <row r="11" spans="1:45">
      <c r="A11" s="4"/>
      <c r="B11" s="4"/>
      <c r="C11" s="4" t="s">
        <v>293</v>
      </c>
      <c r="D11" s="4"/>
      <c r="E11" s="4"/>
      <c r="F11" s="4" t="s">
        <v>196</v>
      </c>
      <c r="G11" s="4" t="s">
        <v>115</v>
      </c>
      <c r="H11" s="4"/>
      <c r="I11" s="2">
        <v>44485.889697580998</v>
      </c>
      <c r="J11" s="1"/>
      <c r="K11" s="1">
        <v>0</v>
      </c>
      <c r="L11" s="1">
        <v>5.8705999999999996</v>
      </c>
      <c r="M11" s="1">
        <v>0</v>
      </c>
      <c r="N11" s="1"/>
      <c r="O11" s="1">
        <v>5.8727</v>
      </c>
      <c r="P11" s="1">
        <v>109192.325127765</v>
      </c>
      <c r="Q11" s="1"/>
      <c r="R11" s="1">
        <v>13.0335050358823</v>
      </c>
      <c r="S11" s="1">
        <v>7.0887333333333302</v>
      </c>
      <c r="T11" s="1">
        <v>324.92283060651698</v>
      </c>
      <c r="U11" s="1"/>
      <c r="V11" s="1">
        <v>6.5250166666666702</v>
      </c>
      <c r="W11" s="1">
        <v>120478.503805243</v>
      </c>
      <c r="X11" s="1"/>
      <c r="Y11" s="1">
        <v>39.694934778979302</v>
      </c>
      <c r="Z11" s="1">
        <v>7.3091833333333298</v>
      </c>
      <c r="AA11" s="1">
        <v>10255.747549936799</v>
      </c>
      <c r="AB11" s="1"/>
      <c r="AC11" s="1">
        <v>6.5250166666666702</v>
      </c>
      <c r="AD11" s="1">
        <v>120478.503805243</v>
      </c>
      <c r="AG11" s="62" t="s">
        <v>610</v>
      </c>
      <c r="AH11" s="62">
        <f t="shared" si="0"/>
        <v>279.204570784368</v>
      </c>
      <c r="AI11" s="83"/>
      <c r="AJ11" s="86"/>
      <c r="AK11" s="69"/>
      <c r="AL11" s="72">
        <f t="shared" si="1"/>
        <v>0.1939293468038043</v>
      </c>
      <c r="AM11" s="70"/>
      <c r="AN11" s="71"/>
    </row>
    <row r="12" spans="1:45">
      <c r="A12" s="4"/>
      <c r="B12" s="4"/>
      <c r="C12" s="4" t="s">
        <v>218</v>
      </c>
      <c r="D12" s="4"/>
      <c r="E12" s="4"/>
      <c r="F12" s="4" t="s">
        <v>331</v>
      </c>
      <c r="G12" s="4" t="s">
        <v>115</v>
      </c>
      <c r="H12" s="4"/>
      <c r="I12" s="2">
        <v>44485.926158854199</v>
      </c>
      <c r="J12" s="1"/>
      <c r="K12" s="1">
        <v>0</v>
      </c>
      <c r="L12" s="1">
        <v>5.8663999999999996</v>
      </c>
      <c r="M12" s="1">
        <v>0</v>
      </c>
      <c r="N12" s="1"/>
      <c r="O12" s="1">
        <v>5.8643000000000001</v>
      </c>
      <c r="P12" s="1">
        <v>114724.480783425</v>
      </c>
      <c r="Q12" s="1"/>
      <c r="R12" s="1">
        <v>0</v>
      </c>
      <c r="S12" s="1">
        <v>7.1884833333333296</v>
      </c>
      <c r="T12" s="1">
        <v>0</v>
      </c>
      <c r="U12" s="1"/>
      <c r="V12" s="1">
        <v>6.5173333333333296</v>
      </c>
      <c r="W12" s="1">
        <v>118254.957917148</v>
      </c>
      <c r="X12" s="1"/>
      <c r="Y12" s="1">
        <v>39.2605716162509</v>
      </c>
      <c r="Z12" s="1">
        <v>7.3091833333333298</v>
      </c>
      <c r="AA12" s="1">
        <v>9956.3152660931792</v>
      </c>
      <c r="AB12" s="1"/>
      <c r="AC12" s="1">
        <v>6.5173333333333296</v>
      </c>
      <c r="AD12" s="1">
        <v>118254.957917148</v>
      </c>
      <c r="AG12" s="57" t="s">
        <v>611</v>
      </c>
      <c r="AH12" s="57">
        <f t="shared" si="0"/>
        <v>50.170987553780897</v>
      </c>
      <c r="AI12" s="90">
        <f t="shared" ref="AI12" si="2">AVERAGE(AH12:AH14)</f>
        <v>33.51879934666453</v>
      </c>
      <c r="AJ12" s="93">
        <f>_xlfn.STDEV.S(AH12:AH14)</f>
        <v>20.452046121966994</v>
      </c>
      <c r="AK12" s="61">
        <v>30</v>
      </c>
      <c r="AL12" s="73">
        <f t="shared" si="1"/>
        <v>3.4847663193597195E-2</v>
      </c>
      <c r="AM12" s="59">
        <f>AVERAGE(AL12:AL14)</f>
        <v>2.328141994482839E-2</v>
      </c>
      <c r="AN12" s="60">
        <f>STDEV(AL12:AL14)</f>
        <v>1.4205540883847147E-2</v>
      </c>
    </row>
    <row r="13" spans="1:45">
      <c r="A13" s="4"/>
      <c r="B13" s="4"/>
      <c r="C13" s="4" t="s">
        <v>505</v>
      </c>
      <c r="D13" s="4"/>
      <c r="E13" s="4"/>
      <c r="F13" s="4" t="s">
        <v>50</v>
      </c>
      <c r="G13" s="4" t="s">
        <v>115</v>
      </c>
      <c r="H13" s="4"/>
      <c r="I13" s="2">
        <v>44485.944434756901</v>
      </c>
      <c r="J13" s="1"/>
      <c r="K13" s="1">
        <v>0</v>
      </c>
      <c r="L13" s="1">
        <v>5.8664166666666704</v>
      </c>
      <c r="M13" s="1">
        <v>0</v>
      </c>
      <c r="N13" s="1"/>
      <c r="O13" s="1">
        <v>5.86431666666667</v>
      </c>
      <c r="P13" s="1">
        <v>115718.045190259</v>
      </c>
      <c r="Q13" s="1"/>
      <c r="R13" s="1">
        <v>0</v>
      </c>
      <c r="S13" s="1">
        <v>7.3880333333333299</v>
      </c>
      <c r="T13" s="1">
        <v>0</v>
      </c>
      <c r="U13" s="1"/>
      <c r="V13" s="1">
        <v>6.5173500000000004</v>
      </c>
      <c r="W13" s="1">
        <v>121671.32172102301</v>
      </c>
      <c r="X13" s="1"/>
      <c r="Y13" s="1">
        <v>13.788377191155099</v>
      </c>
      <c r="Z13" s="1">
        <v>7.3168666666666704</v>
      </c>
      <c r="AA13" s="1">
        <v>3597.6925340462099</v>
      </c>
      <c r="AB13" s="1"/>
      <c r="AC13" s="1">
        <v>6.5173500000000004</v>
      </c>
      <c r="AD13" s="1">
        <v>121671.32172102301</v>
      </c>
      <c r="AG13" s="57" t="s">
        <v>612</v>
      </c>
      <c r="AH13" s="57">
        <f t="shared" si="0"/>
        <v>10.6904757072334</v>
      </c>
      <c r="AI13" s="91"/>
      <c r="AJ13" s="94"/>
      <c r="AK13" s="61"/>
      <c r="AL13" s="73">
        <f t="shared" si="1"/>
        <v>7.4253690227974751E-3</v>
      </c>
      <c r="AM13" s="59"/>
      <c r="AN13" s="60"/>
    </row>
    <row r="14" spans="1:45">
      <c r="A14" s="4"/>
      <c r="B14" s="4"/>
      <c r="C14" s="4" t="s">
        <v>102</v>
      </c>
      <c r="D14" s="4"/>
      <c r="E14" s="4"/>
      <c r="F14" s="4" t="s">
        <v>118</v>
      </c>
      <c r="G14" s="4" t="s">
        <v>115</v>
      </c>
      <c r="H14" s="4"/>
      <c r="I14" s="2">
        <v>44485.980868136598</v>
      </c>
      <c r="J14" s="1"/>
      <c r="K14" s="1">
        <v>0</v>
      </c>
      <c r="L14" s="1">
        <v>5.8705833333333297</v>
      </c>
      <c r="M14" s="1">
        <v>0</v>
      </c>
      <c r="N14" s="1"/>
      <c r="O14" s="1">
        <v>5.8685</v>
      </c>
      <c r="P14" s="1">
        <v>111612.10465898601</v>
      </c>
      <c r="Q14" s="1"/>
      <c r="R14" s="1">
        <v>0</v>
      </c>
      <c r="S14" s="1">
        <v>7.1961666666666702</v>
      </c>
      <c r="T14" s="1">
        <v>0</v>
      </c>
      <c r="U14" s="1"/>
      <c r="V14" s="1">
        <v>6.5173333333333296</v>
      </c>
      <c r="W14" s="1">
        <v>118849.61619525299</v>
      </c>
      <c r="X14" s="1"/>
      <c r="Y14" s="1">
        <v>17.198693768846599</v>
      </c>
      <c r="Z14" s="1">
        <v>7.3091833333333298</v>
      </c>
      <c r="AA14" s="1">
        <v>4383.4485258531304</v>
      </c>
      <c r="AB14" s="1"/>
      <c r="AC14" s="1">
        <v>6.5173333333333296</v>
      </c>
      <c r="AD14" s="1">
        <v>118849.61619525299</v>
      </c>
      <c r="AG14" s="57" t="s">
        <v>613</v>
      </c>
      <c r="AH14" s="57">
        <f t="shared" si="0"/>
        <v>39.694934778979302</v>
      </c>
      <c r="AI14" s="92"/>
      <c r="AJ14" s="95"/>
      <c r="AK14" s="61"/>
      <c r="AL14" s="73">
        <f t="shared" si="1"/>
        <v>2.7571227618090496E-2</v>
      </c>
      <c r="AM14" s="59"/>
      <c r="AN14" s="60"/>
    </row>
    <row r="15" spans="1:45">
      <c r="A15" s="4"/>
      <c r="B15" s="4"/>
      <c r="C15" s="4" t="s">
        <v>494</v>
      </c>
      <c r="D15" s="4"/>
      <c r="E15" s="4"/>
      <c r="F15" s="4" t="s">
        <v>517</v>
      </c>
      <c r="G15" s="4" t="s">
        <v>115</v>
      </c>
      <c r="H15" s="4"/>
      <c r="I15" s="2">
        <v>44485.999136458297</v>
      </c>
      <c r="J15" s="1"/>
      <c r="K15" s="1">
        <v>0</v>
      </c>
      <c r="L15" s="1">
        <v>5.8622166666666704</v>
      </c>
      <c r="M15" s="1">
        <v>0</v>
      </c>
      <c r="N15" s="1"/>
      <c r="O15" s="1">
        <v>5.86431666666667</v>
      </c>
      <c r="P15" s="1">
        <v>123756.842801836</v>
      </c>
      <c r="Q15" s="1"/>
      <c r="R15" s="1">
        <v>0</v>
      </c>
      <c r="S15" s="1">
        <v>7.1347666666666703</v>
      </c>
      <c r="T15" s="1">
        <v>0</v>
      </c>
      <c r="U15" s="1"/>
      <c r="V15" s="1">
        <v>6.5173500000000004</v>
      </c>
      <c r="W15" s="1">
        <v>129827.553173272</v>
      </c>
      <c r="X15" s="1"/>
      <c r="Y15" s="1">
        <v>1.35649540626402</v>
      </c>
      <c r="Z15" s="1">
        <v>7.3091833333333298</v>
      </c>
      <c r="AA15" s="1">
        <v>377.66597803169702</v>
      </c>
      <c r="AB15" s="1"/>
      <c r="AC15" s="1">
        <v>6.5173500000000004</v>
      </c>
      <c r="AD15" s="1">
        <v>129827.553173272</v>
      </c>
      <c r="AG15" s="62" t="s">
        <v>614</v>
      </c>
      <c r="AH15" s="62">
        <f t="shared" si="0"/>
        <v>39.2605716162509</v>
      </c>
      <c r="AI15" s="81">
        <f t="shared" ref="AI15" si="3">AVERAGE(AH15:AH17)</f>
        <v>19.27192026378717</v>
      </c>
      <c r="AJ15" s="84">
        <f>_xlfn.STDEV.S(AH15:AH17)</f>
        <v>19.036897053028788</v>
      </c>
      <c r="AK15" s="63">
        <v>60</v>
      </c>
      <c r="AL15" s="72">
        <f t="shared" si="1"/>
        <v>2.726952852990254E-2</v>
      </c>
      <c r="AM15" s="64">
        <f>AVERAGE(AL15:AL17)</f>
        <v>1.3385851449035424E-2</v>
      </c>
      <c r="AN15" s="65">
        <f>STDEV(AL15:AL17)</f>
        <v>1.3222609502035545E-2</v>
      </c>
      <c r="AP15" s="52" t="s">
        <v>615</v>
      </c>
      <c r="AQ15" s="87" t="s">
        <v>597</v>
      </c>
      <c r="AR15" s="88"/>
      <c r="AS15" s="89"/>
    </row>
    <row r="16" spans="1:45">
      <c r="A16" s="4"/>
      <c r="B16" s="4"/>
      <c r="C16" s="4" t="s">
        <v>126</v>
      </c>
      <c r="D16" s="4"/>
      <c r="E16" s="4"/>
      <c r="F16" s="4" t="s">
        <v>271</v>
      </c>
      <c r="G16" s="4" t="s">
        <v>115</v>
      </c>
      <c r="H16" s="4"/>
      <c r="I16" s="2">
        <v>44486.035604560202</v>
      </c>
      <c r="J16" s="1"/>
      <c r="K16" s="1">
        <v>0</v>
      </c>
      <c r="L16" s="1">
        <v>5.8705833333333297</v>
      </c>
      <c r="M16" s="1">
        <v>0</v>
      </c>
      <c r="N16" s="1"/>
      <c r="O16" s="1">
        <v>5.86431666666667</v>
      </c>
      <c r="P16" s="1">
        <v>114374.708808929</v>
      </c>
      <c r="Q16" s="1"/>
      <c r="R16" s="1">
        <v>0</v>
      </c>
      <c r="S16" s="1">
        <v>7.0503499999999999</v>
      </c>
      <c r="T16" s="1">
        <v>0</v>
      </c>
      <c r="U16" s="1"/>
      <c r="V16" s="1">
        <v>6.5173333333333296</v>
      </c>
      <c r="W16" s="1">
        <v>102944.737263405</v>
      </c>
      <c r="X16" s="1"/>
      <c r="Y16" s="1">
        <v>1.2605153268887399</v>
      </c>
      <c r="Z16" s="1">
        <v>7.3091833333333298</v>
      </c>
      <c r="AA16" s="1">
        <v>278.27548222241802</v>
      </c>
      <c r="AB16" s="1"/>
      <c r="AC16" s="1">
        <v>6.5173333333333296</v>
      </c>
      <c r="AD16" s="1">
        <v>102944.737263405</v>
      </c>
      <c r="AG16" s="62" t="s">
        <v>616</v>
      </c>
      <c r="AH16" s="62">
        <f>Y14</f>
        <v>17.198693768846599</v>
      </c>
      <c r="AI16" s="82"/>
      <c r="AJ16" s="85"/>
      <c r="AK16" s="66"/>
      <c r="AL16" s="72">
        <f t="shared" si="1"/>
        <v>1.19458339779365E-2</v>
      </c>
      <c r="AM16" s="67"/>
      <c r="AN16" s="68"/>
      <c r="AP16" s="62">
        <v>0</v>
      </c>
      <c r="AQ16" s="72">
        <f>AL6</f>
        <v>1.1006312351316758</v>
      </c>
      <c r="AR16" s="72">
        <f>AL7</f>
        <v>0.84451623087271099</v>
      </c>
      <c r="AS16" s="72">
        <f>AL8</f>
        <v>1.054852533995613</v>
      </c>
    </row>
    <row r="17" spans="1:45">
      <c r="A17" s="4"/>
      <c r="B17" s="4"/>
      <c r="C17" s="4" t="s">
        <v>350</v>
      </c>
      <c r="D17" s="4"/>
      <c r="E17" s="4"/>
      <c r="F17" s="4" t="s">
        <v>512</v>
      </c>
      <c r="G17" s="4" t="s">
        <v>115</v>
      </c>
      <c r="H17" s="4"/>
      <c r="I17" s="2">
        <v>44486.053880474501</v>
      </c>
      <c r="J17" s="1"/>
      <c r="K17" s="1">
        <v>0</v>
      </c>
      <c r="L17" s="1">
        <v>5.8705833333333297</v>
      </c>
      <c r="M17" s="1">
        <v>0</v>
      </c>
      <c r="N17" s="1"/>
      <c r="O17" s="1">
        <v>5.8685</v>
      </c>
      <c r="P17" s="1">
        <v>108054.20514603201</v>
      </c>
      <c r="Q17" s="1"/>
      <c r="R17" s="1">
        <v>0</v>
      </c>
      <c r="S17" s="1">
        <v>6.8585000000000003</v>
      </c>
      <c r="T17" s="1">
        <v>0</v>
      </c>
      <c r="U17" s="1"/>
      <c r="V17" s="1">
        <v>6.5250166666666702</v>
      </c>
      <c r="W17" s="1">
        <v>97050.738685946199</v>
      </c>
      <c r="X17" s="1"/>
      <c r="Y17" s="1">
        <v>1.55189656049848</v>
      </c>
      <c r="Z17" s="1">
        <v>7.3091833333333298</v>
      </c>
      <c r="AA17" s="1">
        <v>322.98643255563798</v>
      </c>
      <c r="AB17" s="1"/>
      <c r="AC17" s="1">
        <v>6.5250166666666702</v>
      </c>
      <c r="AD17" s="1">
        <v>97050.738685946199</v>
      </c>
      <c r="AG17" s="62" t="s">
        <v>617</v>
      </c>
      <c r="AH17" s="62">
        <f t="shared" ref="AH17:AH23" si="4">Y15</f>
        <v>1.35649540626402</v>
      </c>
      <c r="AI17" s="83"/>
      <c r="AJ17" s="86"/>
      <c r="AK17" s="69"/>
      <c r="AL17" s="72">
        <f t="shared" si="1"/>
        <v>9.421918392672348E-4</v>
      </c>
      <c r="AM17" s="70"/>
      <c r="AN17" s="71"/>
      <c r="AP17" s="57">
        <v>15</v>
      </c>
      <c r="AQ17" s="73">
        <f>AL9</f>
        <v>0.21779039106748241</v>
      </c>
      <c r="AR17" s="73">
        <f>AL10</f>
        <v>0.23821379343484178</v>
      </c>
      <c r="AS17" s="73">
        <f>AL11</f>
        <v>0.1939293468038043</v>
      </c>
    </row>
    <row r="18" spans="1:45">
      <c r="A18" s="4"/>
      <c r="B18" s="4"/>
      <c r="C18" s="4" t="s">
        <v>397</v>
      </c>
      <c r="D18" s="4"/>
      <c r="E18" s="4"/>
      <c r="F18" s="4" t="s">
        <v>419</v>
      </c>
      <c r="G18" s="4" t="s">
        <v>115</v>
      </c>
      <c r="H18" s="4"/>
      <c r="I18" s="2">
        <v>44485.6459067014</v>
      </c>
      <c r="J18" s="1"/>
      <c r="K18" s="1">
        <v>0</v>
      </c>
      <c r="L18" s="1">
        <v>5.8705999999999996</v>
      </c>
      <c r="M18" s="1">
        <v>0</v>
      </c>
      <c r="N18" s="1"/>
      <c r="O18" s="1">
        <v>5.8685166666666699</v>
      </c>
      <c r="P18" s="1">
        <v>108584.71586143901</v>
      </c>
      <c r="Q18" s="1"/>
      <c r="R18" s="1">
        <v>0</v>
      </c>
      <c r="S18" s="1">
        <v>7.3803666666666699</v>
      </c>
      <c r="T18" s="1">
        <v>0</v>
      </c>
      <c r="U18" s="1"/>
      <c r="V18" s="1">
        <v>6.5173500000000004</v>
      </c>
      <c r="W18" s="1">
        <v>104116.739609014</v>
      </c>
      <c r="X18" s="1"/>
      <c r="Y18" s="1">
        <v>0</v>
      </c>
      <c r="Z18" s="1">
        <v>7.3245500000000003</v>
      </c>
      <c r="AA18" s="1">
        <v>0</v>
      </c>
      <c r="AB18" s="1"/>
      <c r="AC18" s="1">
        <v>6.5173500000000004</v>
      </c>
      <c r="AD18" s="1">
        <v>104116.739609014</v>
      </c>
      <c r="AG18" s="57" t="s">
        <v>618</v>
      </c>
      <c r="AH18" s="57">
        <f t="shared" si="4"/>
        <v>1.2605153268887399</v>
      </c>
      <c r="AI18" s="90">
        <f t="shared" ref="AI18" si="5">AVERAGE(AH18:AH20)</f>
        <v>0.9374706291290732</v>
      </c>
      <c r="AJ18" s="93">
        <f>_xlfn.STDEV.S(AH18:AH20)</f>
        <v>0.8248418885972808</v>
      </c>
      <c r="AK18" s="61">
        <v>120</v>
      </c>
      <c r="AL18" s="73">
        <f t="shared" si="1"/>
        <v>8.7552618960707717E-4</v>
      </c>
      <c r="AM18" s="59">
        <f>AVERAGE(AL18:AL20)</f>
        <v>6.5114645596243005E-4</v>
      </c>
      <c r="AN18" s="60">
        <f>STDEV(AL18:AL20)</f>
        <v>5.7291701286518769E-4</v>
      </c>
      <c r="AP18" s="57">
        <v>30</v>
      </c>
      <c r="AQ18" s="73">
        <f>AL12</f>
        <v>3.4847663193597195E-2</v>
      </c>
      <c r="AR18" s="73">
        <f>AL13</f>
        <v>7.4253690227974751E-3</v>
      </c>
      <c r="AS18" s="73">
        <f>AL14</f>
        <v>2.7571227618090496E-2</v>
      </c>
    </row>
    <row r="19" spans="1:45">
      <c r="A19" s="4"/>
      <c r="B19" s="4"/>
      <c r="C19" s="4" t="s">
        <v>404</v>
      </c>
      <c r="D19" s="4"/>
      <c r="E19" s="4"/>
      <c r="F19" s="4" t="s">
        <v>171</v>
      </c>
      <c r="G19" s="4" t="s">
        <v>115</v>
      </c>
      <c r="H19" s="4"/>
      <c r="I19" s="2">
        <v>44485.664191099502</v>
      </c>
      <c r="J19" s="1"/>
      <c r="K19" s="1">
        <v>0</v>
      </c>
      <c r="L19" s="1">
        <v>5.8664166666666704</v>
      </c>
      <c r="M19" s="1">
        <v>0</v>
      </c>
      <c r="N19" s="1"/>
      <c r="O19" s="1">
        <v>5.8726833333333301</v>
      </c>
      <c r="P19" s="1">
        <v>113499.525014214</v>
      </c>
      <c r="Q19" s="1"/>
      <c r="R19" s="1">
        <v>0</v>
      </c>
      <c r="S19" s="1">
        <v>7.2345333333333297</v>
      </c>
      <c r="T19" s="1">
        <v>0</v>
      </c>
      <c r="U19" s="1"/>
      <c r="V19" s="1">
        <v>6.5250166666666702</v>
      </c>
      <c r="W19" s="1">
        <v>110874.988310113</v>
      </c>
      <c r="X19" s="1"/>
      <c r="Y19" s="1">
        <v>0</v>
      </c>
      <c r="Z19" s="1">
        <v>7.3015166666666698</v>
      </c>
      <c r="AA19" s="1">
        <v>0</v>
      </c>
      <c r="AB19" s="1"/>
      <c r="AC19" s="1">
        <v>6.5250166666666702</v>
      </c>
      <c r="AD19" s="1">
        <v>110874.988310113</v>
      </c>
      <c r="AG19" s="57" t="s">
        <v>619</v>
      </c>
      <c r="AH19" s="57">
        <f t="shared" si="4"/>
        <v>1.55189656049848</v>
      </c>
      <c r="AI19" s="91"/>
      <c r="AJ19" s="94"/>
      <c r="AK19" s="61"/>
      <c r="AL19" s="73">
        <f t="shared" si="1"/>
        <v>1.0779131782802129E-3</v>
      </c>
      <c r="AM19" s="59"/>
      <c r="AN19" s="60"/>
      <c r="AP19" s="62">
        <v>60</v>
      </c>
      <c r="AQ19" s="72">
        <f>AL15</f>
        <v>2.726952852990254E-2</v>
      </c>
      <c r="AR19" s="72">
        <f>AL16</f>
        <v>1.19458339779365E-2</v>
      </c>
      <c r="AS19" s="72">
        <f>AL17</f>
        <v>9.421918392672348E-4</v>
      </c>
    </row>
    <row r="20" spans="1:45">
      <c r="A20" s="4"/>
      <c r="B20" s="4"/>
      <c r="C20" s="4" t="s">
        <v>459</v>
      </c>
      <c r="D20" s="4"/>
      <c r="E20" s="4"/>
      <c r="F20" s="4" t="s">
        <v>176</v>
      </c>
      <c r="G20" s="4" t="s">
        <v>115</v>
      </c>
      <c r="H20" s="4"/>
      <c r="I20" s="2">
        <v>44485.682431030102</v>
      </c>
      <c r="J20" s="1"/>
      <c r="K20" s="1">
        <v>0</v>
      </c>
      <c r="L20" s="1">
        <v>5.8664166666666704</v>
      </c>
      <c r="M20" s="1">
        <v>0</v>
      </c>
      <c r="N20" s="1"/>
      <c r="O20" s="1">
        <v>5.8685166666666699</v>
      </c>
      <c r="P20" s="1">
        <v>116820.28603043599</v>
      </c>
      <c r="Q20" s="1"/>
      <c r="R20" s="1">
        <v>0</v>
      </c>
      <c r="S20" s="1">
        <v>7.2268666666666697</v>
      </c>
      <c r="T20" s="1">
        <v>0</v>
      </c>
      <c r="U20" s="1"/>
      <c r="V20" s="1">
        <v>6.5250166666666702</v>
      </c>
      <c r="W20" s="1">
        <v>121025.987430847</v>
      </c>
      <c r="X20" s="1"/>
      <c r="Y20" s="1">
        <v>49.700424495437197</v>
      </c>
      <c r="Z20" s="1">
        <v>7.3091999999999997</v>
      </c>
      <c r="AA20" s="1">
        <v>12899.1590128794</v>
      </c>
      <c r="AB20" s="1"/>
      <c r="AC20" s="1">
        <v>6.5250166666666702</v>
      </c>
      <c r="AD20" s="1">
        <v>121025.987430847</v>
      </c>
      <c r="AG20" s="57" t="s">
        <v>620</v>
      </c>
      <c r="AH20" s="57">
        <f t="shared" si="4"/>
        <v>0</v>
      </c>
      <c r="AI20" s="92"/>
      <c r="AJ20" s="95"/>
      <c r="AK20" s="61"/>
      <c r="AL20" s="73">
        <f t="shared" si="1"/>
        <v>0</v>
      </c>
      <c r="AM20" s="59"/>
      <c r="AN20" s="60"/>
      <c r="AP20" s="57">
        <v>120</v>
      </c>
      <c r="AQ20" s="73">
        <f>AL18</f>
        <v>8.7552618960707717E-4</v>
      </c>
      <c r="AR20" s="73">
        <f>AL19</f>
        <v>1.0779131782802129E-3</v>
      </c>
      <c r="AS20" s="73">
        <f>AL20</f>
        <v>0</v>
      </c>
    </row>
    <row r="21" spans="1:45">
      <c r="AG21" s="62" t="s">
        <v>621</v>
      </c>
      <c r="AH21" s="62">
        <f t="shared" si="4"/>
        <v>0</v>
      </c>
      <c r="AI21" s="81">
        <f t="shared" ref="AI21" si="6">AVERAGE(AH21:AH23)</f>
        <v>16.566808165145734</v>
      </c>
      <c r="AJ21" s="84">
        <f>_xlfn.STDEV.S(AH21:AH23)</f>
        <v>28.694553461279337</v>
      </c>
      <c r="AK21" s="63">
        <v>240</v>
      </c>
      <c r="AL21" s="72">
        <f t="shared" si="1"/>
        <v>0</v>
      </c>
      <c r="AM21" s="64">
        <f>AVERAGE(AL21:AL23)</f>
        <v>1.1506940151677919E-2</v>
      </c>
      <c r="AN21" s="65">
        <f>STDEV(AL21:AL23)</f>
        <v>1.9930604982360479E-2</v>
      </c>
      <c r="AP21" s="62">
        <v>240</v>
      </c>
      <c r="AQ21" s="72">
        <f>AL21</f>
        <v>0</v>
      </c>
      <c r="AR21" s="72">
        <f>AL22</f>
        <v>3.4520820455033754E-2</v>
      </c>
      <c r="AS21" s="72">
        <f>AL23</f>
        <v>0</v>
      </c>
    </row>
    <row r="22" spans="1:45">
      <c r="AG22" s="62" t="s">
        <v>622</v>
      </c>
      <c r="AH22" s="62">
        <f t="shared" si="4"/>
        <v>49.700424495437197</v>
      </c>
      <c r="AI22" s="82"/>
      <c r="AJ22" s="85"/>
      <c r="AK22" s="66"/>
      <c r="AL22" s="72">
        <f t="shared" si="1"/>
        <v>3.4520820455033754E-2</v>
      </c>
      <c r="AM22" s="67"/>
      <c r="AN22" s="68"/>
    </row>
    <row r="23" spans="1:45">
      <c r="AG23" s="62" t="s">
        <v>623</v>
      </c>
      <c r="AH23" s="62">
        <f t="shared" si="4"/>
        <v>0</v>
      </c>
      <c r="AI23" s="83"/>
      <c r="AJ23" s="86"/>
      <c r="AK23" s="69"/>
      <c r="AL23" s="72">
        <f t="shared" si="1"/>
        <v>0</v>
      </c>
      <c r="AM23" s="70"/>
      <c r="AN23" s="71"/>
    </row>
  </sheetData>
  <mergeCells count="23">
    <mergeCell ref="A1:I1"/>
    <mergeCell ref="K1:N1"/>
    <mergeCell ref="O1:P1"/>
    <mergeCell ref="R1:U1"/>
    <mergeCell ref="V1:W1"/>
    <mergeCell ref="Y1:AB1"/>
    <mergeCell ref="AK3:AN3"/>
    <mergeCell ref="AG4:AJ4"/>
    <mergeCell ref="AL4:AN4"/>
    <mergeCell ref="AI6:AI8"/>
    <mergeCell ref="AJ6:AJ8"/>
    <mergeCell ref="AC1:AD1"/>
    <mergeCell ref="AI9:AI11"/>
    <mergeCell ref="AJ9:AJ11"/>
    <mergeCell ref="AI12:AI14"/>
    <mergeCell ref="AJ12:AJ14"/>
    <mergeCell ref="AI15:AI17"/>
    <mergeCell ref="AJ15:AJ17"/>
    <mergeCell ref="AQ15:AS15"/>
    <mergeCell ref="AI18:AI20"/>
    <mergeCell ref="AJ18:AJ20"/>
    <mergeCell ref="AI21:AI23"/>
    <mergeCell ref="AJ21:AJ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7B748F2B-CD44-4DDC-B97B-5C1E8AFB4F86}">
          <x14:formula1>
            <xm:f>ValueList_Helper!$A$1:$A$11</xm:f>
          </x14:formula1>
          <xm:sqref>G3:G20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3EA4-BBC0-489B-8D76-47DFE04B226C}">
  <dimension ref="A1:BG23"/>
  <sheetViews>
    <sheetView workbookViewId="0">
      <selection activeCell="AU1" sqref="AU1:BG1048576"/>
    </sheetView>
  </sheetViews>
  <sheetFormatPr defaultRowHeight="15"/>
  <cols>
    <col min="10" max="37" width="0" hidden="1" customWidth="1"/>
  </cols>
  <sheetData>
    <row r="1" spans="1:59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  <c r="X1" s="3" t="s">
        <v>486</v>
      </c>
      <c r="Y1" s="78" t="s">
        <v>185</v>
      </c>
      <c r="Z1" s="79"/>
      <c r="AA1" s="79"/>
      <c r="AB1" s="80"/>
      <c r="AC1" s="78" t="s">
        <v>159</v>
      </c>
      <c r="AD1" s="80"/>
      <c r="AE1" s="3" t="s">
        <v>262</v>
      </c>
      <c r="AF1" s="78" t="s">
        <v>202</v>
      </c>
      <c r="AG1" s="79"/>
      <c r="AH1" s="79"/>
      <c r="AI1" s="80"/>
      <c r="AJ1" s="78" t="s">
        <v>7</v>
      </c>
      <c r="AK1" s="80"/>
      <c r="AL1" s="3" t="s">
        <v>0</v>
      </c>
      <c r="AM1" s="78" t="s">
        <v>457</v>
      </c>
      <c r="AN1" s="79"/>
      <c r="AO1" s="79"/>
      <c r="AP1" s="80"/>
      <c r="AQ1" s="78" t="s">
        <v>79</v>
      </c>
      <c r="AR1" s="80"/>
    </row>
    <row r="2" spans="1:59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  <c r="X2" s="3" t="s">
        <v>76</v>
      </c>
      <c r="Y2" s="3" t="s">
        <v>83</v>
      </c>
      <c r="Z2" s="3" t="s">
        <v>15</v>
      </c>
      <c r="AA2" s="3" t="s">
        <v>287</v>
      </c>
      <c r="AB2" s="3" t="s">
        <v>2</v>
      </c>
      <c r="AC2" s="3" t="s">
        <v>15</v>
      </c>
      <c r="AD2" s="3" t="s">
        <v>446</v>
      </c>
      <c r="AE2" s="3" t="s">
        <v>76</v>
      </c>
      <c r="AF2" s="3" t="s">
        <v>83</v>
      </c>
      <c r="AG2" s="3" t="s">
        <v>15</v>
      </c>
      <c r="AH2" s="3" t="s">
        <v>287</v>
      </c>
      <c r="AI2" s="3" t="s">
        <v>2</v>
      </c>
      <c r="AJ2" s="3" t="s">
        <v>15</v>
      </c>
      <c r="AK2" s="3" t="s">
        <v>446</v>
      </c>
      <c r="AL2" s="3" t="s">
        <v>76</v>
      </c>
      <c r="AM2" s="3" t="s">
        <v>83</v>
      </c>
      <c r="AN2" s="3" t="s">
        <v>15</v>
      </c>
      <c r="AO2" s="3" t="s">
        <v>287</v>
      </c>
      <c r="AP2" s="3" t="s">
        <v>2</v>
      </c>
      <c r="AQ2" s="3" t="s">
        <v>15</v>
      </c>
      <c r="AR2" s="3" t="s">
        <v>446</v>
      </c>
    </row>
    <row r="3" spans="1:59" ht="15.75">
      <c r="A3" s="4"/>
      <c r="B3" s="4"/>
      <c r="C3" s="4" t="s">
        <v>402</v>
      </c>
      <c r="D3" s="4"/>
      <c r="E3" s="4"/>
      <c r="F3" s="4" t="s">
        <v>163</v>
      </c>
      <c r="G3" s="4" t="s">
        <v>115</v>
      </c>
      <c r="H3" s="4"/>
      <c r="I3" s="2">
        <v>44486.932606446797</v>
      </c>
      <c r="J3" s="1"/>
      <c r="K3" s="1">
        <v>0</v>
      </c>
      <c r="L3" s="1">
        <v>5.8705999999999996</v>
      </c>
      <c r="M3" s="1">
        <v>0</v>
      </c>
      <c r="N3" s="1"/>
      <c r="O3" s="1">
        <v>5.8685</v>
      </c>
      <c r="P3" s="1">
        <v>127508.808016289</v>
      </c>
      <c r="Q3" s="1"/>
      <c r="R3" s="1">
        <v>0</v>
      </c>
      <c r="S3" s="1">
        <v>7.0810500000000003</v>
      </c>
      <c r="T3" s="1">
        <v>0</v>
      </c>
      <c r="U3" s="1"/>
      <c r="V3" s="1">
        <v>6.5250166666666702</v>
      </c>
      <c r="W3" s="1">
        <v>127298.092023205</v>
      </c>
      <c r="X3" s="1"/>
      <c r="Y3" s="1">
        <v>0</v>
      </c>
      <c r="Z3" s="1">
        <v>7.2631500000000004</v>
      </c>
      <c r="AA3" s="1">
        <v>0</v>
      </c>
      <c r="AB3" s="1"/>
      <c r="AC3" s="1">
        <v>6.5250166666666702</v>
      </c>
      <c r="AD3" s="1">
        <v>127298.092023205</v>
      </c>
      <c r="AE3" s="1"/>
      <c r="AF3" s="1">
        <v>0</v>
      </c>
      <c r="AG3" s="1">
        <v>7.7507666666666699</v>
      </c>
      <c r="AH3" s="1">
        <v>0</v>
      </c>
      <c r="AI3" s="1"/>
      <c r="AJ3" s="1">
        <v>7.3217499999999998</v>
      </c>
      <c r="AK3" s="1">
        <v>45265.152665309099</v>
      </c>
      <c r="AL3" s="1"/>
      <c r="AM3" s="1">
        <v>920.32154124382896</v>
      </c>
      <c r="AN3" s="1">
        <v>18.93695</v>
      </c>
      <c r="AO3" s="1">
        <v>311720.52400797798</v>
      </c>
      <c r="AP3" s="1"/>
      <c r="AQ3" s="1">
        <v>11.713516666666701</v>
      </c>
      <c r="AR3" s="1">
        <v>1515921.0656355501</v>
      </c>
      <c r="AU3" s="48"/>
      <c r="AV3" s="49"/>
      <c r="AW3" s="50"/>
      <c r="AX3" s="49"/>
      <c r="AY3" s="96" t="s">
        <v>624</v>
      </c>
      <c r="AZ3" s="96"/>
      <c r="BA3" s="96"/>
      <c r="BB3" s="96"/>
    </row>
    <row r="4" spans="1:59">
      <c r="A4" s="4"/>
      <c r="B4" s="4"/>
      <c r="C4" s="4" t="s">
        <v>160</v>
      </c>
      <c r="D4" s="4"/>
      <c r="E4" s="4"/>
      <c r="F4" s="4" t="s">
        <v>373</v>
      </c>
      <c r="G4" s="4" t="s">
        <v>115</v>
      </c>
      <c r="H4" s="4"/>
      <c r="I4" s="2">
        <v>44486.951900821798</v>
      </c>
      <c r="J4" s="1"/>
      <c r="K4" s="1">
        <v>0</v>
      </c>
      <c r="L4" s="1">
        <v>5.8705999999999996</v>
      </c>
      <c r="M4" s="1">
        <v>0</v>
      </c>
      <c r="N4" s="1"/>
      <c r="O4" s="1">
        <v>5.86431666666667</v>
      </c>
      <c r="P4" s="1">
        <v>129424.922131663</v>
      </c>
      <c r="Q4" s="1"/>
      <c r="R4" s="1">
        <v>0</v>
      </c>
      <c r="S4" s="1">
        <v>7.15011666666667</v>
      </c>
      <c r="T4" s="1">
        <v>0</v>
      </c>
      <c r="U4" s="1"/>
      <c r="V4" s="1">
        <v>6.5173500000000004</v>
      </c>
      <c r="W4" s="1">
        <v>113832.113883313</v>
      </c>
      <c r="X4" s="1"/>
      <c r="Y4" s="1">
        <v>0</v>
      </c>
      <c r="Z4" s="1">
        <v>7.3015166666666698</v>
      </c>
      <c r="AA4" s="1">
        <v>0</v>
      </c>
      <c r="AB4" s="1"/>
      <c r="AC4" s="1">
        <v>6.5173500000000004</v>
      </c>
      <c r="AD4" s="1">
        <v>113832.113883313</v>
      </c>
      <c r="AE4" s="1"/>
      <c r="AF4" s="1">
        <v>0</v>
      </c>
      <c r="AG4" s="1">
        <v>8.1275999999999993</v>
      </c>
      <c r="AH4" s="1">
        <v>0</v>
      </c>
      <c r="AI4" s="1"/>
      <c r="AJ4" s="1">
        <v>7.3217499999999998</v>
      </c>
      <c r="AK4" s="1">
        <v>47042.9021416248</v>
      </c>
      <c r="AL4" s="1"/>
      <c r="AM4" s="1">
        <v>986.57223104145703</v>
      </c>
      <c r="AN4" s="1">
        <v>18.936966666666699</v>
      </c>
      <c r="AO4" s="1">
        <v>330557.87616721401</v>
      </c>
      <c r="AP4" s="1"/>
      <c r="AQ4" s="1">
        <v>11.713516666666701</v>
      </c>
      <c r="AR4" s="1">
        <v>1506338.0198054099</v>
      </c>
      <c r="AU4" s="97" t="s">
        <v>596</v>
      </c>
      <c r="AV4" s="97"/>
      <c r="AW4" s="97"/>
      <c r="AX4" s="97"/>
      <c r="AY4" s="51"/>
      <c r="AZ4" s="87" t="s">
        <v>597</v>
      </c>
      <c r="BA4" s="88"/>
      <c r="BB4" s="89"/>
    </row>
    <row r="5" spans="1:59">
      <c r="A5" s="4"/>
      <c r="B5" s="4"/>
      <c r="C5" s="4" t="s">
        <v>37</v>
      </c>
      <c r="D5" s="4"/>
      <c r="E5" s="4"/>
      <c r="F5" s="4" t="s">
        <v>339</v>
      </c>
      <c r="G5" s="4" t="s">
        <v>115</v>
      </c>
      <c r="H5" s="4"/>
      <c r="I5" s="2">
        <v>44486.970444490697</v>
      </c>
      <c r="J5" s="1"/>
      <c r="K5" s="1">
        <v>0</v>
      </c>
      <c r="L5" s="1">
        <v>5.8705999999999996</v>
      </c>
      <c r="M5" s="1">
        <v>0</v>
      </c>
      <c r="N5" s="1"/>
      <c r="O5" s="1">
        <v>5.86431666666667</v>
      </c>
      <c r="P5" s="1">
        <v>129105.896872278</v>
      </c>
      <c r="Q5" s="1"/>
      <c r="R5" s="1">
        <v>0</v>
      </c>
      <c r="S5" s="1">
        <v>6.9045500000000004</v>
      </c>
      <c r="T5" s="1">
        <v>0</v>
      </c>
      <c r="U5" s="1"/>
      <c r="V5" s="1">
        <v>6.5173500000000004</v>
      </c>
      <c r="W5" s="1">
        <v>112869.575829526</v>
      </c>
      <c r="X5" s="1"/>
      <c r="Y5" s="1">
        <v>0</v>
      </c>
      <c r="Z5" s="1">
        <v>7.3091833333333298</v>
      </c>
      <c r="AA5" s="1">
        <v>0</v>
      </c>
      <c r="AB5" s="1"/>
      <c r="AC5" s="1">
        <v>6.5173500000000004</v>
      </c>
      <c r="AD5" s="1">
        <v>112869.575829526</v>
      </c>
      <c r="AE5" s="1"/>
      <c r="AF5" s="1">
        <v>0</v>
      </c>
      <c r="AG5" s="1">
        <v>7.9930000000000003</v>
      </c>
      <c r="AH5" s="1">
        <v>0</v>
      </c>
      <c r="AI5" s="1"/>
      <c r="AJ5" s="1">
        <v>7.3217499999999998</v>
      </c>
      <c r="AK5" s="1">
        <v>47354.824524152798</v>
      </c>
      <c r="AL5" s="1"/>
      <c r="AM5" s="1">
        <v>912.97688004924896</v>
      </c>
      <c r="AN5" s="1">
        <v>18.950416666666701</v>
      </c>
      <c r="AO5" s="1">
        <v>295250.60762737697</v>
      </c>
      <c r="AP5" s="1"/>
      <c r="AQ5" s="1">
        <v>11.7135</v>
      </c>
      <c r="AR5" s="1">
        <v>1446614.2016793201</v>
      </c>
      <c r="AU5" s="52" t="s">
        <v>598</v>
      </c>
      <c r="AV5" s="52" t="s">
        <v>599</v>
      </c>
      <c r="AW5" s="52" t="s">
        <v>600</v>
      </c>
      <c r="AX5" s="53" t="s">
        <v>601</v>
      </c>
      <c r="AY5" s="54" t="s">
        <v>602</v>
      </c>
      <c r="AZ5" s="54" t="s">
        <v>603</v>
      </c>
      <c r="BA5" s="55" t="s">
        <v>600</v>
      </c>
      <c r="BB5" s="56" t="s">
        <v>604</v>
      </c>
    </row>
    <row r="6" spans="1:59">
      <c r="A6" s="4"/>
      <c r="B6" s="4"/>
      <c r="C6" s="4" t="s">
        <v>134</v>
      </c>
      <c r="D6" s="4"/>
      <c r="E6" s="4"/>
      <c r="F6" s="4" t="s">
        <v>22</v>
      </c>
      <c r="G6" s="4" t="s">
        <v>115</v>
      </c>
      <c r="H6" s="4"/>
      <c r="I6" s="2">
        <v>44487.556434120401</v>
      </c>
      <c r="J6" s="1"/>
      <c r="K6" s="1">
        <v>0</v>
      </c>
      <c r="L6" s="1">
        <v>5.8622333333333296</v>
      </c>
      <c r="M6" s="1">
        <v>0</v>
      </c>
      <c r="N6" s="1"/>
      <c r="O6" s="1">
        <v>5.86431666666667</v>
      </c>
      <c r="P6" s="1">
        <v>144894.614822273</v>
      </c>
      <c r="Q6" s="1"/>
      <c r="R6" s="1">
        <v>0</v>
      </c>
      <c r="S6" s="1">
        <v>7.0810500000000003</v>
      </c>
      <c r="T6" s="1">
        <v>0</v>
      </c>
      <c r="U6" s="1"/>
      <c r="V6" s="1">
        <v>6.5173500000000004</v>
      </c>
      <c r="W6" s="1">
        <v>136855.78288509301</v>
      </c>
      <c r="X6" s="1"/>
      <c r="Y6" s="1">
        <v>12.5677142919522</v>
      </c>
      <c r="Z6" s="1">
        <v>7.3091999999999997</v>
      </c>
      <c r="AA6" s="1">
        <v>3688.4348454565402</v>
      </c>
      <c r="AB6" s="1"/>
      <c r="AC6" s="1">
        <v>6.5173500000000004</v>
      </c>
      <c r="AD6" s="1">
        <v>136855.78288509301</v>
      </c>
      <c r="AE6" s="1"/>
      <c r="AF6" s="1">
        <v>9.7619861459816093</v>
      </c>
      <c r="AG6" s="1">
        <v>7.7507666666666699</v>
      </c>
      <c r="AH6" s="1">
        <v>748.96661024816001</v>
      </c>
      <c r="AI6" s="1"/>
      <c r="AJ6" s="1">
        <v>7.3217499999999998</v>
      </c>
      <c r="AK6" s="1">
        <v>52267.209993010998</v>
      </c>
      <c r="AL6" s="1"/>
      <c r="AM6" s="1">
        <v>821.65043377437701</v>
      </c>
      <c r="AN6" s="1">
        <v>18.936966666666699</v>
      </c>
      <c r="AO6" s="1">
        <v>320313.80811091099</v>
      </c>
      <c r="AP6" s="1"/>
      <c r="AQ6" s="1">
        <v>11.713516666666701</v>
      </c>
      <c r="AR6" s="1">
        <v>1731456.3916601299</v>
      </c>
      <c r="AU6" s="57" t="s">
        <v>605</v>
      </c>
      <c r="AV6" s="1">
        <f>AM3</f>
        <v>920.32154124382896</v>
      </c>
      <c r="AW6" s="90">
        <f>AVERAGE(AV6:AV8)</f>
        <v>939.95688411151161</v>
      </c>
      <c r="AX6" s="93">
        <f>_xlfn.STDEV.S(AV6:AV8)</f>
        <v>40.536760342498617</v>
      </c>
      <c r="AY6" s="58">
        <v>0</v>
      </c>
      <c r="AZ6" s="59">
        <f>AV6/$AW$6</f>
        <v>0.97911037921037958</v>
      </c>
      <c r="BA6" s="59">
        <f>AVERAGE(AZ6:AZ8)</f>
        <v>1.0000000000000002</v>
      </c>
      <c r="BB6" s="60">
        <f>STDEV(AZ6:AZ8)</f>
        <v>4.3126191241011858E-2</v>
      </c>
    </row>
    <row r="7" spans="1:59">
      <c r="A7" s="4"/>
      <c r="B7" s="4"/>
      <c r="C7" s="4" t="s">
        <v>31</v>
      </c>
      <c r="D7" s="4"/>
      <c r="E7" s="4"/>
      <c r="F7" s="4" t="s">
        <v>158</v>
      </c>
      <c r="G7" s="4" t="s">
        <v>115</v>
      </c>
      <c r="H7" s="4"/>
      <c r="I7" s="2">
        <v>44487.574574548598</v>
      </c>
      <c r="J7" s="1"/>
      <c r="K7" s="1">
        <v>0</v>
      </c>
      <c r="L7" s="1">
        <v>5.0208166666666703</v>
      </c>
      <c r="M7" s="1">
        <v>0</v>
      </c>
      <c r="N7" s="1"/>
      <c r="O7" s="1">
        <v>5.8726833333333301</v>
      </c>
      <c r="P7" s="1">
        <v>140158.62064932199</v>
      </c>
      <c r="Q7" s="1"/>
      <c r="R7" s="1">
        <v>0</v>
      </c>
      <c r="S7" s="1">
        <v>7.0733666666666704</v>
      </c>
      <c r="T7" s="1">
        <v>0</v>
      </c>
      <c r="U7" s="1"/>
      <c r="V7" s="1">
        <v>6.5173333333333296</v>
      </c>
      <c r="W7" s="1">
        <v>127651.65126143899</v>
      </c>
      <c r="X7" s="1"/>
      <c r="Y7" s="1">
        <v>8.7558104538507404</v>
      </c>
      <c r="Z7" s="1">
        <v>7.3091833333333298</v>
      </c>
      <c r="AA7" s="1">
        <v>2396.8753673534602</v>
      </c>
      <c r="AB7" s="1"/>
      <c r="AC7" s="1">
        <v>6.5173333333333296</v>
      </c>
      <c r="AD7" s="1">
        <v>127651.65126143899</v>
      </c>
      <c r="AE7" s="1"/>
      <c r="AF7" s="1">
        <v>8.3466399016654798</v>
      </c>
      <c r="AG7" s="1">
        <v>7.75075</v>
      </c>
      <c r="AH7" s="1">
        <v>588.69814758619304</v>
      </c>
      <c r="AI7" s="1"/>
      <c r="AJ7" s="1">
        <v>7.3140666666666698</v>
      </c>
      <c r="AK7" s="1">
        <v>48049.186637857398</v>
      </c>
      <c r="AL7" s="1"/>
      <c r="AM7" s="1">
        <v>883.47993120391698</v>
      </c>
      <c r="AN7" s="1">
        <v>18.93695</v>
      </c>
      <c r="AO7" s="1">
        <v>308061.175744607</v>
      </c>
      <c r="AP7" s="1"/>
      <c r="AQ7" s="1">
        <v>11.7135</v>
      </c>
      <c r="AR7" s="1">
        <v>1556373.67049183</v>
      </c>
      <c r="AU7" s="57" t="s">
        <v>606</v>
      </c>
      <c r="AV7" s="1">
        <f t="shared" ref="AV7:AV15" si="0">AM4</f>
        <v>986.57223104145703</v>
      </c>
      <c r="AW7" s="91"/>
      <c r="AX7" s="94"/>
      <c r="AY7" s="58"/>
      <c r="AZ7" s="59">
        <f>AV7/$AW$6</f>
        <v>1.049593069339567</v>
      </c>
      <c r="BA7" s="59"/>
      <c r="BB7" s="60"/>
    </row>
    <row r="8" spans="1:59">
      <c r="A8" s="4"/>
      <c r="B8" s="4"/>
      <c r="C8" s="4" t="s">
        <v>309</v>
      </c>
      <c r="D8" s="4"/>
      <c r="E8" s="4"/>
      <c r="F8" s="4" t="s">
        <v>41</v>
      </c>
      <c r="G8" s="4" t="s">
        <v>115</v>
      </c>
      <c r="H8" s="4"/>
      <c r="I8" s="2">
        <v>44487.592646979203</v>
      </c>
      <c r="J8" s="1"/>
      <c r="K8" s="1">
        <v>0</v>
      </c>
      <c r="L8" s="1">
        <v>5.0292000000000003</v>
      </c>
      <c r="M8" s="1">
        <v>0</v>
      </c>
      <c r="N8" s="1"/>
      <c r="O8" s="1">
        <v>5.8727</v>
      </c>
      <c r="P8" s="1">
        <v>136893.20701958699</v>
      </c>
      <c r="Q8" s="1"/>
      <c r="R8" s="1">
        <v>0</v>
      </c>
      <c r="S8" s="1">
        <v>7.0810500000000003</v>
      </c>
      <c r="T8" s="1">
        <v>0</v>
      </c>
      <c r="U8" s="1"/>
      <c r="V8" s="1">
        <v>6.5173500000000004</v>
      </c>
      <c r="W8" s="1">
        <v>132181.97667301699</v>
      </c>
      <c r="X8" s="1"/>
      <c r="Y8" s="1">
        <v>10.671177082826899</v>
      </c>
      <c r="Z8" s="1">
        <v>7.3091833333333298</v>
      </c>
      <c r="AA8" s="1">
        <v>3024.8736080050699</v>
      </c>
      <c r="AB8" s="1"/>
      <c r="AC8" s="1">
        <v>6.5173500000000004</v>
      </c>
      <c r="AD8" s="1">
        <v>132181.97667301699</v>
      </c>
      <c r="AE8" s="1"/>
      <c r="AF8" s="1">
        <v>9.8334544017065504</v>
      </c>
      <c r="AG8" s="1">
        <v>7.7507666666666699</v>
      </c>
      <c r="AH8" s="1">
        <v>726.22937122260601</v>
      </c>
      <c r="AI8" s="1"/>
      <c r="AJ8" s="1">
        <v>7.3140666666666698</v>
      </c>
      <c r="AK8" s="1">
        <v>50312.135274437802</v>
      </c>
      <c r="AL8" s="1"/>
      <c r="AM8" s="1">
        <v>954.53434802386403</v>
      </c>
      <c r="AN8" s="1">
        <v>18.936966666666699</v>
      </c>
      <c r="AO8" s="1">
        <v>320848.37055436702</v>
      </c>
      <c r="AP8" s="1"/>
      <c r="AQ8" s="1">
        <v>11.713516666666701</v>
      </c>
      <c r="AR8" s="1">
        <v>1507967.5960472899</v>
      </c>
      <c r="AU8" s="57" t="s">
        <v>607</v>
      </c>
      <c r="AV8" s="1">
        <f t="shared" si="0"/>
        <v>912.97688004924896</v>
      </c>
      <c r="AW8" s="92"/>
      <c r="AX8" s="95"/>
      <c r="AY8" s="58"/>
      <c r="AZ8" s="59">
        <f>AV8/$AW$6</f>
        <v>0.97129655145005367</v>
      </c>
      <c r="BA8" s="59"/>
      <c r="BB8" s="60"/>
    </row>
    <row r="9" spans="1:59">
      <c r="A9" s="4"/>
      <c r="B9" s="4"/>
      <c r="C9" s="4" t="s">
        <v>526</v>
      </c>
      <c r="D9" s="4"/>
      <c r="E9" s="4"/>
      <c r="F9" s="4" t="s">
        <v>48</v>
      </c>
      <c r="G9" s="4" t="s">
        <v>115</v>
      </c>
      <c r="H9" s="4"/>
      <c r="I9" s="2">
        <v>44487.610747152801</v>
      </c>
      <c r="J9" s="1"/>
      <c r="K9" s="1">
        <v>0</v>
      </c>
      <c r="L9" s="1">
        <v>5.8705999999999996</v>
      </c>
      <c r="M9" s="1">
        <v>0</v>
      </c>
      <c r="N9" s="1"/>
      <c r="O9" s="1">
        <v>5.86431666666667</v>
      </c>
      <c r="P9" s="1">
        <v>141682.42720505799</v>
      </c>
      <c r="Q9" s="1"/>
      <c r="R9" s="1">
        <v>0</v>
      </c>
      <c r="S9" s="1">
        <v>6.8047833333333303</v>
      </c>
      <c r="T9" s="1">
        <v>0</v>
      </c>
      <c r="U9" s="1"/>
      <c r="V9" s="1">
        <v>6.5173500000000004</v>
      </c>
      <c r="W9" s="1">
        <v>137499.122479023</v>
      </c>
      <c r="X9" s="1"/>
      <c r="Y9" s="1">
        <v>6.3180826250623996</v>
      </c>
      <c r="Z9" s="1">
        <v>7.3091833333333298</v>
      </c>
      <c r="AA9" s="1">
        <v>1862.97870797512</v>
      </c>
      <c r="AB9" s="1"/>
      <c r="AC9" s="1">
        <v>6.5173500000000004</v>
      </c>
      <c r="AD9" s="1">
        <v>137499.122479023</v>
      </c>
      <c r="AE9" s="1"/>
      <c r="AF9" s="1">
        <v>8.5513245108891809</v>
      </c>
      <c r="AG9" s="1">
        <v>7.7507666666666699</v>
      </c>
      <c r="AH9" s="1">
        <v>642.70636343115302</v>
      </c>
      <c r="AI9" s="1"/>
      <c r="AJ9" s="1">
        <v>7.3217499999999998</v>
      </c>
      <c r="AK9" s="1">
        <v>51201.6858495673</v>
      </c>
      <c r="AL9" s="1"/>
      <c r="AM9" s="1">
        <v>873.68973429534196</v>
      </c>
      <c r="AN9" s="1">
        <v>18.9369333333333</v>
      </c>
      <c r="AO9" s="1">
        <v>339001.285250185</v>
      </c>
      <c r="AP9" s="1"/>
      <c r="AQ9" s="1">
        <v>11.713516666666701</v>
      </c>
      <c r="AR9" s="1">
        <v>1730583.4719527699</v>
      </c>
      <c r="AU9" s="62" t="s">
        <v>608</v>
      </c>
      <c r="AV9" s="62">
        <f t="shared" si="0"/>
        <v>821.65043377437701</v>
      </c>
      <c r="AW9" s="81">
        <f>AVERAGE(AV9:AV11)</f>
        <v>886.55490433405259</v>
      </c>
      <c r="AX9" s="84">
        <f>_xlfn.STDEV.S(AV9:AV11)</f>
        <v>66.4953025512295</v>
      </c>
      <c r="AY9" s="63">
        <v>15</v>
      </c>
      <c r="AZ9" s="72">
        <f t="shared" ref="AZ9:AZ23" si="1">AV9/$AW$6</f>
        <v>0.87413630099750472</v>
      </c>
      <c r="BA9" s="64">
        <f>AVERAGE(AZ9:AZ11)</f>
        <v>0.94318677730847533</v>
      </c>
      <c r="BB9" s="65">
        <f>STDEV(AZ9:AZ11)</f>
        <v>7.0742928399406088E-2</v>
      </c>
    </row>
    <row r="10" spans="1:59">
      <c r="A10" s="4"/>
      <c r="B10" s="4"/>
      <c r="C10" s="4" t="s">
        <v>441</v>
      </c>
      <c r="D10" s="4"/>
      <c r="E10" s="4"/>
      <c r="F10" s="4" t="s">
        <v>150</v>
      </c>
      <c r="G10" s="4" t="s">
        <v>115</v>
      </c>
      <c r="H10" s="4"/>
      <c r="I10" s="2">
        <v>44487.628875694398</v>
      </c>
      <c r="J10" s="1"/>
      <c r="K10" s="1">
        <v>0</v>
      </c>
      <c r="L10" s="1">
        <v>5.0124333333333304</v>
      </c>
      <c r="M10" s="1">
        <v>0</v>
      </c>
      <c r="N10" s="1"/>
      <c r="O10" s="1">
        <v>5.8685</v>
      </c>
      <c r="P10" s="1">
        <v>137602.76134068301</v>
      </c>
      <c r="Q10" s="1"/>
      <c r="R10" s="1">
        <v>0</v>
      </c>
      <c r="S10" s="1">
        <v>7.0733666666666704</v>
      </c>
      <c r="T10" s="1">
        <v>0</v>
      </c>
      <c r="U10" s="1"/>
      <c r="V10" s="1">
        <v>6.5173333333333296</v>
      </c>
      <c r="W10" s="1">
        <v>134928.04938990099</v>
      </c>
      <c r="X10" s="1"/>
      <c r="Y10" s="1">
        <v>5.3960393420874704</v>
      </c>
      <c r="Z10" s="1">
        <v>7.3168499999999996</v>
      </c>
      <c r="AA10" s="1">
        <v>1561.3490851286599</v>
      </c>
      <c r="AB10" s="1"/>
      <c r="AC10" s="1">
        <v>6.5173333333333296</v>
      </c>
      <c r="AD10" s="1">
        <v>134928.04938990099</v>
      </c>
      <c r="AE10" s="1"/>
      <c r="AF10" s="1">
        <v>7.0372315186471397</v>
      </c>
      <c r="AG10" s="1">
        <v>7.75075</v>
      </c>
      <c r="AH10" s="1">
        <v>540.90587416269705</v>
      </c>
      <c r="AI10" s="1"/>
      <c r="AJ10" s="1">
        <v>7.3217333333333299</v>
      </c>
      <c r="AK10" s="1">
        <v>52363.046626949399</v>
      </c>
      <c r="AL10" s="1"/>
      <c r="AM10" s="1">
        <v>881.552267821182</v>
      </c>
      <c r="AN10" s="1">
        <v>18.9369333333333</v>
      </c>
      <c r="AO10" s="1">
        <v>288610.87779946101</v>
      </c>
      <c r="AP10" s="1"/>
      <c r="AQ10" s="1">
        <v>11.7135</v>
      </c>
      <c r="AR10" s="1">
        <v>1461082.1288744099</v>
      </c>
      <c r="AU10" s="62" t="s">
        <v>609</v>
      </c>
      <c r="AV10" s="62">
        <f t="shared" si="0"/>
        <v>883.47993120391698</v>
      </c>
      <c r="AW10" s="82"/>
      <c r="AX10" s="85"/>
      <c r="AY10" s="66"/>
      <c r="AZ10" s="72">
        <f t="shared" si="1"/>
        <v>0.93991537924531599</v>
      </c>
      <c r="BA10" s="67"/>
      <c r="BB10" s="68"/>
    </row>
    <row r="11" spans="1:59">
      <c r="A11" s="4"/>
      <c r="B11" s="4"/>
      <c r="C11" s="4" t="s">
        <v>254</v>
      </c>
      <c r="D11" s="4"/>
      <c r="E11" s="4"/>
      <c r="F11" s="4" t="s">
        <v>161</v>
      </c>
      <c r="G11" s="4" t="s">
        <v>115</v>
      </c>
      <c r="H11" s="4"/>
      <c r="I11" s="2">
        <v>44487.665024317103</v>
      </c>
      <c r="J11" s="1"/>
      <c r="K11" s="1">
        <v>0</v>
      </c>
      <c r="L11" s="1">
        <v>5.8705999999999996</v>
      </c>
      <c r="M11" s="1">
        <v>0</v>
      </c>
      <c r="N11" s="1"/>
      <c r="O11" s="1">
        <v>5.86431666666667</v>
      </c>
      <c r="P11" s="1">
        <v>180565.364035231</v>
      </c>
      <c r="Q11" s="1"/>
      <c r="R11" s="1" t="s">
        <v>450</v>
      </c>
      <c r="S11" s="1" t="s">
        <v>450</v>
      </c>
      <c r="T11" s="1" t="s">
        <v>450</v>
      </c>
      <c r="U11" s="1" t="s">
        <v>450</v>
      </c>
      <c r="V11" s="1">
        <v>6.5173500000000004</v>
      </c>
      <c r="W11" s="1">
        <v>196272.224960311</v>
      </c>
      <c r="X11" s="1"/>
      <c r="Y11" s="1">
        <v>3.8272718195437401</v>
      </c>
      <c r="Z11" s="1">
        <v>7.3091833333333298</v>
      </c>
      <c r="AA11" s="1">
        <v>1610.9082924166901</v>
      </c>
      <c r="AB11" s="1"/>
      <c r="AC11" s="1">
        <v>6.5173500000000004</v>
      </c>
      <c r="AD11" s="1">
        <v>196272.224960311</v>
      </c>
      <c r="AE11" s="1"/>
      <c r="AF11" s="1">
        <v>5.4610335829506003</v>
      </c>
      <c r="AG11" s="1">
        <v>7.75075</v>
      </c>
      <c r="AH11" s="1">
        <v>621.58184667968897</v>
      </c>
      <c r="AI11" s="1"/>
      <c r="AJ11" s="1">
        <v>7.3140666666666698</v>
      </c>
      <c r="AK11" s="1">
        <v>77540.4868590025</v>
      </c>
      <c r="AL11" s="1"/>
      <c r="AM11" s="1">
        <v>872.54990639919799</v>
      </c>
      <c r="AN11" s="1">
        <v>18.93695</v>
      </c>
      <c r="AO11" s="1">
        <v>442486.800819233</v>
      </c>
      <c r="AP11" s="1"/>
      <c r="AQ11" s="1">
        <v>11.713516666666701</v>
      </c>
      <c r="AR11" s="1">
        <v>2261623.3167595398</v>
      </c>
      <c r="AU11" s="62" t="s">
        <v>610</v>
      </c>
      <c r="AV11" s="62">
        <f t="shared" si="0"/>
        <v>954.53434802386403</v>
      </c>
      <c r="AW11" s="83"/>
      <c r="AX11" s="86"/>
      <c r="AY11" s="69"/>
      <c r="AZ11" s="72">
        <f t="shared" si="1"/>
        <v>1.0155086516826053</v>
      </c>
      <c r="BA11" s="70"/>
      <c r="BB11" s="71"/>
    </row>
    <row r="12" spans="1:59">
      <c r="A12" s="4"/>
      <c r="B12" s="4"/>
      <c r="C12" s="4" t="s">
        <v>379</v>
      </c>
      <c r="D12" s="4"/>
      <c r="E12" s="4"/>
      <c r="F12" s="4" t="s">
        <v>135</v>
      </c>
      <c r="G12" s="4" t="s">
        <v>115</v>
      </c>
      <c r="H12" s="4"/>
      <c r="I12" s="2">
        <v>44487.683134432897</v>
      </c>
      <c r="J12" s="1"/>
      <c r="K12" s="1">
        <v>0</v>
      </c>
      <c r="L12" s="1">
        <v>5.8622333333333296</v>
      </c>
      <c r="M12" s="1">
        <v>0</v>
      </c>
      <c r="N12" s="1"/>
      <c r="O12" s="1">
        <v>5.86431666666667</v>
      </c>
      <c r="P12" s="1">
        <v>130739.554131303</v>
      </c>
      <c r="Q12" s="1"/>
      <c r="R12" s="1">
        <v>0</v>
      </c>
      <c r="S12" s="1">
        <v>7.0426833333333301</v>
      </c>
      <c r="T12" s="1">
        <v>0</v>
      </c>
      <c r="U12" s="1"/>
      <c r="V12" s="1">
        <v>6.5173500000000004</v>
      </c>
      <c r="W12" s="1">
        <v>128750.423415294</v>
      </c>
      <c r="X12" s="1"/>
      <c r="Y12" s="1">
        <v>1.89641838027184</v>
      </c>
      <c r="Z12" s="1">
        <v>7.3091999999999997</v>
      </c>
      <c r="AA12" s="1">
        <v>523.60705025129801</v>
      </c>
      <c r="AB12" s="1"/>
      <c r="AC12" s="1">
        <v>6.5173500000000004</v>
      </c>
      <c r="AD12" s="1">
        <v>128750.423415294</v>
      </c>
      <c r="AE12" s="1"/>
      <c r="AF12" s="1">
        <v>6.8791347053116203</v>
      </c>
      <c r="AG12" s="1">
        <v>7.7507666666666699</v>
      </c>
      <c r="AH12" s="1">
        <v>495.43982032298499</v>
      </c>
      <c r="AI12" s="1"/>
      <c r="AJ12" s="1">
        <v>7.3217499999999998</v>
      </c>
      <c r="AK12" s="1">
        <v>49063.908766775297</v>
      </c>
      <c r="AL12" s="1"/>
      <c r="AM12" s="1">
        <v>821.93133173548199</v>
      </c>
      <c r="AN12" s="1">
        <v>18.936966666666699</v>
      </c>
      <c r="AO12" s="1">
        <v>256595.012790988</v>
      </c>
      <c r="AP12" s="1"/>
      <c r="AQ12" s="1">
        <v>11.713516666666701</v>
      </c>
      <c r="AR12" s="1">
        <v>1386583.36487602</v>
      </c>
      <c r="AU12" s="57" t="s">
        <v>611</v>
      </c>
      <c r="AV12" s="57">
        <f t="shared" si="0"/>
        <v>873.68973429534196</v>
      </c>
      <c r="AW12" s="90">
        <f t="shared" ref="AW12" si="2">AVERAGE(AV12:AV14)</f>
        <v>875.93063617190728</v>
      </c>
      <c r="AX12" s="93">
        <f>_xlfn.STDEV.S(AV12:AV14)</f>
        <v>4.9017199744887581</v>
      </c>
      <c r="AY12" s="58">
        <v>30</v>
      </c>
      <c r="AZ12" s="73">
        <f t="shared" si="1"/>
        <v>0.92949979840957464</v>
      </c>
      <c r="BA12" s="59">
        <f>AVERAGE(AZ12:AZ14)</f>
        <v>0.93188384592754525</v>
      </c>
      <c r="BB12" s="60">
        <f>STDEV(AZ12:AZ14)</f>
        <v>5.2148349114141263E-3</v>
      </c>
    </row>
    <row r="13" spans="1:59">
      <c r="A13" s="4"/>
      <c r="B13" s="4"/>
      <c r="C13" s="4" t="s">
        <v>466</v>
      </c>
      <c r="D13" s="4"/>
      <c r="E13" s="4"/>
      <c r="F13" s="4" t="s">
        <v>109</v>
      </c>
      <c r="G13" s="4" t="s">
        <v>115</v>
      </c>
      <c r="H13" s="4"/>
      <c r="I13" s="2">
        <v>44487.7012400116</v>
      </c>
      <c r="J13" s="1"/>
      <c r="K13" s="1">
        <v>0</v>
      </c>
      <c r="L13" s="1">
        <v>5.8622333333333296</v>
      </c>
      <c r="M13" s="1">
        <v>0</v>
      </c>
      <c r="N13" s="1"/>
      <c r="O13" s="1">
        <v>5.8727</v>
      </c>
      <c r="P13" s="1">
        <v>121315.013823142</v>
      </c>
      <c r="Q13" s="1"/>
      <c r="R13" s="1">
        <v>0</v>
      </c>
      <c r="S13" s="1">
        <v>6.8508333333333304</v>
      </c>
      <c r="T13" s="1">
        <v>0</v>
      </c>
      <c r="U13" s="1"/>
      <c r="V13" s="1">
        <v>6.5173500000000004</v>
      </c>
      <c r="W13" s="1">
        <v>128948.938093342</v>
      </c>
      <c r="X13" s="1"/>
      <c r="Y13" s="1">
        <v>3.33906130183163</v>
      </c>
      <c r="Z13" s="1">
        <v>7.3091833333333298</v>
      </c>
      <c r="AA13" s="1">
        <v>923.34675259970402</v>
      </c>
      <c r="AB13" s="1"/>
      <c r="AC13" s="1">
        <v>6.5173500000000004</v>
      </c>
      <c r="AD13" s="1">
        <v>128948.938093342</v>
      </c>
      <c r="AE13" s="1"/>
      <c r="AF13" s="1">
        <v>6.6084537253315299</v>
      </c>
      <c r="AG13" s="1">
        <v>7.7507666666666699</v>
      </c>
      <c r="AH13" s="1">
        <v>486.75023546927201</v>
      </c>
      <c r="AI13" s="1"/>
      <c r="AJ13" s="1">
        <v>7.3140666666666698</v>
      </c>
      <c r="AK13" s="1">
        <v>50177.771029559401</v>
      </c>
      <c r="AL13" s="1"/>
      <c r="AM13" s="1">
        <v>942.82233287102201</v>
      </c>
      <c r="AN13" s="1">
        <v>18.93695</v>
      </c>
      <c r="AO13" s="1">
        <v>289126.82549122599</v>
      </c>
      <c r="AP13" s="1"/>
      <c r="AQ13" s="1">
        <v>11.7135</v>
      </c>
      <c r="AR13" s="1">
        <v>1374658.3556236699</v>
      </c>
      <c r="AU13" s="57" t="s">
        <v>612</v>
      </c>
      <c r="AV13" s="57">
        <f t="shared" si="0"/>
        <v>881.552267821182</v>
      </c>
      <c r="AW13" s="91"/>
      <c r="AX13" s="94"/>
      <c r="AY13" s="58"/>
      <c r="AZ13" s="73">
        <f t="shared" si="1"/>
        <v>0.93786457945298607</v>
      </c>
      <c r="BA13" s="59"/>
      <c r="BB13" s="60"/>
    </row>
    <row r="14" spans="1:59">
      <c r="A14" s="4"/>
      <c r="B14" s="4"/>
      <c r="C14" s="4" t="s">
        <v>138</v>
      </c>
      <c r="D14" s="4"/>
      <c r="E14" s="4"/>
      <c r="F14" s="4" t="s">
        <v>340</v>
      </c>
      <c r="G14" s="4" t="s">
        <v>115</v>
      </c>
      <c r="H14" s="4"/>
      <c r="I14" s="2">
        <v>44487.719356828697</v>
      </c>
      <c r="J14" s="1"/>
      <c r="K14" s="1">
        <v>0</v>
      </c>
      <c r="L14" s="1">
        <v>5.8622166666666704</v>
      </c>
      <c r="M14" s="1">
        <v>0</v>
      </c>
      <c r="N14" s="1"/>
      <c r="O14" s="1">
        <v>5.8601333333333301</v>
      </c>
      <c r="P14" s="1">
        <v>163155.20137757401</v>
      </c>
      <c r="Q14" s="1"/>
      <c r="R14" s="1">
        <v>0</v>
      </c>
      <c r="S14" s="1">
        <v>7.3342999999999998</v>
      </c>
      <c r="T14" s="1">
        <v>0</v>
      </c>
      <c r="U14" s="1"/>
      <c r="V14" s="1">
        <v>6.5173333333333296</v>
      </c>
      <c r="W14" s="1">
        <v>172161.450717742</v>
      </c>
      <c r="X14" s="1"/>
      <c r="Y14" s="1">
        <v>0</v>
      </c>
      <c r="Z14" s="1">
        <v>7.2554666666666696</v>
      </c>
      <c r="AA14" s="1">
        <v>0</v>
      </c>
      <c r="AB14" s="1"/>
      <c r="AC14" s="1">
        <v>6.5173333333333296</v>
      </c>
      <c r="AD14" s="1">
        <v>172161.450717742</v>
      </c>
      <c r="AE14" s="1"/>
      <c r="AF14" s="1">
        <v>0</v>
      </c>
      <c r="AG14" s="1">
        <v>7.8180500000000004</v>
      </c>
      <c r="AH14" s="1">
        <v>0</v>
      </c>
      <c r="AI14" s="1"/>
      <c r="AJ14" s="1">
        <v>7.3140666666666698</v>
      </c>
      <c r="AK14" s="1">
        <v>70761.896092601106</v>
      </c>
      <c r="AL14" s="1"/>
      <c r="AM14" s="1">
        <v>24.275005955821499</v>
      </c>
      <c r="AN14" s="1">
        <v>18.93695</v>
      </c>
      <c r="AO14" s="1">
        <v>32339.308070886698</v>
      </c>
      <c r="AP14" s="1"/>
      <c r="AQ14" s="1">
        <v>11.7135</v>
      </c>
      <c r="AR14" s="1">
        <v>2076889.06804775</v>
      </c>
      <c r="AU14" s="57" t="s">
        <v>613</v>
      </c>
      <c r="AV14" s="57">
        <f t="shared" si="0"/>
        <v>872.54990639919799</v>
      </c>
      <c r="AW14" s="92"/>
      <c r="AX14" s="95"/>
      <c r="AY14" s="58"/>
      <c r="AZ14" s="73">
        <f t="shared" si="1"/>
        <v>0.92828715992007482</v>
      </c>
      <c r="BA14" s="59"/>
      <c r="BB14" s="60"/>
    </row>
    <row r="15" spans="1:59">
      <c r="A15" s="4"/>
      <c r="B15" s="4"/>
      <c r="C15" s="4" t="s">
        <v>437</v>
      </c>
      <c r="D15" s="4"/>
      <c r="E15" s="4"/>
      <c r="F15" s="4" t="s">
        <v>175</v>
      </c>
      <c r="G15" s="4" t="s">
        <v>115</v>
      </c>
      <c r="H15" s="4"/>
      <c r="I15" s="2">
        <v>44487.737502928198</v>
      </c>
      <c r="J15" s="1"/>
      <c r="K15" s="1">
        <v>0</v>
      </c>
      <c r="L15" s="1">
        <v>5.8664166666666704</v>
      </c>
      <c r="M15" s="1">
        <v>0</v>
      </c>
      <c r="N15" s="1"/>
      <c r="O15" s="1">
        <v>5.8685</v>
      </c>
      <c r="P15" s="1">
        <v>122995.29058888</v>
      </c>
      <c r="Q15" s="1"/>
      <c r="R15" s="1">
        <v>0</v>
      </c>
      <c r="S15" s="1">
        <v>7.2805833333333299</v>
      </c>
      <c r="T15" s="1">
        <v>0</v>
      </c>
      <c r="U15" s="1"/>
      <c r="V15" s="1">
        <v>6.5173500000000004</v>
      </c>
      <c r="W15" s="1">
        <v>120214.04643942299</v>
      </c>
      <c r="X15" s="1"/>
      <c r="Y15" s="1">
        <v>0</v>
      </c>
      <c r="Z15" s="1">
        <v>7.2631500000000004</v>
      </c>
      <c r="AA15" s="1">
        <v>0</v>
      </c>
      <c r="AB15" s="1"/>
      <c r="AC15" s="1">
        <v>6.5173500000000004</v>
      </c>
      <c r="AD15" s="1">
        <v>120214.04643942299</v>
      </c>
      <c r="AE15" s="1"/>
      <c r="AF15" s="1">
        <v>0</v>
      </c>
      <c r="AG15" s="1">
        <v>8.1006833333333308</v>
      </c>
      <c r="AH15" s="1">
        <v>0</v>
      </c>
      <c r="AI15" s="1"/>
      <c r="AJ15" s="1">
        <v>7.3217499999999998</v>
      </c>
      <c r="AK15" s="1">
        <v>45821.781530634697</v>
      </c>
      <c r="AL15" s="1"/>
      <c r="AM15" s="1">
        <v>861.15022988313297</v>
      </c>
      <c r="AN15" s="1">
        <v>18.936966666666699</v>
      </c>
      <c r="AO15" s="1">
        <v>263959.34070617199</v>
      </c>
      <c r="AP15" s="1"/>
      <c r="AQ15" s="1">
        <v>11.713516666666701</v>
      </c>
      <c r="AR15" s="1">
        <v>1365783.97975562</v>
      </c>
      <c r="AU15" s="62" t="s">
        <v>614</v>
      </c>
      <c r="AV15" s="62">
        <f t="shared" si="0"/>
        <v>821.93133173548199</v>
      </c>
      <c r="AW15" s="81">
        <f t="shared" ref="AW15" si="3">AVERAGE(AV15:AV17)</f>
        <v>569.11885585814548</v>
      </c>
      <c r="AX15" s="84">
        <f>_xlfn.STDEV.S(AV15:AV17)</f>
        <v>472.25591163612609</v>
      </c>
      <c r="AY15" s="63">
        <v>60</v>
      </c>
      <c r="AZ15" s="72">
        <f t="shared" si="1"/>
        <v>0.87443514232294539</v>
      </c>
      <c r="BA15" s="64">
        <f>AVERAGE(AZ15:AZ17)</f>
        <v>0.60547336317037725</v>
      </c>
      <c r="BB15" s="65">
        <f>STDEV(AZ15:AZ17)</f>
        <v>0.50242295111495794</v>
      </c>
      <c r="BD15" s="52" t="s">
        <v>615</v>
      </c>
      <c r="BE15" s="87" t="s">
        <v>597</v>
      </c>
      <c r="BF15" s="88"/>
      <c r="BG15" s="89"/>
    </row>
    <row r="16" spans="1:59">
      <c r="A16" s="4"/>
      <c r="B16" s="4"/>
      <c r="C16" s="4" t="s">
        <v>418</v>
      </c>
      <c r="D16" s="4"/>
      <c r="E16" s="4"/>
      <c r="F16" s="4" t="s">
        <v>469</v>
      </c>
      <c r="G16" s="4" t="s">
        <v>115</v>
      </c>
      <c r="H16" s="4"/>
      <c r="I16" s="2">
        <v>44487.755623171302</v>
      </c>
      <c r="J16" s="1"/>
      <c r="K16" s="1">
        <v>0</v>
      </c>
      <c r="L16" s="1">
        <v>5.8705999999999996</v>
      </c>
      <c r="M16" s="1">
        <v>0</v>
      </c>
      <c r="N16" s="1"/>
      <c r="O16" s="1">
        <v>5.86431666666667</v>
      </c>
      <c r="P16" s="1">
        <v>119371.829173576</v>
      </c>
      <c r="Q16" s="1"/>
      <c r="R16" s="1">
        <v>0</v>
      </c>
      <c r="S16" s="1">
        <v>7.2038333333333302</v>
      </c>
      <c r="T16" s="1">
        <v>0</v>
      </c>
      <c r="U16" s="1"/>
      <c r="V16" s="1">
        <v>6.5173500000000004</v>
      </c>
      <c r="W16" s="1">
        <v>119219.53049524799</v>
      </c>
      <c r="X16" s="1"/>
      <c r="Y16" s="1">
        <v>0</v>
      </c>
      <c r="Z16" s="1">
        <v>7.2554666666666696</v>
      </c>
      <c r="AA16" s="1">
        <v>0</v>
      </c>
      <c r="AB16" s="1"/>
      <c r="AC16" s="1">
        <v>6.5173500000000004</v>
      </c>
      <c r="AD16" s="1">
        <v>119219.53049524799</v>
      </c>
      <c r="AE16" s="1"/>
      <c r="AF16" s="1">
        <v>0</v>
      </c>
      <c r="AG16" s="1">
        <v>7.9526333333333303</v>
      </c>
      <c r="AH16" s="1">
        <v>0</v>
      </c>
      <c r="AI16" s="1"/>
      <c r="AJ16" s="1">
        <v>7.3217333333333299</v>
      </c>
      <c r="AK16" s="1">
        <v>49448.315710931303</v>
      </c>
      <c r="AL16" s="1"/>
      <c r="AM16" s="1">
        <v>818.46382871674098</v>
      </c>
      <c r="AN16" s="1">
        <v>18.93695</v>
      </c>
      <c r="AO16" s="1">
        <v>255416.243073972</v>
      </c>
      <c r="AP16" s="1"/>
      <c r="AQ16" s="1">
        <v>11.713516666666701</v>
      </c>
      <c r="AR16" s="1">
        <v>1385653.05758793</v>
      </c>
      <c r="AU16" s="62" t="s">
        <v>616</v>
      </c>
      <c r="AV16" s="62">
        <f>AM14</f>
        <v>24.275005955821499</v>
      </c>
      <c r="AW16" s="82"/>
      <c r="AX16" s="85"/>
      <c r="AY16" s="66"/>
      <c r="AZ16" s="72">
        <f t="shared" si="1"/>
        <v>2.5825658991547571E-2</v>
      </c>
      <c r="BA16" s="67"/>
      <c r="BB16" s="68"/>
      <c r="BD16" s="62">
        <v>0</v>
      </c>
      <c r="BE16" s="72">
        <f>AZ6</f>
        <v>0.97911037921037958</v>
      </c>
      <c r="BF16" s="72">
        <f>AZ7</f>
        <v>1.049593069339567</v>
      </c>
      <c r="BG16" s="72">
        <f>AZ8</f>
        <v>0.97129655145005367</v>
      </c>
    </row>
    <row r="17" spans="1:59">
      <c r="A17" s="4"/>
      <c r="B17" s="4"/>
      <c r="C17" s="4" t="s">
        <v>489</v>
      </c>
      <c r="D17" s="4"/>
      <c r="E17" s="4"/>
      <c r="F17" s="4" t="s">
        <v>414</v>
      </c>
      <c r="G17" s="4" t="s">
        <v>115</v>
      </c>
      <c r="H17" s="4"/>
      <c r="I17" s="2">
        <v>44487.773760416698</v>
      </c>
      <c r="J17" s="1"/>
      <c r="K17" s="1">
        <v>0</v>
      </c>
      <c r="L17" s="1">
        <v>5.8664166666666704</v>
      </c>
      <c r="M17" s="1">
        <v>0</v>
      </c>
      <c r="N17" s="1"/>
      <c r="O17" s="1">
        <v>5.8685</v>
      </c>
      <c r="P17" s="1">
        <v>122940.34428796</v>
      </c>
      <c r="Q17" s="1"/>
      <c r="R17" s="1">
        <v>0</v>
      </c>
      <c r="S17" s="1">
        <v>6.9736166666666701</v>
      </c>
      <c r="T17" s="1">
        <v>0</v>
      </c>
      <c r="U17" s="1"/>
      <c r="V17" s="1">
        <v>6.5173500000000004</v>
      </c>
      <c r="W17" s="1">
        <v>128102.88314909401</v>
      </c>
      <c r="X17" s="1"/>
      <c r="Y17" s="1">
        <v>0</v>
      </c>
      <c r="Z17" s="1">
        <v>7.3091999999999997</v>
      </c>
      <c r="AA17" s="1">
        <v>0</v>
      </c>
      <c r="AB17" s="1"/>
      <c r="AC17" s="1">
        <v>6.5173500000000004</v>
      </c>
      <c r="AD17" s="1">
        <v>128102.88314909401</v>
      </c>
      <c r="AE17" s="1"/>
      <c r="AF17" s="1">
        <v>1.3241502524899</v>
      </c>
      <c r="AG17" s="1">
        <v>7.7507666666666699</v>
      </c>
      <c r="AH17" s="1">
        <v>96.5850903918477</v>
      </c>
      <c r="AI17" s="1"/>
      <c r="AJ17" s="1">
        <v>7.3140833333333299</v>
      </c>
      <c r="AK17" s="1">
        <v>49691.015397264498</v>
      </c>
      <c r="AL17" s="1"/>
      <c r="AM17" s="1">
        <v>860.03296847024296</v>
      </c>
      <c r="AN17" s="1">
        <v>18.936966666666699</v>
      </c>
      <c r="AO17" s="1">
        <v>266295.373005767</v>
      </c>
      <c r="AP17" s="1"/>
      <c r="AQ17" s="1">
        <v>11.7135333333333</v>
      </c>
      <c r="AR17" s="1">
        <v>1379539.51308441</v>
      </c>
      <c r="AU17" s="62" t="s">
        <v>617</v>
      </c>
      <c r="AV17" s="62">
        <f t="shared" ref="AV17:AV23" si="4">AM15</f>
        <v>861.15022988313297</v>
      </c>
      <c r="AW17" s="83"/>
      <c r="AX17" s="86"/>
      <c r="AY17" s="69"/>
      <c r="AZ17" s="72">
        <f t="shared" si="1"/>
        <v>0.91615928819663883</v>
      </c>
      <c r="BA17" s="70"/>
      <c r="BB17" s="71"/>
      <c r="BD17" s="57">
        <v>15</v>
      </c>
      <c r="BE17" s="73">
        <f>AZ9</f>
        <v>0.87413630099750472</v>
      </c>
      <c r="BF17" s="73">
        <f>AZ10</f>
        <v>0.93991537924531599</v>
      </c>
      <c r="BG17" s="73">
        <f>AZ11</f>
        <v>1.0155086516826053</v>
      </c>
    </row>
    <row r="18" spans="1:59">
      <c r="A18" s="4"/>
      <c r="B18" s="4"/>
      <c r="C18" s="4" t="s">
        <v>184</v>
      </c>
      <c r="D18" s="4"/>
      <c r="E18" s="4"/>
      <c r="F18" s="4" t="s">
        <v>385</v>
      </c>
      <c r="G18" s="4" t="s">
        <v>115</v>
      </c>
      <c r="H18" s="4"/>
      <c r="I18" s="2">
        <v>44487.369023587999</v>
      </c>
      <c r="J18" s="1"/>
      <c r="K18" s="1">
        <v>0</v>
      </c>
      <c r="L18" s="1">
        <v>5.8663999999999996</v>
      </c>
      <c r="M18" s="1">
        <v>0</v>
      </c>
      <c r="N18" s="1"/>
      <c r="O18" s="1">
        <v>5.8685</v>
      </c>
      <c r="P18" s="1">
        <v>125204.311382143</v>
      </c>
      <c r="Q18" s="1"/>
      <c r="R18" s="1">
        <v>0</v>
      </c>
      <c r="S18" s="1">
        <v>6.9659333333333304</v>
      </c>
      <c r="T18" s="1">
        <v>0</v>
      </c>
      <c r="U18" s="1"/>
      <c r="V18" s="1">
        <v>6.5173500000000004</v>
      </c>
      <c r="W18" s="1">
        <v>114991.864369861</v>
      </c>
      <c r="X18" s="1"/>
      <c r="Y18" s="1">
        <v>0</v>
      </c>
      <c r="Z18" s="1">
        <v>7.1710500000000001</v>
      </c>
      <c r="AA18" s="1">
        <v>0</v>
      </c>
      <c r="AB18" s="1"/>
      <c r="AC18" s="1">
        <v>6.5173500000000004</v>
      </c>
      <c r="AD18" s="1">
        <v>114991.864369861</v>
      </c>
      <c r="AE18" s="1"/>
      <c r="AF18" s="1">
        <v>0</v>
      </c>
      <c r="AG18" s="1">
        <v>7.8987999999999996</v>
      </c>
      <c r="AH18" s="1">
        <v>0</v>
      </c>
      <c r="AI18" s="1"/>
      <c r="AJ18" s="1">
        <v>7.3217499999999998</v>
      </c>
      <c r="AK18" s="1">
        <v>45984.650136029399</v>
      </c>
      <c r="AL18" s="1"/>
      <c r="AM18" s="1">
        <v>30.840563140917101</v>
      </c>
      <c r="AN18" s="1">
        <v>18.93695</v>
      </c>
      <c r="AO18" s="1">
        <v>25644.310563388</v>
      </c>
      <c r="AP18" s="1"/>
      <c r="AQ18" s="1">
        <v>11.7135</v>
      </c>
      <c r="AR18" s="1">
        <v>1509774.14904854</v>
      </c>
      <c r="AU18" s="57" t="s">
        <v>618</v>
      </c>
      <c r="AV18" s="57">
        <f t="shared" si="4"/>
        <v>818.46382871674098</v>
      </c>
      <c r="AW18" s="90">
        <f t="shared" ref="AW18" si="5">AVERAGE(AV18:AV20)</f>
        <v>569.77912010930038</v>
      </c>
      <c r="AX18" s="93">
        <f>_xlfn.STDEV.S(AV18:AV20)</f>
        <v>467.1970403216763</v>
      </c>
      <c r="AY18" s="58">
        <v>120</v>
      </c>
      <c r="AZ18" s="73">
        <f t="shared" si="1"/>
        <v>0.87074614011725526</v>
      </c>
      <c r="BA18" s="59">
        <f>AVERAGE(AZ18:AZ20)</f>
        <v>0.60617580416774175</v>
      </c>
      <c r="BB18" s="60">
        <f>STDEV(AZ18:AZ20)</f>
        <v>0.49704092625832647</v>
      </c>
      <c r="BD18" s="57">
        <v>30</v>
      </c>
      <c r="BE18" s="73">
        <f>AZ12</f>
        <v>0.92949979840957464</v>
      </c>
      <c r="BF18" s="73">
        <f>AZ13</f>
        <v>0.93786457945298607</v>
      </c>
      <c r="BG18" s="73">
        <f>AZ14</f>
        <v>0.92828715992007482</v>
      </c>
    </row>
    <row r="19" spans="1:59">
      <c r="A19" s="4"/>
      <c r="B19" s="4"/>
      <c r="C19" s="4" t="s">
        <v>219</v>
      </c>
      <c r="D19" s="4"/>
      <c r="E19" s="4"/>
      <c r="F19" s="4" t="s">
        <v>97</v>
      </c>
      <c r="G19" s="4" t="s">
        <v>115</v>
      </c>
      <c r="H19" s="4"/>
      <c r="I19" s="2">
        <v>44487.388184189796</v>
      </c>
      <c r="J19" s="1"/>
      <c r="K19" s="1">
        <v>0</v>
      </c>
      <c r="L19" s="1">
        <v>5.0250000000000004</v>
      </c>
      <c r="M19" s="1">
        <v>0</v>
      </c>
      <c r="N19" s="1"/>
      <c r="O19" s="1">
        <v>5.86431666666667</v>
      </c>
      <c r="P19" s="1">
        <v>113128.098543994</v>
      </c>
      <c r="Q19" s="1"/>
      <c r="R19" s="1" t="s">
        <v>450</v>
      </c>
      <c r="S19" s="1" t="s">
        <v>450</v>
      </c>
      <c r="T19" s="1" t="s">
        <v>450</v>
      </c>
      <c r="U19" s="1" t="s">
        <v>450</v>
      </c>
      <c r="V19" s="1">
        <v>6.5173500000000004</v>
      </c>
      <c r="W19" s="1">
        <v>102541.566104549</v>
      </c>
      <c r="X19" s="1"/>
      <c r="Y19" s="1">
        <v>0</v>
      </c>
      <c r="Z19" s="1">
        <v>7.2631666666666703</v>
      </c>
      <c r="AA19" s="1">
        <v>0</v>
      </c>
      <c r="AB19" s="1"/>
      <c r="AC19" s="1">
        <v>6.5173500000000004</v>
      </c>
      <c r="AD19" s="1">
        <v>102541.566104549</v>
      </c>
      <c r="AE19" s="1"/>
      <c r="AF19" s="1">
        <v>0</v>
      </c>
      <c r="AG19" s="1">
        <v>8.0334000000000003</v>
      </c>
      <c r="AH19" s="1">
        <v>0</v>
      </c>
      <c r="AI19" s="1"/>
      <c r="AJ19" s="1">
        <v>7.3217666666666696</v>
      </c>
      <c r="AK19" s="1">
        <v>43010.031829589803</v>
      </c>
      <c r="AL19" s="1"/>
      <c r="AM19" s="1">
        <v>66.277089060852902</v>
      </c>
      <c r="AN19" s="1">
        <v>18.936983333333298</v>
      </c>
      <c r="AO19" s="1">
        <v>35882.039992865401</v>
      </c>
      <c r="AP19" s="1"/>
      <c r="AQ19" s="1">
        <v>11.7135333333333</v>
      </c>
      <c r="AR19" s="1">
        <v>1457762.81522557</v>
      </c>
      <c r="AU19" s="57" t="s">
        <v>619</v>
      </c>
      <c r="AV19" s="57">
        <f t="shared" si="4"/>
        <v>860.03296847024296</v>
      </c>
      <c r="AW19" s="91"/>
      <c r="AX19" s="94"/>
      <c r="AY19" s="58"/>
      <c r="AZ19" s="73">
        <f t="shared" si="1"/>
        <v>0.91497065770541564</v>
      </c>
      <c r="BA19" s="59"/>
      <c r="BB19" s="60"/>
      <c r="BD19" s="62">
        <v>60</v>
      </c>
      <c r="BE19" s="72">
        <f>AZ15</f>
        <v>0.87443514232294539</v>
      </c>
      <c r="BF19" s="72">
        <f>AZ16</f>
        <v>2.5825658991547571E-2</v>
      </c>
      <c r="BG19" s="72">
        <f>AZ17</f>
        <v>0.91615928819663883</v>
      </c>
    </row>
    <row r="20" spans="1:59">
      <c r="A20" s="4"/>
      <c r="B20" s="4"/>
      <c r="C20" s="4" t="s">
        <v>535</v>
      </c>
      <c r="D20" s="4"/>
      <c r="E20" s="4"/>
      <c r="F20" s="4" t="s">
        <v>456</v>
      </c>
      <c r="G20" s="4" t="s">
        <v>115</v>
      </c>
      <c r="H20" s="4"/>
      <c r="I20" s="2">
        <v>44487.407445486097</v>
      </c>
      <c r="J20" s="1"/>
      <c r="K20" s="1">
        <v>0</v>
      </c>
      <c r="L20" s="1">
        <v>5.8705999999999996</v>
      </c>
      <c r="M20" s="1">
        <v>0</v>
      </c>
      <c r="N20" s="1"/>
      <c r="O20" s="1">
        <v>5.8685</v>
      </c>
      <c r="P20" s="1">
        <v>127099.22579650101</v>
      </c>
      <c r="Q20" s="1"/>
      <c r="R20" s="1">
        <v>0</v>
      </c>
      <c r="S20" s="1">
        <v>7.0196666666666703</v>
      </c>
      <c r="T20" s="1">
        <v>0</v>
      </c>
      <c r="U20" s="1"/>
      <c r="V20" s="1">
        <v>6.5173500000000004</v>
      </c>
      <c r="W20" s="1">
        <v>113659.352138442</v>
      </c>
      <c r="X20" s="1"/>
      <c r="Y20" s="1">
        <v>0</v>
      </c>
      <c r="Z20" s="1">
        <v>7.2631500000000004</v>
      </c>
      <c r="AA20" s="1">
        <v>0</v>
      </c>
      <c r="AB20" s="1"/>
      <c r="AC20" s="1">
        <v>6.5173500000000004</v>
      </c>
      <c r="AD20" s="1">
        <v>113659.352138442</v>
      </c>
      <c r="AE20" s="1"/>
      <c r="AF20" s="1" t="s">
        <v>450</v>
      </c>
      <c r="AG20" s="1" t="s">
        <v>450</v>
      </c>
      <c r="AH20" s="1" t="s">
        <v>450</v>
      </c>
      <c r="AI20" s="1" t="s">
        <v>450</v>
      </c>
      <c r="AJ20" s="1">
        <v>7.3217499999999998</v>
      </c>
      <c r="AK20" s="1">
        <v>47295.925722708402</v>
      </c>
      <c r="AL20" s="1"/>
      <c r="AM20" s="1">
        <v>109.46492598536901</v>
      </c>
      <c r="AN20" s="1">
        <v>18.936966666666699</v>
      </c>
      <c r="AO20" s="1">
        <v>51377.029119154999</v>
      </c>
      <c r="AP20" s="1"/>
      <c r="AQ20" s="1">
        <v>11.713516666666701</v>
      </c>
      <c r="AR20" s="1">
        <v>1515573.32871279</v>
      </c>
      <c r="AU20" s="57" t="s">
        <v>620</v>
      </c>
      <c r="AV20" s="57">
        <f t="shared" si="4"/>
        <v>30.840563140917101</v>
      </c>
      <c r="AW20" s="92"/>
      <c r="AX20" s="95"/>
      <c r="AY20" s="58"/>
      <c r="AZ20" s="73">
        <f t="shared" si="1"/>
        <v>3.281061468055415E-2</v>
      </c>
      <c r="BA20" s="59"/>
      <c r="BB20" s="60"/>
      <c r="BD20" s="57">
        <v>120</v>
      </c>
      <c r="BE20" s="73">
        <f>AZ18</f>
        <v>0.87074614011725526</v>
      </c>
      <c r="BF20" s="73">
        <f>AZ19</f>
        <v>0.91497065770541564</v>
      </c>
      <c r="BG20" s="73">
        <f>AZ20</f>
        <v>3.281061468055415E-2</v>
      </c>
    </row>
    <row r="21" spans="1:59">
      <c r="AU21" s="62" t="s">
        <v>621</v>
      </c>
      <c r="AV21" s="62">
        <f t="shared" si="4"/>
        <v>66.277089060852902</v>
      </c>
      <c r="AW21" s="81">
        <f t="shared" ref="AW21" si="6">AVERAGE(AV21:AV23)</f>
        <v>58.580671682073977</v>
      </c>
      <c r="AX21" s="84">
        <f>_xlfn.STDEV.S(AV21:AV23)</f>
        <v>55.136817423540656</v>
      </c>
      <c r="AY21" s="63">
        <v>240</v>
      </c>
      <c r="AZ21" s="72">
        <f t="shared" si="1"/>
        <v>7.0510775739996742E-2</v>
      </c>
      <c r="BA21" s="64">
        <f>AVERAGE(AZ21:AZ23)</f>
        <v>6.2322722108096466E-2</v>
      </c>
      <c r="BB21" s="65">
        <f>STDEV(AZ21:AZ23)</f>
        <v>5.8658879311957367E-2</v>
      </c>
      <c r="BD21" s="62">
        <v>240</v>
      </c>
      <c r="BE21" s="72">
        <f>AZ21</f>
        <v>7.0510775739996742E-2</v>
      </c>
      <c r="BF21" s="72">
        <f>AZ22</f>
        <v>0.11645739058429265</v>
      </c>
      <c r="BG21" s="72">
        <f>AZ23</f>
        <v>0</v>
      </c>
    </row>
    <row r="22" spans="1:59">
      <c r="AU22" s="62" t="s">
        <v>622</v>
      </c>
      <c r="AV22" s="62">
        <f t="shared" si="4"/>
        <v>109.46492598536901</v>
      </c>
      <c r="AW22" s="82"/>
      <c r="AX22" s="85"/>
      <c r="AY22" s="66"/>
      <c r="AZ22" s="72">
        <f t="shared" si="1"/>
        <v>0.11645739058429265</v>
      </c>
      <c r="BA22" s="67"/>
      <c r="BB22" s="68"/>
    </row>
    <row r="23" spans="1:59">
      <c r="AU23" s="62" t="s">
        <v>623</v>
      </c>
      <c r="AV23" s="62">
        <f t="shared" si="4"/>
        <v>0</v>
      </c>
      <c r="AW23" s="83"/>
      <c r="AX23" s="86"/>
      <c r="AY23" s="69"/>
      <c r="AZ23" s="72">
        <f t="shared" si="1"/>
        <v>0</v>
      </c>
      <c r="BA23" s="70"/>
      <c r="BB23" s="71"/>
    </row>
  </sheetData>
  <mergeCells count="27">
    <mergeCell ref="AW21:AW23"/>
    <mergeCell ref="AX21:AX23"/>
    <mergeCell ref="AW12:AW14"/>
    <mergeCell ref="AX12:AX14"/>
    <mergeCell ref="AW15:AW17"/>
    <mergeCell ref="AX15:AX17"/>
    <mergeCell ref="BE15:BG15"/>
    <mergeCell ref="AW18:AW20"/>
    <mergeCell ref="AX18:AX20"/>
    <mergeCell ref="AU4:AX4"/>
    <mergeCell ref="AZ4:BB4"/>
    <mergeCell ref="AW6:AW8"/>
    <mergeCell ref="AX6:AX8"/>
    <mergeCell ref="AW9:AW11"/>
    <mergeCell ref="AX9:AX11"/>
    <mergeCell ref="AY3:BB3"/>
    <mergeCell ref="A1:I1"/>
    <mergeCell ref="K1:N1"/>
    <mergeCell ref="O1:P1"/>
    <mergeCell ref="R1:U1"/>
    <mergeCell ref="V1:W1"/>
    <mergeCell ref="Y1:AB1"/>
    <mergeCell ref="AC1:AD1"/>
    <mergeCell ref="AF1:AI1"/>
    <mergeCell ref="AJ1:AK1"/>
    <mergeCell ref="AM1:AP1"/>
    <mergeCell ref="AQ1:AR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B08BF55-1A6D-46EA-964A-18A6B227AB0A}">
          <x14:formula1>
            <xm:f>ValueList_Helper!$A$1:$A$11</xm:f>
          </x14:formula1>
          <xm:sqref>G3:G20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C558-74C2-4BD1-97AE-DA3C0B443199}">
  <dimension ref="A1:B2"/>
  <sheetViews>
    <sheetView workbookViewId="0">
      <selection activeCell="B3" sqref="B3"/>
    </sheetView>
  </sheetViews>
  <sheetFormatPr defaultRowHeight="15"/>
  <sheetData>
    <row r="1" spans="1:2">
      <c r="A1" t="s">
        <v>563</v>
      </c>
    </row>
    <row r="2" spans="1:2">
      <c r="B2" t="s">
        <v>595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115</v>
      </c>
    </row>
    <row r="2" spans="1:1">
      <c r="A2" t="s">
        <v>49</v>
      </c>
    </row>
    <row r="3" spans="1:1">
      <c r="A3" t="s">
        <v>188</v>
      </c>
    </row>
    <row r="4" spans="1:1">
      <c r="A4" t="s">
        <v>120</v>
      </c>
    </row>
    <row r="5" spans="1:1">
      <c r="A5" t="s">
        <v>442</v>
      </c>
    </row>
    <row r="6" spans="1:1">
      <c r="A6" t="s">
        <v>3</v>
      </c>
    </row>
    <row r="7" spans="1:1">
      <c r="A7" t="s">
        <v>216</v>
      </c>
    </row>
    <row r="8" spans="1:1">
      <c r="A8" t="s">
        <v>147</v>
      </c>
    </row>
    <row r="9" spans="1:1">
      <c r="A9" t="s">
        <v>487</v>
      </c>
    </row>
    <row r="10" spans="1:1">
      <c r="A10" t="s">
        <v>421</v>
      </c>
    </row>
    <row r="11" spans="1:1">
      <c r="A1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R260"/>
  <sheetViews>
    <sheetView zoomScaleNormal="100" workbookViewId="0">
      <selection activeCell="A114" sqref="A114:XFD116"/>
    </sheetView>
  </sheetViews>
  <sheetFormatPr defaultColWidth="9.140625" defaultRowHeight="15"/>
  <cols>
    <col min="1" max="2" width="4" customWidth="1"/>
    <col min="3" max="3" width="27.85546875" customWidth="1"/>
    <col min="4" max="4" width="7.85546875" customWidth="1"/>
    <col min="5" max="5" width="4" customWidth="1"/>
    <col min="6" max="6" width="17.42578125" customWidth="1"/>
    <col min="7" max="7" width="12.5703125" customWidth="1"/>
    <col min="8" max="8" width="4.7109375" customWidth="1"/>
    <col min="9" max="9" width="19.42578125" customWidth="1"/>
    <col min="10" max="11" width="9.140625" customWidth="1"/>
    <col min="12" max="12" width="5.5703125" customWidth="1"/>
    <col min="13" max="13" width="6.85546875" customWidth="1"/>
    <col min="14" max="14" width="7.5703125" customWidth="1"/>
    <col min="15" max="15" width="5.5703125" customWidth="1"/>
    <col min="16" max="16" width="6.85546875" customWidth="1"/>
    <col min="17" max="18" width="9.140625" customWidth="1"/>
    <col min="19" max="19" width="5.5703125" customWidth="1"/>
    <col min="20" max="20" width="6.85546875" customWidth="1"/>
    <col min="21" max="21" width="7.5703125" customWidth="1"/>
    <col min="22" max="22" width="5.5703125" customWidth="1"/>
    <col min="23" max="23" width="6.85546875" customWidth="1"/>
    <col min="26" max="26" width="5.5703125" customWidth="1"/>
    <col min="27" max="27" width="7.7109375" customWidth="1"/>
    <col min="28" max="28" width="7.5703125" customWidth="1"/>
    <col min="29" max="29" width="5.5703125" customWidth="1"/>
    <col min="30" max="30" width="6.85546875" customWidth="1"/>
    <col min="33" max="33" width="5.5703125" customWidth="1"/>
    <col min="34" max="34" width="6.85546875" customWidth="1"/>
    <col min="35" max="35" width="7.5703125" customWidth="1"/>
    <col min="36" max="36" width="5.5703125" customWidth="1"/>
    <col min="37" max="37" width="6.85546875" customWidth="1"/>
    <col min="40" max="40" width="6.42578125" customWidth="1"/>
    <col min="41" max="41" width="7.7109375" customWidth="1"/>
    <col min="42" max="42" width="7.5703125" customWidth="1"/>
    <col min="43" max="43" width="6.42578125" customWidth="1"/>
    <col min="44" max="44" width="7.7109375" customWidth="1"/>
  </cols>
  <sheetData>
    <row r="1" spans="1:44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  <c r="X1" s="3" t="s">
        <v>486</v>
      </c>
      <c r="Y1" s="78" t="s">
        <v>185</v>
      </c>
      <c r="Z1" s="79"/>
      <c r="AA1" s="79"/>
      <c r="AB1" s="80"/>
      <c r="AC1" s="78" t="s">
        <v>159</v>
      </c>
      <c r="AD1" s="80"/>
      <c r="AE1" s="3" t="s">
        <v>262</v>
      </c>
      <c r="AF1" s="78" t="s">
        <v>202</v>
      </c>
      <c r="AG1" s="79"/>
      <c r="AH1" s="79"/>
      <c r="AI1" s="80"/>
      <c r="AJ1" s="78" t="s">
        <v>7</v>
      </c>
      <c r="AK1" s="80"/>
      <c r="AL1" s="3" t="s">
        <v>0</v>
      </c>
      <c r="AM1" s="78" t="s">
        <v>457</v>
      </c>
      <c r="AN1" s="79"/>
      <c r="AO1" s="79"/>
      <c r="AP1" s="80"/>
      <c r="AQ1" s="78" t="s">
        <v>79</v>
      </c>
      <c r="AR1" s="80"/>
    </row>
    <row r="2" spans="1:44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  <c r="X2" s="3" t="s">
        <v>76</v>
      </c>
      <c r="Y2" s="3" t="s">
        <v>83</v>
      </c>
      <c r="Z2" s="3" t="s">
        <v>15</v>
      </c>
      <c r="AA2" s="3" t="s">
        <v>287</v>
      </c>
      <c r="AB2" s="3" t="s">
        <v>2</v>
      </c>
      <c r="AC2" s="3" t="s">
        <v>15</v>
      </c>
      <c r="AD2" s="3" t="s">
        <v>446</v>
      </c>
      <c r="AE2" s="3" t="s">
        <v>76</v>
      </c>
      <c r="AF2" s="3" t="s">
        <v>83</v>
      </c>
      <c r="AG2" s="3" t="s">
        <v>15</v>
      </c>
      <c r="AH2" s="3" t="s">
        <v>287</v>
      </c>
      <c r="AI2" s="3" t="s">
        <v>2</v>
      </c>
      <c r="AJ2" s="3" t="s">
        <v>15</v>
      </c>
      <c r="AK2" s="3" t="s">
        <v>446</v>
      </c>
      <c r="AL2" s="3" t="s">
        <v>76</v>
      </c>
      <c r="AM2" s="3" t="s">
        <v>83</v>
      </c>
      <c r="AN2" s="3" t="s">
        <v>15</v>
      </c>
      <c r="AO2" s="3" t="s">
        <v>287</v>
      </c>
      <c r="AP2" s="3" t="s">
        <v>2</v>
      </c>
      <c r="AQ2" s="3" t="s">
        <v>15</v>
      </c>
      <c r="AR2" s="3" t="s">
        <v>446</v>
      </c>
    </row>
    <row r="3" spans="1:44">
      <c r="A3" s="4"/>
      <c r="B3" s="4"/>
      <c r="C3" s="4" t="s">
        <v>226</v>
      </c>
      <c r="D3" s="4"/>
      <c r="E3" s="4"/>
      <c r="F3" s="4" t="s">
        <v>375</v>
      </c>
      <c r="G3" s="4" t="s">
        <v>188</v>
      </c>
      <c r="H3" s="4" t="s">
        <v>509</v>
      </c>
      <c r="I3" s="2">
        <v>44484.876850972199</v>
      </c>
      <c r="J3" s="1">
        <v>5000</v>
      </c>
      <c r="K3" s="1">
        <v>4964.1437280869404</v>
      </c>
      <c r="L3" s="1">
        <v>5.4268666666666698</v>
      </c>
      <c r="M3" s="1">
        <v>409149.51247722702</v>
      </c>
      <c r="N3" s="1">
        <v>99.282874561738893</v>
      </c>
      <c r="O3" s="1">
        <v>5.8685</v>
      </c>
      <c r="P3" s="1">
        <v>115646.52634130001</v>
      </c>
      <c r="Q3" s="1">
        <v>5000</v>
      </c>
      <c r="R3" s="1">
        <v>5391.1703850828499</v>
      </c>
      <c r="S3" s="1">
        <v>7.0810500000000003</v>
      </c>
      <c r="T3" s="1">
        <v>123401.29632028</v>
      </c>
      <c r="U3" s="1">
        <v>107.823407701657</v>
      </c>
      <c r="V3" s="1">
        <v>6.5173333333333296</v>
      </c>
      <c r="W3" s="1">
        <v>110618.362647374</v>
      </c>
      <c r="X3" s="1">
        <v>5000</v>
      </c>
      <c r="Y3" s="1">
        <v>4877.2826751530301</v>
      </c>
      <c r="Z3" s="1">
        <v>7.3091833333333298</v>
      </c>
      <c r="AA3" s="1">
        <v>1156985.2345682399</v>
      </c>
      <c r="AB3" s="1">
        <v>97.545653503060706</v>
      </c>
      <c r="AC3" s="1">
        <v>6.5173333333333296</v>
      </c>
      <c r="AD3" s="1">
        <v>110618.362647374</v>
      </c>
      <c r="AE3" s="1">
        <v>5000</v>
      </c>
      <c r="AF3" s="1">
        <v>4792.7853400044696</v>
      </c>
      <c r="AG3" s="1">
        <v>7.7641999999999998</v>
      </c>
      <c r="AH3" s="1">
        <v>298018.27995428297</v>
      </c>
      <c r="AI3" s="1">
        <v>95.855706800089393</v>
      </c>
      <c r="AJ3" s="1">
        <v>7.3294166666666696</v>
      </c>
      <c r="AK3" s="1">
        <v>42360.392354071402</v>
      </c>
      <c r="AL3" s="1">
        <v>5000</v>
      </c>
      <c r="AM3" s="1">
        <v>5103.5607542019297</v>
      </c>
      <c r="AN3" s="1">
        <v>18.950399999999998</v>
      </c>
      <c r="AO3" s="1">
        <v>1368217.5474886899</v>
      </c>
      <c r="AP3" s="1">
        <v>102.071215084039</v>
      </c>
      <c r="AQ3" s="1">
        <v>11.7135</v>
      </c>
      <c r="AR3" s="1">
        <v>1350206.3693661999</v>
      </c>
    </row>
    <row r="4" spans="1:44">
      <c r="A4" s="4"/>
      <c r="B4" s="4"/>
      <c r="C4" s="4" t="s">
        <v>208</v>
      </c>
      <c r="D4" s="4"/>
      <c r="E4" s="4"/>
      <c r="F4" s="4" t="s">
        <v>121</v>
      </c>
      <c r="G4" s="4" t="s">
        <v>188</v>
      </c>
      <c r="H4" s="4" t="s">
        <v>527</v>
      </c>
      <c r="I4" s="2">
        <v>44484.895054016197</v>
      </c>
      <c r="J4" s="1">
        <v>3500</v>
      </c>
      <c r="K4" s="1">
        <v>3637.3978330513601</v>
      </c>
      <c r="L4" s="1">
        <v>5.4268666666666698</v>
      </c>
      <c r="M4" s="1">
        <v>291822.61778540799</v>
      </c>
      <c r="N4" s="1">
        <v>103.925652372896</v>
      </c>
      <c r="O4" s="1">
        <v>5.8643333333333301</v>
      </c>
      <c r="P4" s="1">
        <v>116648.13505060899</v>
      </c>
      <c r="Q4" s="1">
        <v>3500</v>
      </c>
      <c r="R4" s="1">
        <v>3492.0183374430198</v>
      </c>
      <c r="S4" s="1">
        <v>7.0810666666666702</v>
      </c>
      <c r="T4" s="1">
        <v>81757.612613731995</v>
      </c>
      <c r="U4" s="1">
        <v>99.771952498372102</v>
      </c>
      <c r="V4" s="1">
        <v>6.5250333333333304</v>
      </c>
      <c r="W4" s="1">
        <v>113146.79254171401</v>
      </c>
      <c r="X4" s="1">
        <v>3500</v>
      </c>
      <c r="Y4" s="1">
        <v>3524.8100085328201</v>
      </c>
      <c r="Z4" s="1">
        <v>7.3091999999999997</v>
      </c>
      <c r="AA4" s="1">
        <v>855264.85060080304</v>
      </c>
      <c r="AB4" s="1">
        <v>100.708857386652</v>
      </c>
      <c r="AC4" s="1">
        <v>6.5250333333333304</v>
      </c>
      <c r="AD4" s="1">
        <v>113146.79254171401</v>
      </c>
      <c r="AE4" s="1">
        <v>3500</v>
      </c>
      <c r="AF4" s="1">
        <v>3464.5833551900701</v>
      </c>
      <c r="AG4" s="1">
        <v>7.7642333333333298</v>
      </c>
      <c r="AH4" s="1">
        <v>223062.91139935001</v>
      </c>
      <c r="AI4" s="1">
        <v>98.988095862573502</v>
      </c>
      <c r="AJ4" s="1">
        <v>7.3294333333333297</v>
      </c>
      <c r="AK4" s="1">
        <v>43861.289955657601</v>
      </c>
      <c r="AL4" s="1">
        <v>3500</v>
      </c>
      <c r="AM4" s="1">
        <v>3335.5040314060998</v>
      </c>
      <c r="AN4" s="1">
        <v>18.95045</v>
      </c>
      <c r="AO4" s="1">
        <v>958403.37136444205</v>
      </c>
      <c r="AP4" s="1">
        <v>95.300115183031494</v>
      </c>
      <c r="AQ4" s="1">
        <v>11.7135333333333</v>
      </c>
      <c r="AR4" s="1">
        <v>1393117.1130599501</v>
      </c>
    </row>
    <row r="5" spans="1:44">
      <c r="A5" s="4"/>
      <c r="B5" s="4"/>
      <c r="C5" s="4" t="s">
        <v>515</v>
      </c>
      <c r="D5" s="4"/>
      <c r="E5" s="4"/>
      <c r="F5" s="4" t="s">
        <v>192</v>
      </c>
      <c r="G5" s="4" t="s">
        <v>188</v>
      </c>
      <c r="H5" s="4" t="s">
        <v>189</v>
      </c>
      <c r="I5" s="2">
        <v>44484.9132534491</v>
      </c>
      <c r="J5" s="1">
        <v>2500</v>
      </c>
      <c r="K5" s="1">
        <v>2375.19087445886</v>
      </c>
      <c r="L5" s="1">
        <v>5.42268333333333</v>
      </c>
      <c r="M5" s="1">
        <v>189220.54702351001</v>
      </c>
      <c r="N5" s="1">
        <v>95.007634978354602</v>
      </c>
      <c r="O5" s="1">
        <v>5.86431666666667</v>
      </c>
      <c r="P5" s="1">
        <v>119964.057417301</v>
      </c>
      <c r="Q5" s="1">
        <v>2500</v>
      </c>
      <c r="R5" s="1">
        <v>2592.9664258284001</v>
      </c>
      <c r="S5" s="1">
        <v>7.0810500000000003</v>
      </c>
      <c r="T5" s="1">
        <v>62242.270741690503</v>
      </c>
      <c r="U5" s="1">
        <v>103.718657033136</v>
      </c>
      <c r="V5" s="1">
        <v>6.5173500000000004</v>
      </c>
      <c r="W5" s="1">
        <v>116005.63786739499</v>
      </c>
      <c r="X5" s="1">
        <v>2500</v>
      </c>
      <c r="Y5" s="1">
        <v>2821.3958370007199</v>
      </c>
      <c r="Z5" s="1">
        <v>7.3091833333333298</v>
      </c>
      <c r="AA5" s="1">
        <v>701884.70938273298</v>
      </c>
      <c r="AB5" s="1">
        <v>112.85583348002901</v>
      </c>
      <c r="AC5" s="1">
        <v>6.5173500000000004</v>
      </c>
      <c r="AD5" s="1">
        <v>116005.63786739499</v>
      </c>
      <c r="AE5" s="1">
        <v>2500</v>
      </c>
      <c r="AF5" s="1">
        <v>3055.5016091521302</v>
      </c>
      <c r="AG5" s="1">
        <v>7.75075</v>
      </c>
      <c r="AH5" s="1">
        <v>185283.89074823601</v>
      </c>
      <c r="AI5" s="1">
        <v>122.220064366085</v>
      </c>
      <c r="AJ5" s="1">
        <v>7.3217499999999998</v>
      </c>
      <c r="AK5" s="1">
        <v>41310.475455600099</v>
      </c>
      <c r="AL5" s="1">
        <v>2500</v>
      </c>
      <c r="AM5" s="1">
        <v>2503.3365091580399</v>
      </c>
      <c r="AN5" s="1">
        <v>18.950399999999998</v>
      </c>
      <c r="AO5" s="1">
        <v>731395.79975362599</v>
      </c>
      <c r="AP5" s="1">
        <v>100.133460366322</v>
      </c>
      <c r="AQ5" s="1">
        <v>11.7135</v>
      </c>
      <c r="AR5" s="1">
        <v>1388631.46652062</v>
      </c>
    </row>
    <row r="6" spans="1:44">
      <c r="A6" s="4"/>
      <c r="B6" s="4"/>
      <c r="C6" s="4" t="s">
        <v>67</v>
      </c>
      <c r="D6" s="4"/>
      <c r="E6" s="4"/>
      <c r="F6" s="4" t="s">
        <v>399</v>
      </c>
      <c r="G6" s="4" t="s">
        <v>188</v>
      </c>
      <c r="H6" s="4" t="s">
        <v>530</v>
      </c>
      <c r="I6" s="2">
        <v>44484.931501689804</v>
      </c>
      <c r="J6" s="1">
        <v>1500</v>
      </c>
      <c r="K6" s="1">
        <v>1512.3656417260299</v>
      </c>
      <c r="L6" s="1">
        <v>5.4268666666666698</v>
      </c>
      <c r="M6" s="1">
        <v>114391.713802053</v>
      </c>
      <c r="N6" s="1">
        <v>100.824376115069</v>
      </c>
      <c r="O6" s="1">
        <v>5.86431666666667</v>
      </c>
      <c r="P6" s="1">
        <v>116747.46691550199</v>
      </c>
      <c r="Q6" s="1">
        <v>1500</v>
      </c>
      <c r="R6" s="1">
        <v>1411.97574287663</v>
      </c>
      <c r="S6" s="1">
        <v>7.0810500000000003</v>
      </c>
      <c r="T6" s="1">
        <v>33709.374065950702</v>
      </c>
      <c r="U6" s="1">
        <v>94.131716191775297</v>
      </c>
      <c r="V6" s="1">
        <v>6.5250166666666702</v>
      </c>
      <c r="W6" s="1">
        <v>115375.61105631301</v>
      </c>
      <c r="X6" s="1">
        <v>1500</v>
      </c>
      <c r="Y6" s="1">
        <v>1297.08623482495</v>
      </c>
      <c r="Z6" s="1">
        <v>7.3091833333333298</v>
      </c>
      <c r="AA6" s="1">
        <v>320926.46202521899</v>
      </c>
      <c r="AB6" s="1">
        <v>86.472415654996396</v>
      </c>
      <c r="AC6" s="1">
        <v>6.5250166666666702</v>
      </c>
      <c r="AD6" s="1">
        <v>115375.61105631301</v>
      </c>
      <c r="AE6" s="1">
        <v>1500</v>
      </c>
      <c r="AF6" s="1">
        <v>1338.9341444802201</v>
      </c>
      <c r="AG6" s="1">
        <v>7.75075</v>
      </c>
      <c r="AH6" s="1">
        <v>84550.455433064097</v>
      </c>
      <c r="AI6" s="1">
        <v>89.262276298681499</v>
      </c>
      <c r="AJ6" s="1">
        <v>7.3217499999999998</v>
      </c>
      <c r="AK6" s="1">
        <v>43019.145824717503</v>
      </c>
      <c r="AL6" s="1">
        <v>1500</v>
      </c>
      <c r="AM6" s="1">
        <v>1542.3923280481099</v>
      </c>
      <c r="AN6" s="1">
        <v>18.950416666666701</v>
      </c>
      <c r="AO6" s="1">
        <v>459925.39174815902</v>
      </c>
      <c r="AP6" s="1">
        <v>102.826155203208</v>
      </c>
      <c r="AQ6" s="1">
        <v>11.7135</v>
      </c>
      <c r="AR6" s="1">
        <v>1376854.93683458</v>
      </c>
    </row>
    <row r="7" spans="1:44">
      <c r="A7" s="4"/>
      <c r="B7" s="4"/>
      <c r="C7" s="4" t="s">
        <v>224</v>
      </c>
      <c r="D7" s="4"/>
      <c r="E7" s="4"/>
      <c r="F7" s="4" t="s">
        <v>33</v>
      </c>
      <c r="G7" s="4" t="s">
        <v>188</v>
      </c>
      <c r="H7" s="4" t="s">
        <v>388</v>
      </c>
      <c r="I7" s="2">
        <v>44484.949705462997</v>
      </c>
      <c r="J7" s="1">
        <v>800</v>
      </c>
      <c r="K7" s="1">
        <v>781.23078326886503</v>
      </c>
      <c r="L7" s="1">
        <v>5.4268666666666698</v>
      </c>
      <c r="M7" s="1">
        <v>57669.304667803597</v>
      </c>
      <c r="N7" s="1">
        <v>97.6538479086081</v>
      </c>
      <c r="O7" s="1">
        <v>5.8601333333333301</v>
      </c>
      <c r="P7" s="1">
        <v>116406.738087081</v>
      </c>
      <c r="Q7" s="1">
        <v>800</v>
      </c>
      <c r="R7" s="1">
        <v>706.008933534432</v>
      </c>
      <c r="S7" s="1">
        <v>7.0810500000000003</v>
      </c>
      <c r="T7" s="1">
        <v>16592.6568765866</v>
      </c>
      <c r="U7" s="1">
        <v>88.251116691804</v>
      </c>
      <c r="V7" s="1">
        <v>6.5250166666666702</v>
      </c>
      <c r="W7" s="1">
        <v>113578.544130271</v>
      </c>
      <c r="X7" s="1">
        <v>800</v>
      </c>
      <c r="Y7" s="1">
        <v>889.35570401100495</v>
      </c>
      <c r="Z7" s="1">
        <v>7.3091833333333298</v>
      </c>
      <c r="AA7" s="1">
        <v>216617.95727496999</v>
      </c>
      <c r="AB7" s="1">
        <v>111.169463001376</v>
      </c>
      <c r="AC7" s="1">
        <v>6.5250166666666702</v>
      </c>
      <c r="AD7" s="1">
        <v>113578.544130271</v>
      </c>
      <c r="AE7" s="1">
        <v>800</v>
      </c>
      <c r="AF7" s="1">
        <v>888.56220929000597</v>
      </c>
      <c r="AG7" s="1">
        <v>7.7507666666666699</v>
      </c>
      <c r="AH7" s="1">
        <v>57422.467879160802</v>
      </c>
      <c r="AI7" s="1">
        <v>111.070276161251</v>
      </c>
      <c r="AJ7" s="1">
        <v>7.3217499999999998</v>
      </c>
      <c r="AK7" s="1">
        <v>44024.969442959497</v>
      </c>
      <c r="AL7" s="1">
        <v>800</v>
      </c>
      <c r="AM7" s="1">
        <v>835.88088955526496</v>
      </c>
      <c r="AN7" s="1">
        <v>18.950399999999998</v>
      </c>
      <c r="AO7" s="1">
        <v>258060.51684587001</v>
      </c>
      <c r="AP7" s="1">
        <v>104.48511119440801</v>
      </c>
      <c r="AQ7" s="1">
        <v>11.713516666666701</v>
      </c>
      <c r="AR7" s="1">
        <v>1372829.0911729101</v>
      </c>
    </row>
    <row r="8" spans="1:44">
      <c r="A8" s="4"/>
      <c r="B8" s="4"/>
      <c r="C8" s="4" t="s">
        <v>230</v>
      </c>
      <c r="D8" s="4"/>
      <c r="E8" s="4"/>
      <c r="F8" s="4" t="s">
        <v>534</v>
      </c>
      <c r="G8" s="4" t="s">
        <v>188</v>
      </c>
      <c r="H8" s="4" t="s">
        <v>167</v>
      </c>
      <c r="I8" s="2">
        <v>44484.967928229198</v>
      </c>
      <c r="J8" s="1">
        <v>500</v>
      </c>
      <c r="K8" s="1">
        <v>467.85993166732902</v>
      </c>
      <c r="L8" s="1">
        <v>5.43523333333333</v>
      </c>
      <c r="M8" s="1">
        <v>32732.717512855401</v>
      </c>
      <c r="N8" s="1">
        <v>93.571986333465802</v>
      </c>
      <c r="O8" s="1">
        <v>5.8726833333333301</v>
      </c>
      <c r="P8" s="1">
        <v>111359.72832304701</v>
      </c>
      <c r="Q8" s="1">
        <v>500</v>
      </c>
      <c r="R8" s="1">
        <v>385.15181227538</v>
      </c>
      <c r="S8" s="1">
        <v>7.0810500000000003</v>
      </c>
      <c r="T8" s="1">
        <v>8718.9569796609794</v>
      </c>
      <c r="U8" s="1">
        <v>77.030362455076002</v>
      </c>
      <c r="V8" s="1">
        <v>6.5250166666666702</v>
      </c>
      <c r="W8" s="1">
        <v>109401.46827053301</v>
      </c>
      <c r="X8" s="1">
        <v>500</v>
      </c>
      <c r="Y8" s="1">
        <v>351.68938984247598</v>
      </c>
      <c r="Z8" s="1">
        <v>7.3091833333333298</v>
      </c>
      <c r="AA8" s="1">
        <v>82509.713793964795</v>
      </c>
      <c r="AB8" s="1">
        <v>70.337877968495206</v>
      </c>
      <c r="AC8" s="1">
        <v>6.5250166666666702</v>
      </c>
      <c r="AD8" s="1">
        <v>109401.46827053301</v>
      </c>
      <c r="AE8" s="1">
        <v>500</v>
      </c>
      <c r="AF8" s="1">
        <v>335.09501977619902</v>
      </c>
      <c r="AG8" s="1">
        <v>7.75075</v>
      </c>
      <c r="AH8" s="1">
        <v>21001.8536024239</v>
      </c>
      <c r="AI8" s="1">
        <v>67.019003955239796</v>
      </c>
      <c r="AJ8" s="1">
        <v>7.3217333333333299</v>
      </c>
      <c r="AK8" s="1">
        <v>42696.738526352601</v>
      </c>
      <c r="AL8" s="1">
        <v>500</v>
      </c>
      <c r="AM8" s="1">
        <v>456.16443692134601</v>
      </c>
      <c r="AN8" s="1">
        <v>18.950399999999998</v>
      </c>
      <c r="AO8" s="1">
        <v>148927.06879589899</v>
      </c>
      <c r="AP8" s="1">
        <v>91.232887384269105</v>
      </c>
      <c r="AQ8" s="1">
        <v>11.7135</v>
      </c>
      <c r="AR8" s="1">
        <v>1379850.11273801</v>
      </c>
    </row>
    <row r="9" spans="1:44">
      <c r="A9" s="4"/>
      <c r="B9" s="4"/>
      <c r="C9" s="4" t="s">
        <v>408</v>
      </c>
      <c r="D9" s="4"/>
      <c r="E9" s="4"/>
      <c r="F9" s="4" t="s">
        <v>511</v>
      </c>
      <c r="G9" s="4" t="s">
        <v>188</v>
      </c>
      <c r="H9" s="4" t="s">
        <v>396</v>
      </c>
      <c r="I9" s="2">
        <v>44484.986184432899</v>
      </c>
      <c r="J9" s="1">
        <v>350</v>
      </c>
      <c r="K9" s="1">
        <v>394.17747659464402</v>
      </c>
      <c r="L9" s="1">
        <v>5.4310499999999999</v>
      </c>
      <c r="M9" s="1">
        <v>26674.583051165198</v>
      </c>
      <c r="N9" s="1">
        <v>112.622136169898</v>
      </c>
      <c r="O9" s="1">
        <v>5.8726833333333301</v>
      </c>
      <c r="P9" s="1">
        <v>107950.67898276</v>
      </c>
      <c r="Q9" s="1">
        <v>350</v>
      </c>
      <c r="R9" s="1">
        <v>309.57879430397799</v>
      </c>
      <c r="S9" s="1">
        <v>7.0810500000000003</v>
      </c>
      <c r="T9" s="1">
        <v>6301.6238173008796</v>
      </c>
      <c r="U9" s="1">
        <v>88.451084086850898</v>
      </c>
      <c r="V9" s="1">
        <v>6.5173333333333296</v>
      </c>
      <c r="W9" s="1">
        <v>98372.074719782802</v>
      </c>
      <c r="X9" s="1">
        <v>350</v>
      </c>
      <c r="Y9" s="1">
        <v>453.61396606494299</v>
      </c>
      <c r="Z9" s="1">
        <v>7.3091833333333298</v>
      </c>
      <c r="AA9" s="1">
        <v>95693.163500980605</v>
      </c>
      <c r="AB9" s="1">
        <v>129.60399030426899</v>
      </c>
      <c r="AC9" s="1">
        <v>6.5173333333333296</v>
      </c>
      <c r="AD9" s="1">
        <v>98372.074719782802</v>
      </c>
      <c r="AE9" s="1">
        <v>350</v>
      </c>
      <c r="AF9" s="1">
        <v>437.59759864410398</v>
      </c>
      <c r="AG9" s="1">
        <v>7.75075</v>
      </c>
      <c r="AH9" s="1">
        <v>26171.285769628601</v>
      </c>
      <c r="AI9" s="1">
        <v>125.027885326887</v>
      </c>
      <c r="AJ9" s="1">
        <v>7.3217333333333299</v>
      </c>
      <c r="AK9" s="1">
        <v>40743.203950451003</v>
      </c>
      <c r="AL9" s="1">
        <v>350</v>
      </c>
      <c r="AM9" s="1">
        <v>378.12666053622399</v>
      </c>
      <c r="AN9" s="1">
        <v>18.950399999999998</v>
      </c>
      <c r="AO9" s="1">
        <v>119051.41755382001</v>
      </c>
      <c r="AP9" s="1">
        <v>108.036188724635</v>
      </c>
      <c r="AQ9" s="1">
        <v>11.7135</v>
      </c>
      <c r="AR9" s="1">
        <v>1303315.0431520501</v>
      </c>
    </row>
    <row r="10" spans="1:44">
      <c r="A10" s="4"/>
      <c r="B10" s="4"/>
      <c r="C10" s="4" t="s">
        <v>360</v>
      </c>
      <c r="D10" s="4"/>
      <c r="E10" s="4"/>
      <c r="F10" s="4" t="s">
        <v>194</v>
      </c>
      <c r="G10" s="4" t="s">
        <v>188</v>
      </c>
      <c r="H10" s="4" t="s">
        <v>266</v>
      </c>
      <c r="I10" s="2">
        <v>44485.004384594897</v>
      </c>
      <c r="J10" s="1">
        <v>200</v>
      </c>
      <c r="K10" s="1">
        <v>194.443897368926</v>
      </c>
      <c r="L10" s="1">
        <v>5.4310666666666698</v>
      </c>
      <c r="M10" s="1">
        <v>13076.8951246652</v>
      </c>
      <c r="N10" s="1">
        <v>97.221948684463001</v>
      </c>
      <c r="O10" s="1">
        <v>5.8727</v>
      </c>
      <c r="P10" s="1">
        <v>107928.541794113</v>
      </c>
      <c r="Q10" s="1">
        <v>200</v>
      </c>
      <c r="R10" s="1">
        <v>112.617728932142</v>
      </c>
      <c r="S10" s="1">
        <v>7.0810500000000003</v>
      </c>
      <c r="T10" s="1">
        <v>2362.5339690200499</v>
      </c>
      <c r="U10" s="1">
        <v>56.308864466071199</v>
      </c>
      <c r="V10" s="1">
        <v>6.5250166666666702</v>
      </c>
      <c r="W10" s="1">
        <v>101382.234301403</v>
      </c>
      <c r="X10" s="1">
        <v>200</v>
      </c>
      <c r="Y10" s="1">
        <v>162.953734038905</v>
      </c>
      <c r="Z10" s="1">
        <v>7.3091833333333298</v>
      </c>
      <c r="AA10" s="1">
        <v>35428.179674418898</v>
      </c>
      <c r="AB10" s="1">
        <v>81.476867019452499</v>
      </c>
      <c r="AC10" s="1">
        <v>6.5250166666666702</v>
      </c>
      <c r="AD10" s="1">
        <v>101382.234301403</v>
      </c>
      <c r="AE10" s="1">
        <v>200</v>
      </c>
      <c r="AF10" s="1">
        <v>171.06328044711501</v>
      </c>
      <c r="AG10" s="1">
        <v>7.7507666666666699</v>
      </c>
      <c r="AH10" s="1">
        <v>10226.573588204999</v>
      </c>
      <c r="AI10" s="1">
        <v>85.531640223557503</v>
      </c>
      <c r="AJ10" s="1">
        <v>7.3217499999999998</v>
      </c>
      <c r="AK10" s="1">
        <v>40726.622961728899</v>
      </c>
      <c r="AL10" s="1">
        <v>200</v>
      </c>
      <c r="AM10" s="1">
        <v>184.223281303558</v>
      </c>
      <c r="AN10" s="1">
        <v>18.950433333333301</v>
      </c>
      <c r="AO10" s="1">
        <v>70479.839907826899</v>
      </c>
      <c r="AP10" s="1">
        <v>92.111640651779098</v>
      </c>
      <c r="AQ10" s="1">
        <v>11.7135333333333</v>
      </c>
      <c r="AR10" s="1">
        <v>1411328.3528661299</v>
      </c>
    </row>
    <row r="11" spans="1:44">
      <c r="A11" s="4"/>
      <c r="B11" s="4"/>
      <c r="C11" s="4" t="s">
        <v>345</v>
      </c>
      <c r="D11" s="4"/>
      <c r="E11" s="4"/>
      <c r="F11" s="4" t="s">
        <v>447</v>
      </c>
      <c r="G11" s="4" t="s">
        <v>188</v>
      </c>
      <c r="H11" s="4" t="s">
        <v>468</v>
      </c>
      <c r="I11" s="2">
        <v>44485.022584375001</v>
      </c>
      <c r="J11" s="1">
        <v>125</v>
      </c>
      <c r="K11" s="1">
        <v>145.323720340287</v>
      </c>
      <c r="L11" s="1">
        <v>5.4268666666666698</v>
      </c>
      <c r="M11" s="1">
        <v>9701.0191508599491</v>
      </c>
      <c r="N11" s="1">
        <v>116.25897627222901</v>
      </c>
      <c r="O11" s="1">
        <v>5.86431666666667</v>
      </c>
      <c r="P11" s="1">
        <v>107287.775976757</v>
      </c>
      <c r="Q11" s="1">
        <v>125</v>
      </c>
      <c r="R11" s="1">
        <v>83.982697202167003</v>
      </c>
      <c r="S11" s="1">
        <v>7.0810500000000003</v>
      </c>
      <c r="T11" s="1">
        <v>1883.2676512975299</v>
      </c>
      <c r="U11" s="1">
        <v>67.186157761733597</v>
      </c>
      <c r="V11" s="1">
        <v>6.5250166666666702</v>
      </c>
      <c r="W11" s="1">
        <v>108370.927372854</v>
      </c>
      <c r="X11" s="1">
        <v>125</v>
      </c>
      <c r="Y11" s="1">
        <v>129.694820804221</v>
      </c>
      <c r="Z11" s="1">
        <v>7.3091833333333298</v>
      </c>
      <c r="AA11" s="1">
        <v>30141.029844226599</v>
      </c>
      <c r="AB11" s="1">
        <v>103.755856643377</v>
      </c>
      <c r="AC11" s="1">
        <v>6.5250166666666702</v>
      </c>
      <c r="AD11" s="1">
        <v>108370.927372854</v>
      </c>
      <c r="AE11" s="1">
        <v>125</v>
      </c>
      <c r="AF11" s="1">
        <v>124.078003227926</v>
      </c>
      <c r="AG11" s="1">
        <v>7.7507666666666699</v>
      </c>
      <c r="AH11" s="1">
        <v>7614.9418887329002</v>
      </c>
      <c r="AI11" s="1">
        <v>99.262402582340499</v>
      </c>
      <c r="AJ11" s="1">
        <v>7.3294166666666696</v>
      </c>
      <c r="AK11" s="1">
        <v>41809.6802380062</v>
      </c>
      <c r="AL11" s="1">
        <v>125</v>
      </c>
      <c r="AM11" s="1">
        <v>117.907946080638</v>
      </c>
      <c r="AN11" s="1">
        <v>18.950399999999998</v>
      </c>
      <c r="AO11" s="1">
        <v>50929.120505371102</v>
      </c>
      <c r="AP11" s="1">
        <v>94.326356864510103</v>
      </c>
      <c r="AQ11" s="1">
        <v>11.7135</v>
      </c>
      <c r="AR11" s="1">
        <v>1426069.4276670599</v>
      </c>
    </row>
    <row r="12" spans="1:44">
      <c r="A12" s="4"/>
      <c r="B12" s="4"/>
      <c r="C12" s="4" t="s">
        <v>47</v>
      </c>
      <c r="D12" s="4"/>
      <c r="E12" s="4"/>
      <c r="F12" s="4" t="s">
        <v>94</v>
      </c>
      <c r="G12" s="4" t="s">
        <v>188</v>
      </c>
      <c r="H12" s="4" t="s">
        <v>481</v>
      </c>
      <c r="I12" s="2">
        <v>44485.040832627303</v>
      </c>
      <c r="J12" s="1">
        <v>80</v>
      </c>
      <c r="K12" s="1">
        <v>87.394908241701998</v>
      </c>
      <c r="L12" s="1">
        <v>5.42268333333333</v>
      </c>
      <c r="M12" s="1">
        <v>6101.6740664932304</v>
      </c>
      <c r="N12" s="1">
        <v>109.243635302128</v>
      </c>
      <c r="O12" s="1">
        <v>5.8601333333333301</v>
      </c>
      <c r="P12" s="1">
        <v>112406.71910659999</v>
      </c>
      <c r="Q12" s="1">
        <v>80</v>
      </c>
      <c r="R12" s="1">
        <v>61.866153609351002</v>
      </c>
      <c r="S12" s="1">
        <v>7.0887333333333302</v>
      </c>
      <c r="T12" s="1">
        <v>1311.74791277892</v>
      </c>
      <c r="U12" s="1">
        <v>77.332692011688707</v>
      </c>
      <c r="V12" s="1">
        <v>6.5173500000000004</v>
      </c>
      <c r="W12" s="1">
        <v>102467.898130306</v>
      </c>
      <c r="X12" s="1">
        <v>80</v>
      </c>
      <c r="Y12" s="1">
        <v>85.330960941561599</v>
      </c>
      <c r="Z12" s="1">
        <v>7.3091833333333298</v>
      </c>
      <c r="AA12" s="1">
        <v>18750.684567924302</v>
      </c>
      <c r="AB12" s="1">
        <v>106.663701176952</v>
      </c>
      <c r="AC12" s="1">
        <v>6.5173500000000004</v>
      </c>
      <c r="AD12" s="1">
        <v>102467.898130306</v>
      </c>
      <c r="AE12" s="1">
        <v>80</v>
      </c>
      <c r="AF12" s="1">
        <v>70.921278510773107</v>
      </c>
      <c r="AG12" s="1">
        <v>7.7507666666666699</v>
      </c>
      <c r="AH12" s="1">
        <v>4453.7705803909403</v>
      </c>
      <c r="AI12" s="1">
        <v>88.651598138466397</v>
      </c>
      <c r="AJ12" s="1">
        <v>7.3217499999999998</v>
      </c>
      <c r="AK12" s="1">
        <v>42781.532191277402</v>
      </c>
      <c r="AL12" s="1">
        <v>80</v>
      </c>
      <c r="AM12" s="1">
        <v>77.810677878441993</v>
      </c>
      <c r="AN12" s="1">
        <v>18.9369333333333</v>
      </c>
      <c r="AO12" s="1">
        <v>38045.664993408303</v>
      </c>
      <c r="AP12" s="1">
        <v>97.263347348052505</v>
      </c>
      <c r="AQ12" s="1">
        <v>11.7135</v>
      </c>
      <c r="AR12" s="1">
        <v>1404135.9348049599</v>
      </c>
    </row>
    <row r="13" spans="1:44">
      <c r="A13" s="4"/>
      <c r="B13" s="4"/>
      <c r="C13" s="4" t="s">
        <v>452</v>
      </c>
      <c r="D13" s="4"/>
      <c r="E13" s="4"/>
      <c r="F13" s="4" t="s">
        <v>182</v>
      </c>
      <c r="G13" s="4" t="s">
        <v>188</v>
      </c>
      <c r="H13" s="4" t="s">
        <v>498</v>
      </c>
      <c r="I13" s="2">
        <v>44485.059051215299</v>
      </c>
      <c r="J13" s="1">
        <v>50</v>
      </c>
      <c r="K13" s="1">
        <v>63.931869662063598</v>
      </c>
      <c r="L13" s="1">
        <v>5.4310499999999999</v>
      </c>
      <c r="M13" s="1">
        <v>4354.7532370652698</v>
      </c>
      <c r="N13" s="1">
        <v>127.863739324127</v>
      </c>
      <c r="O13" s="1">
        <v>5.8685</v>
      </c>
      <c r="P13" s="1">
        <v>109744.74908451601</v>
      </c>
      <c r="Q13" s="1">
        <v>50</v>
      </c>
      <c r="R13" s="1">
        <v>55.223063177066898</v>
      </c>
      <c r="S13" s="1">
        <v>7.0810500000000003</v>
      </c>
      <c r="T13" s="1">
        <v>1241.7664362047101</v>
      </c>
      <c r="U13" s="1">
        <v>110.44612635413399</v>
      </c>
      <c r="V13" s="1">
        <v>6.5250166666666702</v>
      </c>
      <c r="W13" s="1">
        <v>108670.079742314</v>
      </c>
      <c r="X13" s="1">
        <v>50</v>
      </c>
      <c r="Y13" s="1">
        <v>54.700136904198899</v>
      </c>
      <c r="Z13" s="1">
        <v>7.3091999999999997</v>
      </c>
      <c r="AA13" s="1">
        <v>12747.3838287627</v>
      </c>
      <c r="AB13" s="1">
        <v>109.400273808398</v>
      </c>
      <c r="AC13" s="1">
        <v>6.5250166666666702</v>
      </c>
      <c r="AD13" s="1">
        <v>108670.079742314</v>
      </c>
      <c r="AE13" s="1">
        <v>50</v>
      </c>
      <c r="AF13" s="1">
        <v>56.576595764718299</v>
      </c>
      <c r="AG13" s="1">
        <v>7.75078333333333</v>
      </c>
      <c r="AH13" s="1">
        <v>3698.93691806794</v>
      </c>
      <c r="AI13" s="1">
        <v>113.153191529437</v>
      </c>
      <c r="AJ13" s="1">
        <v>7.3217499999999998</v>
      </c>
      <c r="AK13" s="1">
        <v>44539.4819187756</v>
      </c>
      <c r="AL13" s="1">
        <v>50</v>
      </c>
      <c r="AM13" s="1">
        <v>53.2733951619716</v>
      </c>
      <c r="AN13" s="1">
        <v>18.950433333333301</v>
      </c>
      <c r="AO13" s="1">
        <v>30554.538213712</v>
      </c>
      <c r="AP13" s="1">
        <v>106.546790323943</v>
      </c>
      <c r="AQ13" s="1">
        <v>11.7135333333333</v>
      </c>
      <c r="AR13" s="1">
        <v>1400552.66919592</v>
      </c>
    </row>
    <row r="14" spans="1:44">
      <c r="A14" s="4"/>
      <c r="B14" s="4"/>
      <c r="C14" s="4" t="s">
        <v>36</v>
      </c>
      <c r="D14" s="4"/>
      <c r="E14" s="4"/>
      <c r="F14" s="4" t="s">
        <v>13</v>
      </c>
      <c r="G14" s="4" t="s">
        <v>188</v>
      </c>
      <c r="H14" s="4" t="s">
        <v>463</v>
      </c>
      <c r="I14" s="2">
        <v>44485.0772446759</v>
      </c>
      <c r="J14" s="1">
        <v>30</v>
      </c>
      <c r="K14" s="1">
        <v>29.253269912180802</v>
      </c>
      <c r="L14" s="1">
        <v>5.4268666666666698</v>
      </c>
      <c r="M14" s="1">
        <v>1987.9153616942999</v>
      </c>
      <c r="N14" s="1">
        <v>97.510899707269303</v>
      </c>
      <c r="O14" s="1">
        <v>5.8601333333333301</v>
      </c>
      <c r="P14" s="1">
        <v>109601.629270451</v>
      </c>
      <c r="Q14" s="1">
        <v>30</v>
      </c>
      <c r="R14" s="1">
        <v>34.087846581768197</v>
      </c>
      <c r="S14" s="1">
        <v>7.0887333333333302</v>
      </c>
      <c r="T14" s="1">
        <v>767.81969458860499</v>
      </c>
      <c r="U14" s="1">
        <v>113.62615527256099</v>
      </c>
      <c r="V14" s="1">
        <v>6.5250166666666702</v>
      </c>
      <c r="W14" s="1">
        <v>108855.466317995</v>
      </c>
      <c r="X14" s="1">
        <v>30</v>
      </c>
      <c r="Y14" s="1">
        <v>30.047417369021002</v>
      </c>
      <c r="Z14" s="1">
        <v>7.3091833333333298</v>
      </c>
      <c r="AA14" s="1">
        <v>7014.2308617123699</v>
      </c>
      <c r="AB14" s="1">
        <v>100.15805789673701</v>
      </c>
      <c r="AC14" s="1">
        <v>6.5250166666666702</v>
      </c>
      <c r="AD14" s="1">
        <v>108855.466317995</v>
      </c>
      <c r="AE14" s="1">
        <v>30</v>
      </c>
      <c r="AF14" s="1">
        <v>25.4739136693841</v>
      </c>
      <c r="AG14" s="1">
        <v>7.7507666666666699</v>
      </c>
      <c r="AH14" s="1">
        <v>1739.1995394112801</v>
      </c>
      <c r="AI14" s="1">
        <v>84.913045564613597</v>
      </c>
      <c r="AJ14" s="1">
        <v>7.3217499999999998</v>
      </c>
      <c r="AK14" s="1">
        <v>46511.3331096357</v>
      </c>
      <c r="AL14" s="1">
        <v>30</v>
      </c>
      <c r="AM14" s="1">
        <v>42.361139633732101</v>
      </c>
      <c r="AN14" s="1">
        <v>18.950416666666701</v>
      </c>
      <c r="AO14" s="1">
        <v>28010.986984242201</v>
      </c>
      <c r="AP14" s="1">
        <v>141.20379877910699</v>
      </c>
      <c r="AQ14" s="1">
        <v>11.713516666666701</v>
      </c>
      <c r="AR14" s="1">
        <v>1438913.6978537999</v>
      </c>
    </row>
    <row r="15" spans="1:44">
      <c r="A15" s="4"/>
      <c r="B15" s="4"/>
      <c r="C15" s="4" t="s">
        <v>514</v>
      </c>
      <c r="D15" s="4"/>
      <c r="E15" s="4"/>
      <c r="F15" s="4" t="s">
        <v>358</v>
      </c>
      <c r="G15" s="4" t="s">
        <v>188</v>
      </c>
      <c r="H15" s="4" t="s">
        <v>246</v>
      </c>
      <c r="I15" s="2">
        <v>44485.095566712997</v>
      </c>
      <c r="J15" s="1">
        <v>20</v>
      </c>
      <c r="K15" s="1">
        <v>36.869175088301901</v>
      </c>
      <c r="L15" s="1">
        <v>5.42268333333333</v>
      </c>
      <c r="M15" s="1">
        <v>2470.4785279540902</v>
      </c>
      <c r="N15" s="1">
        <v>184.34587544151</v>
      </c>
      <c r="O15" s="1">
        <v>5.86431666666667</v>
      </c>
      <c r="P15" s="1">
        <v>108046.581556879</v>
      </c>
      <c r="Q15" s="1">
        <v>20</v>
      </c>
      <c r="R15" s="1">
        <v>22.016451559276099</v>
      </c>
      <c r="S15" s="1">
        <v>7.0887166666666701</v>
      </c>
      <c r="T15" s="1">
        <v>479.91270197931698</v>
      </c>
      <c r="U15" s="1">
        <v>110.082257796381</v>
      </c>
      <c r="V15" s="1">
        <v>6.5250166666666702</v>
      </c>
      <c r="W15" s="1">
        <v>105342.95148283899</v>
      </c>
      <c r="X15" s="1">
        <v>20</v>
      </c>
      <c r="Y15" s="1">
        <v>26.3647746484456</v>
      </c>
      <c r="Z15" s="1">
        <v>7.3091833333333298</v>
      </c>
      <c r="AA15" s="1">
        <v>5955.9659947507798</v>
      </c>
      <c r="AB15" s="1">
        <v>131.82387324222799</v>
      </c>
      <c r="AC15" s="1">
        <v>6.5250166666666702</v>
      </c>
      <c r="AD15" s="1">
        <v>105342.95148283899</v>
      </c>
      <c r="AE15" s="1">
        <v>20</v>
      </c>
      <c r="AF15" s="1">
        <v>30.6504961720733</v>
      </c>
      <c r="AG15" s="1">
        <v>7.75075</v>
      </c>
      <c r="AH15" s="1">
        <v>1972.11708928693</v>
      </c>
      <c r="AI15" s="1">
        <v>153.25248086036601</v>
      </c>
      <c r="AJ15" s="1">
        <v>7.3217333333333299</v>
      </c>
      <c r="AK15" s="1">
        <v>43832.903116612099</v>
      </c>
      <c r="AL15" s="1">
        <v>20</v>
      </c>
      <c r="AM15" s="1">
        <v>31.763962170623099</v>
      </c>
      <c r="AN15" s="1">
        <v>18.950399999999998</v>
      </c>
      <c r="AO15" s="1">
        <v>23727.372979395699</v>
      </c>
      <c r="AP15" s="1">
        <v>158.819810853115</v>
      </c>
      <c r="AQ15" s="1">
        <v>11.7135</v>
      </c>
      <c r="AR15" s="1">
        <v>1380747.49198902</v>
      </c>
    </row>
    <row r="16" spans="1:44">
      <c r="A16" s="4"/>
      <c r="B16" s="4"/>
      <c r="C16" s="4" t="s">
        <v>81</v>
      </c>
      <c r="D16" s="4"/>
      <c r="E16" s="4"/>
      <c r="F16" s="4" t="s">
        <v>533</v>
      </c>
      <c r="G16" s="4" t="s">
        <v>188</v>
      </c>
      <c r="H16" s="4" t="s">
        <v>100</v>
      </c>
      <c r="I16" s="2">
        <v>44485.1137951852</v>
      </c>
      <c r="J16" s="1">
        <v>12</v>
      </c>
      <c r="K16" s="1">
        <v>0</v>
      </c>
      <c r="L16" s="1">
        <v>5.8664166666666704</v>
      </c>
      <c r="M16" s="1">
        <v>0</v>
      </c>
      <c r="N16" s="1">
        <v>0</v>
      </c>
      <c r="O16" s="1">
        <v>5.86431666666667</v>
      </c>
      <c r="P16" s="1">
        <v>113542.60286221901</v>
      </c>
      <c r="Q16" s="1">
        <v>12</v>
      </c>
      <c r="R16" s="1">
        <v>9.8858307067789895</v>
      </c>
      <c r="S16" s="1">
        <v>7.0887333333333302</v>
      </c>
      <c r="T16" s="1">
        <v>197.85085339344599</v>
      </c>
      <c r="U16" s="1">
        <v>82.381922556491602</v>
      </c>
      <c r="V16" s="1">
        <v>6.5250166666666702</v>
      </c>
      <c r="W16" s="1">
        <v>96719.784557553896</v>
      </c>
      <c r="X16" s="1">
        <v>12</v>
      </c>
      <c r="Y16" s="1">
        <v>16.6722364419035</v>
      </c>
      <c r="Z16" s="1">
        <v>7.3091999999999997</v>
      </c>
      <c r="AA16" s="1">
        <v>3458.05459025758</v>
      </c>
      <c r="AB16" s="1">
        <v>138.935303682529</v>
      </c>
      <c r="AC16" s="1">
        <v>6.5250166666666702</v>
      </c>
      <c r="AD16" s="1">
        <v>96719.784557553896</v>
      </c>
      <c r="AE16" s="1">
        <v>12</v>
      </c>
      <c r="AF16" s="1">
        <v>13.6228404396256</v>
      </c>
      <c r="AG16" s="1">
        <v>7.75078333333333</v>
      </c>
      <c r="AH16" s="1">
        <v>797.36825009155405</v>
      </c>
      <c r="AI16" s="1">
        <v>113.52367033021299</v>
      </c>
      <c r="AJ16" s="1">
        <v>7.3294333333333297</v>
      </c>
      <c r="AK16" s="1">
        <v>39874.597960552601</v>
      </c>
      <c r="AL16" s="1">
        <v>12</v>
      </c>
      <c r="AM16" s="1">
        <v>14.413970888248899</v>
      </c>
      <c r="AN16" s="1">
        <v>18.936983333333298</v>
      </c>
      <c r="AO16" s="1">
        <v>19271.241532571701</v>
      </c>
      <c r="AP16" s="1">
        <v>120.116424068741</v>
      </c>
      <c r="AQ16" s="1">
        <v>11.7135333333333</v>
      </c>
      <c r="AR16" s="1">
        <v>1433237.83640528</v>
      </c>
    </row>
    <row r="17" spans="1:44">
      <c r="A17" s="4"/>
      <c r="B17" s="4"/>
      <c r="C17" s="4" t="s">
        <v>300</v>
      </c>
      <c r="D17" s="4"/>
      <c r="E17" s="4"/>
      <c r="F17" s="4" t="s">
        <v>98</v>
      </c>
      <c r="G17" s="4" t="s">
        <v>188</v>
      </c>
      <c r="H17" s="4" t="s">
        <v>343</v>
      </c>
      <c r="I17" s="2">
        <v>44485.131995891199</v>
      </c>
      <c r="J17" s="1">
        <v>7</v>
      </c>
      <c r="K17" s="1">
        <v>0</v>
      </c>
      <c r="L17" s="1">
        <v>5.8705999999999996</v>
      </c>
      <c r="M17" s="1">
        <v>0</v>
      </c>
      <c r="N17" s="1">
        <v>0</v>
      </c>
      <c r="O17" s="1">
        <v>5.8685</v>
      </c>
      <c r="P17" s="1">
        <v>112600.302868805</v>
      </c>
      <c r="Q17" s="1">
        <v>7</v>
      </c>
      <c r="R17" s="1">
        <v>7.4662484460347196</v>
      </c>
      <c r="S17" s="1">
        <v>7.1040666666666699</v>
      </c>
      <c r="T17" s="1">
        <v>149.32400356078099</v>
      </c>
      <c r="U17" s="1">
        <v>106.66069208621001</v>
      </c>
      <c r="V17" s="1">
        <v>6.5250166666666702</v>
      </c>
      <c r="W17" s="1">
        <v>96653.536576110098</v>
      </c>
      <c r="X17" s="1">
        <v>7</v>
      </c>
      <c r="Y17" s="1">
        <v>9.09077111282377</v>
      </c>
      <c r="Z17" s="1">
        <v>7.3168666666666704</v>
      </c>
      <c r="AA17" s="1">
        <v>1884.2613353730601</v>
      </c>
      <c r="AB17" s="1">
        <v>129.868158754625</v>
      </c>
      <c r="AC17" s="1">
        <v>6.5250166666666702</v>
      </c>
      <c r="AD17" s="1">
        <v>96653.536576110098</v>
      </c>
      <c r="AE17" s="1">
        <v>7</v>
      </c>
      <c r="AF17" s="1">
        <v>10.320055053412201</v>
      </c>
      <c r="AG17" s="1">
        <v>7.75075</v>
      </c>
      <c r="AH17" s="1">
        <v>634.79196389609297</v>
      </c>
      <c r="AI17" s="1">
        <v>147.42935790588899</v>
      </c>
      <c r="AJ17" s="1">
        <v>7.3217499999999998</v>
      </c>
      <c r="AK17" s="1">
        <v>41903.900947624999</v>
      </c>
      <c r="AL17" s="1">
        <v>7</v>
      </c>
      <c r="AM17" s="1">
        <v>0</v>
      </c>
      <c r="AN17" s="1">
        <v>18.950399999999998</v>
      </c>
      <c r="AO17" s="1">
        <v>14524.003634357599</v>
      </c>
      <c r="AP17" s="1">
        <v>0</v>
      </c>
      <c r="AQ17" s="1">
        <v>11.7135</v>
      </c>
      <c r="AR17" s="1">
        <v>1435022.6206063901</v>
      </c>
    </row>
    <row r="18" spans="1:44">
      <c r="A18" s="4"/>
      <c r="B18" s="4"/>
      <c r="C18" s="4" t="s">
        <v>78</v>
      </c>
      <c r="D18" s="4"/>
      <c r="E18" s="4"/>
      <c r="F18" s="4" t="s">
        <v>151</v>
      </c>
      <c r="G18" s="4" t="s">
        <v>487</v>
      </c>
      <c r="H18" s="4"/>
      <c r="I18" s="2">
        <v>44484.767734317102</v>
      </c>
      <c r="J18" s="1"/>
      <c r="K18" s="1">
        <v>1203.99363178924</v>
      </c>
      <c r="L18" s="1">
        <v>5.3933833333333299</v>
      </c>
      <c r="M18" s="1">
        <v>90224.616557853005</v>
      </c>
      <c r="N18" s="1"/>
      <c r="O18" s="1">
        <v>5.85175</v>
      </c>
      <c r="P18" s="1">
        <v>116710.531842728</v>
      </c>
      <c r="Q18" s="1"/>
      <c r="R18" s="1">
        <v>0</v>
      </c>
      <c r="S18" s="1">
        <v>6.9198833333333303</v>
      </c>
      <c r="T18" s="1">
        <v>0</v>
      </c>
      <c r="U18" s="1"/>
      <c r="V18" s="1">
        <v>6.5173500000000004</v>
      </c>
      <c r="W18" s="1">
        <v>106751.317026219</v>
      </c>
      <c r="X18" s="1"/>
      <c r="Y18" s="1">
        <v>0</v>
      </c>
      <c r="Z18" s="1">
        <v>7.4166166666666697</v>
      </c>
      <c r="AA18" s="1">
        <v>0</v>
      </c>
      <c r="AB18" s="1"/>
      <c r="AC18" s="1">
        <v>6.5173500000000004</v>
      </c>
      <c r="AD18" s="1">
        <v>106751.317026219</v>
      </c>
      <c r="AE18" s="1"/>
      <c r="AF18" s="1" t="s">
        <v>450</v>
      </c>
      <c r="AG18" s="1" t="s">
        <v>450</v>
      </c>
      <c r="AH18" s="1" t="s">
        <v>450</v>
      </c>
      <c r="AI18" s="1" t="s">
        <v>450</v>
      </c>
      <c r="AJ18" s="1">
        <v>7.3217333333333299</v>
      </c>
      <c r="AK18" s="1">
        <v>48560.264550091102</v>
      </c>
      <c r="AL18" s="1"/>
      <c r="AM18" s="1">
        <v>55.452470631879798</v>
      </c>
      <c r="AN18" s="1">
        <v>18.950416666666701</v>
      </c>
      <c r="AO18" s="1">
        <v>63481.745905273703</v>
      </c>
      <c r="AP18" s="1"/>
      <c r="AQ18" s="1">
        <v>11.700049999999999</v>
      </c>
      <c r="AR18" s="1">
        <v>2848620.4400680498</v>
      </c>
    </row>
    <row r="19" spans="1:44">
      <c r="A19" s="4"/>
      <c r="B19" s="4"/>
      <c r="C19" s="4" t="s">
        <v>78</v>
      </c>
      <c r="D19" s="4"/>
      <c r="E19" s="4"/>
      <c r="F19" s="4" t="s">
        <v>198</v>
      </c>
      <c r="G19" s="4" t="s">
        <v>487</v>
      </c>
      <c r="H19" s="4"/>
      <c r="I19" s="2">
        <v>44484.785794513897</v>
      </c>
      <c r="J19" s="1"/>
      <c r="K19" s="1">
        <v>0</v>
      </c>
      <c r="L19" s="1">
        <v>5.0040666666666702</v>
      </c>
      <c r="M19" s="1">
        <v>0</v>
      </c>
      <c r="N19" s="1"/>
      <c r="O19" s="1">
        <v>5.86431666666667</v>
      </c>
      <c r="P19" s="1">
        <v>105603.96541844</v>
      </c>
      <c r="Q19" s="1"/>
      <c r="R19" s="1">
        <v>0</v>
      </c>
      <c r="S19" s="1">
        <v>6.9659500000000003</v>
      </c>
      <c r="T19" s="1">
        <v>0</v>
      </c>
      <c r="U19" s="1"/>
      <c r="V19" s="1">
        <v>6.5250333333333304</v>
      </c>
      <c r="W19" s="1">
        <v>111137.04333618</v>
      </c>
      <c r="X19" s="1"/>
      <c r="Y19" s="1">
        <v>0</v>
      </c>
      <c r="Z19" s="1">
        <v>7.1633833333333303</v>
      </c>
      <c r="AA19" s="1">
        <v>0</v>
      </c>
      <c r="AB19" s="1"/>
      <c r="AC19" s="1">
        <v>6.5250333333333304</v>
      </c>
      <c r="AD19" s="1">
        <v>111137.04333618</v>
      </c>
      <c r="AE19" s="1"/>
      <c r="AF19" s="1" t="s">
        <v>450</v>
      </c>
      <c r="AG19" s="1" t="s">
        <v>450</v>
      </c>
      <c r="AH19" s="1" t="s">
        <v>450</v>
      </c>
      <c r="AI19" s="1" t="s">
        <v>450</v>
      </c>
      <c r="AJ19" s="1">
        <v>7.3217499999999998</v>
      </c>
      <c r="AK19" s="1">
        <v>43975.622566956998</v>
      </c>
      <c r="AL19" s="1"/>
      <c r="AM19" s="1">
        <v>7.8680468720012202</v>
      </c>
      <c r="AN19" s="1">
        <v>18.936966666666699</v>
      </c>
      <c r="AO19" s="1">
        <v>16282.735979560601</v>
      </c>
      <c r="AP19" s="1"/>
      <c r="AQ19" s="1">
        <v>11.713516666666701</v>
      </c>
      <c r="AR19" s="1">
        <v>1352962.27778291</v>
      </c>
    </row>
    <row r="20" spans="1:44">
      <c r="A20" s="4"/>
      <c r="B20" s="4"/>
      <c r="C20" s="4" t="s">
        <v>78</v>
      </c>
      <c r="D20" s="4"/>
      <c r="E20" s="4"/>
      <c r="F20" s="4" t="s">
        <v>415</v>
      </c>
      <c r="G20" s="4" t="s">
        <v>487</v>
      </c>
      <c r="H20" s="4"/>
      <c r="I20" s="2">
        <v>44485.168470868099</v>
      </c>
      <c r="J20" s="1"/>
      <c r="K20" s="1">
        <v>0</v>
      </c>
      <c r="L20" s="1">
        <v>5.0040666666666702</v>
      </c>
      <c r="M20" s="1">
        <v>0</v>
      </c>
      <c r="N20" s="1"/>
      <c r="O20" s="1">
        <v>5.86431666666667</v>
      </c>
      <c r="P20" s="1">
        <v>114348.68516407</v>
      </c>
      <c r="Q20" s="1"/>
      <c r="R20" s="1">
        <v>0</v>
      </c>
      <c r="S20" s="1">
        <v>7.0196500000000004</v>
      </c>
      <c r="T20" s="1">
        <v>0</v>
      </c>
      <c r="U20" s="1"/>
      <c r="V20" s="1">
        <v>6.5250166666666702</v>
      </c>
      <c r="W20" s="1">
        <v>102408.774116071</v>
      </c>
      <c r="X20" s="1"/>
      <c r="Y20" s="1">
        <v>0</v>
      </c>
      <c r="Z20" s="1">
        <v>7.2631333333333297</v>
      </c>
      <c r="AA20" s="1">
        <v>0</v>
      </c>
      <c r="AB20" s="1"/>
      <c r="AC20" s="1">
        <v>6.5250166666666702</v>
      </c>
      <c r="AD20" s="1">
        <v>102408.774116071</v>
      </c>
      <c r="AE20" s="1"/>
      <c r="AF20" s="1">
        <v>0</v>
      </c>
      <c r="AG20" s="1">
        <v>7.8315000000000001</v>
      </c>
      <c r="AH20" s="1">
        <v>0</v>
      </c>
      <c r="AI20" s="1"/>
      <c r="AJ20" s="1">
        <v>7.3217333333333299</v>
      </c>
      <c r="AK20" s="1">
        <v>44745.840574112401</v>
      </c>
      <c r="AL20" s="1"/>
      <c r="AM20" s="1">
        <v>14.7851858060565</v>
      </c>
      <c r="AN20" s="1">
        <v>18.950399999999998</v>
      </c>
      <c r="AO20" s="1">
        <v>19504.5168511597</v>
      </c>
      <c r="AP20" s="1"/>
      <c r="AQ20" s="1">
        <v>11.7135</v>
      </c>
      <c r="AR20" s="1">
        <v>1442006.17770921</v>
      </c>
    </row>
    <row r="21" spans="1:44">
      <c r="A21" s="4"/>
      <c r="B21" s="4"/>
      <c r="C21" s="4" t="s">
        <v>78</v>
      </c>
      <c r="D21" s="4"/>
      <c r="E21" s="4"/>
      <c r="F21" s="4" t="s">
        <v>215</v>
      </c>
      <c r="G21" s="4" t="s">
        <v>487</v>
      </c>
      <c r="H21" s="4"/>
      <c r="I21" s="2">
        <v>44489.046517824099</v>
      </c>
      <c r="J21" s="1"/>
      <c r="K21" s="1">
        <v>0</v>
      </c>
      <c r="L21" s="1">
        <v>5.8622166666666704</v>
      </c>
      <c r="M21" s="1">
        <v>0</v>
      </c>
      <c r="N21" s="1"/>
      <c r="O21" s="1">
        <v>5.8601333333333301</v>
      </c>
      <c r="P21" s="1">
        <v>172675.94349471401</v>
      </c>
      <c r="Q21" s="1"/>
      <c r="R21" s="1">
        <v>0</v>
      </c>
      <c r="S21" s="1">
        <v>7.1040666666666699</v>
      </c>
      <c r="T21" s="1">
        <v>0</v>
      </c>
      <c r="U21" s="1"/>
      <c r="V21" s="1">
        <v>6.5173500000000004</v>
      </c>
      <c r="W21" s="1">
        <v>186331.29063344499</v>
      </c>
      <c r="X21" s="1"/>
      <c r="Y21" s="1">
        <v>0</v>
      </c>
      <c r="Z21" s="1">
        <v>7.2554666666666696</v>
      </c>
      <c r="AA21" s="1">
        <v>0</v>
      </c>
      <c r="AB21" s="1"/>
      <c r="AC21" s="1">
        <v>6.5173500000000004</v>
      </c>
      <c r="AD21" s="1">
        <v>186331.29063344499</v>
      </c>
      <c r="AE21" s="1"/>
      <c r="AF21" s="1">
        <v>0</v>
      </c>
      <c r="AG21" s="1">
        <v>8.0333833333333295</v>
      </c>
      <c r="AH21" s="1">
        <v>0</v>
      </c>
      <c r="AI21" s="1"/>
      <c r="AJ21" s="1">
        <v>7.3140666666666698</v>
      </c>
      <c r="AK21" s="1">
        <v>73928.978091481797</v>
      </c>
      <c r="AL21" s="1"/>
      <c r="AM21" s="1">
        <v>32.6151658166171</v>
      </c>
      <c r="AN21" s="1">
        <v>18.923483333333301</v>
      </c>
      <c r="AO21" s="1">
        <v>34778.917562666902</v>
      </c>
      <c r="AP21" s="1"/>
      <c r="AQ21" s="1">
        <v>11.700049999999999</v>
      </c>
      <c r="AR21" s="1">
        <v>2002494.63693967</v>
      </c>
    </row>
    <row r="22" spans="1:44">
      <c r="A22" s="4"/>
      <c r="B22" s="4"/>
      <c r="C22" s="4" t="s">
        <v>78</v>
      </c>
      <c r="D22" s="4"/>
      <c r="E22" s="4"/>
      <c r="F22" s="4" t="s">
        <v>434</v>
      </c>
      <c r="G22" s="4" t="s">
        <v>487</v>
      </c>
      <c r="H22" s="4"/>
      <c r="I22" s="2">
        <v>44489.755470081</v>
      </c>
      <c r="J22" s="1"/>
      <c r="K22" s="1">
        <v>0</v>
      </c>
      <c r="L22" s="1">
        <v>5.8622333333333296</v>
      </c>
      <c r="M22" s="1">
        <v>0</v>
      </c>
      <c r="N22" s="1"/>
      <c r="O22" s="1">
        <v>5.86431666666667</v>
      </c>
      <c r="P22" s="1">
        <v>152959.363612969</v>
      </c>
      <c r="Q22" s="1"/>
      <c r="R22" s="1">
        <v>0</v>
      </c>
      <c r="S22" s="1">
        <v>7.1117499999999998</v>
      </c>
      <c r="T22" s="1">
        <v>0</v>
      </c>
      <c r="U22" s="1"/>
      <c r="V22" s="1">
        <v>6.5173500000000004</v>
      </c>
      <c r="W22" s="1">
        <v>175337.89931009701</v>
      </c>
      <c r="X22" s="1"/>
      <c r="Y22" s="1">
        <v>0</v>
      </c>
      <c r="Z22" s="1">
        <v>7.2554666666666696</v>
      </c>
      <c r="AA22" s="1">
        <v>0</v>
      </c>
      <c r="AB22" s="1"/>
      <c r="AC22" s="1">
        <v>6.5173500000000004</v>
      </c>
      <c r="AD22" s="1">
        <v>175337.89931009701</v>
      </c>
      <c r="AE22" s="1"/>
      <c r="AF22" s="1" t="s">
        <v>450</v>
      </c>
      <c r="AG22" s="1" t="s">
        <v>450</v>
      </c>
      <c r="AH22" s="1" t="s">
        <v>450</v>
      </c>
      <c r="AI22" s="1" t="s">
        <v>450</v>
      </c>
      <c r="AJ22" s="1">
        <v>7.3140833333333299</v>
      </c>
      <c r="AK22" s="1">
        <v>68062.175400912703</v>
      </c>
      <c r="AL22" s="1"/>
      <c r="AM22" s="1">
        <v>50.650520212852101</v>
      </c>
      <c r="AN22" s="1">
        <v>18.9235166666667</v>
      </c>
      <c r="AO22" s="1">
        <v>46120.680143006903</v>
      </c>
      <c r="AP22" s="1"/>
      <c r="AQ22" s="1">
        <v>11.7000666666667</v>
      </c>
      <c r="AR22" s="1">
        <v>2170235.7453438798</v>
      </c>
    </row>
    <row r="23" spans="1:44">
      <c r="A23" s="4"/>
      <c r="B23" s="4"/>
      <c r="C23" s="4" t="s">
        <v>226</v>
      </c>
      <c r="D23" s="4"/>
      <c r="E23" s="4"/>
      <c r="F23" s="4" t="s">
        <v>411</v>
      </c>
      <c r="G23" s="4" t="s">
        <v>120</v>
      </c>
      <c r="H23" s="4" t="s">
        <v>509</v>
      </c>
      <c r="I23" s="2">
        <v>44484.803963391198</v>
      </c>
      <c r="J23" s="1">
        <v>5000</v>
      </c>
      <c r="K23" s="1">
        <v>4835.7508717805404</v>
      </c>
      <c r="L23" s="1">
        <v>5.4268666666666698</v>
      </c>
      <c r="M23" s="1">
        <v>382557.14053126099</v>
      </c>
      <c r="N23" s="1">
        <v>96.715017435610903</v>
      </c>
      <c r="O23" s="1">
        <v>5.86431666666667</v>
      </c>
      <c r="P23" s="1">
        <v>111377.915960688</v>
      </c>
      <c r="Q23" s="1">
        <v>5000</v>
      </c>
      <c r="R23" s="1">
        <v>5012.3474485201496</v>
      </c>
      <c r="S23" s="1">
        <v>7.0810500000000003</v>
      </c>
      <c r="T23" s="1">
        <v>116456.928265097</v>
      </c>
      <c r="U23" s="1">
        <v>100.246948970403</v>
      </c>
      <c r="V23" s="1">
        <v>6.5173500000000004</v>
      </c>
      <c r="W23" s="1">
        <v>112283.185269975</v>
      </c>
      <c r="X23" s="1">
        <v>5000</v>
      </c>
      <c r="Y23" s="1">
        <v>6243.1889910455302</v>
      </c>
      <c r="Z23" s="1">
        <v>7.3091999999999997</v>
      </c>
      <c r="AA23" s="1">
        <v>1503293.81250497</v>
      </c>
      <c r="AB23" s="1">
        <v>124.86377982091101</v>
      </c>
      <c r="AC23" s="1">
        <v>6.5173500000000004</v>
      </c>
      <c r="AD23" s="1">
        <v>112283.185269975</v>
      </c>
      <c r="AE23" s="1">
        <v>5000</v>
      </c>
      <c r="AF23" s="1">
        <v>6676.2230603108701</v>
      </c>
      <c r="AG23" s="1">
        <v>7.7642333333333298</v>
      </c>
      <c r="AH23" s="1">
        <v>411445.629199307</v>
      </c>
      <c r="AI23" s="1">
        <v>133.52446120621701</v>
      </c>
      <c r="AJ23" s="1">
        <v>7.3294166666666696</v>
      </c>
      <c r="AK23" s="1">
        <v>41984.2754823141</v>
      </c>
      <c r="AL23" s="1">
        <v>5000</v>
      </c>
      <c r="AM23" s="1">
        <v>4275.3275910573502</v>
      </c>
      <c r="AN23" s="1">
        <v>18.950416666666701</v>
      </c>
      <c r="AO23" s="1">
        <v>1193289.39869421</v>
      </c>
      <c r="AP23" s="1">
        <v>85.506551821146999</v>
      </c>
      <c r="AQ23" s="1">
        <v>11.713516666666701</v>
      </c>
      <c r="AR23" s="1">
        <v>1381390.5828778199</v>
      </c>
    </row>
    <row r="24" spans="1:44">
      <c r="A24" s="4"/>
      <c r="B24" s="4"/>
      <c r="C24" s="4" t="s">
        <v>226</v>
      </c>
      <c r="D24" s="4"/>
      <c r="E24" s="4"/>
      <c r="F24" s="4" t="s">
        <v>80</v>
      </c>
      <c r="G24" s="4" t="s">
        <v>120</v>
      </c>
      <c r="H24" s="4" t="s">
        <v>509</v>
      </c>
      <c r="I24" s="2">
        <v>44484.8221803704</v>
      </c>
      <c r="J24" s="1">
        <v>5000</v>
      </c>
      <c r="K24" s="1">
        <v>5295.3645880067797</v>
      </c>
      <c r="L24" s="1">
        <v>5.4268666666666698</v>
      </c>
      <c r="M24" s="1">
        <v>412881.37828015903</v>
      </c>
      <c r="N24" s="1">
        <v>105.907291760136</v>
      </c>
      <c r="O24" s="1">
        <v>5.86431666666667</v>
      </c>
      <c r="P24" s="1">
        <v>108455.19369389499</v>
      </c>
      <c r="Q24" s="1">
        <v>5000</v>
      </c>
      <c r="R24" s="1">
        <v>5294.7662248522402</v>
      </c>
      <c r="S24" s="1">
        <v>7.0810500000000003</v>
      </c>
      <c r="T24" s="1">
        <v>125053.786020892</v>
      </c>
      <c r="U24" s="1">
        <v>105.895324497045</v>
      </c>
      <c r="V24" s="1">
        <v>6.5250166666666702</v>
      </c>
      <c r="W24" s="1">
        <v>114140.722252914</v>
      </c>
      <c r="X24" s="1">
        <v>5000</v>
      </c>
      <c r="Y24" s="1">
        <v>5625.33351150205</v>
      </c>
      <c r="Z24" s="1">
        <v>7.3091833333333298</v>
      </c>
      <c r="AA24" s="1">
        <v>1376929.02838195</v>
      </c>
      <c r="AB24" s="1">
        <v>112.506670230041</v>
      </c>
      <c r="AC24" s="1">
        <v>6.5250166666666702</v>
      </c>
      <c r="AD24" s="1">
        <v>114140.722252914</v>
      </c>
      <c r="AE24" s="1">
        <v>5000</v>
      </c>
      <c r="AF24" s="1">
        <v>5966.1829564541904</v>
      </c>
      <c r="AG24" s="1">
        <v>7.7642166666666697</v>
      </c>
      <c r="AH24" s="1">
        <v>362773.979587632</v>
      </c>
      <c r="AI24" s="1">
        <v>119.32365912908401</v>
      </c>
      <c r="AJ24" s="1">
        <v>7.3294166666666696</v>
      </c>
      <c r="AK24" s="1">
        <v>41423.292018698601</v>
      </c>
      <c r="AL24" s="1">
        <v>5000</v>
      </c>
      <c r="AM24" s="1">
        <v>5177.8532300700399</v>
      </c>
      <c r="AN24" s="1">
        <v>18.950399999999998</v>
      </c>
      <c r="AO24" s="1">
        <v>1386334.0673581699</v>
      </c>
      <c r="AP24" s="1">
        <v>103.557064601401</v>
      </c>
      <c r="AQ24" s="1">
        <v>11.7135</v>
      </c>
      <c r="AR24" s="1">
        <v>1350545.6653088699</v>
      </c>
    </row>
    <row r="25" spans="1:44">
      <c r="A25" s="4"/>
      <c r="B25" s="4"/>
      <c r="C25" s="4" t="s">
        <v>226</v>
      </c>
      <c r="D25" s="4"/>
      <c r="E25" s="4"/>
      <c r="F25" s="4" t="s">
        <v>148</v>
      </c>
      <c r="G25" s="4" t="s">
        <v>120</v>
      </c>
      <c r="H25" s="4" t="s">
        <v>509</v>
      </c>
      <c r="I25" s="2">
        <v>44484.840371655097</v>
      </c>
      <c r="J25" s="1">
        <v>5000</v>
      </c>
      <c r="K25" s="1">
        <v>5094.5597925178099</v>
      </c>
      <c r="L25" s="1">
        <v>5.42268333333333</v>
      </c>
      <c r="M25" s="1">
        <v>433492.09376341</v>
      </c>
      <c r="N25" s="1">
        <v>101.891195850356</v>
      </c>
      <c r="O25" s="1">
        <v>5.8601333333333301</v>
      </c>
      <c r="P25" s="1">
        <v>118981.522955166</v>
      </c>
      <c r="Q25" s="1">
        <v>5000</v>
      </c>
      <c r="R25" s="1">
        <v>5250.47172611101</v>
      </c>
      <c r="S25" s="1">
        <v>7.0810500000000003</v>
      </c>
      <c r="T25" s="1">
        <v>122580.231285374</v>
      </c>
      <c r="U25" s="1">
        <v>105.00943452222</v>
      </c>
      <c r="V25" s="1">
        <v>6.5250166666666702</v>
      </c>
      <c r="W25" s="1">
        <v>112826.904710962</v>
      </c>
      <c r="X25" s="1">
        <v>5000</v>
      </c>
      <c r="Y25" s="1">
        <v>5449.1834705294204</v>
      </c>
      <c r="Z25" s="1">
        <v>7.3091833333333298</v>
      </c>
      <c r="AA25" s="1">
        <v>1318459.4222194599</v>
      </c>
      <c r="AB25" s="1">
        <v>108.983669410589</v>
      </c>
      <c r="AC25" s="1">
        <v>6.5250166666666702</v>
      </c>
      <c r="AD25" s="1">
        <v>112826.904710962</v>
      </c>
      <c r="AE25" s="1">
        <v>5000</v>
      </c>
      <c r="AF25" s="1">
        <v>5823.5313982121997</v>
      </c>
      <c r="AG25" s="1">
        <v>7.7642166666666697</v>
      </c>
      <c r="AH25" s="1">
        <v>347086.28605893202</v>
      </c>
      <c r="AI25" s="1">
        <v>116.470627964244</v>
      </c>
      <c r="AJ25" s="1">
        <v>7.3294166666666696</v>
      </c>
      <c r="AK25" s="1">
        <v>40602.809112717798</v>
      </c>
      <c r="AL25" s="1">
        <v>5000</v>
      </c>
      <c r="AM25" s="1">
        <v>4946.8653406451504</v>
      </c>
      <c r="AN25" s="1">
        <v>18.950416666666701</v>
      </c>
      <c r="AO25" s="1">
        <v>1325323.5437334499</v>
      </c>
      <c r="AP25" s="1">
        <v>98.937306812903103</v>
      </c>
      <c r="AQ25" s="1">
        <v>11.7135</v>
      </c>
      <c r="AR25" s="1">
        <v>1344894.35126663</v>
      </c>
    </row>
    <row r="26" spans="1:44">
      <c r="A26" s="4"/>
      <c r="B26" s="4"/>
      <c r="C26" s="4" t="s">
        <v>226</v>
      </c>
      <c r="D26" s="4"/>
      <c r="E26" s="4"/>
      <c r="F26" s="4" t="s">
        <v>8</v>
      </c>
      <c r="G26" s="4" t="s">
        <v>120</v>
      </c>
      <c r="H26" s="4" t="s">
        <v>509</v>
      </c>
      <c r="I26" s="2">
        <v>44484.858595856502</v>
      </c>
      <c r="J26" s="1">
        <v>5000</v>
      </c>
      <c r="K26" s="1">
        <v>5092.3132491968199</v>
      </c>
      <c r="L26" s="1">
        <v>5.42268333333333</v>
      </c>
      <c r="M26" s="1">
        <v>414824.39273866097</v>
      </c>
      <c r="N26" s="1">
        <v>101.846264983936</v>
      </c>
      <c r="O26" s="1">
        <v>5.86431666666667</v>
      </c>
      <c r="P26" s="1">
        <v>113914.70845624901</v>
      </c>
      <c r="Q26" s="1">
        <v>5000</v>
      </c>
      <c r="R26" s="1">
        <v>5498.1961134790699</v>
      </c>
      <c r="S26" s="1">
        <v>7.0810500000000003</v>
      </c>
      <c r="T26" s="1">
        <v>120794.707408626</v>
      </c>
      <c r="U26" s="1">
        <v>109.963922269581</v>
      </c>
      <c r="V26" s="1">
        <v>6.5250166666666702</v>
      </c>
      <c r="W26" s="1">
        <v>106174.015155175</v>
      </c>
      <c r="X26" s="1">
        <v>5000</v>
      </c>
      <c r="Y26" s="1">
        <v>5020.35991265353</v>
      </c>
      <c r="Z26" s="1">
        <v>7.3091833333333298</v>
      </c>
      <c r="AA26" s="1">
        <v>1143077.71530114</v>
      </c>
      <c r="AB26" s="1">
        <v>100.407198253071</v>
      </c>
      <c r="AC26" s="1">
        <v>6.5250166666666702</v>
      </c>
      <c r="AD26" s="1">
        <v>106174.015155175</v>
      </c>
      <c r="AE26" s="1">
        <v>5000</v>
      </c>
      <c r="AF26" s="1">
        <v>4579.5862284647201</v>
      </c>
      <c r="AG26" s="1">
        <v>7.7642166666666697</v>
      </c>
      <c r="AH26" s="1">
        <v>287536.345451437</v>
      </c>
      <c r="AI26" s="1">
        <v>91.591724569294399</v>
      </c>
      <c r="AJ26" s="1">
        <v>7.3294166666666696</v>
      </c>
      <c r="AK26" s="1">
        <v>42773.181667162396</v>
      </c>
      <c r="AL26" s="1">
        <v>5000</v>
      </c>
      <c r="AM26" s="1">
        <v>4899.67826517301</v>
      </c>
      <c r="AN26" s="1">
        <v>18.950399999999998</v>
      </c>
      <c r="AO26" s="1">
        <v>1319281.00699903</v>
      </c>
      <c r="AP26" s="1">
        <v>97.993565303460102</v>
      </c>
      <c r="AQ26" s="1">
        <v>11.7135</v>
      </c>
      <c r="AR26" s="1">
        <v>1350321.08661966</v>
      </c>
    </row>
    <row r="27" spans="1:44">
      <c r="A27" s="4"/>
      <c r="B27" s="4"/>
      <c r="C27" s="4" t="s">
        <v>87</v>
      </c>
      <c r="D27" s="4"/>
      <c r="E27" s="4"/>
      <c r="F27" s="4" t="s">
        <v>483</v>
      </c>
      <c r="G27" s="4" t="s">
        <v>120</v>
      </c>
      <c r="H27" s="4" t="s">
        <v>388</v>
      </c>
      <c r="I27" s="2">
        <v>44485.150261840303</v>
      </c>
      <c r="J27" s="1">
        <v>800</v>
      </c>
      <c r="K27" s="1">
        <v>637.55419719842098</v>
      </c>
      <c r="L27" s="1">
        <v>5.4268666666666698</v>
      </c>
      <c r="M27" s="1">
        <v>47136.588410400698</v>
      </c>
      <c r="N27" s="1">
        <v>79.694274649802594</v>
      </c>
      <c r="O27" s="1">
        <v>5.8685</v>
      </c>
      <c r="P27" s="1">
        <v>117086.173205064</v>
      </c>
      <c r="Q27" s="1">
        <v>800</v>
      </c>
      <c r="R27" s="1">
        <v>415.57056686045001</v>
      </c>
      <c r="S27" s="1">
        <v>7.0810666666666702</v>
      </c>
      <c r="T27" s="1">
        <v>9162.96447329693</v>
      </c>
      <c r="U27" s="1">
        <v>51.946320857556202</v>
      </c>
      <c r="V27" s="1">
        <v>6.5250166666666702</v>
      </c>
      <c r="W27" s="1">
        <v>106556.950610796</v>
      </c>
      <c r="X27" s="1">
        <v>800</v>
      </c>
      <c r="Y27" s="1">
        <v>628.31542917786498</v>
      </c>
      <c r="Z27" s="1">
        <v>7.3091999999999997</v>
      </c>
      <c r="AA27" s="1">
        <v>143576.10648669599</v>
      </c>
      <c r="AB27" s="1">
        <v>78.539428647233095</v>
      </c>
      <c r="AC27" s="1">
        <v>6.5250166666666702</v>
      </c>
      <c r="AD27" s="1">
        <v>106556.950610796</v>
      </c>
      <c r="AE27" s="1">
        <v>800</v>
      </c>
      <c r="AF27" s="1">
        <v>510.73405004870898</v>
      </c>
      <c r="AG27" s="1">
        <v>7.75078333333333</v>
      </c>
      <c r="AH27" s="1">
        <v>35870.272144235103</v>
      </c>
      <c r="AI27" s="1">
        <v>63.841756256088701</v>
      </c>
      <c r="AJ27" s="1">
        <v>7.3294333333333297</v>
      </c>
      <c r="AK27" s="1">
        <v>47845.919725828397</v>
      </c>
      <c r="AL27" s="1">
        <v>800</v>
      </c>
      <c r="AM27" s="1">
        <v>726.54149447183897</v>
      </c>
      <c r="AN27" s="1">
        <v>18.950433333333301</v>
      </c>
      <c r="AO27" s="1">
        <v>247668.475864509</v>
      </c>
      <c r="AP27" s="1">
        <v>90.8176868089799</v>
      </c>
      <c r="AQ27" s="1">
        <v>11.7135333333333</v>
      </c>
      <c r="AR27" s="1">
        <v>1500672.8516347599</v>
      </c>
    </row>
    <row r="28" spans="1:44">
      <c r="A28" s="4"/>
      <c r="B28" s="4"/>
      <c r="C28" s="4" t="s">
        <v>476</v>
      </c>
      <c r="D28" s="4"/>
      <c r="E28" s="4"/>
      <c r="F28" s="4" t="s">
        <v>35</v>
      </c>
      <c r="G28" s="4" t="s">
        <v>120</v>
      </c>
      <c r="H28" s="4" t="s">
        <v>498</v>
      </c>
      <c r="I28" s="2">
        <v>44485.360570960598</v>
      </c>
      <c r="J28" s="1">
        <v>50</v>
      </c>
      <c r="K28" s="1">
        <v>28.264825336158498</v>
      </c>
      <c r="L28" s="1">
        <v>5.4268666666666698</v>
      </c>
      <c r="M28" s="1">
        <v>1941.6368441162001</v>
      </c>
      <c r="N28" s="1">
        <v>56.529650672316997</v>
      </c>
      <c r="O28" s="1">
        <v>5.86431666666667</v>
      </c>
      <c r="P28" s="1">
        <v>110797.06078926301</v>
      </c>
      <c r="Q28" s="1">
        <v>50</v>
      </c>
      <c r="R28" s="1">
        <v>23.797512057712702</v>
      </c>
      <c r="S28" s="1">
        <v>7.0964</v>
      </c>
      <c r="T28" s="1">
        <v>562.06671407113004</v>
      </c>
      <c r="U28" s="1">
        <v>47.595024115425304</v>
      </c>
      <c r="V28" s="1">
        <v>6.5250166666666702</v>
      </c>
      <c r="W28" s="1">
        <v>114142.366613005</v>
      </c>
      <c r="X28" s="1">
        <v>50</v>
      </c>
      <c r="Y28" s="1">
        <v>29.626779703417601</v>
      </c>
      <c r="Z28" s="1">
        <v>7.3091833333333298</v>
      </c>
      <c r="AA28" s="1">
        <v>7251.9363701962502</v>
      </c>
      <c r="AB28" s="1">
        <v>59.253559406835301</v>
      </c>
      <c r="AC28" s="1">
        <v>6.5250166666666702</v>
      </c>
      <c r="AD28" s="1">
        <v>114142.366613005</v>
      </c>
      <c r="AE28" s="1">
        <v>50</v>
      </c>
      <c r="AF28" s="1">
        <v>32.8744738246656</v>
      </c>
      <c r="AG28" s="1">
        <v>7.75075</v>
      </c>
      <c r="AH28" s="1">
        <v>2172.9303973114002</v>
      </c>
      <c r="AI28" s="1">
        <v>65.7489476493312</v>
      </c>
      <c r="AJ28" s="1">
        <v>7.3217499999999998</v>
      </c>
      <c r="AK28" s="1">
        <v>45028.974185168503</v>
      </c>
      <c r="AL28" s="1">
        <v>50</v>
      </c>
      <c r="AM28" s="1">
        <v>21.883042404268799</v>
      </c>
      <c r="AN28" s="1">
        <v>18.950416666666701</v>
      </c>
      <c r="AO28" s="1">
        <v>22435.731874885601</v>
      </c>
      <c r="AP28" s="1">
        <v>43.766084808537698</v>
      </c>
      <c r="AQ28" s="1">
        <v>11.713516666666701</v>
      </c>
      <c r="AR28" s="1">
        <v>1490189.4385577501</v>
      </c>
    </row>
    <row r="29" spans="1:44">
      <c r="A29" s="4"/>
      <c r="B29" s="4"/>
      <c r="C29" s="4" t="s">
        <v>345</v>
      </c>
      <c r="D29" s="4"/>
      <c r="E29" s="4"/>
      <c r="F29" s="4" t="s">
        <v>369</v>
      </c>
      <c r="G29" s="4" t="s">
        <v>120</v>
      </c>
      <c r="H29" s="4" t="s">
        <v>468</v>
      </c>
      <c r="I29" s="2">
        <v>44485.378783437503</v>
      </c>
      <c r="J29" s="1">
        <v>125</v>
      </c>
      <c r="K29" s="1">
        <v>142.046790270282</v>
      </c>
      <c r="L29" s="1">
        <v>5.4310499999999999</v>
      </c>
      <c r="M29" s="1">
        <v>10629.0625962003</v>
      </c>
      <c r="N29" s="1">
        <v>113.637432216226</v>
      </c>
      <c r="O29" s="1">
        <v>5.8685</v>
      </c>
      <c r="P29" s="1">
        <v>120275.143861766</v>
      </c>
      <c r="Q29" s="1">
        <v>125</v>
      </c>
      <c r="R29" s="1">
        <v>87.589419159252898</v>
      </c>
      <c r="S29" s="1">
        <v>7.0810500000000003</v>
      </c>
      <c r="T29" s="1">
        <v>1891.5359199434099</v>
      </c>
      <c r="U29" s="1">
        <v>70.071535327402302</v>
      </c>
      <c r="V29" s="1">
        <v>6.5250166666666702</v>
      </c>
      <c r="W29" s="1">
        <v>104364.670932155</v>
      </c>
      <c r="X29" s="1">
        <v>125</v>
      </c>
      <c r="Y29" s="1">
        <v>124.106408613779</v>
      </c>
      <c r="Z29" s="1">
        <v>7.3091833333333298</v>
      </c>
      <c r="AA29" s="1">
        <v>27776.043269378399</v>
      </c>
      <c r="AB29" s="1">
        <v>99.285126891023296</v>
      </c>
      <c r="AC29" s="1">
        <v>6.5250166666666702</v>
      </c>
      <c r="AD29" s="1">
        <v>104364.670932155</v>
      </c>
      <c r="AE29" s="1">
        <v>125</v>
      </c>
      <c r="AF29" s="1">
        <v>115.350957919953</v>
      </c>
      <c r="AG29" s="1">
        <v>7.75075</v>
      </c>
      <c r="AH29" s="1">
        <v>7175.9178466159001</v>
      </c>
      <c r="AI29" s="1">
        <v>92.280766335962596</v>
      </c>
      <c r="AJ29" s="1">
        <v>7.3217333333333299</v>
      </c>
      <c r="AK29" s="1">
        <v>42380.0340213491</v>
      </c>
      <c r="AL29" s="1">
        <v>125</v>
      </c>
      <c r="AM29" s="1">
        <v>124.71723311761799</v>
      </c>
      <c r="AN29" s="1">
        <v>18.950399999999998</v>
      </c>
      <c r="AO29" s="1">
        <v>53017.350585437598</v>
      </c>
      <c r="AP29" s="1">
        <v>99.773786494094495</v>
      </c>
      <c r="AQ29" s="1">
        <v>11.7135</v>
      </c>
      <c r="AR29" s="1">
        <v>1426150.1553815701</v>
      </c>
    </row>
    <row r="30" spans="1:44">
      <c r="A30" s="4"/>
      <c r="B30" s="4"/>
      <c r="C30" s="4" t="s">
        <v>29</v>
      </c>
      <c r="D30" s="4"/>
      <c r="E30" s="4"/>
      <c r="F30" s="4" t="s">
        <v>341</v>
      </c>
      <c r="G30" s="4" t="s">
        <v>120</v>
      </c>
      <c r="H30" s="4" t="s">
        <v>266</v>
      </c>
      <c r="I30" s="2">
        <v>44485.590131747696</v>
      </c>
      <c r="J30" s="1">
        <v>200</v>
      </c>
      <c r="K30" s="1">
        <v>166.67307513137499</v>
      </c>
      <c r="L30" s="1">
        <v>5.4268666666666698</v>
      </c>
      <c r="M30" s="1">
        <v>11690.075467958701</v>
      </c>
      <c r="N30" s="1">
        <v>83.336537565687294</v>
      </c>
      <c r="O30" s="1">
        <v>5.86431666666667</v>
      </c>
      <c r="P30" s="1">
        <v>112652.67077606601</v>
      </c>
      <c r="Q30" s="1">
        <v>200</v>
      </c>
      <c r="R30" s="1">
        <v>104.113064487603</v>
      </c>
      <c r="S30" s="1">
        <v>7.0887333333333302</v>
      </c>
      <c r="T30" s="1">
        <v>2521.1632156351902</v>
      </c>
      <c r="U30" s="1">
        <v>52.056532243801698</v>
      </c>
      <c r="V30" s="1">
        <v>6.5173500000000004</v>
      </c>
      <c r="W30" s="1">
        <v>117027.05977905</v>
      </c>
      <c r="X30" s="1">
        <v>200</v>
      </c>
      <c r="Y30" s="1">
        <v>143.31599697784901</v>
      </c>
      <c r="Z30" s="1">
        <v>7.3091999999999997</v>
      </c>
      <c r="AA30" s="1">
        <v>35966.9512914058</v>
      </c>
      <c r="AB30" s="1">
        <v>71.657998488924406</v>
      </c>
      <c r="AC30" s="1">
        <v>6.5173500000000004</v>
      </c>
      <c r="AD30" s="1">
        <v>117027.05977905</v>
      </c>
      <c r="AE30" s="1">
        <v>200</v>
      </c>
      <c r="AF30" s="1">
        <v>158.20507163934701</v>
      </c>
      <c r="AG30" s="1">
        <v>7.75078333333333</v>
      </c>
      <c r="AH30" s="1">
        <v>10469.2719261453</v>
      </c>
      <c r="AI30" s="1">
        <v>79.102535819673406</v>
      </c>
      <c r="AJ30" s="1">
        <v>7.3217666666666696</v>
      </c>
      <c r="AK30" s="1">
        <v>45081.787427725598</v>
      </c>
      <c r="AL30" s="1">
        <v>200</v>
      </c>
      <c r="AM30" s="1">
        <v>209.03971376307001</v>
      </c>
      <c r="AN30" s="1">
        <v>18.950433333333301</v>
      </c>
      <c r="AO30" s="1">
        <v>78310.878084839002</v>
      </c>
      <c r="AP30" s="1">
        <v>104.51985688153501</v>
      </c>
      <c r="AQ30" s="1">
        <v>11.7135333333333</v>
      </c>
      <c r="AR30" s="1">
        <v>1417296.2008759</v>
      </c>
    </row>
    <row r="31" spans="1:44">
      <c r="A31" s="4"/>
      <c r="B31" s="4"/>
      <c r="C31" s="4" t="s">
        <v>224</v>
      </c>
      <c r="D31" s="4"/>
      <c r="E31" s="4"/>
      <c r="F31" s="4" t="s">
        <v>205</v>
      </c>
      <c r="G31" s="4" t="s">
        <v>120</v>
      </c>
      <c r="H31" s="4" t="s">
        <v>388</v>
      </c>
      <c r="I31" s="2">
        <v>44485.608377453696</v>
      </c>
      <c r="J31" s="1">
        <v>800</v>
      </c>
      <c r="K31" s="1">
        <v>881.49478071001295</v>
      </c>
      <c r="L31" s="1">
        <v>5.4268666666666698</v>
      </c>
      <c r="M31" s="1">
        <v>60944.1620349312</v>
      </c>
      <c r="N31" s="1">
        <v>110.186847588752</v>
      </c>
      <c r="O31" s="1">
        <v>5.8685</v>
      </c>
      <c r="P31" s="1">
        <v>108701.989839166</v>
      </c>
      <c r="Q31" s="1">
        <v>800</v>
      </c>
      <c r="R31" s="1">
        <v>611.89897561951102</v>
      </c>
      <c r="S31" s="1">
        <v>7.0810500000000003</v>
      </c>
      <c r="T31" s="1">
        <v>14452.6642358548</v>
      </c>
      <c r="U31" s="1">
        <v>76.487371952438806</v>
      </c>
      <c r="V31" s="1">
        <v>6.5173500000000004</v>
      </c>
      <c r="W31" s="1">
        <v>114145.48788130299</v>
      </c>
      <c r="X31" s="1">
        <v>800</v>
      </c>
      <c r="Y31" s="1">
        <v>852.97415973705404</v>
      </c>
      <c r="Z31" s="1">
        <v>7.3091833333333298</v>
      </c>
      <c r="AA31" s="1">
        <v>208793.65035861699</v>
      </c>
      <c r="AB31" s="1">
        <v>106.621769967132</v>
      </c>
      <c r="AC31" s="1">
        <v>6.5173500000000004</v>
      </c>
      <c r="AD31" s="1">
        <v>114145.48788130299</v>
      </c>
      <c r="AE31" s="1">
        <v>800</v>
      </c>
      <c r="AF31" s="1">
        <v>813.884932053135</v>
      </c>
      <c r="AG31" s="1">
        <v>7.75075</v>
      </c>
      <c r="AH31" s="1">
        <v>54181.439894286203</v>
      </c>
      <c r="AI31" s="1">
        <v>101.735616506642</v>
      </c>
      <c r="AJ31" s="1">
        <v>7.3217499999999998</v>
      </c>
      <c r="AK31" s="1">
        <v>45351.596769383301</v>
      </c>
      <c r="AL31" s="1">
        <v>800</v>
      </c>
      <c r="AM31" s="1">
        <v>800.73110429695396</v>
      </c>
      <c r="AN31" s="1">
        <v>18.950399999999998</v>
      </c>
      <c r="AO31" s="1">
        <v>248060.51614925801</v>
      </c>
      <c r="AP31" s="1">
        <v>100.091388037119</v>
      </c>
      <c r="AQ31" s="1">
        <v>11.7135</v>
      </c>
      <c r="AR31" s="1">
        <v>1373439.12487523</v>
      </c>
    </row>
    <row r="32" spans="1:44">
      <c r="A32" s="4"/>
      <c r="B32" s="4"/>
      <c r="C32" s="4" t="s">
        <v>36</v>
      </c>
      <c r="D32" s="4"/>
      <c r="E32" s="4"/>
      <c r="F32" s="4" t="s">
        <v>400</v>
      </c>
      <c r="G32" s="4" t="s">
        <v>120</v>
      </c>
      <c r="H32" s="4" t="s">
        <v>463</v>
      </c>
      <c r="I32" s="2">
        <v>44485.816642210702</v>
      </c>
      <c r="J32" s="1">
        <v>30</v>
      </c>
      <c r="K32" s="1">
        <v>32.059039578577597</v>
      </c>
      <c r="L32" s="1">
        <v>5.4268666666666698</v>
      </c>
      <c r="M32" s="1">
        <v>2279.9701417236201</v>
      </c>
      <c r="N32" s="1">
        <v>106.863465261925</v>
      </c>
      <c r="O32" s="1">
        <v>5.86431666666667</v>
      </c>
      <c r="P32" s="1">
        <v>114692.56993573099</v>
      </c>
      <c r="Q32" s="1">
        <v>30</v>
      </c>
      <c r="R32" s="1">
        <v>16.450552085248301</v>
      </c>
      <c r="S32" s="1">
        <v>7.0810500000000003</v>
      </c>
      <c r="T32" s="1">
        <v>388.03502557523598</v>
      </c>
      <c r="U32" s="1">
        <v>54.835173617494299</v>
      </c>
      <c r="V32" s="1">
        <v>6.5173333333333296</v>
      </c>
      <c r="W32" s="1">
        <v>113993.742603523</v>
      </c>
      <c r="X32" s="1">
        <v>30</v>
      </c>
      <c r="Y32" s="1">
        <v>29.903698475639501</v>
      </c>
      <c r="Z32" s="1">
        <v>7.3091833333333298</v>
      </c>
      <c r="AA32" s="1">
        <v>7310.1885916347601</v>
      </c>
      <c r="AB32" s="1">
        <v>99.678994918798296</v>
      </c>
      <c r="AC32" s="1">
        <v>6.5173333333333296</v>
      </c>
      <c r="AD32" s="1">
        <v>113993.742603523</v>
      </c>
      <c r="AE32" s="1">
        <v>30</v>
      </c>
      <c r="AF32" s="1">
        <v>28.0880404718854</v>
      </c>
      <c r="AG32" s="1">
        <v>7.75075</v>
      </c>
      <c r="AH32" s="1">
        <v>1916.6602832229901</v>
      </c>
      <c r="AI32" s="1">
        <v>93.626801572951294</v>
      </c>
      <c r="AJ32" s="1">
        <v>7.3217333333333299</v>
      </c>
      <c r="AK32" s="1">
        <v>46486.703441272701</v>
      </c>
      <c r="AL32" s="1">
        <v>30</v>
      </c>
      <c r="AM32" s="1">
        <v>32.810729529451599</v>
      </c>
      <c r="AN32" s="1">
        <v>18.9369333333333</v>
      </c>
      <c r="AO32" s="1">
        <v>25171.965591600201</v>
      </c>
      <c r="AP32" s="1">
        <v>109.36909843150499</v>
      </c>
      <c r="AQ32" s="1">
        <v>11.7135</v>
      </c>
      <c r="AR32" s="1">
        <v>1445840.3414543599</v>
      </c>
    </row>
    <row r="33" spans="1:44">
      <c r="A33" s="4"/>
      <c r="B33" s="4"/>
      <c r="C33" s="4" t="s">
        <v>515</v>
      </c>
      <c r="D33" s="4"/>
      <c r="E33" s="4"/>
      <c r="F33" s="4" t="s">
        <v>292</v>
      </c>
      <c r="G33" s="4" t="s">
        <v>120</v>
      </c>
      <c r="H33" s="4" t="s">
        <v>189</v>
      </c>
      <c r="I33" s="2">
        <v>44486.017385069397</v>
      </c>
      <c r="J33" s="1">
        <v>2500</v>
      </c>
      <c r="K33" s="1">
        <v>2346.8438486295299</v>
      </c>
      <c r="L33" s="1">
        <v>5.4268666666666698</v>
      </c>
      <c r="M33" s="1">
        <v>176201.86122150699</v>
      </c>
      <c r="N33" s="1">
        <v>93.873753945181207</v>
      </c>
      <c r="O33" s="1">
        <v>5.86431666666667</v>
      </c>
      <c r="P33" s="1">
        <v>113150.36349585099</v>
      </c>
      <c r="Q33" s="1">
        <v>2500</v>
      </c>
      <c r="R33" s="1">
        <v>1749.10030254904</v>
      </c>
      <c r="S33" s="1">
        <v>7.0810500000000003</v>
      </c>
      <c r="T33" s="1">
        <v>37657.691170734899</v>
      </c>
      <c r="U33" s="1">
        <v>69.964012101961401</v>
      </c>
      <c r="V33" s="1">
        <v>6.5173500000000004</v>
      </c>
      <c r="W33" s="1">
        <v>104046.99364964099</v>
      </c>
      <c r="X33" s="1">
        <v>2500</v>
      </c>
      <c r="Y33" s="1">
        <v>3245.4658071076501</v>
      </c>
      <c r="Z33" s="1">
        <v>7.3091833333333298</v>
      </c>
      <c r="AA33" s="1">
        <v>724151.17190756998</v>
      </c>
      <c r="AB33" s="1">
        <v>129.81863228430601</v>
      </c>
      <c r="AC33" s="1">
        <v>6.5173500000000004</v>
      </c>
      <c r="AD33" s="1">
        <v>104046.99364964099</v>
      </c>
      <c r="AE33" s="1">
        <v>2500</v>
      </c>
      <c r="AF33" s="1">
        <v>2886.21772101637</v>
      </c>
      <c r="AG33" s="1">
        <v>7.75075</v>
      </c>
      <c r="AH33" s="1">
        <v>185690.80921797201</v>
      </c>
      <c r="AI33" s="1">
        <v>115.448708840655</v>
      </c>
      <c r="AJ33" s="1">
        <v>7.3217499999999998</v>
      </c>
      <c r="AK33" s="1">
        <v>43829.485066032001</v>
      </c>
      <c r="AL33" s="1">
        <v>2500</v>
      </c>
      <c r="AM33" s="1">
        <v>2525.6965721379802</v>
      </c>
      <c r="AN33" s="1">
        <v>18.93695</v>
      </c>
      <c r="AO33" s="1">
        <v>755664.78273993602</v>
      </c>
      <c r="AP33" s="1">
        <v>101.027862885519</v>
      </c>
      <c r="AQ33" s="1">
        <v>11.713516666666701</v>
      </c>
      <c r="AR33" s="1">
        <v>1422820.8439237201</v>
      </c>
    </row>
    <row r="34" spans="1:44">
      <c r="A34" s="4"/>
      <c r="B34" s="4"/>
      <c r="C34" s="4" t="s">
        <v>514</v>
      </c>
      <c r="D34" s="4"/>
      <c r="E34" s="4"/>
      <c r="F34" s="4" t="s">
        <v>453</v>
      </c>
      <c r="G34" s="4" t="s">
        <v>120</v>
      </c>
      <c r="H34" s="4" t="s">
        <v>246</v>
      </c>
      <c r="I34" s="2">
        <v>44486.224548935199</v>
      </c>
      <c r="J34" s="1">
        <v>20</v>
      </c>
      <c r="K34" s="1">
        <v>22.174034091230101</v>
      </c>
      <c r="L34" s="1">
        <v>5.4268666666666698</v>
      </c>
      <c r="M34" s="1">
        <v>1568.66073095703</v>
      </c>
      <c r="N34" s="1">
        <v>110.87017045615001</v>
      </c>
      <c r="O34" s="1">
        <v>5.86431666666667</v>
      </c>
      <c r="P34" s="1">
        <v>114122.423334926</v>
      </c>
      <c r="Q34" s="1">
        <v>20</v>
      </c>
      <c r="R34" s="1">
        <v>22.003527938182099</v>
      </c>
      <c r="S34" s="1">
        <v>7.0887333333333302</v>
      </c>
      <c r="T34" s="1">
        <v>513.54518851591502</v>
      </c>
      <c r="U34" s="1">
        <v>110.017639690911</v>
      </c>
      <c r="V34" s="1">
        <v>6.5250166666666702</v>
      </c>
      <c r="W34" s="1">
        <v>112791.638893228</v>
      </c>
      <c r="X34" s="1">
        <v>20</v>
      </c>
      <c r="Y34" s="1">
        <v>25.442778325510101</v>
      </c>
      <c r="Z34" s="1">
        <v>7.3091833333333298</v>
      </c>
      <c r="AA34" s="1">
        <v>6154.0937081360998</v>
      </c>
      <c r="AB34" s="1">
        <v>127.21389162755</v>
      </c>
      <c r="AC34" s="1">
        <v>6.5250166666666702</v>
      </c>
      <c r="AD34" s="1">
        <v>112791.638893228</v>
      </c>
      <c r="AE34" s="1">
        <v>20</v>
      </c>
      <c r="AF34" s="1">
        <v>16.830955547753099</v>
      </c>
      <c r="AG34" s="1">
        <v>7.7507666666666699</v>
      </c>
      <c r="AH34" s="1">
        <v>1220.2722927863699</v>
      </c>
      <c r="AI34" s="1">
        <v>84.154777738765603</v>
      </c>
      <c r="AJ34" s="1">
        <v>7.3217499999999998</v>
      </c>
      <c r="AK34" s="1">
        <v>49391.592130667799</v>
      </c>
      <c r="AL34" s="1">
        <v>20</v>
      </c>
      <c r="AM34" s="1">
        <v>26.921971560868599</v>
      </c>
      <c r="AN34" s="1">
        <v>18.950416666666701</v>
      </c>
      <c r="AO34" s="1">
        <v>24802.062940766999</v>
      </c>
      <c r="AP34" s="1">
        <v>134.60985780434299</v>
      </c>
      <c r="AQ34" s="1">
        <v>11.713516666666701</v>
      </c>
      <c r="AR34" s="1">
        <v>1536555.5279950099</v>
      </c>
    </row>
    <row r="35" spans="1:44">
      <c r="A35" s="4"/>
      <c r="B35" s="4"/>
      <c r="C35" s="4" t="s">
        <v>47</v>
      </c>
      <c r="D35" s="4"/>
      <c r="E35" s="4"/>
      <c r="F35" s="4" t="s">
        <v>52</v>
      </c>
      <c r="G35" s="4" t="s">
        <v>120</v>
      </c>
      <c r="H35" s="4" t="s">
        <v>481</v>
      </c>
      <c r="I35" s="2">
        <v>44486.411885405098</v>
      </c>
      <c r="J35" s="1">
        <v>80</v>
      </c>
      <c r="K35" s="1">
        <v>67.457468541277507</v>
      </c>
      <c r="L35" s="1">
        <v>5.4185166666666698</v>
      </c>
      <c r="M35" s="1">
        <v>5010.6287388915498</v>
      </c>
      <c r="N35" s="1">
        <v>84.321835676596905</v>
      </c>
      <c r="O35" s="1">
        <v>5.8643333333333301</v>
      </c>
      <c r="P35" s="1">
        <v>119661.23047915001</v>
      </c>
      <c r="Q35" s="1">
        <v>80</v>
      </c>
      <c r="R35" s="1">
        <v>72.414114859204304</v>
      </c>
      <c r="S35" s="1">
        <v>7.0810666666666702</v>
      </c>
      <c r="T35" s="1">
        <v>1888.0478928406901</v>
      </c>
      <c r="U35" s="1">
        <v>90.517643574005305</v>
      </c>
      <c r="V35" s="1">
        <v>6.5250333333333304</v>
      </c>
      <c r="W35" s="1">
        <v>126002.84224563101</v>
      </c>
      <c r="X35" s="1">
        <v>80</v>
      </c>
      <c r="Y35" s="1">
        <v>71.453095981120299</v>
      </c>
      <c r="Z35" s="1">
        <v>7.3091999999999997</v>
      </c>
      <c r="AA35" s="1">
        <v>19307.411657631001</v>
      </c>
      <c r="AB35" s="1">
        <v>89.316369976400395</v>
      </c>
      <c r="AC35" s="1">
        <v>6.5250333333333304</v>
      </c>
      <c r="AD35" s="1">
        <v>126002.84224563101</v>
      </c>
      <c r="AE35" s="1">
        <v>80</v>
      </c>
      <c r="AF35" s="1">
        <v>71.282073224870103</v>
      </c>
      <c r="AG35" s="1">
        <v>7.75078333333333</v>
      </c>
      <c r="AH35" s="1">
        <v>5045.1732001112896</v>
      </c>
      <c r="AI35" s="1">
        <v>89.102591531087697</v>
      </c>
      <c r="AJ35" s="1">
        <v>7.3217666666666696</v>
      </c>
      <c r="AK35" s="1">
        <v>48217.068864776898</v>
      </c>
      <c r="AL35" s="1">
        <v>80</v>
      </c>
      <c r="AM35" s="1">
        <v>80.961218192042693</v>
      </c>
      <c r="AN35" s="1">
        <v>18.936983333333298</v>
      </c>
      <c r="AO35" s="1">
        <v>42201.496533598503</v>
      </c>
      <c r="AP35" s="1">
        <v>101.20152274005299</v>
      </c>
      <c r="AQ35" s="1">
        <v>11.7135333333333</v>
      </c>
      <c r="AR35" s="1">
        <v>1519517.2580258199</v>
      </c>
    </row>
    <row r="36" spans="1:44">
      <c r="A36" s="4"/>
      <c r="B36" s="4"/>
      <c r="C36" s="4" t="s">
        <v>230</v>
      </c>
      <c r="D36" s="4"/>
      <c r="E36" s="4"/>
      <c r="F36" s="4" t="s">
        <v>336</v>
      </c>
      <c r="G36" s="4" t="s">
        <v>120</v>
      </c>
      <c r="H36" s="4" t="s">
        <v>167</v>
      </c>
      <c r="I36" s="2">
        <v>44486.619278275502</v>
      </c>
      <c r="J36" s="1">
        <v>500</v>
      </c>
      <c r="K36" s="1">
        <v>258.85899531072602</v>
      </c>
      <c r="L36" s="1">
        <v>5.4268666666666698</v>
      </c>
      <c r="M36" s="1">
        <v>20511.942144595101</v>
      </c>
      <c r="N36" s="1">
        <v>51.771799062145099</v>
      </c>
      <c r="O36" s="1">
        <v>5.8685</v>
      </c>
      <c r="P36" s="1">
        <v>126919.16508210301</v>
      </c>
      <c r="Q36" s="1">
        <v>500</v>
      </c>
      <c r="R36" s="1">
        <v>338.39677281696402</v>
      </c>
      <c r="S36" s="1">
        <v>7.0810500000000003</v>
      </c>
      <c r="T36" s="1">
        <v>8108.0600427301297</v>
      </c>
      <c r="U36" s="1">
        <v>67.679354563392806</v>
      </c>
      <c r="V36" s="1">
        <v>6.5250166666666702</v>
      </c>
      <c r="W36" s="1">
        <v>115792.73314543501</v>
      </c>
      <c r="X36" s="1">
        <v>500</v>
      </c>
      <c r="Y36" s="1">
        <v>436.96119697005901</v>
      </c>
      <c r="Z36" s="1">
        <v>7.3091833333333298</v>
      </c>
      <c r="AA36" s="1">
        <v>108504.272950666</v>
      </c>
      <c r="AB36" s="1">
        <v>87.392239394011696</v>
      </c>
      <c r="AC36" s="1">
        <v>6.5250166666666702</v>
      </c>
      <c r="AD36" s="1">
        <v>115792.73314543501</v>
      </c>
      <c r="AE36" s="1">
        <v>500</v>
      </c>
      <c r="AF36" s="1">
        <v>404.00681396829702</v>
      </c>
      <c r="AG36" s="1">
        <v>7.75075</v>
      </c>
      <c r="AH36" s="1">
        <v>27695.184824511802</v>
      </c>
      <c r="AI36" s="1">
        <v>80.801362793659393</v>
      </c>
      <c r="AJ36" s="1">
        <v>7.3217333333333299</v>
      </c>
      <c r="AK36" s="1">
        <v>46700.402770619301</v>
      </c>
      <c r="AL36" s="1">
        <v>500</v>
      </c>
      <c r="AM36" s="1">
        <v>402.90958291611003</v>
      </c>
      <c r="AN36" s="1">
        <v>18.93695</v>
      </c>
      <c r="AO36" s="1">
        <v>163589.02759535701</v>
      </c>
      <c r="AP36" s="1">
        <v>80.581916583222096</v>
      </c>
      <c r="AQ36" s="1">
        <v>11.713516666666701</v>
      </c>
      <c r="AR36" s="1">
        <v>1693170.9061638101</v>
      </c>
    </row>
    <row r="37" spans="1:44">
      <c r="A37" s="4"/>
      <c r="B37" s="4"/>
      <c r="C37" s="4" t="s">
        <v>452</v>
      </c>
      <c r="D37" s="4"/>
      <c r="E37" s="4"/>
      <c r="F37" s="4" t="s">
        <v>497</v>
      </c>
      <c r="G37" s="4" t="s">
        <v>120</v>
      </c>
      <c r="H37" s="4" t="s">
        <v>498</v>
      </c>
      <c r="I37" s="2">
        <v>44486.822489247701</v>
      </c>
      <c r="J37" s="1">
        <v>50</v>
      </c>
      <c r="K37" s="1">
        <v>35.279290886161398</v>
      </c>
      <c r="L37" s="1">
        <v>5.4310499999999999</v>
      </c>
      <c r="M37" s="1">
        <v>2793.2214271663402</v>
      </c>
      <c r="N37" s="1">
        <v>70.558581772322796</v>
      </c>
      <c r="O37" s="1">
        <v>5.8685</v>
      </c>
      <c r="P37" s="1">
        <v>127673.215203297</v>
      </c>
      <c r="Q37" s="1">
        <v>50</v>
      </c>
      <c r="R37" s="1">
        <v>42.3489340861505</v>
      </c>
      <c r="S37" s="1">
        <v>7.0810500000000003</v>
      </c>
      <c r="T37" s="1">
        <v>1230.3443331184301</v>
      </c>
      <c r="U37" s="1">
        <v>84.697868172301</v>
      </c>
      <c r="V37" s="1">
        <v>6.5250166666666702</v>
      </c>
      <c r="W37" s="1">
        <v>140402.470985297</v>
      </c>
      <c r="X37" s="1">
        <v>50</v>
      </c>
      <c r="Y37" s="1">
        <v>40.277120838176799</v>
      </c>
      <c r="Z37" s="1">
        <v>7.3091833333333298</v>
      </c>
      <c r="AA37" s="1">
        <v>12127.068560211101</v>
      </c>
      <c r="AB37" s="1">
        <v>80.554241676353698</v>
      </c>
      <c r="AC37" s="1">
        <v>6.5250166666666702</v>
      </c>
      <c r="AD37" s="1">
        <v>140402.470985297</v>
      </c>
      <c r="AE37" s="1">
        <v>50</v>
      </c>
      <c r="AF37" s="1">
        <v>36.312759675279402</v>
      </c>
      <c r="AG37" s="1">
        <v>7.75075</v>
      </c>
      <c r="AH37" s="1">
        <v>2927.2105906499201</v>
      </c>
      <c r="AI37" s="1">
        <v>72.625519350558804</v>
      </c>
      <c r="AJ37" s="1">
        <v>7.3217333333333299</v>
      </c>
      <c r="AK37" s="1">
        <v>54916.1092995621</v>
      </c>
      <c r="AL37" s="1">
        <v>50</v>
      </c>
      <c r="AM37" s="1">
        <v>100.851351894647</v>
      </c>
      <c r="AN37" s="1">
        <v>18.936966666666699</v>
      </c>
      <c r="AO37" s="1">
        <v>51811.729113795402</v>
      </c>
      <c r="AP37" s="1">
        <v>201.70270378929499</v>
      </c>
      <c r="AQ37" s="1">
        <v>11.713516666666701</v>
      </c>
      <c r="AR37" s="1">
        <v>1616656.85721058</v>
      </c>
    </row>
    <row r="38" spans="1:44">
      <c r="A38" s="4"/>
      <c r="B38" s="4"/>
      <c r="C38" s="4" t="s">
        <v>360</v>
      </c>
      <c r="D38" s="4"/>
      <c r="E38" s="4"/>
      <c r="F38" s="4" t="s">
        <v>531</v>
      </c>
      <c r="G38" s="4" t="s">
        <v>120</v>
      </c>
      <c r="H38" s="4" t="s">
        <v>266</v>
      </c>
      <c r="I38" s="2">
        <v>44487.027067766197</v>
      </c>
      <c r="J38" s="1">
        <v>200</v>
      </c>
      <c r="K38" s="1">
        <v>110.642494372966</v>
      </c>
      <c r="L38" s="1">
        <v>5.4184999999999999</v>
      </c>
      <c r="M38" s="1">
        <v>9269.2892194198103</v>
      </c>
      <c r="N38" s="1">
        <v>55.3212471864828</v>
      </c>
      <c r="O38" s="1">
        <v>5.8601333333333301</v>
      </c>
      <c r="P38" s="1">
        <v>134787.21846904399</v>
      </c>
      <c r="Q38" s="1">
        <v>200</v>
      </c>
      <c r="R38" s="1">
        <v>140.56133688098001</v>
      </c>
      <c r="S38" s="1">
        <v>7.0810833333333303</v>
      </c>
      <c r="T38" s="1">
        <v>3558.0387035981398</v>
      </c>
      <c r="U38" s="1">
        <v>70.280668440490103</v>
      </c>
      <c r="V38" s="1">
        <v>6.5173500000000004</v>
      </c>
      <c r="W38" s="1">
        <v>122330.66889416501</v>
      </c>
      <c r="X38" s="1">
        <v>200</v>
      </c>
      <c r="Y38" s="1">
        <v>155.16160862825299</v>
      </c>
      <c r="Z38" s="1">
        <v>7.3092166666666696</v>
      </c>
      <c r="AA38" s="1">
        <v>40704.487183643498</v>
      </c>
      <c r="AB38" s="1">
        <v>77.580804314126397</v>
      </c>
      <c r="AC38" s="1">
        <v>6.5173500000000004</v>
      </c>
      <c r="AD38" s="1">
        <v>122330.66889416501</v>
      </c>
      <c r="AE38" s="1">
        <v>200</v>
      </c>
      <c r="AF38" s="1">
        <v>115.42220518415</v>
      </c>
      <c r="AG38" s="1">
        <v>7.75078333333333</v>
      </c>
      <c r="AH38" s="1">
        <v>8796.7420926354898</v>
      </c>
      <c r="AI38" s="1">
        <v>57.711102592074901</v>
      </c>
      <c r="AJ38" s="1">
        <v>7.3217833333333298</v>
      </c>
      <c r="AK38" s="1">
        <v>51920.341493440799</v>
      </c>
      <c r="AL38" s="1">
        <v>200</v>
      </c>
      <c r="AM38" s="1">
        <v>169.785317961261</v>
      </c>
      <c r="AN38" s="1">
        <v>18.936983333333298</v>
      </c>
      <c r="AO38" s="1">
        <v>75129.349100103806</v>
      </c>
      <c r="AP38" s="1">
        <v>84.892658980630401</v>
      </c>
      <c r="AQ38" s="1">
        <v>11.71355</v>
      </c>
      <c r="AR38" s="1">
        <v>1603810.45550261</v>
      </c>
    </row>
    <row r="39" spans="1:44">
      <c r="A39" s="4"/>
      <c r="B39" s="4"/>
      <c r="C39" s="4" t="s">
        <v>67</v>
      </c>
      <c r="D39" s="4"/>
      <c r="E39" s="4"/>
      <c r="F39" s="4" t="s">
        <v>157</v>
      </c>
      <c r="G39" s="4" t="s">
        <v>120</v>
      </c>
      <c r="H39" s="4" t="s">
        <v>530</v>
      </c>
      <c r="I39" s="2">
        <v>44487.236223205997</v>
      </c>
      <c r="J39" s="1">
        <v>1500</v>
      </c>
      <c r="K39" s="1">
        <v>708.99178025962397</v>
      </c>
      <c r="L39" s="1">
        <v>5.4268666666666698</v>
      </c>
      <c r="M39" s="1">
        <v>65533.587598069098</v>
      </c>
      <c r="N39" s="1">
        <v>47.266118683974902</v>
      </c>
      <c r="O39" s="1">
        <v>5.8685</v>
      </c>
      <c r="P39" s="1">
        <v>146071.53220415101</v>
      </c>
      <c r="Q39" s="1">
        <v>1500</v>
      </c>
      <c r="R39" s="1">
        <v>1218.5435895662699</v>
      </c>
      <c r="S39" s="1">
        <v>7.0810500000000003</v>
      </c>
      <c r="T39" s="1">
        <v>36701.483992326801</v>
      </c>
      <c r="U39" s="1">
        <v>81.236239304418007</v>
      </c>
      <c r="V39" s="1">
        <v>6.5173500000000004</v>
      </c>
      <c r="W39" s="1">
        <v>145557.00710386</v>
      </c>
      <c r="X39" s="1">
        <v>1500</v>
      </c>
      <c r="Y39" s="1">
        <v>1275.80760400145</v>
      </c>
      <c r="Z39" s="1">
        <v>7.3091833333333298</v>
      </c>
      <c r="AA39" s="1">
        <v>398236.41273423802</v>
      </c>
      <c r="AB39" s="1">
        <v>85.053840266763601</v>
      </c>
      <c r="AC39" s="1">
        <v>6.5173500000000004</v>
      </c>
      <c r="AD39" s="1">
        <v>145557.00710386</v>
      </c>
      <c r="AE39" s="1">
        <v>1500</v>
      </c>
      <c r="AF39" s="1">
        <v>1309.7507002797599</v>
      </c>
      <c r="AG39" s="1">
        <v>7.75075</v>
      </c>
      <c r="AH39" s="1">
        <v>101973.479942968</v>
      </c>
      <c r="AI39" s="1">
        <v>87.316713351984205</v>
      </c>
      <c r="AJ39" s="1">
        <v>7.3217499999999998</v>
      </c>
      <c r="AK39" s="1">
        <v>53040.016357931003</v>
      </c>
      <c r="AL39" s="1">
        <v>1500</v>
      </c>
      <c r="AM39" s="1">
        <v>1440.5291423829401</v>
      </c>
      <c r="AN39" s="1">
        <v>18.93695</v>
      </c>
      <c r="AO39" s="1">
        <v>504431.612076786</v>
      </c>
      <c r="AP39" s="1">
        <v>96.035276158862601</v>
      </c>
      <c r="AQ39" s="1">
        <v>11.713516666666701</v>
      </c>
      <c r="AR39" s="1">
        <v>1610510.72305707</v>
      </c>
    </row>
    <row r="40" spans="1:44">
      <c r="A40" s="4"/>
      <c r="B40" s="4"/>
      <c r="C40" s="4" t="s">
        <v>224</v>
      </c>
      <c r="D40" s="4"/>
      <c r="E40" s="4"/>
      <c r="F40" s="4" t="s">
        <v>174</v>
      </c>
      <c r="G40" s="4" t="s">
        <v>120</v>
      </c>
      <c r="H40" s="4" t="s">
        <v>388</v>
      </c>
      <c r="I40" s="2">
        <v>44487.443588472197</v>
      </c>
      <c r="J40" s="1">
        <v>800</v>
      </c>
      <c r="K40" s="1">
        <v>403.673116645025</v>
      </c>
      <c r="L40" s="1">
        <v>5.4310499999999999</v>
      </c>
      <c r="M40" s="1">
        <v>34770.504435299801</v>
      </c>
      <c r="N40" s="1">
        <v>50.459139580628097</v>
      </c>
      <c r="O40" s="1">
        <v>5.8643000000000001</v>
      </c>
      <c r="P40" s="1">
        <v>137365.345071174</v>
      </c>
      <c r="Q40" s="1">
        <v>800</v>
      </c>
      <c r="R40" s="1">
        <v>603.245159642825</v>
      </c>
      <c r="S40" s="1">
        <v>7.0810500000000003</v>
      </c>
      <c r="T40" s="1">
        <v>14982.863399097099</v>
      </c>
      <c r="U40" s="1">
        <v>75.405644955353097</v>
      </c>
      <c r="V40" s="1">
        <v>6.5173333333333296</v>
      </c>
      <c r="W40" s="1">
        <v>120030.478031009</v>
      </c>
      <c r="X40" s="1">
        <v>800</v>
      </c>
      <c r="Y40" s="1">
        <v>764.72997773612201</v>
      </c>
      <c r="Z40" s="1">
        <v>7.3091833333333298</v>
      </c>
      <c r="AA40" s="1">
        <v>196844.06023975299</v>
      </c>
      <c r="AB40" s="1">
        <v>95.591247217015194</v>
      </c>
      <c r="AC40" s="1">
        <v>6.5173333333333296</v>
      </c>
      <c r="AD40" s="1">
        <v>120030.478031009</v>
      </c>
      <c r="AE40" s="1">
        <v>800</v>
      </c>
      <c r="AF40" s="1">
        <v>676.95571684231697</v>
      </c>
      <c r="AG40" s="1">
        <v>7.75075</v>
      </c>
      <c r="AH40" s="1">
        <v>50342.410322163902</v>
      </c>
      <c r="AI40" s="1">
        <v>84.619464605289593</v>
      </c>
      <c r="AJ40" s="1">
        <v>7.3140666666666698</v>
      </c>
      <c r="AK40" s="1">
        <v>50661.587367660497</v>
      </c>
      <c r="AL40" s="1">
        <v>800</v>
      </c>
      <c r="AM40" s="1">
        <v>821.27271150622096</v>
      </c>
      <c r="AN40" s="1">
        <v>18.9369333333333</v>
      </c>
      <c r="AO40" s="1">
        <v>299419.67688364303</v>
      </c>
      <c r="AP40" s="1">
        <v>102.659088938278</v>
      </c>
      <c r="AQ40" s="1">
        <v>11.7135</v>
      </c>
      <c r="AR40" s="1">
        <v>1619205.7567320899</v>
      </c>
    </row>
    <row r="41" spans="1:44">
      <c r="A41" s="4"/>
      <c r="B41" s="4"/>
      <c r="C41" s="4" t="s">
        <v>452</v>
      </c>
      <c r="D41" s="4"/>
      <c r="E41" s="4"/>
      <c r="F41" s="4" t="s">
        <v>390</v>
      </c>
      <c r="G41" s="4" t="s">
        <v>120</v>
      </c>
      <c r="H41" s="4" t="s">
        <v>498</v>
      </c>
      <c r="I41" s="2">
        <v>44487.646955798598</v>
      </c>
      <c r="J41" s="1">
        <v>50</v>
      </c>
      <c r="K41" s="1">
        <v>0</v>
      </c>
      <c r="L41" s="1">
        <v>5.4310499999999999</v>
      </c>
      <c r="M41" s="1">
        <v>0</v>
      </c>
      <c r="N41" s="1">
        <v>0</v>
      </c>
      <c r="O41" s="1">
        <v>5.8685</v>
      </c>
      <c r="P41" s="1">
        <v>146436.54632116499</v>
      </c>
      <c r="Q41" s="1">
        <v>50</v>
      </c>
      <c r="R41" s="1">
        <v>45.642771987546297</v>
      </c>
      <c r="S41" s="1">
        <v>7.0810500000000003</v>
      </c>
      <c r="T41" s="1">
        <v>1371.1322881609201</v>
      </c>
      <c r="U41" s="1">
        <v>91.285543975092594</v>
      </c>
      <c r="V41" s="1">
        <v>6.5173333333333296</v>
      </c>
      <c r="W41" s="1">
        <v>145177.029953171</v>
      </c>
      <c r="X41" s="1">
        <v>50</v>
      </c>
      <c r="Y41" s="1">
        <v>37.826124127869598</v>
      </c>
      <c r="Z41" s="1">
        <v>7.3091833333333298</v>
      </c>
      <c r="AA41" s="1">
        <v>11776.396362257099</v>
      </c>
      <c r="AB41" s="1">
        <v>75.652248255739195</v>
      </c>
      <c r="AC41" s="1">
        <v>6.5173333333333296</v>
      </c>
      <c r="AD41" s="1">
        <v>145177.029953171</v>
      </c>
      <c r="AE41" s="1">
        <v>50</v>
      </c>
      <c r="AF41" s="1">
        <v>34.497326717901103</v>
      </c>
      <c r="AG41" s="1">
        <v>7.75075</v>
      </c>
      <c r="AH41" s="1">
        <v>2832.53521305097</v>
      </c>
      <c r="AI41" s="1">
        <v>68.994653435802107</v>
      </c>
      <c r="AJ41" s="1">
        <v>7.3140666666666698</v>
      </c>
      <c r="AK41" s="1">
        <v>55936.453045683302</v>
      </c>
      <c r="AL41" s="1">
        <v>50</v>
      </c>
      <c r="AM41" s="1">
        <v>120.477009242458</v>
      </c>
      <c r="AN41" s="1">
        <v>18.93695</v>
      </c>
      <c r="AO41" s="1">
        <v>57660.736266393498</v>
      </c>
      <c r="AP41" s="1">
        <v>240.954018484915</v>
      </c>
      <c r="AQ41" s="1">
        <v>11.7135</v>
      </c>
      <c r="AR41" s="1">
        <v>1589998.3546820099</v>
      </c>
    </row>
    <row r="42" spans="1:44">
      <c r="A42" s="4"/>
      <c r="B42" s="4"/>
      <c r="C42" s="4" t="s">
        <v>408</v>
      </c>
      <c r="D42" s="4"/>
      <c r="E42" s="4"/>
      <c r="F42" s="4" t="s">
        <v>222</v>
      </c>
      <c r="G42" s="4" t="s">
        <v>120</v>
      </c>
      <c r="H42" s="4" t="s">
        <v>396</v>
      </c>
      <c r="I42" s="2">
        <v>44487.846509120398</v>
      </c>
      <c r="J42" s="1">
        <v>350</v>
      </c>
      <c r="K42" s="1">
        <v>183.75742722069</v>
      </c>
      <c r="L42" s="1">
        <v>5.4184999999999999</v>
      </c>
      <c r="M42" s="1">
        <v>14754.489163316601</v>
      </c>
      <c r="N42" s="1">
        <v>52.502122063054401</v>
      </c>
      <c r="O42" s="1">
        <v>5.8601333333333301</v>
      </c>
      <c r="P42" s="1">
        <v>128897.697025548</v>
      </c>
      <c r="Q42" s="1">
        <v>350</v>
      </c>
      <c r="R42" s="1">
        <v>316.129810197116</v>
      </c>
      <c r="S42" s="1">
        <v>7.0810500000000003</v>
      </c>
      <c r="T42" s="1">
        <v>8627.56395847975</v>
      </c>
      <c r="U42" s="1">
        <v>90.322802913461601</v>
      </c>
      <c r="V42" s="1">
        <v>6.5173500000000004</v>
      </c>
      <c r="W42" s="1">
        <v>131890.43435306399</v>
      </c>
      <c r="X42" s="1">
        <v>350</v>
      </c>
      <c r="Y42" s="1">
        <v>306.68653827775501</v>
      </c>
      <c r="Z42" s="1">
        <v>7.3091833333333298</v>
      </c>
      <c r="AA42" s="1">
        <v>86742.248525881601</v>
      </c>
      <c r="AB42" s="1">
        <v>87.624725222215702</v>
      </c>
      <c r="AC42" s="1">
        <v>6.5173500000000004</v>
      </c>
      <c r="AD42" s="1">
        <v>131890.43435306399</v>
      </c>
      <c r="AE42" s="1">
        <v>350</v>
      </c>
      <c r="AF42" s="1">
        <v>259.88748585590901</v>
      </c>
      <c r="AG42" s="1">
        <v>7.7507666666666699</v>
      </c>
      <c r="AH42" s="1">
        <v>20039.981101192501</v>
      </c>
      <c r="AI42" s="1">
        <v>74.253567387402597</v>
      </c>
      <c r="AJ42" s="1">
        <v>7.3140666666666698</v>
      </c>
      <c r="AK42" s="1">
        <v>52531.159658318596</v>
      </c>
      <c r="AL42" s="1">
        <v>350</v>
      </c>
      <c r="AM42" s="1">
        <v>381.22024723957998</v>
      </c>
      <c r="AN42" s="1">
        <v>18.936966666666699</v>
      </c>
      <c r="AO42" s="1">
        <v>132353.43168401899</v>
      </c>
      <c r="AP42" s="1">
        <v>108.92007063988</v>
      </c>
      <c r="AQ42" s="1">
        <v>11.7135333333333</v>
      </c>
      <c r="AR42" s="1">
        <v>1438570.98663466</v>
      </c>
    </row>
    <row r="43" spans="1:44">
      <c r="A43" s="4"/>
      <c r="B43" s="4"/>
      <c r="C43" s="4" t="s">
        <v>36</v>
      </c>
      <c r="D43" s="4"/>
      <c r="E43" s="4"/>
      <c r="F43" s="4" t="s">
        <v>426</v>
      </c>
      <c r="G43" s="4" t="s">
        <v>120</v>
      </c>
      <c r="H43" s="4" t="s">
        <v>463</v>
      </c>
      <c r="I43" s="2">
        <v>44488.046751469898</v>
      </c>
      <c r="J43" s="1">
        <v>30</v>
      </c>
      <c r="K43" s="1">
        <v>0</v>
      </c>
      <c r="L43" s="1">
        <v>5.8705999999999996</v>
      </c>
      <c r="M43" s="1">
        <v>0</v>
      </c>
      <c r="N43" s="1">
        <v>0</v>
      </c>
      <c r="O43" s="1">
        <v>5.86431666666667</v>
      </c>
      <c r="P43" s="1">
        <v>134903.38244081201</v>
      </c>
      <c r="Q43" s="1">
        <v>30</v>
      </c>
      <c r="R43" s="1">
        <v>20.9393201176932</v>
      </c>
      <c r="S43" s="1">
        <v>7.0810666666666702</v>
      </c>
      <c r="T43" s="1">
        <v>620.88160399496701</v>
      </c>
      <c r="U43" s="1">
        <v>69.797733725643894</v>
      </c>
      <c r="V43" s="1">
        <v>6.5250333333333304</v>
      </c>
      <c r="W43" s="1">
        <v>143296.89417605099</v>
      </c>
      <c r="X43" s="1">
        <v>30</v>
      </c>
      <c r="Y43" s="1">
        <v>21.206628593491999</v>
      </c>
      <c r="Z43" s="1">
        <v>7.3092166666666696</v>
      </c>
      <c r="AA43" s="1">
        <v>6516.7501658786096</v>
      </c>
      <c r="AB43" s="1">
        <v>70.688761978306502</v>
      </c>
      <c r="AC43" s="1">
        <v>6.5250333333333304</v>
      </c>
      <c r="AD43" s="1">
        <v>143296.89417605099</v>
      </c>
      <c r="AE43" s="1">
        <v>30</v>
      </c>
      <c r="AF43" s="1">
        <v>17.635044690632</v>
      </c>
      <c r="AG43" s="1">
        <v>7.75078333333333</v>
      </c>
      <c r="AH43" s="1">
        <v>1453.2313337475</v>
      </c>
      <c r="AI43" s="1">
        <v>58.783482302106599</v>
      </c>
      <c r="AJ43" s="1">
        <v>7.3140999999999998</v>
      </c>
      <c r="AK43" s="1">
        <v>56138.814477753796</v>
      </c>
      <c r="AL43" s="1">
        <v>30</v>
      </c>
      <c r="AM43" s="1">
        <v>83.650440679996905</v>
      </c>
      <c r="AN43" s="1">
        <v>18.936966666666699</v>
      </c>
      <c r="AO43" s="1">
        <v>43399.905310220398</v>
      </c>
      <c r="AP43" s="1">
        <v>278.83480226665603</v>
      </c>
      <c r="AQ43" s="1">
        <v>11.7135333333333</v>
      </c>
      <c r="AR43" s="1">
        <v>1530794.4137699199</v>
      </c>
    </row>
    <row r="44" spans="1:44">
      <c r="A44" s="4"/>
      <c r="B44" s="4"/>
      <c r="C44" s="4" t="s">
        <v>345</v>
      </c>
      <c r="D44" s="4"/>
      <c r="E44" s="4"/>
      <c r="F44" s="4" t="s">
        <v>477</v>
      </c>
      <c r="G44" s="4" t="s">
        <v>120</v>
      </c>
      <c r="H44" s="4" t="s">
        <v>468</v>
      </c>
      <c r="I44" s="2">
        <v>44488.246832199096</v>
      </c>
      <c r="J44" s="1">
        <v>125</v>
      </c>
      <c r="K44" s="1">
        <v>72.899834267158894</v>
      </c>
      <c r="L44" s="1">
        <v>5.4268666666666698</v>
      </c>
      <c r="M44" s="1">
        <v>5954.3496489867903</v>
      </c>
      <c r="N44" s="1">
        <v>58.319867413727103</v>
      </c>
      <c r="O44" s="1">
        <v>5.8601333333333301</v>
      </c>
      <c r="P44" s="1">
        <v>131561.122238849</v>
      </c>
      <c r="Q44" s="1">
        <v>125</v>
      </c>
      <c r="R44" s="1">
        <v>99.733614778198401</v>
      </c>
      <c r="S44" s="1">
        <v>7.0810500000000003</v>
      </c>
      <c r="T44" s="1">
        <v>2888.1623344517702</v>
      </c>
      <c r="U44" s="1">
        <v>79.786891822558701</v>
      </c>
      <c r="V44" s="1">
        <v>6.5173333333333296</v>
      </c>
      <c r="W44" s="1">
        <v>139949.25839518901</v>
      </c>
      <c r="X44" s="1">
        <v>125</v>
      </c>
      <c r="Y44" s="1">
        <v>80.604933619562601</v>
      </c>
      <c r="Z44" s="1">
        <v>7.3091833333333298</v>
      </c>
      <c r="AA44" s="1">
        <v>24191.059510954499</v>
      </c>
      <c r="AB44" s="1">
        <v>64.483946895650107</v>
      </c>
      <c r="AC44" s="1">
        <v>6.5173333333333296</v>
      </c>
      <c r="AD44" s="1">
        <v>139949.25839518901</v>
      </c>
      <c r="AE44" s="1">
        <v>125</v>
      </c>
      <c r="AF44" s="1">
        <v>65.640874089512295</v>
      </c>
      <c r="AG44" s="1">
        <v>7.75075</v>
      </c>
      <c r="AH44" s="1">
        <v>5322.1330920821101</v>
      </c>
      <c r="AI44" s="1">
        <v>52.512699271609797</v>
      </c>
      <c r="AJ44" s="1">
        <v>7.3140666666666698</v>
      </c>
      <c r="AK44" s="1">
        <v>55235.262676072402</v>
      </c>
      <c r="AL44" s="1">
        <v>125</v>
      </c>
      <c r="AM44" s="1">
        <v>149.923851052575</v>
      </c>
      <c r="AN44" s="1">
        <v>18.93695</v>
      </c>
      <c r="AO44" s="1">
        <v>65324.988161494803</v>
      </c>
      <c r="AP44" s="1">
        <v>119.93908084205999</v>
      </c>
      <c r="AQ44" s="1">
        <v>11.713516666666701</v>
      </c>
      <c r="AR44" s="1">
        <v>1533991.2652365901</v>
      </c>
    </row>
    <row r="45" spans="1:44">
      <c r="A45" s="4"/>
      <c r="B45" s="4"/>
      <c r="C45" s="4" t="s">
        <v>67</v>
      </c>
      <c r="D45" s="4"/>
      <c r="E45" s="4"/>
      <c r="F45" s="4" t="s">
        <v>460</v>
      </c>
      <c r="G45" s="4" t="s">
        <v>120</v>
      </c>
      <c r="H45" s="4" t="s">
        <v>530</v>
      </c>
      <c r="I45" s="2">
        <v>44488.446518472199</v>
      </c>
      <c r="J45" s="1">
        <v>1500</v>
      </c>
      <c r="K45" s="1">
        <v>604.035931626158</v>
      </c>
      <c r="L45" s="1">
        <v>5.4184999999999999</v>
      </c>
      <c r="M45" s="1">
        <v>45608.4630024863</v>
      </c>
      <c r="N45" s="1">
        <v>40.269062108410601</v>
      </c>
      <c r="O45" s="1">
        <v>5.8601333333333301</v>
      </c>
      <c r="P45" s="1">
        <v>119696.20657634499</v>
      </c>
      <c r="Q45" s="1">
        <v>1500</v>
      </c>
      <c r="R45" s="1">
        <v>928.89226401092697</v>
      </c>
      <c r="S45" s="1">
        <v>7.0810500000000003</v>
      </c>
      <c r="T45" s="1">
        <v>24653.622878856801</v>
      </c>
      <c r="U45" s="1">
        <v>61.926150934061802</v>
      </c>
      <c r="V45" s="1">
        <v>6.5250166666666702</v>
      </c>
      <c r="W45" s="1">
        <v>128264.349798728</v>
      </c>
      <c r="X45" s="1">
        <v>1500</v>
      </c>
      <c r="Y45" s="1">
        <v>1089.65517071473</v>
      </c>
      <c r="Z45" s="1">
        <v>7.3091833333333298</v>
      </c>
      <c r="AA45" s="1">
        <v>299721.37185818201</v>
      </c>
      <c r="AB45" s="1">
        <v>72.643678047648507</v>
      </c>
      <c r="AC45" s="1">
        <v>6.5250166666666702</v>
      </c>
      <c r="AD45" s="1">
        <v>128264.349798728</v>
      </c>
      <c r="AE45" s="1">
        <v>1500</v>
      </c>
      <c r="AF45" s="1">
        <v>893.06449391226897</v>
      </c>
      <c r="AG45" s="1">
        <v>7.75075</v>
      </c>
      <c r="AH45" s="1">
        <v>62273.819491638104</v>
      </c>
      <c r="AI45" s="1">
        <v>59.537632927484601</v>
      </c>
      <c r="AJ45" s="1">
        <v>7.3217499999999998</v>
      </c>
      <c r="AK45" s="1">
        <v>47503.731840501103</v>
      </c>
      <c r="AL45" s="1">
        <v>1500</v>
      </c>
      <c r="AM45" s="1">
        <v>1443.99273499174</v>
      </c>
      <c r="AN45" s="1">
        <v>18.93695</v>
      </c>
      <c r="AO45" s="1">
        <v>461768.22104210401</v>
      </c>
      <c r="AP45" s="1">
        <v>96.266182332782904</v>
      </c>
      <c r="AQ45" s="1">
        <v>11.7135</v>
      </c>
      <c r="AR45" s="1">
        <v>1470966.2623751699</v>
      </c>
    </row>
    <row r="46" spans="1:44">
      <c r="A46" s="4"/>
      <c r="B46" s="4"/>
      <c r="C46" s="4" t="s">
        <v>360</v>
      </c>
      <c r="D46" s="4"/>
      <c r="E46" s="4"/>
      <c r="F46" s="4" t="s">
        <v>180</v>
      </c>
      <c r="G46" s="4" t="s">
        <v>120</v>
      </c>
      <c r="H46" s="4" t="s">
        <v>266</v>
      </c>
      <c r="I46" s="2">
        <v>44488.645902349497</v>
      </c>
      <c r="J46" s="1">
        <v>200</v>
      </c>
      <c r="K46" s="1">
        <v>120.63633606746301</v>
      </c>
      <c r="L46" s="1">
        <v>5.4310666666666698</v>
      </c>
      <c r="M46" s="1">
        <v>9687.7478320127193</v>
      </c>
      <c r="N46" s="1">
        <v>60.318168033731702</v>
      </c>
      <c r="O46" s="1">
        <v>5.8685166666666699</v>
      </c>
      <c r="P46" s="1">
        <v>129162.90502392501</v>
      </c>
      <c r="Q46" s="1">
        <v>200</v>
      </c>
      <c r="R46" s="1">
        <v>120.67855022651899</v>
      </c>
      <c r="S46" s="1">
        <v>7.0810500000000003</v>
      </c>
      <c r="T46" s="1">
        <v>3937.0640467049002</v>
      </c>
      <c r="U46" s="1">
        <v>60.339275113259603</v>
      </c>
      <c r="V46" s="1">
        <v>6.5173500000000004</v>
      </c>
      <c r="W46" s="1">
        <v>157664.15125554401</v>
      </c>
      <c r="X46" s="1">
        <v>200</v>
      </c>
      <c r="Y46" s="1">
        <v>113.988119308709</v>
      </c>
      <c r="Z46" s="1">
        <v>7.3091999999999997</v>
      </c>
      <c r="AA46" s="1">
        <v>38540.310503781599</v>
      </c>
      <c r="AB46" s="1">
        <v>56.994059654354302</v>
      </c>
      <c r="AC46" s="1">
        <v>6.5173500000000004</v>
      </c>
      <c r="AD46" s="1">
        <v>157664.15125554401</v>
      </c>
      <c r="AE46" s="1">
        <v>200</v>
      </c>
      <c r="AF46" s="1">
        <v>102.169004610364</v>
      </c>
      <c r="AG46" s="1">
        <v>7.7507666666666699</v>
      </c>
      <c r="AH46" s="1">
        <v>8995.2617558944803</v>
      </c>
      <c r="AI46" s="1">
        <v>51.084502305182198</v>
      </c>
      <c r="AJ46" s="1">
        <v>7.3140833333333299</v>
      </c>
      <c r="AK46" s="1">
        <v>59979.065042803901</v>
      </c>
      <c r="AL46" s="1">
        <v>200</v>
      </c>
      <c r="AM46" s="1">
        <v>193.562142190201</v>
      </c>
      <c r="AN46" s="1">
        <v>18.936966666666699</v>
      </c>
      <c r="AO46" s="1">
        <v>85692.937283341103</v>
      </c>
      <c r="AP46" s="1">
        <v>96.781071095100501</v>
      </c>
      <c r="AQ46" s="1">
        <v>11.7135333333333</v>
      </c>
      <c r="AR46" s="1">
        <v>1649865.52036856</v>
      </c>
    </row>
    <row r="47" spans="1:44">
      <c r="A47" s="4"/>
      <c r="B47" s="4"/>
      <c r="C47" s="4" t="s">
        <v>208</v>
      </c>
      <c r="D47" s="4"/>
      <c r="E47" s="4"/>
      <c r="F47" s="4" t="s">
        <v>355</v>
      </c>
      <c r="G47" s="4" t="s">
        <v>120</v>
      </c>
      <c r="H47" s="4" t="s">
        <v>527</v>
      </c>
      <c r="I47" s="2">
        <v>44488.846081122698</v>
      </c>
      <c r="J47" s="1">
        <v>3500</v>
      </c>
      <c r="K47" s="1">
        <v>1152.7633772014201</v>
      </c>
      <c r="L47" s="1">
        <v>5.42268333333333</v>
      </c>
      <c r="M47" s="1">
        <v>89676.981842356094</v>
      </c>
      <c r="N47" s="1">
        <v>32.9360964914693</v>
      </c>
      <c r="O47" s="1">
        <v>5.8601333333333301</v>
      </c>
      <c r="P47" s="1">
        <v>121339.231007476</v>
      </c>
      <c r="Q47" s="1">
        <v>3500</v>
      </c>
      <c r="R47" s="1">
        <v>3188.7725695582299</v>
      </c>
      <c r="S47" s="1">
        <v>7.0810500000000003</v>
      </c>
      <c r="T47" s="1">
        <v>91213.487419416706</v>
      </c>
      <c r="U47" s="1">
        <v>91.107787701663696</v>
      </c>
      <c r="V47" s="1">
        <v>6.5096666666666696</v>
      </c>
      <c r="W47" s="1">
        <v>138237.565476605</v>
      </c>
      <c r="X47" s="1">
        <v>3500</v>
      </c>
      <c r="Y47" s="1">
        <v>2914.7481811132402</v>
      </c>
      <c r="Z47" s="1">
        <v>7.3091833333333298</v>
      </c>
      <c r="AA47" s="1">
        <v>864071.69818160497</v>
      </c>
      <c r="AB47" s="1">
        <v>83.278519460378206</v>
      </c>
      <c r="AC47" s="1">
        <v>6.5096666666666696</v>
      </c>
      <c r="AD47" s="1">
        <v>138237.565476605</v>
      </c>
      <c r="AE47" s="1">
        <v>3500</v>
      </c>
      <c r="AF47" s="1">
        <v>2504.6351614660098</v>
      </c>
      <c r="AG47" s="1">
        <v>7.75075</v>
      </c>
      <c r="AH47" s="1">
        <v>191407.698825094</v>
      </c>
      <c r="AI47" s="1">
        <v>71.561004613314495</v>
      </c>
      <c r="AJ47" s="1">
        <v>7.3294166666666696</v>
      </c>
      <c r="AK47" s="1">
        <v>52061.8956392947</v>
      </c>
      <c r="AL47" s="1">
        <v>3500</v>
      </c>
      <c r="AM47" s="1">
        <v>3242.1590651579399</v>
      </c>
      <c r="AN47" s="1">
        <v>18.93695</v>
      </c>
      <c r="AO47" s="1">
        <v>1004225.4415249299</v>
      </c>
      <c r="AP47" s="1">
        <v>92.633116147369705</v>
      </c>
      <c r="AQ47" s="1">
        <v>11.713516666666701</v>
      </c>
      <c r="AR47" s="1">
        <v>1498561.0609017201</v>
      </c>
    </row>
    <row r="48" spans="1:44">
      <c r="A48" s="4"/>
      <c r="B48" s="4"/>
      <c r="C48" s="4" t="s">
        <v>47</v>
      </c>
      <c r="D48" s="4"/>
      <c r="E48" s="4"/>
      <c r="F48" s="4" t="s">
        <v>71</v>
      </c>
      <c r="G48" s="4" t="s">
        <v>120</v>
      </c>
      <c r="H48" s="4" t="s">
        <v>481</v>
      </c>
      <c r="I48" s="2">
        <v>44489.064707847203</v>
      </c>
      <c r="J48" s="1">
        <v>80</v>
      </c>
      <c r="K48" s="1">
        <v>30.8040156374337</v>
      </c>
      <c r="L48" s="1">
        <v>5.4268666666666698</v>
      </c>
      <c r="M48" s="1">
        <v>2601.9005286525398</v>
      </c>
      <c r="N48" s="1">
        <v>38.505019546792099</v>
      </c>
      <c r="O48" s="1">
        <v>5.8685</v>
      </c>
      <c r="P48" s="1">
        <v>136224.89892051899</v>
      </c>
      <c r="Q48" s="1">
        <v>80</v>
      </c>
      <c r="R48" s="1">
        <v>72.092181964138405</v>
      </c>
      <c r="S48" s="1">
        <v>7.0810666666666702</v>
      </c>
      <c r="T48" s="1">
        <v>2203.3879281118702</v>
      </c>
      <c r="U48" s="1">
        <v>90.115227455172999</v>
      </c>
      <c r="V48" s="1">
        <v>6.5173500000000004</v>
      </c>
      <c r="W48" s="1">
        <v>147704.37424068499</v>
      </c>
      <c r="X48" s="1">
        <v>80</v>
      </c>
      <c r="Y48" s="1">
        <v>49.256962194816403</v>
      </c>
      <c r="Z48" s="1">
        <v>7.3091999999999997</v>
      </c>
      <c r="AA48" s="1">
        <v>15602.121121324901</v>
      </c>
      <c r="AB48" s="1">
        <v>61.571202743520502</v>
      </c>
      <c r="AC48" s="1">
        <v>6.5173500000000004</v>
      </c>
      <c r="AD48" s="1">
        <v>147704.37424068499</v>
      </c>
      <c r="AE48" s="1">
        <v>80</v>
      </c>
      <c r="AF48" s="1">
        <v>54.2251031847779</v>
      </c>
      <c r="AG48" s="1">
        <v>7.75078333333333</v>
      </c>
      <c r="AH48" s="1">
        <v>4434.9647711547896</v>
      </c>
      <c r="AI48" s="1">
        <v>67.781378980972306</v>
      </c>
      <c r="AJ48" s="1">
        <v>7.3140833333333299</v>
      </c>
      <c r="AK48" s="1">
        <v>55717.912330941203</v>
      </c>
      <c r="AL48" s="1">
        <v>80</v>
      </c>
      <c r="AM48" s="1">
        <v>105.963142154846</v>
      </c>
      <c r="AN48" s="1">
        <v>18.936983333333298</v>
      </c>
      <c r="AO48" s="1">
        <v>51396.843009854703</v>
      </c>
      <c r="AP48" s="1">
        <v>132.45392769355701</v>
      </c>
      <c r="AQ48" s="1">
        <v>11.7000833333333</v>
      </c>
      <c r="AR48" s="1">
        <v>1550569.5085940501</v>
      </c>
    </row>
    <row r="49" spans="1:44">
      <c r="A49" s="4"/>
      <c r="B49" s="4"/>
      <c r="C49" s="4" t="s">
        <v>452</v>
      </c>
      <c r="D49" s="4"/>
      <c r="E49" s="4"/>
      <c r="F49" s="4" t="s">
        <v>273</v>
      </c>
      <c r="G49" s="4" t="s">
        <v>120</v>
      </c>
      <c r="H49" s="4" t="s">
        <v>498</v>
      </c>
      <c r="I49" s="2">
        <v>44489.264888333302</v>
      </c>
      <c r="J49" s="1">
        <v>50</v>
      </c>
      <c r="K49" s="1">
        <v>12.0387270829497</v>
      </c>
      <c r="L49" s="1">
        <v>5.4268666666666698</v>
      </c>
      <c r="M49" s="1">
        <v>939.96938317870899</v>
      </c>
      <c r="N49" s="1">
        <v>24.0774541658994</v>
      </c>
      <c r="O49" s="1">
        <v>5.86431666666667</v>
      </c>
      <c r="P49" s="1">
        <v>125994.962667211</v>
      </c>
      <c r="Q49" s="1">
        <v>50</v>
      </c>
      <c r="R49" s="1">
        <v>37.285541017040401</v>
      </c>
      <c r="S49" s="1">
        <v>7.0887166666666701</v>
      </c>
      <c r="T49" s="1">
        <v>1074.8527583698999</v>
      </c>
      <c r="U49" s="1">
        <v>74.571082034080803</v>
      </c>
      <c r="V49" s="1">
        <v>6.5173500000000004</v>
      </c>
      <c r="W49" s="1">
        <v>139315.38766166099</v>
      </c>
      <c r="X49" s="1">
        <v>50</v>
      </c>
      <c r="Y49" s="1">
        <v>31.390637177778199</v>
      </c>
      <c r="Z49" s="1">
        <v>7.3091833333333298</v>
      </c>
      <c r="AA49" s="1">
        <v>9378.2516632665593</v>
      </c>
      <c r="AB49" s="1">
        <v>62.781274355556398</v>
      </c>
      <c r="AC49" s="1">
        <v>6.5173500000000004</v>
      </c>
      <c r="AD49" s="1">
        <v>139315.38766166099</v>
      </c>
      <c r="AE49" s="1">
        <v>50</v>
      </c>
      <c r="AF49" s="1">
        <v>24.254575353020201</v>
      </c>
      <c r="AG49" s="1">
        <v>7.75075</v>
      </c>
      <c r="AH49" s="1">
        <v>2156.8013434249901</v>
      </c>
      <c r="AI49" s="1">
        <v>48.509150706040401</v>
      </c>
      <c r="AJ49" s="1">
        <v>7.3140666666666698</v>
      </c>
      <c r="AK49" s="1">
        <v>60578.918862503902</v>
      </c>
      <c r="AL49" s="1">
        <v>50</v>
      </c>
      <c r="AM49" s="1">
        <v>140.117275370778</v>
      </c>
      <c r="AN49" s="1">
        <v>18.93695</v>
      </c>
      <c r="AO49" s="1">
        <v>64161.845811002502</v>
      </c>
      <c r="AP49" s="1">
        <v>280.23455074155697</v>
      </c>
      <c r="AQ49" s="1">
        <v>11.713516666666701</v>
      </c>
      <c r="AR49" s="1">
        <v>1584991.94126899</v>
      </c>
    </row>
    <row r="50" spans="1:44">
      <c r="A50" s="4"/>
      <c r="B50" s="4"/>
      <c r="C50" s="4" t="s">
        <v>224</v>
      </c>
      <c r="D50" s="4"/>
      <c r="E50" s="4"/>
      <c r="F50" s="4" t="s">
        <v>146</v>
      </c>
      <c r="G50" s="4" t="s">
        <v>120</v>
      </c>
      <c r="H50" s="4" t="s">
        <v>388</v>
      </c>
      <c r="I50" s="2">
        <v>44489.428433900503</v>
      </c>
      <c r="J50" s="1">
        <v>800</v>
      </c>
      <c r="K50" s="1">
        <v>248.30108634710001</v>
      </c>
      <c r="L50" s="1">
        <v>5.4059333333333299</v>
      </c>
      <c r="M50" s="1">
        <v>21407.462478224301</v>
      </c>
      <c r="N50" s="1">
        <v>31.037635793387501</v>
      </c>
      <c r="O50" s="1">
        <v>5.85175</v>
      </c>
      <c r="P50" s="1">
        <v>138136.42162201699</v>
      </c>
      <c r="Q50" s="1">
        <v>800</v>
      </c>
      <c r="R50" s="1">
        <v>575.82930982936296</v>
      </c>
      <c r="S50" s="1">
        <v>7.0810500000000003</v>
      </c>
      <c r="T50" s="1">
        <v>16928.899592516002</v>
      </c>
      <c r="U50" s="1">
        <v>71.978663728670298</v>
      </c>
      <c r="V50" s="1">
        <v>6.5173500000000004</v>
      </c>
      <c r="W50" s="1">
        <v>142077.57108660901</v>
      </c>
      <c r="X50" s="1">
        <v>800</v>
      </c>
      <c r="Y50" s="1">
        <v>450.52030370791101</v>
      </c>
      <c r="Z50" s="1">
        <v>7.3091833333333298</v>
      </c>
      <c r="AA50" s="1">
        <v>137265.86648869899</v>
      </c>
      <c r="AB50" s="1">
        <v>56.315037963488898</v>
      </c>
      <c r="AC50" s="1">
        <v>6.5173500000000004</v>
      </c>
      <c r="AD50" s="1">
        <v>142077.57108660901</v>
      </c>
      <c r="AE50" s="1">
        <v>800</v>
      </c>
      <c r="AF50" s="1">
        <v>370.34602870789399</v>
      </c>
      <c r="AG50" s="1">
        <v>7.75075</v>
      </c>
      <c r="AH50" s="1">
        <v>29703.424104537498</v>
      </c>
      <c r="AI50" s="1">
        <v>46.293253588486699</v>
      </c>
      <c r="AJ50" s="1">
        <v>7.3217499999999998</v>
      </c>
      <c r="AK50" s="1">
        <v>54639.1421922441</v>
      </c>
      <c r="AL50" s="1">
        <v>800</v>
      </c>
      <c r="AM50" s="1">
        <v>851.72271104581398</v>
      </c>
      <c r="AN50" s="1">
        <v>18.923500000000001</v>
      </c>
      <c r="AO50" s="1">
        <v>280647.41704641201</v>
      </c>
      <c r="AP50" s="1">
        <v>106.465338880727</v>
      </c>
      <c r="AQ50" s="1">
        <v>11.713516666666701</v>
      </c>
      <c r="AR50" s="1">
        <v>1467105.53796763</v>
      </c>
    </row>
    <row r="51" spans="1:44">
      <c r="A51" s="4"/>
      <c r="B51" s="4"/>
      <c r="C51" s="4" t="s">
        <v>452</v>
      </c>
      <c r="D51" s="4"/>
      <c r="E51" s="4"/>
      <c r="F51" s="4" t="s">
        <v>12</v>
      </c>
      <c r="G51" s="4" t="s">
        <v>120</v>
      </c>
      <c r="H51" s="4" t="s">
        <v>498</v>
      </c>
      <c r="I51" s="2">
        <v>44489.501080763897</v>
      </c>
      <c r="J51" s="1">
        <v>50</v>
      </c>
      <c r="K51" s="1">
        <v>16.6306263798378</v>
      </c>
      <c r="L51" s="1">
        <v>5.4352499999999999</v>
      </c>
      <c r="M51" s="1">
        <v>1474.2875748200199</v>
      </c>
      <c r="N51" s="1">
        <v>33.2612527596755</v>
      </c>
      <c r="O51" s="1">
        <v>5.8727</v>
      </c>
      <c r="P51" s="1">
        <v>143031.99995086601</v>
      </c>
      <c r="Q51" s="1">
        <v>50</v>
      </c>
      <c r="R51" s="1">
        <v>26.841747076242701</v>
      </c>
      <c r="S51" s="1">
        <v>7.0887333333333302</v>
      </c>
      <c r="T51" s="1">
        <v>841.08091094102201</v>
      </c>
      <c r="U51" s="1">
        <v>53.683494152485402</v>
      </c>
      <c r="V51" s="1">
        <v>6.5173500000000004</v>
      </c>
      <c r="W51" s="1">
        <v>151431.96512050999</v>
      </c>
      <c r="X51" s="1">
        <v>50</v>
      </c>
      <c r="Y51" s="1">
        <v>34.845853545929103</v>
      </c>
      <c r="Z51" s="1">
        <v>7.3091999999999997</v>
      </c>
      <c r="AA51" s="1">
        <v>11315.9580534655</v>
      </c>
      <c r="AB51" s="1">
        <v>69.691707091858206</v>
      </c>
      <c r="AC51" s="1">
        <v>6.5173500000000004</v>
      </c>
      <c r="AD51" s="1">
        <v>151431.96512050999</v>
      </c>
      <c r="AE51" s="1">
        <v>50</v>
      </c>
      <c r="AF51" s="1">
        <v>29.112155192347199</v>
      </c>
      <c r="AG51" s="1">
        <v>7.7507666666666699</v>
      </c>
      <c r="AH51" s="1">
        <v>2619.45096155699</v>
      </c>
      <c r="AI51" s="1">
        <v>58.224310384694498</v>
      </c>
      <c r="AJ51" s="1">
        <v>7.3140833333333299</v>
      </c>
      <c r="AK51" s="1">
        <v>61297.246059213598</v>
      </c>
      <c r="AL51" s="1">
        <v>50</v>
      </c>
      <c r="AM51" s="1">
        <v>128.12164010487101</v>
      </c>
      <c r="AN51" s="1">
        <v>18.923500000000001</v>
      </c>
      <c r="AO51" s="1">
        <v>62876.462654202704</v>
      </c>
      <c r="AP51" s="1">
        <v>256.24328020974099</v>
      </c>
      <c r="AQ51" s="1">
        <v>11.7000666666667</v>
      </c>
      <c r="AR51" s="1">
        <v>1658743.3459425599</v>
      </c>
    </row>
    <row r="52" spans="1:44">
      <c r="A52" s="4"/>
      <c r="B52" s="4"/>
      <c r="C52" s="4" t="s">
        <v>413</v>
      </c>
      <c r="D52" s="4"/>
      <c r="E52" s="4"/>
      <c r="F52" s="4" t="s">
        <v>433</v>
      </c>
      <c r="G52" s="4" t="s">
        <v>115</v>
      </c>
      <c r="H52" s="4"/>
      <c r="I52" s="2">
        <v>44485.1877788079</v>
      </c>
      <c r="J52" s="1"/>
      <c r="K52" s="1">
        <v>0</v>
      </c>
      <c r="L52" s="1">
        <v>5.8622166666666704</v>
      </c>
      <c r="M52" s="1">
        <v>0</v>
      </c>
      <c r="N52" s="1"/>
      <c r="O52" s="1">
        <v>5.8685</v>
      </c>
      <c r="P52" s="1">
        <v>120634.868940222</v>
      </c>
      <c r="Q52" s="1"/>
      <c r="R52" s="1">
        <v>0</v>
      </c>
      <c r="S52" s="1">
        <v>7.5031666666666696</v>
      </c>
      <c r="T52" s="1">
        <v>0</v>
      </c>
      <c r="U52" s="1"/>
      <c r="V52" s="1">
        <v>6.5173500000000004</v>
      </c>
      <c r="W52" s="1">
        <v>108209.73758087899</v>
      </c>
      <c r="X52" s="1"/>
      <c r="Y52" s="1">
        <v>1584.60427295566</v>
      </c>
      <c r="Z52" s="1">
        <v>7.3091999999999997</v>
      </c>
      <c r="AA52" s="1">
        <v>367713.71649159002</v>
      </c>
      <c r="AB52" s="1"/>
      <c r="AC52" s="1">
        <v>6.5173500000000004</v>
      </c>
      <c r="AD52" s="1">
        <v>108209.73758087899</v>
      </c>
      <c r="AE52" s="1"/>
      <c r="AF52" s="1">
        <v>4.6971981749781602</v>
      </c>
      <c r="AG52" s="1">
        <v>7.75078333333333</v>
      </c>
      <c r="AH52" s="1">
        <v>338.562001731024</v>
      </c>
      <c r="AI52" s="1"/>
      <c r="AJ52" s="1">
        <v>7.3217666666666696</v>
      </c>
      <c r="AK52" s="1">
        <v>49102.587552802601</v>
      </c>
      <c r="AL52" s="1"/>
      <c r="AM52" s="1">
        <v>0</v>
      </c>
      <c r="AN52" s="1">
        <v>18.95045</v>
      </c>
      <c r="AO52" s="1">
        <v>9968.1136141964198</v>
      </c>
      <c r="AP52" s="1"/>
      <c r="AQ52" s="1">
        <v>11.71355</v>
      </c>
      <c r="AR52" s="1">
        <v>1560770.5049500901</v>
      </c>
    </row>
    <row r="53" spans="1:44">
      <c r="A53" s="4"/>
      <c r="B53" s="4"/>
      <c r="C53" s="4" t="s">
        <v>16</v>
      </c>
      <c r="D53" s="4"/>
      <c r="E53" s="4"/>
      <c r="F53" s="4" t="s">
        <v>488</v>
      </c>
      <c r="G53" s="4" t="s">
        <v>115</v>
      </c>
      <c r="H53" s="4"/>
      <c r="I53" s="2">
        <v>44485.226452349503</v>
      </c>
      <c r="J53" s="1"/>
      <c r="K53" s="1">
        <v>0</v>
      </c>
      <c r="L53" s="1">
        <v>4.9873333333333303</v>
      </c>
      <c r="M53" s="1">
        <v>0</v>
      </c>
      <c r="N53" s="1"/>
      <c r="O53" s="1">
        <v>5.86431666666667</v>
      </c>
      <c r="P53" s="1">
        <v>114036.032956353</v>
      </c>
      <c r="Q53" s="1"/>
      <c r="R53" s="1">
        <v>0</v>
      </c>
      <c r="S53" s="1">
        <v>7.0964</v>
      </c>
      <c r="T53" s="1">
        <v>0</v>
      </c>
      <c r="U53" s="1"/>
      <c r="V53" s="1">
        <v>6.5250166666666702</v>
      </c>
      <c r="W53" s="1">
        <v>116064.843024503</v>
      </c>
      <c r="X53" s="1"/>
      <c r="Y53" s="1">
        <v>1215.86957130215</v>
      </c>
      <c r="Z53" s="1">
        <v>7.3091833333333298</v>
      </c>
      <c r="AA53" s="1">
        <v>302628.86004295002</v>
      </c>
      <c r="AB53" s="1"/>
      <c r="AC53" s="1">
        <v>6.5250166666666702</v>
      </c>
      <c r="AD53" s="1">
        <v>116064.843024503</v>
      </c>
      <c r="AE53" s="1"/>
      <c r="AF53" s="1" t="s">
        <v>450</v>
      </c>
      <c r="AG53" s="1" t="s">
        <v>450</v>
      </c>
      <c r="AH53" s="1" t="s">
        <v>450</v>
      </c>
      <c r="AI53" s="1" t="s">
        <v>450</v>
      </c>
      <c r="AJ53" s="1">
        <v>7.3217333333333299</v>
      </c>
      <c r="AK53" s="1">
        <v>47185.040461452802</v>
      </c>
      <c r="AL53" s="1"/>
      <c r="AM53" s="1">
        <v>0</v>
      </c>
      <c r="AN53" s="1">
        <v>18.950399999999998</v>
      </c>
      <c r="AO53" s="1">
        <v>11794.2020573559</v>
      </c>
      <c r="AP53" s="1"/>
      <c r="AQ53" s="1">
        <v>11.7135</v>
      </c>
      <c r="AR53" s="1">
        <v>1496433.2224582001</v>
      </c>
    </row>
    <row r="54" spans="1:44">
      <c r="A54" s="4"/>
      <c r="B54" s="4"/>
      <c r="C54" s="4" t="s">
        <v>464</v>
      </c>
      <c r="D54" s="4"/>
      <c r="E54" s="4"/>
      <c r="F54" s="4" t="s">
        <v>221</v>
      </c>
      <c r="G54" s="4" t="s">
        <v>487</v>
      </c>
      <c r="H54" s="4"/>
      <c r="I54" s="2">
        <v>44485.207170983798</v>
      </c>
      <c r="J54" s="1"/>
      <c r="K54" s="1">
        <v>0</v>
      </c>
      <c r="L54" s="1">
        <v>5.8664166666666704</v>
      </c>
      <c r="M54" s="1">
        <v>0</v>
      </c>
      <c r="N54" s="1"/>
      <c r="O54" s="1">
        <v>5.8643333333333301</v>
      </c>
      <c r="P54" s="1">
        <v>116304.547651424</v>
      </c>
      <c r="Q54" s="1"/>
      <c r="R54" s="1">
        <v>0</v>
      </c>
      <c r="S54" s="1">
        <v>6.9122333333333303</v>
      </c>
      <c r="T54" s="1">
        <v>0</v>
      </c>
      <c r="U54" s="1"/>
      <c r="V54" s="1">
        <v>6.5250333333333304</v>
      </c>
      <c r="W54" s="1">
        <v>103498.73643742201</v>
      </c>
      <c r="X54" s="1"/>
      <c r="Y54" s="1">
        <v>1518.6956169816301</v>
      </c>
      <c r="Z54" s="1">
        <v>7.3091999999999997</v>
      </c>
      <c r="AA54" s="1">
        <v>337076.48077510798</v>
      </c>
      <c r="AB54" s="1"/>
      <c r="AC54" s="1">
        <v>6.5250333333333304</v>
      </c>
      <c r="AD54" s="1">
        <v>103498.73643742201</v>
      </c>
      <c r="AE54" s="1"/>
      <c r="AF54" s="1">
        <v>4.68992465086703</v>
      </c>
      <c r="AG54" s="1">
        <v>7.7507666666666699</v>
      </c>
      <c r="AH54" s="1">
        <v>332.86789808214797</v>
      </c>
      <c r="AI54" s="1"/>
      <c r="AJ54" s="1">
        <v>7.3217499999999998</v>
      </c>
      <c r="AK54" s="1">
        <v>48351.627480685398</v>
      </c>
      <c r="AL54" s="1"/>
      <c r="AM54" s="1">
        <v>0</v>
      </c>
      <c r="AN54" s="1">
        <v>18.950416666666701</v>
      </c>
      <c r="AO54" s="1">
        <v>11860.086324629199</v>
      </c>
      <c r="AP54" s="1"/>
      <c r="AQ54" s="1">
        <v>11.713516666666701</v>
      </c>
      <c r="AR54" s="1">
        <v>1581093.8470044399</v>
      </c>
    </row>
    <row r="55" spans="1:44">
      <c r="A55" s="4"/>
      <c r="B55" s="4"/>
      <c r="C55" s="4" t="s">
        <v>376</v>
      </c>
      <c r="D55" s="4"/>
      <c r="E55" s="4"/>
      <c r="F55" s="4" t="s">
        <v>227</v>
      </c>
      <c r="G55" s="4" t="s">
        <v>115</v>
      </c>
      <c r="H55" s="4"/>
      <c r="I55" s="2">
        <v>44485.2457566667</v>
      </c>
      <c r="J55" s="1"/>
      <c r="K55" s="1">
        <v>0</v>
      </c>
      <c r="L55" s="1">
        <v>5.8622333333333296</v>
      </c>
      <c r="M55" s="1">
        <v>0</v>
      </c>
      <c r="N55" s="1"/>
      <c r="O55" s="1">
        <v>5.86431666666667</v>
      </c>
      <c r="P55" s="1">
        <v>119371.57315494301</v>
      </c>
      <c r="Q55" s="1"/>
      <c r="R55" s="1">
        <v>0</v>
      </c>
      <c r="S55" s="1">
        <v>7.15011666666667</v>
      </c>
      <c r="T55" s="1">
        <v>0</v>
      </c>
      <c r="U55" s="1"/>
      <c r="V55" s="1">
        <v>6.5250166666666702</v>
      </c>
      <c r="W55" s="1">
        <v>95564.681566297906</v>
      </c>
      <c r="X55" s="1"/>
      <c r="Y55" s="1">
        <v>1661.5458353435199</v>
      </c>
      <c r="Z55" s="1">
        <v>7.3091833333333298</v>
      </c>
      <c r="AA55" s="1">
        <v>340511.98860061303</v>
      </c>
      <c r="AB55" s="1"/>
      <c r="AC55" s="1">
        <v>6.5250166666666702</v>
      </c>
      <c r="AD55" s="1">
        <v>95564.681566297906</v>
      </c>
      <c r="AE55" s="1"/>
      <c r="AF55" s="1">
        <v>0</v>
      </c>
      <c r="AG55" s="1">
        <v>7.9661</v>
      </c>
      <c r="AH55" s="1">
        <v>0</v>
      </c>
      <c r="AI55" s="1"/>
      <c r="AJ55" s="1">
        <v>7.3217499999999998</v>
      </c>
      <c r="AK55" s="1">
        <v>45617.412762686297</v>
      </c>
      <c r="AL55" s="1"/>
      <c r="AM55" s="1">
        <v>15.6185558254613</v>
      </c>
      <c r="AN55" s="1">
        <v>18.950416666666701</v>
      </c>
      <c r="AO55" s="1">
        <v>20699.051643490198</v>
      </c>
      <c r="AP55" s="1"/>
      <c r="AQ55" s="1">
        <v>11.713516666666701</v>
      </c>
      <c r="AR55" s="1">
        <v>1510264.65387932</v>
      </c>
    </row>
    <row r="56" spans="1:44">
      <c r="A56" s="4"/>
      <c r="B56" s="4"/>
      <c r="C56" s="4" t="s">
        <v>344</v>
      </c>
      <c r="D56" s="4"/>
      <c r="E56" s="4"/>
      <c r="F56" s="4" t="s">
        <v>282</v>
      </c>
      <c r="G56" s="4" t="s">
        <v>115</v>
      </c>
      <c r="H56" s="4"/>
      <c r="I56" s="2">
        <v>44485.284495833301</v>
      </c>
      <c r="J56" s="1"/>
      <c r="K56" s="1">
        <v>0</v>
      </c>
      <c r="L56" s="1">
        <v>5.8622166666666704</v>
      </c>
      <c r="M56" s="1">
        <v>0</v>
      </c>
      <c r="N56" s="1"/>
      <c r="O56" s="1">
        <v>5.8559333333333301</v>
      </c>
      <c r="P56" s="1">
        <v>116866.092133178</v>
      </c>
      <c r="Q56" s="1"/>
      <c r="R56" s="1">
        <v>0</v>
      </c>
      <c r="S56" s="1">
        <v>6.8815166666666698</v>
      </c>
      <c r="T56" s="1">
        <v>0</v>
      </c>
      <c r="U56" s="1"/>
      <c r="V56" s="1">
        <v>6.5173333333333296</v>
      </c>
      <c r="W56" s="1">
        <v>118149.570602714</v>
      </c>
      <c r="X56" s="1"/>
      <c r="Y56" s="1">
        <v>1330.37073429422</v>
      </c>
      <c r="Z56" s="1">
        <v>7.3091833333333298</v>
      </c>
      <c r="AA56" s="1">
        <v>337075.73794460797</v>
      </c>
      <c r="AB56" s="1"/>
      <c r="AC56" s="1">
        <v>6.5173333333333296</v>
      </c>
      <c r="AD56" s="1">
        <v>118149.570602714</v>
      </c>
      <c r="AE56" s="1"/>
      <c r="AF56" s="1">
        <v>0</v>
      </c>
      <c r="AG56" s="1">
        <v>7.71038333333333</v>
      </c>
      <c r="AH56" s="1">
        <v>0</v>
      </c>
      <c r="AI56" s="1"/>
      <c r="AJ56" s="1">
        <v>7.3217333333333299</v>
      </c>
      <c r="AK56" s="1">
        <v>46630.136798530897</v>
      </c>
      <c r="AL56" s="1"/>
      <c r="AM56" s="1">
        <v>0</v>
      </c>
      <c r="AN56" s="1">
        <v>18.950416666666701</v>
      </c>
      <c r="AO56" s="1">
        <v>9716.4918229806808</v>
      </c>
      <c r="AP56" s="1"/>
      <c r="AQ56" s="1">
        <v>11.7135</v>
      </c>
      <c r="AR56" s="1">
        <v>1450649.363316</v>
      </c>
    </row>
    <row r="57" spans="1:44">
      <c r="A57" s="4"/>
      <c r="B57" s="4"/>
      <c r="C57" s="4" t="s">
        <v>231</v>
      </c>
      <c r="D57" s="4"/>
      <c r="E57" s="4"/>
      <c r="F57" s="4" t="s">
        <v>154</v>
      </c>
      <c r="G57" s="4" t="s">
        <v>487</v>
      </c>
      <c r="H57" s="4"/>
      <c r="I57" s="2">
        <v>44485.265101655103</v>
      </c>
      <c r="J57" s="1"/>
      <c r="K57" s="1">
        <v>0</v>
      </c>
      <c r="L57" s="1">
        <v>5.8705999999999996</v>
      </c>
      <c r="M57" s="1">
        <v>0</v>
      </c>
      <c r="N57" s="1"/>
      <c r="O57" s="1">
        <v>5.8685</v>
      </c>
      <c r="P57" s="1">
        <v>109704.06477871101</v>
      </c>
      <c r="Q57" s="1"/>
      <c r="R57" s="1">
        <v>0</v>
      </c>
      <c r="S57" s="1">
        <v>7.0350000000000001</v>
      </c>
      <c r="T57" s="1">
        <v>0</v>
      </c>
      <c r="U57" s="1"/>
      <c r="V57" s="1">
        <v>6.5250166666666702</v>
      </c>
      <c r="W57" s="1">
        <v>99413.0239238129</v>
      </c>
      <c r="X57" s="1"/>
      <c r="Y57" s="1">
        <v>1729.4067686446001</v>
      </c>
      <c r="Z57" s="1">
        <v>7.3091833333333298</v>
      </c>
      <c r="AA57" s="1">
        <v>368691.48060122202</v>
      </c>
      <c r="AB57" s="1"/>
      <c r="AC57" s="1">
        <v>6.5250166666666702</v>
      </c>
      <c r="AD57" s="1">
        <v>99413.0239238129</v>
      </c>
      <c r="AE57" s="1"/>
      <c r="AF57" s="1">
        <v>0</v>
      </c>
      <c r="AG57" s="1">
        <v>8.00646666666667</v>
      </c>
      <c r="AH57" s="1">
        <v>0</v>
      </c>
      <c r="AI57" s="1"/>
      <c r="AJ57" s="1">
        <v>7.3217333333333299</v>
      </c>
      <c r="AK57" s="1">
        <v>48272.619097094197</v>
      </c>
      <c r="AL57" s="1"/>
      <c r="AM57" s="1">
        <v>19.403084296900701</v>
      </c>
      <c r="AN57" s="1">
        <v>18.950399999999998</v>
      </c>
      <c r="AO57" s="1">
        <v>21610.570626525601</v>
      </c>
      <c r="AP57" s="1"/>
      <c r="AQ57" s="1">
        <v>11.7135</v>
      </c>
      <c r="AR57" s="1">
        <v>1488207.3792528899</v>
      </c>
    </row>
    <row r="58" spans="1:44">
      <c r="A58" s="4"/>
      <c r="B58" s="4"/>
      <c r="C58" s="4" t="s">
        <v>318</v>
      </c>
      <c r="D58" s="4"/>
      <c r="E58" s="4"/>
      <c r="F58" s="4" t="s">
        <v>455</v>
      </c>
      <c r="G58" s="4" t="s">
        <v>487</v>
      </c>
      <c r="H58" s="4"/>
      <c r="I58" s="2">
        <v>44485.303771944396</v>
      </c>
      <c r="J58" s="1"/>
      <c r="K58" s="1">
        <v>0</v>
      </c>
      <c r="L58" s="1">
        <v>4.9998833333333303</v>
      </c>
      <c r="M58" s="1">
        <v>0</v>
      </c>
      <c r="N58" s="1"/>
      <c r="O58" s="1">
        <v>5.8685</v>
      </c>
      <c r="P58" s="1">
        <v>115802.161619223</v>
      </c>
      <c r="Q58" s="1"/>
      <c r="R58" s="1">
        <v>0</v>
      </c>
      <c r="S58" s="1">
        <v>7.0042999999999997</v>
      </c>
      <c r="T58" s="1">
        <v>0</v>
      </c>
      <c r="U58" s="1"/>
      <c r="V58" s="1">
        <v>6.5250166666666702</v>
      </c>
      <c r="W58" s="1">
        <v>120122.446745105</v>
      </c>
      <c r="X58" s="1"/>
      <c r="Y58" s="1">
        <v>1398.95663087497</v>
      </c>
      <c r="Z58" s="1">
        <v>7.3091833333333298</v>
      </c>
      <c r="AA58" s="1">
        <v>360372.03691756597</v>
      </c>
      <c r="AB58" s="1"/>
      <c r="AC58" s="1">
        <v>6.5250166666666702</v>
      </c>
      <c r="AD58" s="1">
        <v>120122.446745105</v>
      </c>
      <c r="AE58" s="1"/>
      <c r="AF58" s="1">
        <v>0</v>
      </c>
      <c r="AG58" s="1">
        <v>7.8718833333333302</v>
      </c>
      <c r="AH58" s="1">
        <v>0</v>
      </c>
      <c r="AI58" s="1"/>
      <c r="AJ58" s="1">
        <v>7.3217333333333299</v>
      </c>
      <c r="AK58" s="1">
        <v>50392.632507967501</v>
      </c>
      <c r="AL58" s="1"/>
      <c r="AM58" s="1">
        <v>0</v>
      </c>
      <c r="AN58" s="1">
        <v>18.950383333333299</v>
      </c>
      <c r="AO58" s="1">
        <v>14797.6989305683</v>
      </c>
      <c r="AP58" s="1"/>
      <c r="AQ58" s="1">
        <v>11.7135</v>
      </c>
      <c r="AR58" s="1">
        <v>1563403.89204095</v>
      </c>
    </row>
    <row r="59" spans="1:44">
      <c r="A59" s="4"/>
      <c r="B59" s="4"/>
      <c r="C59" s="4" t="s">
        <v>516</v>
      </c>
      <c r="D59" s="4"/>
      <c r="E59" s="4"/>
      <c r="F59" s="4" t="s">
        <v>278</v>
      </c>
      <c r="G59" s="4" t="s">
        <v>115</v>
      </c>
      <c r="H59" s="4"/>
      <c r="I59" s="2">
        <v>44485.3231021065</v>
      </c>
      <c r="J59" s="1"/>
      <c r="K59" s="1">
        <v>0</v>
      </c>
      <c r="L59" s="1">
        <v>5.8705833333333297</v>
      </c>
      <c r="M59" s="1">
        <v>0</v>
      </c>
      <c r="N59" s="1"/>
      <c r="O59" s="1">
        <v>5.86431666666667</v>
      </c>
      <c r="P59" s="1">
        <v>114472.473435532</v>
      </c>
      <c r="Q59" s="1"/>
      <c r="R59" s="1">
        <v>0</v>
      </c>
      <c r="S59" s="1">
        <v>7.0810666666666702</v>
      </c>
      <c r="T59" s="1">
        <v>0</v>
      </c>
      <c r="U59" s="1"/>
      <c r="V59" s="1">
        <v>6.5250166666666702</v>
      </c>
      <c r="W59" s="1">
        <v>112637.46052927899</v>
      </c>
      <c r="X59" s="1"/>
      <c r="Y59" s="1">
        <v>1572.05348217029</v>
      </c>
      <c r="Z59" s="1">
        <v>7.3091999999999997</v>
      </c>
      <c r="AA59" s="1">
        <v>379728.18297844502</v>
      </c>
      <c r="AB59" s="1"/>
      <c r="AC59" s="1">
        <v>6.5250166666666702</v>
      </c>
      <c r="AD59" s="1">
        <v>112637.46052927899</v>
      </c>
      <c r="AE59" s="1"/>
      <c r="AF59" s="1" t="s">
        <v>450</v>
      </c>
      <c r="AG59" s="1" t="s">
        <v>450</v>
      </c>
      <c r="AH59" s="1" t="s">
        <v>450</v>
      </c>
      <c r="AI59" s="1" t="s">
        <v>450</v>
      </c>
      <c r="AJ59" s="1">
        <v>7.3217666666666696</v>
      </c>
      <c r="AK59" s="1">
        <v>46846.342813907002</v>
      </c>
      <c r="AL59" s="1"/>
      <c r="AM59" s="1">
        <v>0</v>
      </c>
      <c r="AN59" s="1">
        <v>18.950433333333301</v>
      </c>
      <c r="AO59" s="1">
        <v>10467.7256758202</v>
      </c>
      <c r="AP59" s="1"/>
      <c r="AQ59" s="1">
        <v>11.7135333333333</v>
      </c>
      <c r="AR59" s="1">
        <v>1470467.7123536901</v>
      </c>
    </row>
    <row r="60" spans="1:44">
      <c r="A60" s="4"/>
      <c r="B60" s="4"/>
      <c r="C60" s="4" t="s">
        <v>439</v>
      </c>
      <c r="D60" s="4"/>
      <c r="E60" s="4"/>
      <c r="F60" s="4" t="s">
        <v>259</v>
      </c>
      <c r="G60" s="4" t="s">
        <v>115</v>
      </c>
      <c r="H60" s="4"/>
      <c r="I60" s="2">
        <v>44485.3423635648</v>
      </c>
      <c r="J60" s="1"/>
      <c r="K60" s="1">
        <v>0</v>
      </c>
      <c r="L60" s="1">
        <v>5.8747833333333297</v>
      </c>
      <c r="M60" s="1">
        <v>0</v>
      </c>
      <c r="N60" s="1"/>
      <c r="O60" s="1">
        <v>5.87686666666667</v>
      </c>
      <c r="P60" s="1">
        <v>115529.082290908</v>
      </c>
      <c r="Q60" s="1"/>
      <c r="R60" s="1">
        <v>0</v>
      </c>
      <c r="S60" s="1">
        <v>7.0810500000000003</v>
      </c>
      <c r="T60" s="1">
        <v>0</v>
      </c>
      <c r="U60" s="1"/>
      <c r="V60" s="1">
        <v>6.5250166666666702</v>
      </c>
      <c r="W60" s="1">
        <v>113719.801669775</v>
      </c>
      <c r="X60" s="1"/>
      <c r="Y60" s="1">
        <v>397.10847808693501</v>
      </c>
      <c r="Z60" s="1">
        <v>7.3091833333333298</v>
      </c>
      <c r="AA60" s="1">
        <v>96842.929079680893</v>
      </c>
      <c r="AB60" s="1"/>
      <c r="AC60" s="1">
        <v>6.5250166666666702</v>
      </c>
      <c r="AD60" s="1">
        <v>113719.801669775</v>
      </c>
      <c r="AE60" s="1"/>
      <c r="AF60" s="1">
        <v>11.7457166182649</v>
      </c>
      <c r="AG60" s="1">
        <v>7.75075</v>
      </c>
      <c r="AH60" s="1">
        <v>837.17472941148503</v>
      </c>
      <c r="AI60" s="1"/>
      <c r="AJ60" s="1">
        <v>7.3217333333333299</v>
      </c>
      <c r="AK60" s="1">
        <v>48555.858836656502</v>
      </c>
      <c r="AL60" s="1"/>
      <c r="AM60" s="1">
        <v>0</v>
      </c>
      <c r="AN60" s="1">
        <v>18.950399999999998</v>
      </c>
      <c r="AO60" s="1">
        <v>9409.2826006935793</v>
      </c>
      <c r="AP60" s="1"/>
      <c r="AQ60" s="1">
        <v>11.7135</v>
      </c>
      <c r="AR60" s="1">
        <v>1494005.7647494499</v>
      </c>
    </row>
    <row r="61" spans="1:44">
      <c r="A61" s="4"/>
      <c r="B61" s="4"/>
      <c r="C61" s="4" t="s">
        <v>213</v>
      </c>
      <c r="D61" s="4"/>
      <c r="E61" s="4"/>
      <c r="F61" s="4" t="s">
        <v>539</v>
      </c>
      <c r="G61" s="4" t="s">
        <v>115</v>
      </c>
      <c r="H61" s="4"/>
      <c r="I61" s="2">
        <v>44485.3980872338</v>
      </c>
      <c r="J61" s="1"/>
      <c r="K61" s="1">
        <v>0</v>
      </c>
      <c r="L61" s="1">
        <v>5.8705833333333297</v>
      </c>
      <c r="M61" s="1">
        <v>0</v>
      </c>
      <c r="N61" s="1"/>
      <c r="O61" s="1">
        <v>5.8685</v>
      </c>
      <c r="P61" s="1">
        <v>114305.989701415</v>
      </c>
      <c r="Q61" s="1"/>
      <c r="R61" s="1">
        <v>0</v>
      </c>
      <c r="S61" s="1">
        <v>6.8277999999999999</v>
      </c>
      <c r="T61" s="1">
        <v>0</v>
      </c>
      <c r="U61" s="1"/>
      <c r="V61" s="1">
        <v>6.5250166666666702</v>
      </c>
      <c r="W61" s="1">
        <v>124144.640597442</v>
      </c>
      <c r="X61" s="1"/>
      <c r="Y61" s="1">
        <v>303.16425008093898</v>
      </c>
      <c r="Z61" s="1">
        <v>7.3091833333333298</v>
      </c>
      <c r="AA61" s="1">
        <v>80710.237655692195</v>
      </c>
      <c r="AB61" s="1"/>
      <c r="AC61" s="1">
        <v>6.5250166666666702</v>
      </c>
      <c r="AD61" s="1">
        <v>124144.640597442</v>
      </c>
      <c r="AE61" s="1"/>
      <c r="AF61" s="1">
        <v>12.1610879624901</v>
      </c>
      <c r="AG61" s="1">
        <v>7.75075</v>
      </c>
      <c r="AH61" s="1">
        <v>884.96600744176897</v>
      </c>
      <c r="AI61" s="1"/>
      <c r="AJ61" s="1">
        <v>7.3217333333333299</v>
      </c>
      <c r="AK61" s="1">
        <v>49574.598761278197</v>
      </c>
      <c r="AL61" s="1"/>
      <c r="AM61" s="1">
        <v>0.614560809432386</v>
      </c>
      <c r="AN61" s="1">
        <v>18.950399999999998</v>
      </c>
      <c r="AO61" s="1">
        <v>16798.131989823101</v>
      </c>
      <c r="AP61" s="1"/>
      <c r="AQ61" s="1">
        <v>11.7135</v>
      </c>
      <c r="AR61" s="1">
        <v>1604267.0430774</v>
      </c>
    </row>
    <row r="62" spans="1:44">
      <c r="A62" s="4"/>
      <c r="B62" s="4"/>
      <c r="C62" s="4" t="s">
        <v>467</v>
      </c>
      <c r="D62" s="4"/>
      <c r="E62" s="4"/>
      <c r="F62" s="4" t="s">
        <v>99</v>
      </c>
      <c r="G62" s="4" t="s">
        <v>115</v>
      </c>
      <c r="H62" s="4"/>
      <c r="I62" s="2">
        <v>44485.4174226389</v>
      </c>
      <c r="J62" s="1"/>
      <c r="K62" s="1">
        <v>0</v>
      </c>
      <c r="L62" s="1">
        <v>5.8747833333333297</v>
      </c>
      <c r="M62" s="1">
        <v>0</v>
      </c>
      <c r="N62" s="1"/>
      <c r="O62" s="1">
        <v>5.8726833333333301</v>
      </c>
      <c r="P62" s="1">
        <v>120168.97719352299</v>
      </c>
      <c r="Q62" s="1"/>
      <c r="R62" s="1">
        <v>0</v>
      </c>
      <c r="S62" s="1">
        <v>6.9966333333333299</v>
      </c>
      <c r="T62" s="1">
        <v>0</v>
      </c>
      <c r="U62" s="1"/>
      <c r="V62" s="1">
        <v>6.5173500000000004</v>
      </c>
      <c r="W62" s="1">
        <v>122606.902701959</v>
      </c>
      <c r="X62" s="1"/>
      <c r="Y62" s="1">
        <v>355.55520427706699</v>
      </c>
      <c r="Z62" s="1">
        <v>7.3091833333333298</v>
      </c>
      <c r="AA62" s="1">
        <v>93485.5796027006</v>
      </c>
      <c r="AB62" s="1"/>
      <c r="AC62" s="1">
        <v>6.5173500000000004</v>
      </c>
      <c r="AD62" s="1">
        <v>122606.902701959</v>
      </c>
      <c r="AE62" s="1"/>
      <c r="AF62" s="1">
        <v>13.9033808562021</v>
      </c>
      <c r="AG62" s="1">
        <v>7.75075</v>
      </c>
      <c r="AH62" s="1">
        <v>986.03763921102097</v>
      </c>
      <c r="AI62" s="1"/>
      <c r="AJ62" s="1">
        <v>7.3217499999999998</v>
      </c>
      <c r="AK62" s="1">
        <v>48314.5703741467</v>
      </c>
      <c r="AL62" s="1"/>
      <c r="AM62" s="1">
        <v>0</v>
      </c>
      <c r="AN62" s="1">
        <v>18.950416666666701</v>
      </c>
      <c r="AO62" s="1">
        <v>13324.9637094274</v>
      </c>
      <c r="AP62" s="1"/>
      <c r="AQ62" s="1">
        <v>11.713516666666701</v>
      </c>
      <c r="AR62" s="1">
        <v>1563110.2238465201</v>
      </c>
    </row>
    <row r="63" spans="1:44">
      <c r="A63" s="4"/>
      <c r="B63" s="4"/>
      <c r="C63" s="4" t="s">
        <v>252</v>
      </c>
      <c r="D63" s="4"/>
      <c r="E63" s="4"/>
      <c r="F63" s="4" t="s">
        <v>255</v>
      </c>
      <c r="G63" s="4" t="s">
        <v>115</v>
      </c>
      <c r="H63" s="4"/>
      <c r="I63" s="2">
        <v>44485.436785347199</v>
      </c>
      <c r="J63" s="1"/>
      <c r="K63" s="1">
        <v>0</v>
      </c>
      <c r="L63" s="1">
        <v>5.8622333333333296</v>
      </c>
      <c r="M63" s="1">
        <v>0</v>
      </c>
      <c r="N63" s="1"/>
      <c r="O63" s="1">
        <v>5.8601333333333301</v>
      </c>
      <c r="P63" s="1">
        <v>114655.213966828</v>
      </c>
      <c r="Q63" s="1"/>
      <c r="R63" s="1">
        <v>0</v>
      </c>
      <c r="S63" s="1">
        <v>6.9045500000000004</v>
      </c>
      <c r="T63" s="1">
        <v>0</v>
      </c>
      <c r="U63" s="1"/>
      <c r="V63" s="1">
        <v>6.5173500000000004</v>
      </c>
      <c r="W63" s="1">
        <v>123610.436390086</v>
      </c>
      <c r="X63" s="1"/>
      <c r="Y63" s="1">
        <v>81.281321776054199</v>
      </c>
      <c r="Z63" s="1">
        <v>7.3091999999999997</v>
      </c>
      <c r="AA63" s="1">
        <v>21546.094523260901</v>
      </c>
      <c r="AB63" s="1"/>
      <c r="AC63" s="1">
        <v>6.5173500000000004</v>
      </c>
      <c r="AD63" s="1">
        <v>123610.436390086</v>
      </c>
      <c r="AE63" s="1"/>
      <c r="AF63" s="1">
        <v>20.5928715025521</v>
      </c>
      <c r="AG63" s="1">
        <v>7.75078333333333</v>
      </c>
      <c r="AH63" s="1">
        <v>1492.64052472445</v>
      </c>
      <c r="AI63" s="1"/>
      <c r="AJ63" s="1">
        <v>7.3217499999999998</v>
      </c>
      <c r="AK63" s="1">
        <v>49379.1224181527</v>
      </c>
      <c r="AL63" s="1"/>
      <c r="AM63" s="1">
        <v>0</v>
      </c>
      <c r="AN63" s="1">
        <v>18.950433333333301</v>
      </c>
      <c r="AO63" s="1">
        <v>10960.2345813262</v>
      </c>
      <c r="AP63" s="1"/>
      <c r="AQ63" s="1">
        <v>11.7135333333333</v>
      </c>
      <c r="AR63" s="1">
        <v>1511173.9619344601</v>
      </c>
    </row>
    <row r="64" spans="1:44">
      <c r="A64" s="4"/>
      <c r="B64" s="4"/>
      <c r="C64" s="4" t="s">
        <v>131</v>
      </c>
      <c r="D64" s="4"/>
      <c r="E64" s="4"/>
      <c r="F64" s="4" t="s">
        <v>141</v>
      </c>
      <c r="G64" s="4" t="s">
        <v>115</v>
      </c>
      <c r="H64" s="4"/>
      <c r="I64" s="2">
        <v>44485.456106111102</v>
      </c>
      <c r="J64" s="1"/>
      <c r="K64" s="1">
        <v>0</v>
      </c>
      <c r="L64" s="1">
        <v>5.8663999999999996</v>
      </c>
      <c r="M64" s="1">
        <v>0</v>
      </c>
      <c r="N64" s="1"/>
      <c r="O64" s="1">
        <v>5.8601333333333301</v>
      </c>
      <c r="P64" s="1">
        <v>112284.261244393</v>
      </c>
      <c r="Q64" s="1"/>
      <c r="R64" s="1">
        <v>0</v>
      </c>
      <c r="S64" s="1">
        <v>7.0656999999999996</v>
      </c>
      <c r="T64" s="1">
        <v>0</v>
      </c>
      <c r="U64" s="1"/>
      <c r="V64" s="1">
        <v>6.5173333333333296</v>
      </c>
      <c r="W64" s="1">
        <v>124090.03636863999</v>
      </c>
      <c r="X64" s="1"/>
      <c r="Y64" s="1">
        <v>77.175754105994997</v>
      </c>
      <c r="Z64" s="1">
        <v>7.3091833333333298</v>
      </c>
      <c r="AA64" s="1">
        <v>20537.163346953901</v>
      </c>
      <c r="AB64" s="1"/>
      <c r="AC64" s="1">
        <v>6.5173333333333296</v>
      </c>
      <c r="AD64" s="1">
        <v>124090.03636863999</v>
      </c>
      <c r="AE64" s="1"/>
      <c r="AF64" s="1">
        <v>16.306059508033201</v>
      </c>
      <c r="AG64" s="1">
        <v>7.75075</v>
      </c>
      <c r="AH64" s="1">
        <v>1178.67136649947</v>
      </c>
      <c r="AI64" s="1"/>
      <c r="AJ64" s="1">
        <v>7.3217333333333299</v>
      </c>
      <c r="AK64" s="1">
        <v>49243.482515211297</v>
      </c>
      <c r="AL64" s="1"/>
      <c r="AM64" s="1">
        <v>0</v>
      </c>
      <c r="AN64" s="1">
        <v>18.93695</v>
      </c>
      <c r="AO64" s="1">
        <v>9755.9096379928305</v>
      </c>
      <c r="AP64" s="1"/>
      <c r="AQ64" s="1">
        <v>11.7135</v>
      </c>
      <c r="AR64" s="1">
        <v>1494394.36813632</v>
      </c>
    </row>
    <row r="65" spans="1:44">
      <c r="A65" s="4"/>
      <c r="B65" s="4"/>
      <c r="C65" s="4" t="s">
        <v>510</v>
      </c>
      <c r="D65" s="4"/>
      <c r="E65" s="4"/>
      <c r="F65" s="4" t="s">
        <v>144</v>
      </c>
      <c r="G65" s="4" t="s">
        <v>115</v>
      </c>
      <c r="H65" s="4"/>
      <c r="I65" s="2">
        <v>44485.475413321801</v>
      </c>
      <c r="J65" s="1"/>
      <c r="K65" s="1">
        <v>0</v>
      </c>
      <c r="L65" s="1">
        <v>5.1170999999999998</v>
      </c>
      <c r="M65" s="1">
        <v>0</v>
      </c>
      <c r="N65" s="1"/>
      <c r="O65" s="1">
        <v>5.86431666666667</v>
      </c>
      <c r="P65" s="1">
        <v>113825.32775619101</v>
      </c>
      <c r="Q65" s="1"/>
      <c r="R65" s="1">
        <v>0</v>
      </c>
      <c r="S65" s="1">
        <v>7.37266666666667</v>
      </c>
      <c r="T65" s="1">
        <v>0</v>
      </c>
      <c r="U65" s="1"/>
      <c r="V65" s="1">
        <v>6.5173500000000004</v>
      </c>
      <c r="W65" s="1">
        <v>121277.450428806</v>
      </c>
      <c r="X65" s="1"/>
      <c r="Y65" s="1">
        <v>107.776936160576</v>
      </c>
      <c r="Z65" s="1">
        <v>7.3091833333333298</v>
      </c>
      <c r="AA65" s="1">
        <v>28030.352259321098</v>
      </c>
      <c r="AB65" s="1"/>
      <c r="AC65" s="1">
        <v>6.5173500000000004</v>
      </c>
      <c r="AD65" s="1">
        <v>121277.450428806</v>
      </c>
      <c r="AE65" s="1"/>
      <c r="AF65" s="1">
        <v>17.065890906354799</v>
      </c>
      <c r="AG65" s="1">
        <v>7.75075</v>
      </c>
      <c r="AH65" s="1">
        <v>1240.72869372479</v>
      </c>
      <c r="AI65" s="1"/>
      <c r="AJ65" s="1">
        <v>7.3217499999999998</v>
      </c>
      <c r="AK65" s="1">
        <v>49528.241583795403</v>
      </c>
      <c r="AL65" s="1"/>
      <c r="AM65" s="1">
        <v>26.901894177702399</v>
      </c>
      <c r="AN65" s="1">
        <v>18.950416666666701</v>
      </c>
      <c r="AO65" s="1">
        <v>24010.804765184799</v>
      </c>
      <c r="AP65" s="1"/>
      <c r="AQ65" s="1">
        <v>11.713516666666701</v>
      </c>
      <c r="AR65" s="1">
        <v>1487933.6640283701</v>
      </c>
    </row>
    <row r="66" spans="1:44">
      <c r="A66" s="4"/>
      <c r="B66" s="4"/>
      <c r="C66" s="4" t="s">
        <v>72</v>
      </c>
      <c r="D66" s="4"/>
      <c r="E66" s="4"/>
      <c r="F66" s="4" t="s">
        <v>440</v>
      </c>
      <c r="G66" s="4" t="s">
        <v>115</v>
      </c>
      <c r="H66" s="4"/>
      <c r="I66" s="2">
        <v>44485.4946986574</v>
      </c>
      <c r="J66" s="1"/>
      <c r="K66" s="1">
        <v>0</v>
      </c>
      <c r="L66" s="1">
        <v>5.8705999999999996</v>
      </c>
      <c r="M66" s="1">
        <v>0</v>
      </c>
      <c r="N66" s="1"/>
      <c r="O66" s="1">
        <v>5.8685166666666699</v>
      </c>
      <c r="P66" s="1">
        <v>116242.835165268</v>
      </c>
      <c r="Q66" s="1"/>
      <c r="R66" s="1">
        <v>0</v>
      </c>
      <c r="S66" s="1">
        <v>7.1347833333333304</v>
      </c>
      <c r="T66" s="1">
        <v>0</v>
      </c>
      <c r="U66" s="1"/>
      <c r="V66" s="1">
        <v>6.5173500000000004</v>
      </c>
      <c r="W66" s="1">
        <v>128115.748492684</v>
      </c>
      <c r="X66" s="1"/>
      <c r="Y66" s="1">
        <v>43.452310912713401</v>
      </c>
      <c r="Z66" s="1">
        <v>7.3091999999999997</v>
      </c>
      <c r="AA66" s="1">
        <v>11938.178283916601</v>
      </c>
      <c r="AB66" s="1"/>
      <c r="AC66" s="1">
        <v>6.5173500000000004</v>
      </c>
      <c r="AD66" s="1">
        <v>128115.748492684</v>
      </c>
      <c r="AE66" s="1"/>
      <c r="AF66" s="1">
        <v>8.7546902963318107</v>
      </c>
      <c r="AG66" s="1">
        <v>7.75078333333333</v>
      </c>
      <c r="AH66" s="1">
        <v>632.67217466396801</v>
      </c>
      <c r="AI66" s="1"/>
      <c r="AJ66" s="1">
        <v>7.3217666666666696</v>
      </c>
      <c r="AK66" s="1">
        <v>49231.491761177902</v>
      </c>
      <c r="AL66" s="1"/>
      <c r="AM66" s="1">
        <v>0</v>
      </c>
      <c r="AN66" s="1">
        <v>18.950433333333301</v>
      </c>
      <c r="AO66" s="1">
        <v>9666.8395458678096</v>
      </c>
      <c r="AP66" s="1"/>
      <c r="AQ66" s="1">
        <v>11.7135333333333</v>
      </c>
      <c r="AR66" s="1">
        <v>1479801.0595450001</v>
      </c>
    </row>
    <row r="67" spans="1:44">
      <c r="A67" s="4"/>
      <c r="B67" s="4"/>
      <c r="C67" s="4" t="s">
        <v>454</v>
      </c>
      <c r="D67" s="4"/>
      <c r="E67" s="4"/>
      <c r="F67" s="4" t="s">
        <v>28</v>
      </c>
      <c r="G67" s="4" t="s">
        <v>115</v>
      </c>
      <c r="H67" s="4"/>
      <c r="I67" s="2">
        <v>44485.514001354197</v>
      </c>
      <c r="J67" s="1"/>
      <c r="K67" s="1">
        <v>0</v>
      </c>
      <c r="L67" s="1">
        <v>5.8705999999999996</v>
      </c>
      <c r="M67" s="1">
        <v>0</v>
      </c>
      <c r="N67" s="1"/>
      <c r="O67" s="1">
        <v>5.8726833333333301</v>
      </c>
      <c r="P67" s="1">
        <v>116892.405490654</v>
      </c>
      <c r="Q67" s="1"/>
      <c r="R67" s="1">
        <v>0</v>
      </c>
      <c r="S67" s="1">
        <v>7.2345333333333297</v>
      </c>
      <c r="T67" s="1">
        <v>0</v>
      </c>
      <c r="U67" s="1"/>
      <c r="V67" s="1">
        <v>6.5250166666666702</v>
      </c>
      <c r="W67" s="1">
        <v>124944.235650057</v>
      </c>
      <c r="X67" s="1"/>
      <c r="Y67" s="1">
        <v>48.838270331348497</v>
      </c>
      <c r="Z67" s="1">
        <v>7.3091833333333298</v>
      </c>
      <c r="AA67" s="1">
        <v>13085.766386352499</v>
      </c>
      <c r="AB67" s="1"/>
      <c r="AC67" s="1">
        <v>6.5250166666666702</v>
      </c>
      <c r="AD67" s="1">
        <v>124944.235650057</v>
      </c>
      <c r="AE67" s="1"/>
      <c r="AF67" s="1">
        <v>12.1886550445253</v>
      </c>
      <c r="AG67" s="1">
        <v>7.75075</v>
      </c>
      <c r="AH67" s="1">
        <v>869.79021647542197</v>
      </c>
      <c r="AI67" s="1"/>
      <c r="AJ67" s="1">
        <v>7.3217499999999998</v>
      </c>
      <c r="AK67" s="1">
        <v>48614.271336791302</v>
      </c>
      <c r="AL67" s="1"/>
      <c r="AM67" s="1">
        <v>0</v>
      </c>
      <c r="AN67" s="1">
        <v>18.950416666666701</v>
      </c>
      <c r="AO67" s="1">
        <v>11503.8856461831</v>
      </c>
      <c r="AP67" s="1"/>
      <c r="AQ67" s="1">
        <v>11.713516666666701</v>
      </c>
      <c r="AR67" s="1">
        <v>1501295.33335537</v>
      </c>
    </row>
    <row r="68" spans="1:44">
      <c r="A68" s="4"/>
      <c r="B68" s="4"/>
      <c r="C68" s="4" t="s">
        <v>168</v>
      </c>
      <c r="D68" s="4"/>
      <c r="E68" s="4"/>
      <c r="F68" s="4" t="s">
        <v>473</v>
      </c>
      <c r="G68" s="4" t="s">
        <v>115</v>
      </c>
      <c r="H68" s="4"/>
      <c r="I68" s="2">
        <v>44485.533303622702</v>
      </c>
      <c r="J68" s="1"/>
      <c r="K68" s="1">
        <v>0</v>
      </c>
      <c r="L68" s="1">
        <v>5.8747833333333297</v>
      </c>
      <c r="M68" s="1">
        <v>0</v>
      </c>
      <c r="N68" s="1"/>
      <c r="O68" s="1">
        <v>5.8685</v>
      </c>
      <c r="P68" s="1">
        <v>115272.478133194</v>
      </c>
      <c r="Q68" s="1"/>
      <c r="R68" s="1">
        <v>0</v>
      </c>
      <c r="S68" s="1">
        <v>6.7817499999999997</v>
      </c>
      <c r="T68" s="1">
        <v>0</v>
      </c>
      <c r="U68" s="1"/>
      <c r="V68" s="1">
        <v>6.5173333333333296</v>
      </c>
      <c r="W68" s="1">
        <v>123478.52350520399</v>
      </c>
      <c r="X68" s="1"/>
      <c r="Y68" s="1">
        <v>91.561321496554399</v>
      </c>
      <c r="Z68" s="1">
        <v>7.3091833333333298</v>
      </c>
      <c r="AA68" s="1">
        <v>24245.220806884201</v>
      </c>
      <c r="AB68" s="1"/>
      <c r="AC68" s="1">
        <v>6.5173333333333296</v>
      </c>
      <c r="AD68" s="1">
        <v>123478.52350520399</v>
      </c>
      <c r="AE68" s="1"/>
      <c r="AF68" s="1">
        <v>12.548579089158</v>
      </c>
      <c r="AG68" s="1">
        <v>7.75075</v>
      </c>
      <c r="AH68" s="1">
        <v>901.95440029701399</v>
      </c>
      <c r="AI68" s="1"/>
      <c r="AJ68" s="1">
        <v>7.3217333333333299</v>
      </c>
      <c r="AK68" s="1">
        <v>48966.050691258897</v>
      </c>
      <c r="AL68" s="1"/>
      <c r="AM68" s="1">
        <v>0</v>
      </c>
      <c r="AN68" s="1">
        <v>18.950399999999998</v>
      </c>
      <c r="AO68" s="1">
        <v>13154.869491699301</v>
      </c>
      <c r="AP68" s="1"/>
      <c r="AQ68" s="1">
        <v>11.7135</v>
      </c>
      <c r="AR68" s="1">
        <v>1473483.37866541</v>
      </c>
    </row>
    <row r="69" spans="1:44">
      <c r="A69" s="4"/>
      <c r="B69" s="4"/>
      <c r="C69" s="4" t="s">
        <v>143</v>
      </c>
      <c r="D69" s="4"/>
      <c r="E69" s="4"/>
      <c r="F69" s="4" t="s">
        <v>289</v>
      </c>
      <c r="G69" s="4" t="s">
        <v>115</v>
      </c>
      <c r="H69" s="4"/>
      <c r="I69" s="2">
        <v>44485.552632893501</v>
      </c>
      <c r="J69" s="1"/>
      <c r="K69" s="1">
        <v>0</v>
      </c>
      <c r="L69" s="1">
        <v>5.8663999999999996</v>
      </c>
      <c r="M69" s="1">
        <v>0</v>
      </c>
      <c r="N69" s="1"/>
      <c r="O69" s="1">
        <v>5.8685</v>
      </c>
      <c r="P69" s="1">
        <v>109613.811475861</v>
      </c>
      <c r="Q69" s="1"/>
      <c r="R69" s="1">
        <v>0</v>
      </c>
      <c r="S69" s="1">
        <v>7.2728999999999999</v>
      </c>
      <c r="T69" s="1">
        <v>0</v>
      </c>
      <c r="U69" s="1"/>
      <c r="V69" s="1">
        <v>6.5250166666666702</v>
      </c>
      <c r="W69" s="1">
        <v>117175.992038692</v>
      </c>
      <c r="X69" s="1"/>
      <c r="Y69" s="1">
        <v>2.4000149267968398</v>
      </c>
      <c r="Z69" s="1">
        <v>7.3168499999999996</v>
      </c>
      <c r="AA69" s="1">
        <v>603.08044356905896</v>
      </c>
      <c r="AB69" s="1"/>
      <c r="AC69" s="1">
        <v>6.5250166666666702</v>
      </c>
      <c r="AD69" s="1">
        <v>117175.992038692</v>
      </c>
      <c r="AE69" s="1"/>
      <c r="AF69" s="1">
        <v>6.9582239793972498</v>
      </c>
      <c r="AG69" s="1">
        <v>7.75075</v>
      </c>
      <c r="AH69" s="1">
        <v>486.372689248234</v>
      </c>
      <c r="AI69" s="1"/>
      <c r="AJ69" s="1">
        <v>7.3217333333333299</v>
      </c>
      <c r="AK69" s="1">
        <v>47618.5124790259</v>
      </c>
      <c r="AL69" s="1"/>
      <c r="AM69" s="1">
        <v>0</v>
      </c>
      <c r="AN69" s="1">
        <v>18.950399999999998</v>
      </c>
      <c r="AO69" s="1">
        <v>9325.0735548949597</v>
      </c>
      <c r="AP69" s="1"/>
      <c r="AQ69" s="1">
        <v>11.7135</v>
      </c>
      <c r="AR69" s="1">
        <v>1432952.22783199</v>
      </c>
    </row>
    <row r="70" spans="1:44">
      <c r="A70" s="4"/>
      <c r="B70" s="4"/>
      <c r="C70" s="4" t="s">
        <v>482</v>
      </c>
      <c r="D70" s="4"/>
      <c r="E70" s="4"/>
      <c r="F70" s="4" t="s">
        <v>82</v>
      </c>
      <c r="G70" s="4" t="s">
        <v>115</v>
      </c>
      <c r="H70" s="4"/>
      <c r="I70" s="2">
        <v>44485.571935219901</v>
      </c>
      <c r="J70" s="1"/>
      <c r="K70" s="1">
        <v>0</v>
      </c>
      <c r="L70" s="1">
        <v>5.8705999999999996</v>
      </c>
      <c r="M70" s="1">
        <v>0</v>
      </c>
      <c r="N70" s="1"/>
      <c r="O70" s="1">
        <v>5.86431666666667</v>
      </c>
      <c r="P70" s="1">
        <v>110619.58051462501</v>
      </c>
      <c r="Q70" s="1"/>
      <c r="R70" s="1">
        <v>0</v>
      </c>
      <c r="S70" s="1">
        <v>7.0273333333333303</v>
      </c>
      <c r="T70" s="1">
        <v>0</v>
      </c>
      <c r="U70" s="1"/>
      <c r="V70" s="1">
        <v>6.5250166666666702</v>
      </c>
      <c r="W70" s="1">
        <v>120938.33036818</v>
      </c>
      <c r="X70" s="1"/>
      <c r="Y70" s="1">
        <v>3.0336728304269598</v>
      </c>
      <c r="Z70" s="1">
        <v>7.3091833333333298</v>
      </c>
      <c r="AA70" s="1">
        <v>786.78373701230805</v>
      </c>
      <c r="AB70" s="1"/>
      <c r="AC70" s="1">
        <v>6.5250166666666702</v>
      </c>
      <c r="AD70" s="1">
        <v>120938.33036818</v>
      </c>
      <c r="AE70" s="1"/>
      <c r="AF70" s="1">
        <v>5.7669096486483404</v>
      </c>
      <c r="AG70" s="1">
        <v>7.75075</v>
      </c>
      <c r="AH70" s="1">
        <v>406.08439072876001</v>
      </c>
      <c r="AI70" s="1"/>
      <c r="AJ70" s="1">
        <v>7.3217499999999998</v>
      </c>
      <c r="AK70" s="1">
        <v>47970.9365376641</v>
      </c>
      <c r="AL70" s="1"/>
      <c r="AM70" s="1">
        <v>2.14470625987938</v>
      </c>
      <c r="AN70" s="1">
        <v>18.950399999999998</v>
      </c>
      <c r="AO70" s="1">
        <v>15521.7763026874</v>
      </c>
      <c r="AP70" s="1"/>
      <c r="AQ70" s="1">
        <v>11.713516666666701</v>
      </c>
      <c r="AR70" s="1">
        <v>1437086.4307828201</v>
      </c>
    </row>
    <row r="71" spans="1:44">
      <c r="A71" s="4"/>
      <c r="B71" s="4"/>
      <c r="C71" s="4" t="s">
        <v>438</v>
      </c>
      <c r="D71" s="4"/>
      <c r="E71" s="4"/>
      <c r="F71" s="4" t="s">
        <v>501</v>
      </c>
      <c r="G71" s="4" t="s">
        <v>115</v>
      </c>
      <c r="H71" s="4"/>
      <c r="I71" s="2">
        <v>44485.627676886601</v>
      </c>
      <c r="J71" s="1"/>
      <c r="K71" s="1">
        <v>0</v>
      </c>
      <c r="L71" s="1">
        <v>5.8705999999999996</v>
      </c>
      <c r="M71" s="1">
        <v>0</v>
      </c>
      <c r="N71" s="1"/>
      <c r="O71" s="1">
        <v>5.8726833333333301</v>
      </c>
      <c r="P71" s="1">
        <v>112916.402452928</v>
      </c>
      <c r="Q71" s="1"/>
      <c r="R71" s="1">
        <v>0</v>
      </c>
      <c r="S71" s="1">
        <v>7.0119833333333297</v>
      </c>
      <c r="T71" s="1">
        <v>0</v>
      </c>
      <c r="U71" s="1"/>
      <c r="V71" s="1">
        <v>6.5250166666666702</v>
      </c>
      <c r="W71" s="1">
        <v>121603.932387154</v>
      </c>
      <c r="X71" s="1"/>
      <c r="Y71" s="1">
        <v>3.1844093947232799</v>
      </c>
      <c r="Z71" s="1">
        <v>7.3168499999999996</v>
      </c>
      <c r="AA71" s="1">
        <v>830.42263724471104</v>
      </c>
      <c r="AB71" s="1"/>
      <c r="AC71" s="1">
        <v>6.5250166666666702</v>
      </c>
      <c r="AD71" s="1">
        <v>121603.932387154</v>
      </c>
      <c r="AE71" s="1"/>
      <c r="AF71" s="1">
        <v>7.9486994713053702</v>
      </c>
      <c r="AG71" s="1">
        <v>7.75075</v>
      </c>
      <c r="AH71" s="1">
        <v>537.51996269634003</v>
      </c>
      <c r="AI71" s="1"/>
      <c r="AJ71" s="1">
        <v>7.3217333333333299</v>
      </c>
      <c r="AK71" s="1">
        <v>46068.446676350599</v>
      </c>
      <c r="AL71" s="1"/>
      <c r="AM71" s="1">
        <v>0</v>
      </c>
      <c r="AN71" s="1">
        <v>18.950416666666701</v>
      </c>
      <c r="AO71" s="1">
        <v>12671.6160353054</v>
      </c>
      <c r="AP71" s="1"/>
      <c r="AQ71" s="1">
        <v>11.7135</v>
      </c>
      <c r="AR71" s="1">
        <v>1455071.25113893</v>
      </c>
    </row>
    <row r="72" spans="1:44">
      <c r="A72" s="4"/>
      <c r="B72" s="4"/>
      <c r="C72" s="4" t="s">
        <v>397</v>
      </c>
      <c r="D72" s="4"/>
      <c r="E72" s="4"/>
      <c r="F72" s="4" t="s">
        <v>419</v>
      </c>
      <c r="G72" s="4" t="s">
        <v>115</v>
      </c>
      <c r="H72" s="4"/>
      <c r="I72" s="2">
        <v>44485.6459067014</v>
      </c>
      <c r="J72" s="1"/>
      <c r="K72" s="1">
        <v>0</v>
      </c>
      <c r="L72" s="1">
        <v>5.8705999999999996</v>
      </c>
      <c r="M72" s="1">
        <v>0</v>
      </c>
      <c r="N72" s="1"/>
      <c r="O72" s="1">
        <v>5.8685166666666699</v>
      </c>
      <c r="P72" s="1">
        <v>108584.71586143901</v>
      </c>
      <c r="Q72" s="1"/>
      <c r="R72" s="1">
        <v>0</v>
      </c>
      <c r="S72" s="1">
        <v>7.3803666666666699</v>
      </c>
      <c r="T72" s="1">
        <v>0</v>
      </c>
      <c r="U72" s="1"/>
      <c r="V72" s="1">
        <v>6.5173500000000004</v>
      </c>
      <c r="W72" s="1">
        <v>104116.739609014</v>
      </c>
      <c r="X72" s="1"/>
      <c r="Y72" s="1">
        <v>0</v>
      </c>
      <c r="Z72" s="1">
        <v>7.3245500000000003</v>
      </c>
      <c r="AA72" s="1">
        <v>0</v>
      </c>
      <c r="AB72" s="1"/>
      <c r="AC72" s="1">
        <v>6.5173500000000004</v>
      </c>
      <c r="AD72" s="1">
        <v>104116.739609014</v>
      </c>
      <c r="AE72" s="1"/>
      <c r="AF72" s="1" t="s">
        <v>450</v>
      </c>
      <c r="AG72" s="1" t="s">
        <v>450</v>
      </c>
      <c r="AH72" s="1" t="s">
        <v>450</v>
      </c>
      <c r="AI72" s="1" t="s">
        <v>450</v>
      </c>
      <c r="AJ72" s="1">
        <v>7.3217666666666696</v>
      </c>
      <c r="AK72" s="1">
        <v>42335.805851245197</v>
      </c>
      <c r="AL72" s="1"/>
      <c r="AM72" s="1">
        <v>0</v>
      </c>
      <c r="AN72" s="1">
        <v>18.95045</v>
      </c>
      <c r="AO72" s="1">
        <v>12723.534741358701</v>
      </c>
      <c r="AP72" s="1"/>
      <c r="AQ72" s="1">
        <v>11.71355</v>
      </c>
      <c r="AR72" s="1">
        <v>1362505.24614342</v>
      </c>
    </row>
    <row r="73" spans="1:44">
      <c r="A73" s="4"/>
      <c r="B73" s="4"/>
      <c r="C73" s="4" t="s">
        <v>404</v>
      </c>
      <c r="D73" s="4"/>
      <c r="E73" s="4"/>
      <c r="F73" s="4" t="s">
        <v>171</v>
      </c>
      <c r="G73" s="4" t="s">
        <v>115</v>
      </c>
      <c r="H73" s="4"/>
      <c r="I73" s="2">
        <v>44485.664191099502</v>
      </c>
      <c r="J73" s="1"/>
      <c r="K73" s="1">
        <v>0</v>
      </c>
      <c r="L73" s="1">
        <v>5.8664166666666704</v>
      </c>
      <c r="M73" s="1">
        <v>0</v>
      </c>
      <c r="N73" s="1"/>
      <c r="O73" s="1">
        <v>5.8726833333333301</v>
      </c>
      <c r="P73" s="1">
        <v>113499.525014214</v>
      </c>
      <c r="Q73" s="1"/>
      <c r="R73" s="1">
        <v>0</v>
      </c>
      <c r="S73" s="1">
        <v>7.2345333333333297</v>
      </c>
      <c r="T73" s="1">
        <v>0</v>
      </c>
      <c r="U73" s="1"/>
      <c r="V73" s="1">
        <v>6.5250166666666702</v>
      </c>
      <c r="W73" s="1">
        <v>110874.988310113</v>
      </c>
      <c r="X73" s="1"/>
      <c r="Y73" s="1">
        <v>0</v>
      </c>
      <c r="Z73" s="1">
        <v>7.3015166666666698</v>
      </c>
      <c r="AA73" s="1">
        <v>0</v>
      </c>
      <c r="AB73" s="1"/>
      <c r="AC73" s="1">
        <v>6.5250166666666702</v>
      </c>
      <c r="AD73" s="1">
        <v>110874.988310113</v>
      </c>
      <c r="AE73" s="1"/>
      <c r="AF73" s="1">
        <v>0</v>
      </c>
      <c r="AG73" s="1">
        <v>7.7373000000000003</v>
      </c>
      <c r="AH73" s="1">
        <v>0</v>
      </c>
      <c r="AI73" s="1"/>
      <c r="AJ73" s="1">
        <v>7.3217499999999998</v>
      </c>
      <c r="AK73" s="1">
        <v>46547.261923575497</v>
      </c>
      <c r="AL73" s="1"/>
      <c r="AM73" s="1">
        <v>0</v>
      </c>
      <c r="AN73" s="1">
        <v>18.950433333333301</v>
      </c>
      <c r="AO73" s="1">
        <v>12930.1847937439</v>
      </c>
      <c r="AP73" s="1"/>
      <c r="AQ73" s="1">
        <v>11.713516666666701</v>
      </c>
      <c r="AR73" s="1">
        <v>1423473.7746145099</v>
      </c>
    </row>
    <row r="74" spans="1:44">
      <c r="A74" s="4"/>
      <c r="B74" s="4"/>
      <c r="C74" s="4" t="s">
        <v>459</v>
      </c>
      <c r="D74" s="4"/>
      <c r="E74" s="4"/>
      <c r="F74" s="4" t="s">
        <v>176</v>
      </c>
      <c r="G74" s="4" t="s">
        <v>115</v>
      </c>
      <c r="H74" s="4"/>
      <c r="I74" s="2">
        <v>44485.682431030102</v>
      </c>
      <c r="J74" s="1"/>
      <c r="K74" s="1">
        <v>0</v>
      </c>
      <c r="L74" s="1">
        <v>5.8664166666666704</v>
      </c>
      <c r="M74" s="1">
        <v>0</v>
      </c>
      <c r="N74" s="1"/>
      <c r="O74" s="1">
        <v>5.8685166666666699</v>
      </c>
      <c r="P74" s="1">
        <v>116820.28603043599</v>
      </c>
      <c r="Q74" s="1"/>
      <c r="R74" s="1">
        <v>0</v>
      </c>
      <c r="S74" s="1">
        <v>7.2268666666666697</v>
      </c>
      <c r="T74" s="1">
        <v>0</v>
      </c>
      <c r="U74" s="1"/>
      <c r="V74" s="1">
        <v>6.5250166666666702</v>
      </c>
      <c r="W74" s="1">
        <v>121025.987430847</v>
      </c>
      <c r="X74" s="1"/>
      <c r="Y74" s="1">
        <v>49.700424495437197</v>
      </c>
      <c r="Z74" s="1">
        <v>7.3091999999999997</v>
      </c>
      <c r="AA74" s="1">
        <v>12899.1590128794</v>
      </c>
      <c r="AB74" s="1"/>
      <c r="AC74" s="1">
        <v>6.5250166666666702</v>
      </c>
      <c r="AD74" s="1">
        <v>121025.987430847</v>
      </c>
      <c r="AE74" s="1"/>
      <c r="AF74" s="1">
        <v>0</v>
      </c>
      <c r="AG74" s="1">
        <v>7.7507666666666699</v>
      </c>
      <c r="AH74" s="1">
        <v>0</v>
      </c>
      <c r="AI74" s="1"/>
      <c r="AJ74" s="1">
        <v>7.3217499999999998</v>
      </c>
      <c r="AK74" s="1">
        <v>48480.429727277296</v>
      </c>
      <c r="AL74" s="1"/>
      <c r="AM74" s="1">
        <v>0</v>
      </c>
      <c r="AN74" s="1">
        <v>18.950433333333301</v>
      </c>
      <c r="AO74" s="1">
        <v>15432.7025277512</v>
      </c>
      <c r="AP74" s="1"/>
      <c r="AQ74" s="1">
        <v>11.7135333333333</v>
      </c>
      <c r="AR74" s="1">
        <v>1539657.76817931</v>
      </c>
    </row>
    <row r="75" spans="1:44">
      <c r="A75" s="4"/>
      <c r="B75" s="4"/>
      <c r="C75" s="4" t="s">
        <v>54</v>
      </c>
      <c r="D75" s="4"/>
      <c r="E75" s="4"/>
      <c r="F75" s="4" t="s">
        <v>465</v>
      </c>
      <c r="G75" s="4" t="s">
        <v>115</v>
      </c>
      <c r="H75" s="4"/>
      <c r="I75" s="2">
        <v>44485.701750891203</v>
      </c>
      <c r="J75" s="1"/>
      <c r="K75" s="1">
        <v>0</v>
      </c>
      <c r="L75" s="1">
        <v>5.8705999999999996</v>
      </c>
      <c r="M75" s="1">
        <v>0</v>
      </c>
      <c r="N75" s="1"/>
      <c r="O75" s="1">
        <v>5.8726833333333301</v>
      </c>
      <c r="P75" s="1">
        <v>114203.528917387</v>
      </c>
      <c r="Q75" s="1"/>
      <c r="R75" s="1">
        <v>0</v>
      </c>
      <c r="S75" s="1">
        <v>6.9429166666666697</v>
      </c>
      <c r="T75" s="1">
        <v>0</v>
      </c>
      <c r="U75" s="1"/>
      <c r="V75" s="1">
        <v>6.5250166666666702</v>
      </c>
      <c r="W75" s="1">
        <v>109220.44514671199</v>
      </c>
      <c r="X75" s="1"/>
      <c r="Y75" s="1">
        <v>0</v>
      </c>
      <c r="Z75" s="1">
        <v>7.4856999999999996</v>
      </c>
      <c r="AA75" s="1">
        <v>0</v>
      </c>
      <c r="AB75" s="1"/>
      <c r="AC75" s="1">
        <v>6.5250166666666702</v>
      </c>
      <c r="AD75" s="1">
        <v>109220.44514671199</v>
      </c>
      <c r="AE75" s="1"/>
      <c r="AF75" s="1" t="s">
        <v>450</v>
      </c>
      <c r="AG75" s="1" t="s">
        <v>450</v>
      </c>
      <c r="AH75" s="1" t="s">
        <v>450</v>
      </c>
      <c r="AI75" s="1" t="s">
        <v>450</v>
      </c>
      <c r="AJ75" s="1">
        <v>7.3217499999999998</v>
      </c>
      <c r="AK75" s="1">
        <v>46422.583126791404</v>
      </c>
      <c r="AL75" s="1"/>
      <c r="AM75" s="1">
        <v>9.9870937506942195</v>
      </c>
      <c r="AN75" s="1">
        <v>18.950416666666701</v>
      </c>
      <c r="AO75" s="1">
        <v>18596.283490012898</v>
      </c>
      <c r="AP75" s="1"/>
      <c r="AQ75" s="1">
        <v>11.713516666666701</v>
      </c>
      <c r="AR75" s="1">
        <v>1488690.5935917899</v>
      </c>
    </row>
    <row r="76" spans="1:44">
      <c r="A76" s="4"/>
      <c r="B76" s="4"/>
      <c r="C76" s="4" t="s">
        <v>458</v>
      </c>
      <c r="D76" s="4"/>
      <c r="E76" s="4"/>
      <c r="F76" s="4" t="s">
        <v>431</v>
      </c>
      <c r="G76" s="4" t="s">
        <v>115</v>
      </c>
      <c r="H76" s="4"/>
      <c r="I76" s="2">
        <v>44485.740408692101</v>
      </c>
      <c r="J76" s="1"/>
      <c r="K76" s="1">
        <v>0</v>
      </c>
      <c r="L76" s="1">
        <v>5.8664166666666704</v>
      </c>
      <c r="M76" s="1">
        <v>0</v>
      </c>
      <c r="N76" s="1"/>
      <c r="O76" s="1">
        <v>5.8685166666666699</v>
      </c>
      <c r="P76" s="1">
        <v>114215.01257587101</v>
      </c>
      <c r="Q76" s="1"/>
      <c r="R76" s="1" t="s">
        <v>450</v>
      </c>
      <c r="S76" s="1" t="s">
        <v>450</v>
      </c>
      <c r="T76" s="1" t="s">
        <v>450</v>
      </c>
      <c r="U76" s="1" t="s">
        <v>450</v>
      </c>
      <c r="V76" s="1">
        <v>6.5250166666666702</v>
      </c>
      <c r="W76" s="1">
        <v>122953.906329303</v>
      </c>
      <c r="X76" s="1"/>
      <c r="Y76" s="1">
        <v>0</v>
      </c>
      <c r="Z76" s="1">
        <v>7.1710500000000001</v>
      </c>
      <c r="AA76" s="1">
        <v>0</v>
      </c>
      <c r="AB76" s="1"/>
      <c r="AC76" s="1">
        <v>6.5250166666666702</v>
      </c>
      <c r="AD76" s="1">
        <v>122953.906329303</v>
      </c>
      <c r="AE76" s="1"/>
      <c r="AF76" s="1" t="s">
        <v>450</v>
      </c>
      <c r="AG76" s="1" t="s">
        <v>450</v>
      </c>
      <c r="AH76" s="1" t="s">
        <v>450</v>
      </c>
      <c r="AI76" s="1" t="s">
        <v>450</v>
      </c>
      <c r="AJ76" s="1">
        <v>7.3217499999999998</v>
      </c>
      <c r="AK76" s="1">
        <v>46352.430271067497</v>
      </c>
      <c r="AL76" s="1"/>
      <c r="AM76" s="1">
        <v>0</v>
      </c>
      <c r="AN76" s="1">
        <v>18.950433333333301</v>
      </c>
      <c r="AO76" s="1">
        <v>12785.3773086485</v>
      </c>
      <c r="AP76" s="1"/>
      <c r="AQ76" s="1">
        <v>11.713516666666701</v>
      </c>
      <c r="AR76" s="1">
        <v>1491983.57528202</v>
      </c>
    </row>
    <row r="77" spans="1:44">
      <c r="A77" s="4"/>
      <c r="B77" s="4"/>
      <c r="C77" s="4" t="s">
        <v>528</v>
      </c>
      <c r="D77" s="4"/>
      <c r="E77" s="4"/>
      <c r="F77" s="4" t="s">
        <v>432</v>
      </c>
      <c r="G77" s="4" t="s">
        <v>487</v>
      </c>
      <c r="H77" s="4"/>
      <c r="I77" s="2">
        <v>44485.721124085598</v>
      </c>
      <c r="J77" s="1"/>
      <c r="K77" s="1">
        <v>0</v>
      </c>
      <c r="L77" s="1">
        <v>5.0040666666666702</v>
      </c>
      <c r="M77" s="1">
        <v>0</v>
      </c>
      <c r="N77" s="1"/>
      <c r="O77" s="1">
        <v>5.8726833333333301</v>
      </c>
      <c r="P77" s="1">
        <v>116927.68565229401</v>
      </c>
      <c r="Q77" s="1"/>
      <c r="R77" s="1">
        <v>0</v>
      </c>
      <c r="S77" s="1">
        <v>6.9736333333333302</v>
      </c>
      <c r="T77" s="1">
        <v>0</v>
      </c>
      <c r="U77" s="1"/>
      <c r="V77" s="1">
        <v>6.5250166666666702</v>
      </c>
      <c r="W77" s="1">
        <v>120340.71176323001</v>
      </c>
      <c r="X77" s="1"/>
      <c r="Y77" s="1">
        <v>92.051050772925905</v>
      </c>
      <c r="Z77" s="1">
        <v>7.3092166666666696</v>
      </c>
      <c r="AA77" s="1">
        <v>23755.4898360312</v>
      </c>
      <c r="AB77" s="1"/>
      <c r="AC77" s="1">
        <v>6.5250166666666702</v>
      </c>
      <c r="AD77" s="1">
        <v>120340.71176323001</v>
      </c>
      <c r="AE77" s="1"/>
      <c r="AF77" s="1">
        <v>0</v>
      </c>
      <c r="AG77" s="1">
        <v>7.75078333333333</v>
      </c>
      <c r="AH77" s="1">
        <v>0</v>
      </c>
      <c r="AI77" s="1"/>
      <c r="AJ77" s="1">
        <v>7.3217666666666696</v>
      </c>
      <c r="AK77" s="1">
        <v>48851.977487494798</v>
      </c>
      <c r="AL77" s="1"/>
      <c r="AM77" s="1">
        <v>2.1466014840007102</v>
      </c>
      <c r="AN77" s="1">
        <v>18.950433333333301</v>
      </c>
      <c r="AO77" s="1">
        <v>16271.580732868</v>
      </c>
      <c r="AP77" s="1"/>
      <c r="AQ77" s="1">
        <v>11.7135333333333</v>
      </c>
      <c r="AR77" s="1">
        <v>1506450.20845833</v>
      </c>
    </row>
    <row r="78" spans="1:44">
      <c r="A78" s="4"/>
      <c r="B78" s="4"/>
      <c r="C78" s="4" t="s">
        <v>129</v>
      </c>
      <c r="D78" s="4"/>
      <c r="E78" s="4"/>
      <c r="F78" s="4" t="s">
        <v>393</v>
      </c>
      <c r="G78" s="4" t="s">
        <v>115</v>
      </c>
      <c r="H78" s="4"/>
      <c r="I78" s="2">
        <v>44485.759715</v>
      </c>
      <c r="J78" s="1"/>
      <c r="K78" s="1">
        <v>0</v>
      </c>
      <c r="L78" s="1">
        <v>5.8705833333333297</v>
      </c>
      <c r="M78" s="1">
        <v>0</v>
      </c>
      <c r="N78" s="1"/>
      <c r="O78" s="1">
        <v>5.8726833333333301</v>
      </c>
      <c r="P78" s="1">
        <v>116371.906059564</v>
      </c>
      <c r="Q78" s="1"/>
      <c r="R78" s="1">
        <v>0</v>
      </c>
      <c r="S78" s="1">
        <v>7.0964</v>
      </c>
      <c r="T78" s="1">
        <v>0</v>
      </c>
      <c r="U78" s="1"/>
      <c r="V78" s="1">
        <v>6.5173333333333296</v>
      </c>
      <c r="W78" s="1">
        <v>108409.978705512</v>
      </c>
      <c r="X78" s="1"/>
      <c r="Y78" s="1">
        <v>0</v>
      </c>
      <c r="Z78" s="1">
        <v>7.2401166666666699</v>
      </c>
      <c r="AA78" s="1">
        <v>0</v>
      </c>
      <c r="AB78" s="1"/>
      <c r="AC78" s="1">
        <v>6.5173333333333296</v>
      </c>
      <c r="AD78" s="1">
        <v>108409.978705512</v>
      </c>
      <c r="AE78" s="1"/>
      <c r="AF78" s="1">
        <v>0</v>
      </c>
      <c r="AG78" s="1">
        <v>7.9526333333333303</v>
      </c>
      <c r="AH78" s="1">
        <v>0</v>
      </c>
      <c r="AI78" s="1"/>
      <c r="AJ78" s="1">
        <v>7.3217333333333299</v>
      </c>
      <c r="AK78" s="1">
        <v>44616.200159465603</v>
      </c>
      <c r="AL78" s="1"/>
      <c r="AM78" s="1">
        <v>0</v>
      </c>
      <c r="AN78" s="1">
        <v>18.9369333333333</v>
      </c>
      <c r="AO78" s="1">
        <v>12336.343817975199</v>
      </c>
      <c r="AP78" s="1"/>
      <c r="AQ78" s="1">
        <v>11.7135</v>
      </c>
      <c r="AR78" s="1">
        <v>1440128.7583638499</v>
      </c>
    </row>
    <row r="79" spans="1:44">
      <c r="A79" s="4"/>
      <c r="B79" s="4"/>
      <c r="C79" s="4" t="s">
        <v>425</v>
      </c>
      <c r="D79" s="4"/>
      <c r="E79" s="4"/>
      <c r="F79" s="4" t="s">
        <v>195</v>
      </c>
      <c r="G79" s="4" t="s">
        <v>487</v>
      </c>
      <c r="H79" s="4"/>
      <c r="I79" s="2">
        <v>44485.779044456001</v>
      </c>
      <c r="J79" s="1"/>
      <c r="K79" s="1">
        <v>0</v>
      </c>
      <c r="L79" s="1">
        <v>5.8622166666666704</v>
      </c>
      <c r="M79" s="1">
        <v>0</v>
      </c>
      <c r="N79" s="1"/>
      <c r="O79" s="1">
        <v>5.8685</v>
      </c>
      <c r="P79" s="1">
        <v>114363.805409241</v>
      </c>
      <c r="Q79" s="1"/>
      <c r="R79" s="1">
        <v>0</v>
      </c>
      <c r="S79" s="1">
        <v>7.0350000000000001</v>
      </c>
      <c r="T79" s="1">
        <v>0</v>
      </c>
      <c r="U79" s="1"/>
      <c r="V79" s="1">
        <v>6.5173333333333296</v>
      </c>
      <c r="W79" s="1">
        <v>112365.311778291</v>
      </c>
      <c r="X79" s="1"/>
      <c r="Y79" s="1">
        <v>0</v>
      </c>
      <c r="Z79" s="1">
        <v>7.5240666666666698</v>
      </c>
      <c r="AA79" s="1">
        <v>0</v>
      </c>
      <c r="AB79" s="1"/>
      <c r="AC79" s="1">
        <v>6.5173333333333296</v>
      </c>
      <c r="AD79" s="1">
        <v>112365.311778291</v>
      </c>
      <c r="AE79" s="1"/>
      <c r="AF79" s="1">
        <v>0</v>
      </c>
      <c r="AG79" s="1">
        <v>8.1679499999999994</v>
      </c>
      <c r="AH79" s="1">
        <v>0</v>
      </c>
      <c r="AI79" s="1"/>
      <c r="AJ79" s="1">
        <v>7.3217333333333299</v>
      </c>
      <c r="AK79" s="1">
        <v>45042.767878294202</v>
      </c>
      <c r="AL79" s="1"/>
      <c r="AM79" s="1">
        <v>0</v>
      </c>
      <c r="AN79" s="1">
        <v>18.950399999999998</v>
      </c>
      <c r="AO79" s="1">
        <v>10904.8272184544</v>
      </c>
      <c r="AP79" s="1"/>
      <c r="AQ79" s="1">
        <v>11.7135</v>
      </c>
      <c r="AR79" s="1">
        <v>1443115.68725477</v>
      </c>
    </row>
    <row r="80" spans="1:44">
      <c r="A80" s="4"/>
      <c r="B80" s="4"/>
      <c r="C80" s="4" t="s">
        <v>164</v>
      </c>
      <c r="D80" s="4"/>
      <c r="E80" s="4"/>
      <c r="F80" s="4" t="s">
        <v>265</v>
      </c>
      <c r="G80" s="4" t="s">
        <v>115</v>
      </c>
      <c r="H80" s="4"/>
      <c r="I80" s="2">
        <v>44485.798433020798</v>
      </c>
      <c r="J80" s="1"/>
      <c r="K80" s="1">
        <v>0</v>
      </c>
      <c r="L80" s="1">
        <v>5.8664166666666704</v>
      </c>
      <c r="M80" s="1">
        <v>0</v>
      </c>
      <c r="N80" s="1"/>
      <c r="O80" s="1">
        <v>5.8601333333333301</v>
      </c>
      <c r="P80" s="1">
        <v>112728.564072496</v>
      </c>
      <c r="Q80" s="1"/>
      <c r="R80" s="1">
        <v>0</v>
      </c>
      <c r="S80" s="1">
        <v>7.10408333333333</v>
      </c>
      <c r="T80" s="1">
        <v>0</v>
      </c>
      <c r="U80" s="1"/>
      <c r="V80" s="1">
        <v>6.5173500000000004</v>
      </c>
      <c r="W80" s="1">
        <v>115043.95842048099</v>
      </c>
      <c r="X80" s="1"/>
      <c r="Y80" s="1">
        <v>4.4651413226035999</v>
      </c>
      <c r="Z80" s="1">
        <v>7.3168666666666704</v>
      </c>
      <c r="AA80" s="1">
        <v>1101.59432301015</v>
      </c>
      <c r="AB80" s="1"/>
      <c r="AC80" s="1">
        <v>6.5173500000000004</v>
      </c>
      <c r="AD80" s="1">
        <v>115043.95842048099</v>
      </c>
      <c r="AE80" s="1"/>
      <c r="AF80" s="1" t="s">
        <v>450</v>
      </c>
      <c r="AG80" s="1" t="s">
        <v>450</v>
      </c>
      <c r="AH80" s="1" t="s">
        <v>450</v>
      </c>
      <c r="AI80" s="1" t="s">
        <v>450</v>
      </c>
      <c r="AJ80" s="1">
        <v>7.3294333333333297</v>
      </c>
      <c r="AK80" s="1">
        <v>45984.548302585201</v>
      </c>
      <c r="AL80" s="1"/>
      <c r="AM80" s="1">
        <v>24.786750955738299</v>
      </c>
      <c r="AN80" s="1">
        <v>18.950433333333301</v>
      </c>
      <c r="AO80" s="1">
        <v>22633.7443033909</v>
      </c>
      <c r="AP80" s="1"/>
      <c r="AQ80" s="1">
        <v>11.7135333333333</v>
      </c>
      <c r="AR80" s="1">
        <v>1443359.3164135099</v>
      </c>
    </row>
    <row r="81" spans="1:44">
      <c r="A81" s="4"/>
      <c r="B81" s="4"/>
      <c r="C81" s="4" t="s">
        <v>145</v>
      </c>
      <c r="D81" s="4"/>
      <c r="E81" s="4"/>
      <c r="F81" s="4" t="s">
        <v>451</v>
      </c>
      <c r="G81" s="4" t="s">
        <v>115</v>
      </c>
      <c r="H81" s="4"/>
      <c r="I81" s="2">
        <v>44485.834901307899</v>
      </c>
      <c r="J81" s="1"/>
      <c r="K81" s="1">
        <v>0</v>
      </c>
      <c r="L81" s="1">
        <v>5.8622166666666704</v>
      </c>
      <c r="M81" s="1">
        <v>0</v>
      </c>
      <c r="N81" s="1"/>
      <c r="O81" s="1">
        <v>5.8685</v>
      </c>
      <c r="P81" s="1">
        <v>114191.477786356</v>
      </c>
      <c r="Q81" s="1"/>
      <c r="R81" s="1">
        <v>25.155035495158099</v>
      </c>
      <c r="S81" s="1">
        <v>7.0810500000000003</v>
      </c>
      <c r="T81" s="1">
        <v>580.32362194191501</v>
      </c>
      <c r="U81" s="1"/>
      <c r="V81" s="1">
        <v>6.5250166666666702</v>
      </c>
      <c r="W81" s="1">
        <v>111489.989840603</v>
      </c>
      <c r="X81" s="1"/>
      <c r="Y81" s="1">
        <v>313.55786868335503</v>
      </c>
      <c r="Z81" s="1">
        <v>7.3091833333333298</v>
      </c>
      <c r="AA81" s="1">
        <v>74968.054989244803</v>
      </c>
      <c r="AB81" s="1"/>
      <c r="AC81" s="1">
        <v>6.5250166666666702</v>
      </c>
      <c r="AD81" s="1">
        <v>111489.989840603</v>
      </c>
      <c r="AE81" s="1"/>
      <c r="AF81" s="1">
        <v>17.417540269475001</v>
      </c>
      <c r="AG81" s="1">
        <v>7.75075</v>
      </c>
      <c r="AH81" s="1">
        <v>1141.75975678449</v>
      </c>
      <c r="AI81" s="1"/>
      <c r="AJ81" s="1">
        <v>7.3217499999999998</v>
      </c>
      <c r="AK81" s="1">
        <v>44657.350869180496</v>
      </c>
      <c r="AL81" s="1"/>
      <c r="AM81" s="1">
        <v>0</v>
      </c>
      <c r="AN81" s="1">
        <v>18.93695</v>
      </c>
      <c r="AO81" s="1">
        <v>12121.116649563601</v>
      </c>
      <c r="AP81" s="1"/>
      <c r="AQ81" s="1">
        <v>11.7135</v>
      </c>
      <c r="AR81" s="1">
        <v>1443129.3647991</v>
      </c>
    </row>
    <row r="82" spans="1:44">
      <c r="A82" s="4"/>
      <c r="B82" s="4"/>
      <c r="C82" s="4" t="s">
        <v>417</v>
      </c>
      <c r="D82" s="4"/>
      <c r="E82" s="4"/>
      <c r="F82" s="4" t="s">
        <v>214</v>
      </c>
      <c r="G82" s="4" t="s">
        <v>115</v>
      </c>
      <c r="H82" s="4"/>
      <c r="I82" s="2">
        <v>44485.871375914401</v>
      </c>
      <c r="J82" s="1"/>
      <c r="K82" s="1">
        <v>0</v>
      </c>
      <c r="L82" s="1">
        <v>5.8622333333333296</v>
      </c>
      <c r="M82" s="1">
        <v>0</v>
      </c>
      <c r="N82" s="1"/>
      <c r="O82" s="1">
        <v>5.86431666666667</v>
      </c>
      <c r="P82" s="1">
        <v>113440.095798072</v>
      </c>
      <c r="Q82" s="1"/>
      <c r="R82" s="1">
        <v>28.641469177488101</v>
      </c>
      <c r="S82" s="1">
        <v>7.0887333333333302</v>
      </c>
      <c r="T82" s="1">
        <v>659.21502329341695</v>
      </c>
      <c r="U82" s="1"/>
      <c r="V82" s="1">
        <v>6.5250166666666702</v>
      </c>
      <c r="W82" s="1">
        <v>111230.10988473801</v>
      </c>
      <c r="X82" s="1"/>
      <c r="Y82" s="1">
        <v>342.96191394992297</v>
      </c>
      <c r="Z82" s="1">
        <v>7.3091833333333298</v>
      </c>
      <c r="AA82" s="1">
        <v>81807.0861814112</v>
      </c>
      <c r="AB82" s="1"/>
      <c r="AC82" s="1">
        <v>6.5250166666666702</v>
      </c>
      <c r="AD82" s="1">
        <v>111230.10988473801</v>
      </c>
      <c r="AE82" s="1"/>
      <c r="AF82" s="1">
        <v>13.4518033551721</v>
      </c>
      <c r="AG82" s="1">
        <v>7.7507666666666699</v>
      </c>
      <c r="AH82" s="1">
        <v>868.81773417801696</v>
      </c>
      <c r="AI82" s="1"/>
      <c r="AJ82" s="1">
        <v>7.3294166666666696</v>
      </c>
      <c r="AK82" s="1">
        <v>44000.054610531603</v>
      </c>
      <c r="AL82" s="1"/>
      <c r="AM82" s="1">
        <v>0</v>
      </c>
      <c r="AN82" s="1">
        <v>18.950399999999998</v>
      </c>
      <c r="AO82" s="1">
        <v>11213.976973945701</v>
      </c>
      <c r="AP82" s="1"/>
      <c r="AQ82" s="1">
        <v>11.7135</v>
      </c>
      <c r="AR82" s="1">
        <v>1395125.3657867899</v>
      </c>
    </row>
    <row r="83" spans="1:44">
      <c r="A83" s="4"/>
      <c r="B83" s="4"/>
      <c r="C83" s="4" t="s">
        <v>257</v>
      </c>
      <c r="D83" s="4"/>
      <c r="E83" s="4"/>
      <c r="F83" s="4" t="s">
        <v>279</v>
      </c>
      <c r="G83" s="4" t="s">
        <v>487</v>
      </c>
      <c r="H83" s="4"/>
      <c r="I83" s="2">
        <v>44485.853144305598</v>
      </c>
      <c r="J83" s="1"/>
      <c r="K83" s="1">
        <v>0</v>
      </c>
      <c r="L83" s="1">
        <v>5.8663999999999996</v>
      </c>
      <c r="M83" s="1">
        <v>0</v>
      </c>
      <c r="N83" s="1"/>
      <c r="O83" s="1">
        <v>5.86431666666667</v>
      </c>
      <c r="P83" s="1">
        <v>125445.248544063</v>
      </c>
      <c r="Q83" s="1"/>
      <c r="R83" s="1">
        <v>26.024147017214801</v>
      </c>
      <c r="S83" s="1">
        <v>7.0810500000000003</v>
      </c>
      <c r="T83" s="1">
        <v>621.21199789732896</v>
      </c>
      <c r="U83" s="1"/>
      <c r="V83" s="1">
        <v>6.5250166666666702</v>
      </c>
      <c r="W83" s="1">
        <v>115359.640195559</v>
      </c>
      <c r="X83" s="1"/>
      <c r="Y83" s="1">
        <v>279.204570784368</v>
      </c>
      <c r="Z83" s="1">
        <v>7.3091833333333298</v>
      </c>
      <c r="AA83" s="1">
        <v>69071.530659765805</v>
      </c>
      <c r="AB83" s="1"/>
      <c r="AC83" s="1">
        <v>6.5250166666666702</v>
      </c>
      <c r="AD83" s="1">
        <v>115359.640195559</v>
      </c>
      <c r="AE83" s="1"/>
      <c r="AF83" s="1">
        <v>11.7961255094144</v>
      </c>
      <c r="AG83" s="1">
        <v>7.75075</v>
      </c>
      <c r="AH83" s="1">
        <v>796.18444795719802</v>
      </c>
      <c r="AI83" s="1"/>
      <c r="AJ83" s="1">
        <v>7.3217333333333299</v>
      </c>
      <c r="AK83" s="1">
        <v>45981.099700734201</v>
      </c>
      <c r="AL83" s="1"/>
      <c r="AM83" s="1">
        <v>0</v>
      </c>
      <c r="AN83" s="1">
        <v>18.950399999999998</v>
      </c>
      <c r="AO83" s="1">
        <v>11234.209682238799</v>
      </c>
      <c r="AP83" s="1"/>
      <c r="AQ83" s="1">
        <v>11.7135</v>
      </c>
      <c r="AR83" s="1">
        <v>1476842.46909852</v>
      </c>
    </row>
    <row r="84" spans="1:44">
      <c r="A84" s="4"/>
      <c r="B84" s="4"/>
      <c r="C84" s="4" t="s">
        <v>342</v>
      </c>
      <c r="D84" s="4"/>
      <c r="E84" s="4"/>
      <c r="F84" s="4" t="s">
        <v>91</v>
      </c>
      <c r="G84" s="4" t="s">
        <v>487</v>
      </c>
      <c r="H84" s="4"/>
      <c r="I84" s="2">
        <v>44485.907915312499</v>
      </c>
      <c r="J84" s="1"/>
      <c r="K84" s="1">
        <v>0</v>
      </c>
      <c r="L84" s="1">
        <v>5.8663999999999996</v>
      </c>
      <c r="M84" s="1">
        <v>0</v>
      </c>
      <c r="N84" s="1"/>
      <c r="O84" s="1">
        <v>5.86431666666667</v>
      </c>
      <c r="P84" s="1">
        <v>106406.065638321</v>
      </c>
      <c r="Q84" s="1"/>
      <c r="R84" s="1">
        <v>0</v>
      </c>
      <c r="S84" s="1">
        <v>7.0043166666666696</v>
      </c>
      <c r="T84" s="1">
        <v>0</v>
      </c>
      <c r="U84" s="1"/>
      <c r="V84" s="1">
        <v>6.5250166666666702</v>
      </c>
      <c r="W84" s="1">
        <v>112774.86143559399</v>
      </c>
      <c r="X84" s="1"/>
      <c r="Y84" s="1">
        <v>50.170987553780897</v>
      </c>
      <c r="Z84" s="1">
        <v>7.3091999999999997</v>
      </c>
      <c r="AA84" s="1">
        <v>12133.542497050201</v>
      </c>
      <c r="AB84" s="1"/>
      <c r="AC84" s="1">
        <v>6.5250166666666702</v>
      </c>
      <c r="AD84" s="1">
        <v>112774.86143559399</v>
      </c>
      <c r="AE84" s="1"/>
      <c r="AF84" s="1">
        <v>10.0053008999072</v>
      </c>
      <c r="AG84" s="1">
        <v>7.75078333333333</v>
      </c>
      <c r="AH84" s="1">
        <v>666.57125966883495</v>
      </c>
      <c r="AI84" s="1"/>
      <c r="AJ84" s="1">
        <v>7.3217666666666696</v>
      </c>
      <c r="AK84" s="1">
        <v>45385.9550447574</v>
      </c>
      <c r="AL84" s="1"/>
      <c r="AM84" s="1">
        <v>0</v>
      </c>
      <c r="AN84" s="1">
        <v>18.950433333333301</v>
      </c>
      <c r="AO84" s="1">
        <v>13020.704479854099</v>
      </c>
      <c r="AP84" s="1"/>
      <c r="AQ84" s="1">
        <v>11.7135333333333</v>
      </c>
      <c r="AR84" s="1">
        <v>1438709.3115230601</v>
      </c>
    </row>
    <row r="85" spans="1:44">
      <c r="A85" s="4"/>
      <c r="B85" s="4"/>
      <c r="C85" s="4" t="s">
        <v>14</v>
      </c>
      <c r="D85" s="4"/>
      <c r="E85" s="4"/>
      <c r="F85" s="4" t="s">
        <v>68</v>
      </c>
      <c r="G85" s="4" t="s">
        <v>487</v>
      </c>
      <c r="H85" s="4"/>
      <c r="I85" s="2">
        <v>44485.962644664403</v>
      </c>
      <c r="J85" s="1"/>
      <c r="K85" s="1">
        <v>0</v>
      </c>
      <c r="L85" s="1">
        <v>5.8664166666666704</v>
      </c>
      <c r="M85" s="1">
        <v>0</v>
      </c>
      <c r="N85" s="1"/>
      <c r="O85" s="1">
        <v>5.8685</v>
      </c>
      <c r="P85" s="1">
        <v>111997.70163280101</v>
      </c>
      <c r="Q85" s="1"/>
      <c r="R85" s="1">
        <v>0</v>
      </c>
      <c r="S85" s="1">
        <v>7.1808166666666704</v>
      </c>
      <c r="T85" s="1">
        <v>0</v>
      </c>
      <c r="U85" s="1"/>
      <c r="V85" s="1">
        <v>6.5250166666666702</v>
      </c>
      <c r="W85" s="1">
        <v>121772.90816217801</v>
      </c>
      <c r="X85" s="1"/>
      <c r="Y85" s="1">
        <v>10.6904757072334</v>
      </c>
      <c r="Z85" s="1">
        <v>7.3168666666666704</v>
      </c>
      <c r="AA85" s="1">
        <v>2791.7104526100202</v>
      </c>
      <c r="AB85" s="1"/>
      <c r="AC85" s="1">
        <v>6.5250166666666702</v>
      </c>
      <c r="AD85" s="1">
        <v>121772.90816217801</v>
      </c>
      <c r="AE85" s="1"/>
      <c r="AF85" s="1">
        <v>9.4684581797196099</v>
      </c>
      <c r="AG85" s="1">
        <v>7.75075</v>
      </c>
      <c r="AH85" s="1">
        <v>644.19304420818503</v>
      </c>
      <c r="AI85" s="1"/>
      <c r="AJ85" s="1">
        <v>7.3217499999999998</v>
      </c>
      <c r="AK85" s="1">
        <v>46349.154290261897</v>
      </c>
      <c r="AL85" s="1"/>
      <c r="AM85" s="1">
        <v>0</v>
      </c>
      <c r="AN85" s="1">
        <v>18.950416666666701</v>
      </c>
      <c r="AO85" s="1">
        <v>12608.613873956099</v>
      </c>
      <c r="AP85" s="1"/>
      <c r="AQ85" s="1">
        <v>11.7135</v>
      </c>
      <c r="AR85" s="1">
        <v>1473085.1111723499</v>
      </c>
    </row>
    <row r="86" spans="1:44">
      <c r="A86" s="4"/>
      <c r="B86" s="4"/>
      <c r="C86" s="4" t="s">
        <v>293</v>
      </c>
      <c r="D86" s="4"/>
      <c r="E86" s="4"/>
      <c r="F86" s="4" t="s">
        <v>196</v>
      </c>
      <c r="G86" s="4" t="s">
        <v>115</v>
      </c>
      <c r="H86" s="4"/>
      <c r="I86" s="2">
        <v>44485.889697580998</v>
      </c>
      <c r="J86" s="1"/>
      <c r="K86" s="1">
        <v>0</v>
      </c>
      <c r="L86" s="1">
        <v>5.8705999999999996</v>
      </c>
      <c r="M86" s="1">
        <v>0</v>
      </c>
      <c r="N86" s="1"/>
      <c r="O86" s="1">
        <v>5.8727</v>
      </c>
      <c r="P86" s="1">
        <v>109192.325127765</v>
      </c>
      <c r="Q86" s="1"/>
      <c r="R86" s="1">
        <v>13.0335050358823</v>
      </c>
      <c r="S86" s="1">
        <v>7.0887333333333302</v>
      </c>
      <c r="T86" s="1">
        <v>324.92283060651698</v>
      </c>
      <c r="U86" s="1"/>
      <c r="V86" s="1">
        <v>6.5250166666666702</v>
      </c>
      <c r="W86" s="1">
        <v>120478.503805243</v>
      </c>
      <c r="X86" s="1"/>
      <c r="Y86" s="1">
        <v>39.694934778979302</v>
      </c>
      <c r="Z86" s="1">
        <v>7.3091833333333298</v>
      </c>
      <c r="AA86" s="1">
        <v>10255.747549936799</v>
      </c>
      <c r="AB86" s="1"/>
      <c r="AC86" s="1">
        <v>6.5250166666666702</v>
      </c>
      <c r="AD86" s="1">
        <v>120478.503805243</v>
      </c>
      <c r="AE86" s="1"/>
      <c r="AF86" s="1">
        <v>13.0392991193116</v>
      </c>
      <c r="AG86" s="1">
        <v>7.7507666666666699</v>
      </c>
      <c r="AH86" s="1">
        <v>876.01531410726</v>
      </c>
      <c r="AI86" s="1"/>
      <c r="AJ86" s="1">
        <v>7.3217499999999998</v>
      </c>
      <c r="AK86" s="1">
        <v>45768.059428810499</v>
      </c>
      <c r="AL86" s="1"/>
      <c r="AM86" s="1">
        <v>0</v>
      </c>
      <c r="AN86" s="1">
        <v>18.950399999999998</v>
      </c>
      <c r="AO86" s="1">
        <v>12490.310990571599</v>
      </c>
      <c r="AP86" s="1"/>
      <c r="AQ86" s="1">
        <v>11.713516666666701</v>
      </c>
      <c r="AR86" s="1">
        <v>1419461.4327958601</v>
      </c>
    </row>
    <row r="87" spans="1:44">
      <c r="A87" s="4"/>
      <c r="B87" s="4"/>
      <c r="C87" s="4" t="s">
        <v>218</v>
      </c>
      <c r="D87" s="4"/>
      <c r="E87" s="4"/>
      <c r="F87" s="4" t="s">
        <v>331</v>
      </c>
      <c r="G87" s="4" t="s">
        <v>115</v>
      </c>
      <c r="H87" s="4"/>
      <c r="I87" s="2">
        <v>44485.926158854199</v>
      </c>
      <c r="J87" s="1"/>
      <c r="K87" s="1">
        <v>0</v>
      </c>
      <c r="L87" s="1">
        <v>5.8663999999999996</v>
      </c>
      <c r="M87" s="1">
        <v>0</v>
      </c>
      <c r="N87" s="1"/>
      <c r="O87" s="1">
        <v>5.8643000000000001</v>
      </c>
      <c r="P87" s="1">
        <v>114724.480783425</v>
      </c>
      <c r="Q87" s="1"/>
      <c r="R87" s="1">
        <v>0</v>
      </c>
      <c r="S87" s="1">
        <v>7.1884833333333296</v>
      </c>
      <c r="T87" s="1">
        <v>0</v>
      </c>
      <c r="U87" s="1"/>
      <c r="V87" s="1">
        <v>6.5173333333333296</v>
      </c>
      <c r="W87" s="1">
        <v>118254.957917148</v>
      </c>
      <c r="X87" s="1"/>
      <c r="Y87" s="1">
        <v>39.2605716162509</v>
      </c>
      <c r="Z87" s="1">
        <v>7.3091833333333298</v>
      </c>
      <c r="AA87" s="1">
        <v>9956.3152660931792</v>
      </c>
      <c r="AB87" s="1"/>
      <c r="AC87" s="1">
        <v>6.5173333333333296</v>
      </c>
      <c r="AD87" s="1">
        <v>118254.957917148</v>
      </c>
      <c r="AE87" s="1"/>
      <c r="AF87" s="1">
        <v>6.58490313474978</v>
      </c>
      <c r="AG87" s="1">
        <v>7.75075</v>
      </c>
      <c r="AH87" s="1">
        <v>444.93912086893801</v>
      </c>
      <c r="AI87" s="1"/>
      <c r="AJ87" s="1">
        <v>7.3217333333333299</v>
      </c>
      <c r="AK87" s="1">
        <v>46031.6190038493</v>
      </c>
      <c r="AL87" s="1"/>
      <c r="AM87" s="1">
        <v>0</v>
      </c>
      <c r="AN87" s="1">
        <v>18.950416666666701</v>
      </c>
      <c r="AO87" s="1">
        <v>13113.8797343349</v>
      </c>
      <c r="AP87" s="1"/>
      <c r="AQ87" s="1">
        <v>11.713516666666701</v>
      </c>
      <c r="AR87" s="1">
        <v>1444004.39400334</v>
      </c>
    </row>
    <row r="88" spans="1:44">
      <c r="A88" s="4"/>
      <c r="B88" s="4"/>
      <c r="C88" s="4" t="s">
        <v>505</v>
      </c>
      <c r="D88" s="4"/>
      <c r="E88" s="4"/>
      <c r="F88" s="4" t="s">
        <v>50</v>
      </c>
      <c r="G88" s="4" t="s">
        <v>115</v>
      </c>
      <c r="H88" s="4"/>
      <c r="I88" s="2">
        <v>44485.944434756901</v>
      </c>
      <c r="J88" s="1"/>
      <c r="K88" s="1">
        <v>0</v>
      </c>
      <c r="L88" s="1">
        <v>5.8664166666666704</v>
      </c>
      <c r="M88" s="1">
        <v>0</v>
      </c>
      <c r="N88" s="1"/>
      <c r="O88" s="1">
        <v>5.86431666666667</v>
      </c>
      <c r="P88" s="1">
        <v>115718.045190259</v>
      </c>
      <c r="Q88" s="1"/>
      <c r="R88" s="1">
        <v>0</v>
      </c>
      <c r="S88" s="1">
        <v>7.3880333333333299</v>
      </c>
      <c r="T88" s="1">
        <v>0</v>
      </c>
      <c r="U88" s="1"/>
      <c r="V88" s="1">
        <v>6.5173500000000004</v>
      </c>
      <c r="W88" s="1">
        <v>121671.32172102301</v>
      </c>
      <c r="X88" s="1"/>
      <c r="Y88" s="1">
        <v>13.788377191155099</v>
      </c>
      <c r="Z88" s="1">
        <v>7.3168666666666704</v>
      </c>
      <c r="AA88" s="1">
        <v>3597.6925340462099</v>
      </c>
      <c r="AB88" s="1"/>
      <c r="AC88" s="1">
        <v>6.5173500000000004</v>
      </c>
      <c r="AD88" s="1">
        <v>121671.32172102301</v>
      </c>
      <c r="AE88" s="1"/>
      <c r="AF88" s="1">
        <v>9.8234601217919106</v>
      </c>
      <c r="AG88" s="1">
        <v>7.7507666666666699</v>
      </c>
      <c r="AH88" s="1">
        <v>701.08980942222797</v>
      </c>
      <c r="AI88" s="1"/>
      <c r="AJ88" s="1">
        <v>7.3217499999999998</v>
      </c>
      <c r="AK88" s="1">
        <v>48619.917373553501</v>
      </c>
      <c r="AL88" s="1"/>
      <c r="AM88" s="1">
        <v>4.7807080785936504</v>
      </c>
      <c r="AN88" s="1">
        <v>18.950416666666701</v>
      </c>
      <c r="AO88" s="1">
        <v>16703.876117331602</v>
      </c>
      <c r="AP88" s="1"/>
      <c r="AQ88" s="1">
        <v>11.713516666666701</v>
      </c>
      <c r="AR88" s="1">
        <v>1469215.9019321201</v>
      </c>
    </row>
    <row r="89" spans="1:44">
      <c r="A89" s="4"/>
      <c r="B89" s="4"/>
      <c r="C89" s="4" t="s">
        <v>102</v>
      </c>
      <c r="D89" s="4"/>
      <c r="E89" s="4"/>
      <c r="F89" s="4" t="s">
        <v>118</v>
      </c>
      <c r="G89" s="4" t="s">
        <v>115</v>
      </c>
      <c r="H89" s="4"/>
      <c r="I89" s="2">
        <v>44485.980868136598</v>
      </c>
      <c r="J89" s="1"/>
      <c r="K89" s="1">
        <v>0</v>
      </c>
      <c r="L89" s="1">
        <v>5.8705833333333297</v>
      </c>
      <c r="M89" s="1">
        <v>0</v>
      </c>
      <c r="N89" s="1"/>
      <c r="O89" s="1">
        <v>5.8685</v>
      </c>
      <c r="P89" s="1">
        <v>111612.10465898601</v>
      </c>
      <c r="Q89" s="1"/>
      <c r="R89" s="1">
        <v>0</v>
      </c>
      <c r="S89" s="1">
        <v>7.1961666666666702</v>
      </c>
      <c r="T89" s="1">
        <v>0</v>
      </c>
      <c r="U89" s="1"/>
      <c r="V89" s="1">
        <v>6.5173333333333296</v>
      </c>
      <c r="W89" s="1">
        <v>118849.61619525299</v>
      </c>
      <c r="X89" s="1"/>
      <c r="Y89" s="1">
        <v>17.198693768846599</v>
      </c>
      <c r="Z89" s="1">
        <v>7.3091833333333298</v>
      </c>
      <c r="AA89" s="1">
        <v>4383.4485258531304</v>
      </c>
      <c r="AB89" s="1"/>
      <c r="AC89" s="1">
        <v>6.5173333333333296</v>
      </c>
      <c r="AD89" s="1">
        <v>118849.61619525299</v>
      </c>
      <c r="AE89" s="1"/>
      <c r="AF89" s="1">
        <v>11.269767016158699</v>
      </c>
      <c r="AG89" s="1">
        <v>7.75075</v>
      </c>
      <c r="AH89" s="1">
        <v>797.45838447823701</v>
      </c>
      <c r="AI89" s="1"/>
      <c r="AJ89" s="1">
        <v>7.3217333333333299</v>
      </c>
      <c r="AK89" s="1">
        <v>48205.671747731198</v>
      </c>
      <c r="AL89" s="1"/>
      <c r="AM89" s="1">
        <v>0</v>
      </c>
      <c r="AN89" s="1">
        <v>18.93695</v>
      </c>
      <c r="AO89" s="1">
        <v>14790.799576023601</v>
      </c>
      <c r="AP89" s="1"/>
      <c r="AQ89" s="1">
        <v>11.7135</v>
      </c>
      <c r="AR89" s="1">
        <v>1447276.8525716399</v>
      </c>
    </row>
    <row r="90" spans="1:44">
      <c r="A90" s="4"/>
      <c r="B90" s="4"/>
      <c r="C90" s="4" t="s">
        <v>494</v>
      </c>
      <c r="D90" s="4"/>
      <c r="E90" s="4"/>
      <c r="F90" s="4" t="s">
        <v>517</v>
      </c>
      <c r="G90" s="4" t="s">
        <v>115</v>
      </c>
      <c r="H90" s="4"/>
      <c r="I90" s="2">
        <v>44485.999136458297</v>
      </c>
      <c r="J90" s="1"/>
      <c r="K90" s="1">
        <v>0</v>
      </c>
      <c r="L90" s="1">
        <v>5.8622166666666704</v>
      </c>
      <c r="M90" s="1">
        <v>0</v>
      </c>
      <c r="N90" s="1"/>
      <c r="O90" s="1">
        <v>5.86431666666667</v>
      </c>
      <c r="P90" s="1">
        <v>123756.842801836</v>
      </c>
      <c r="Q90" s="1"/>
      <c r="R90" s="1">
        <v>0</v>
      </c>
      <c r="S90" s="1">
        <v>7.1347666666666703</v>
      </c>
      <c r="T90" s="1">
        <v>0</v>
      </c>
      <c r="U90" s="1"/>
      <c r="V90" s="1">
        <v>6.5173500000000004</v>
      </c>
      <c r="W90" s="1">
        <v>129827.553173272</v>
      </c>
      <c r="X90" s="1"/>
      <c r="Y90" s="1">
        <v>1.35649540626402</v>
      </c>
      <c r="Z90" s="1">
        <v>7.3091833333333298</v>
      </c>
      <c r="AA90" s="1">
        <v>377.66597803169702</v>
      </c>
      <c r="AB90" s="1"/>
      <c r="AC90" s="1">
        <v>6.5173500000000004</v>
      </c>
      <c r="AD90" s="1">
        <v>129827.553173272</v>
      </c>
      <c r="AE90" s="1"/>
      <c r="AF90" s="1">
        <v>3.32431145177287</v>
      </c>
      <c r="AG90" s="1">
        <v>7.75075</v>
      </c>
      <c r="AH90" s="1">
        <v>256.129125298818</v>
      </c>
      <c r="AI90" s="1"/>
      <c r="AJ90" s="1">
        <v>7.3217499999999998</v>
      </c>
      <c r="AK90" s="1">
        <v>52488.276078139301</v>
      </c>
      <c r="AL90" s="1"/>
      <c r="AM90" s="1">
        <v>0</v>
      </c>
      <c r="AN90" s="1">
        <v>18.93695</v>
      </c>
      <c r="AO90" s="1">
        <v>10770.656229288699</v>
      </c>
      <c r="AP90" s="1"/>
      <c r="AQ90" s="1">
        <v>11.7135</v>
      </c>
      <c r="AR90" s="1">
        <v>1682575.6187471999</v>
      </c>
    </row>
    <row r="91" spans="1:44">
      <c r="A91" s="4"/>
      <c r="B91" s="4"/>
      <c r="C91" s="4" t="s">
        <v>126</v>
      </c>
      <c r="D91" s="4"/>
      <c r="E91" s="4"/>
      <c r="F91" s="4" t="s">
        <v>271</v>
      </c>
      <c r="G91" s="4" t="s">
        <v>115</v>
      </c>
      <c r="H91" s="4"/>
      <c r="I91" s="2">
        <v>44486.035604560202</v>
      </c>
      <c r="J91" s="1"/>
      <c r="K91" s="1">
        <v>0</v>
      </c>
      <c r="L91" s="1">
        <v>5.8705833333333297</v>
      </c>
      <c r="M91" s="1">
        <v>0</v>
      </c>
      <c r="N91" s="1"/>
      <c r="O91" s="1">
        <v>5.86431666666667</v>
      </c>
      <c r="P91" s="1">
        <v>114374.708808929</v>
      </c>
      <c r="Q91" s="1"/>
      <c r="R91" s="1">
        <v>0</v>
      </c>
      <c r="S91" s="1">
        <v>7.0503499999999999</v>
      </c>
      <c r="T91" s="1">
        <v>0</v>
      </c>
      <c r="U91" s="1"/>
      <c r="V91" s="1">
        <v>6.5173333333333296</v>
      </c>
      <c r="W91" s="1">
        <v>102944.737263405</v>
      </c>
      <c r="X91" s="1"/>
      <c r="Y91" s="1">
        <v>1.2605153268887399</v>
      </c>
      <c r="Z91" s="1">
        <v>7.3091833333333298</v>
      </c>
      <c r="AA91" s="1">
        <v>278.27548222241802</v>
      </c>
      <c r="AB91" s="1"/>
      <c r="AC91" s="1">
        <v>6.5173333333333296</v>
      </c>
      <c r="AD91" s="1">
        <v>102944.737263405</v>
      </c>
      <c r="AE91" s="1"/>
      <c r="AF91" s="1">
        <v>0</v>
      </c>
      <c r="AG91" s="1">
        <v>7.75075</v>
      </c>
      <c r="AH91" s="1">
        <v>0</v>
      </c>
      <c r="AI91" s="1"/>
      <c r="AJ91" s="1">
        <v>7.3217333333333299</v>
      </c>
      <c r="AK91" s="1">
        <v>40745.8558622247</v>
      </c>
      <c r="AL91" s="1"/>
      <c r="AM91" s="1">
        <v>0.146224289589062</v>
      </c>
      <c r="AN91" s="1">
        <v>18.950399999999998</v>
      </c>
      <c r="AO91" s="1">
        <v>14556.1883736743</v>
      </c>
      <c r="AP91" s="1"/>
      <c r="AQ91" s="1">
        <v>11.7135</v>
      </c>
      <c r="AR91" s="1">
        <v>1403694.3532052699</v>
      </c>
    </row>
    <row r="92" spans="1:44">
      <c r="A92" s="4"/>
      <c r="B92" s="4"/>
      <c r="C92" s="4" t="s">
        <v>350</v>
      </c>
      <c r="D92" s="4"/>
      <c r="E92" s="4"/>
      <c r="F92" s="4" t="s">
        <v>512</v>
      </c>
      <c r="G92" s="4" t="s">
        <v>115</v>
      </c>
      <c r="H92" s="4"/>
      <c r="I92" s="2">
        <v>44486.053880474501</v>
      </c>
      <c r="J92" s="1"/>
      <c r="K92" s="1">
        <v>0</v>
      </c>
      <c r="L92" s="1">
        <v>5.8705833333333297</v>
      </c>
      <c r="M92" s="1">
        <v>0</v>
      </c>
      <c r="N92" s="1"/>
      <c r="O92" s="1">
        <v>5.8685</v>
      </c>
      <c r="P92" s="1">
        <v>108054.20514603201</v>
      </c>
      <c r="Q92" s="1"/>
      <c r="R92" s="1">
        <v>0</v>
      </c>
      <c r="S92" s="1">
        <v>6.8585000000000003</v>
      </c>
      <c r="T92" s="1">
        <v>0</v>
      </c>
      <c r="U92" s="1"/>
      <c r="V92" s="1">
        <v>6.5250166666666702</v>
      </c>
      <c r="W92" s="1">
        <v>97050.738685946199</v>
      </c>
      <c r="X92" s="1"/>
      <c r="Y92" s="1">
        <v>1.55189656049848</v>
      </c>
      <c r="Z92" s="1">
        <v>7.3091833333333298</v>
      </c>
      <c r="AA92" s="1">
        <v>322.98643255563798</v>
      </c>
      <c r="AB92" s="1"/>
      <c r="AC92" s="1">
        <v>6.5250166666666702</v>
      </c>
      <c r="AD92" s="1">
        <v>97050.738685946199</v>
      </c>
      <c r="AE92" s="1"/>
      <c r="AF92" s="1">
        <v>0</v>
      </c>
      <c r="AG92" s="1">
        <v>8.0737500000000004</v>
      </c>
      <c r="AH92" s="1">
        <v>0</v>
      </c>
      <c r="AI92" s="1"/>
      <c r="AJ92" s="1">
        <v>7.3217333333333299</v>
      </c>
      <c r="AK92" s="1">
        <v>40124.384703568801</v>
      </c>
      <c r="AL92" s="1"/>
      <c r="AM92" s="1">
        <v>34.475007034964698</v>
      </c>
      <c r="AN92" s="1">
        <v>18.93695</v>
      </c>
      <c r="AO92" s="1">
        <v>24181.553931449002</v>
      </c>
      <c r="AP92" s="1"/>
      <c r="AQ92" s="1">
        <v>11.713516666666701</v>
      </c>
      <c r="AR92" s="1">
        <v>1360930.3367083101</v>
      </c>
    </row>
    <row r="93" spans="1:44">
      <c r="A93" s="4"/>
      <c r="B93" s="4"/>
      <c r="C93" s="4" t="s">
        <v>200</v>
      </c>
      <c r="D93" s="4"/>
      <c r="E93" s="4"/>
      <c r="F93" s="4" t="s">
        <v>398</v>
      </c>
      <c r="G93" s="4" t="s">
        <v>115</v>
      </c>
      <c r="H93" s="4"/>
      <c r="I93" s="2">
        <v>44486.073198333303</v>
      </c>
      <c r="J93" s="1"/>
      <c r="K93" s="1">
        <v>1255.2678098112799</v>
      </c>
      <c r="L93" s="1">
        <v>5.42268333333333</v>
      </c>
      <c r="M93" s="1">
        <v>87788.104121313503</v>
      </c>
      <c r="N93" s="1"/>
      <c r="O93" s="1">
        <v>5.86011666666667</v>
      </c>
      <c r="P93" s="1">
        <v>108757.10943783799</v>
      </c>
      <c r="Q93" s="1"/>
      <c r="R93" s="1">
        <v>0</v>
      </c>
      <c r="S93" s="1">
        <v>7.0887166666666701</v>
      </c>
      <c r="T93" s="1">
        <v>0</v>
      </c>
      <c r="U93" s="1"/>
      <c r="V93" s="1">
        <v>6.5173333333333296</v>
      </c>
      <c r="W93" s="1">
        <v>97990.431291264307</v>
      </c>
      <c r="X93" s="1"/>
      <c r="Y93" s="1">
        <v>10.8127976746059</v>
      </c>
      <c r="Z93" s="1">
        <v>7.3091833333333298</v>
      </c>
      <c r="AA93" s="1">
        <v>2272.1887727957401</v>
      </c>
      <c r="AB93" s="1"/>
      <c r="AC93" s="1">
        <v>6.5173333333333296</v>
      </c>
      <c r="AD93" s="1">
        <v>97990.431291264307</v>
      </c>
      <c r="AE93" s="1"/>
      <c r="AF93" s="1">
        <v>1423.9101952201099</v>
      </c>
      <c r="AG93" s="1">
        <v>7.75075</v>
      </c>
      <c r="AH93" s="1">
        <v>92447.525937378101</v>
      </c>
      <c r="AI93" s="1"/>
      <c r="AJ93" s="1">
        <v>7.3217333333333299</v>
      </c>
      <c r="AK93" s="1">
        <v>44230.081737045301</v>
      </c>
      <c r="AL93" s="1"/>
      <c r="AM93" s="1">
        <v>0</v>
      </c>
      <c r="AN93" s="1">
        <v>18.950399999999998</v>
      </c>
      <c r="AO93" s="1">
        <v>13611.5814453074</v>
      </c>
      <c r="AP93" s="1"/>
      <c r="AQ93" s="1">
        <v>11.7135</v>
      </c>
      <c r="AR93" s="1">
        <v>1449712.64704028</v>
      </c>
    </row>
    <row r="94" spans="1:44">
      <c r="A94" s="4"/>
      <c r="B94" s="4"/>
      <c r="C94" s="4" t="s">
        <v>51</v>
      </c>
      <c r="D94" s="4"/>
      <c r="E94" s="4"/>
      <c r="F94" s="4" t="s">
        <v>169</v>
      </c>
      <c r="G94" s="4" t="s">
        <v>115</v>
      </c>
      <c r="H94" s="4"/>
      <c r="I94" s="2">
        <v>44486.092462511602</v>
      </c>
      <c r="J94" s="1"/>
      <c r="K94" s="1">
        <v>988.46063205518999</v>
      </c>
      <c r="L94" s="1">
        <v>5.42268333333333</v>
      </c>
      <c r="M94" s="1">
        <v>71962.529157231402</v>
      </c>
      <c r="N94" s="1"/>
      <c r="O94" s="1">
        <v>5.8601333333333301</v>
      </c>
      <c r="P94" s="1">
        <v>114104.474735836</v>
      </c>
      <c r="Q94" s="1"/>
      <c r="R94" s="1">
        <v>0</v>
      </c>
      <c r="S94" s="1">
        <v>7.0503499999999999</v>
      </c>
      <c r="T94" s="1">
        <v>0</v>
      </c>
      <c r="U94" s="1"/>
      <c r="V94" s="1">
        <v>6.5173333333333296</v>
      </c>
      <c r="W94" s="1">
        <v>102112.793744678</v>
      </c>
      <c r="X94" s="1"/>
      <c r="Y94" s="1">
        <v>4.5144961755911703</v>
      </c>
      <c r="Z94" s="1">
        <v>7.3091833333333298</v>
      </c>
      <c r="AA94" s="1">
        <v>988.58066377078899</v>
      </c>
      <c r="AB94" s="1"/>
      <c r="AC94" s="1">
        <v>6.5173333333333296</v>
      </c>
      <c r="AD94" s="1">
        <v>102112.793744678</v>
      </c>
      <c r="AE94" s="1"/>
      <c r="AF94" s="1">
        <v>1080.8919832947299</v>
      </c>
      <c r="AG94" s="1">
        <v>7.75075</v>
      </c>
      <c r="AH94" s="1">
        <v>72187.7340804579</v>
      </c>
      <c r="AI94" s="1"/>
      <c r="AJ94" s="1">
        <v>7.3217333333333299</v>
      </c>
      <c r="AK94" s="1">
        <v>45497.356346978297</v>
      </c>
      <c r="AL94" s="1"/>
      <c r="AM94" s="1">
        <v>1.09023602376295</v>
      </c>
      <c r="AN94" s="1">
        <v>18.9369333333333</v>
      </c>
      <c r="AO94" s="1">
        <v>16425.9490341077</v>
      </c>
      <c r="AP94" s="1"/>
      <c r="AQ94" s="1">
        <v>11.7135</v>
      </c>
      <c r="AR94" s="1">
        <v>1553504.0769241001</v>
      </c>
    </row>
    <row r="95" spans="1:44">
      <c r="A95" s="4"/>
      <c r="B95" s="4"/>
      <c r="C95" s="4" t="s">
        <v>9</v>
      </c>
      <c r="D95" s="4"/>
      <c r="E95" s="4"/>
      <c r="F95" s="4" t="s">
        <v>39</v>
      </c>
      <c r="G95" s="4" t="s">
        <v>115</v>
      </c>
      <c r="H95" s="4"/>
      <c r="I95" s="2">
        <v>44486.110887037001</v>
      </c>
      <c r="J95" s="1"/>
      <c r="K95" s="1">
        <v>1049.13724844131</v>
      </c>
      <c r="L95" s="1">
        <v>5.4268666666666698</v>
      </c>
      <c r="M95" s="1">
        <v>73308.619347335902</v>
      </c>
      <c r="N95" s="1"/>
      <c r="O95" s="1">
        <v>5.86431666666667</v>
      </c>
      <c r="P95" s="1">
        <v>109320.95960514501</v>
      </c>
      <c r="Q95" s="1"/>
      <c r="R95" s="1">
        <v>0</v>
      </c>
      <c r="S95" s="1">
        <v>7.2805833333333299</v>
      </c>
      <c r="T95" s="1">
        <v>0</v>
      </c>
      <c r="U95" s="1"/>
      <c r="V95" s="1">
        <v>6.5250166666666702</v>
      </c>
      <c r="W95" s="1">
        <v>102838.12896269</v>
      </c>
      <c r="X95" s="1"/>
      <c r="Y95" s="1">
        <v>3.1752130559021299</v>
      </c>
      <c r="Z95" s="1">
        <v>7.3168666666666704</v>
      </c>
      <c r="AA95" s="1">
        <v>700.24449272634695</v>
      </c>
      <c r="AB95" s="1"/>
      <c r="AC95" s="1">
        <v>6.5250166666666702</v>
      </c>
      <c r="AD95" s="1">
        <v>102838.12896269</v>
      </c>
      <c r="AE95" s="1"/>
      <c r="AF95" s="1">
        <v>1286.9054342987599</v>
      </c>
      <c r="AG95" s="1">
        <v>7.75075</v>
      </c>
      <c r="AH95" s="1">
        <v>84161.859265211606</v>
      </c>
      <c r="AI95" s="1"/>
      <c r="AJ95" s="1">
        <v>7.3217499999999998</v>
      </c>
      <c r="AK95" s="1">
        <v>44552.669868202298</v>
      </c>
      <c r="AL95" s="1"/>
      <c r="AM95" s="1">
        <v>0</v>
      </c>
      <c r="AN95" s="1">
        <v>18.93695</v>
      </c>
      <c r="AO95" s="1">
        <v>14357.8061088134</v>
      </c>
      <c r="AP95" s="1"/>
      <c r="AQ95" s="1">
        <v>11.7135</v>
      </c>
      <c r="AR95" s="1">
        <v>1438819.73746839</v>
      </c>
    </row>
    <row r="96" spans="1:44">
      <c r="A96" s="4"/>
      <c r="B96" s="4"/>
      <c r="C96" s="4" t="s">
        <v>124</v>
      </c>
      <c r="D96" s="4"/>
      <c r="E96" s="4"/>
      <c r="F96" s="4" t="s">
        <v>269</v>
      </c>
      <c r="G96" s="4" t="s">
        <v>115</v>
      </c>
      <c r="H96" s="4"/>
      <c r="I96" s="2">
        <v>44486.129153541697</v>
      </c>
      <c r="J96" s="1"/>
      <c r="K96" s="1">
        <v>975.54180412251105</v>
      </c>
      <c r="L96" s="1">
        <v>5.4268666666666698</v>
      </c>
      <c r="M96" s="1">
        <v>73095.683132730497</v>
      </c>
      <c r="N96" s="1"/>
      <c r="O96" s="1">
        <v>5.86431666666667</v>
      </c>
      <c r="P96" s="1">
        <v>117480.734033915</v>
      </c>
      <c r="Q96" s="1"/>
      <c r="R96" s="1">
        <v>0</v>
      </c>
      <c r="S96" s="1">
        <v>7.3573166666666703</v>
      </c>
      <c r="T96" s="1">
        <v>0</v>
      </c>
      <c r="U96" s="1"/>
      <c r="V96" s="1">
        <v>6.5173500000000004</v>
      </c>
      <c r="W96" s="1">
        <v>102579.627787677</v>
      </c>
      <c r="X96" s="1"/>
      <c r="Y96" s="1">
        <v>3.1749428755691098</v>
      </c>
      <c r="Z96" s="1">
        <v>7.3091833333333298</v>
      </c>
      <c r="AA96" s="1">
        <v>698.42487442549202</v>
      </c>
      <c r="AB96" s="1"/>
      <c r="AC96" s="1">
        <v>6.5173500000000004</v>
      </c>
      <c r="AD96" s="1">
        <v>102579.627787677</v>
      </c>
      <c r="AE96" s="1"/>
      <c r="AF96" s="1">
        <v>1187.65680664092</v>
      </c>
      <c r="AG96" s="1">
        <v>7.75075</v>
      </c>
      <c r="AH96" s="1">
        <v>82852.468680147795</v>
      </c>
      <c r="AI96" s="1"/>
      <c r="AJ96" s="1">
        <v>7.3217499999999998</v>
      </c>
      <c r="AK96" s="1">
        <v>47524.717011821602</v>
      </c>
      <c r="AL96" s="1"/>
      <c r="AM96" s="1">
        <v>0</v>
      </c>
      <c r="AN96" s="1">
        <v>18.93695</v>
      </c>
      <c r="AO96" s="1">
        <v>11502.5113924416</v>
      </c>
      <c r="AP96" s="1"/>
      <c r="AQ96" s="1">
        <v>11.7135</v>
      </c>
      <c r="AR96" s="1">
        <v>1523682.7383745499</v>
      </c>
    </row>
    <row r="97" spans="1:44">
      <c r="A97" s="4"/>
      <c r="B97" s="4"/>
      <c r="C97" s="4" t="s">
        <v>321</v>
      </c>
      <c r="D97" s="4"/>
      <c r="E97" s="4"/>
      <c r="F97" s="4" t="s">
        <v>62</v>
      </c>
      <c r="G97" s="4" t="s">
        <v>115</v>
      </c>
      <c r="H97" s="4"/>
      <c r="I97" s="2">
        <v>44486.1484444792</v>
      </c>
      <c r="J97" s="1"/>
      <c r="K97" s="1">
        <v>1043.98114793125</v>
      </c>
      <c r="L97" s="1">
        <v>5.4184999999999999</v>
      </c>
      <c r="M97" s="1">
        <v>76525.324355649893</v>
      </c>
      <c r="N97" s="1"/>
      <c r="O97" s="1">
        <v>5.86431666666667</v>
      </c>
      <c r="P97" s="1">
        <v>114698.83892768501</v>
      </c>
      <c r="Q97" s="1"/>
      <c r="R97" s="1">
        <v>0</v>
      </c>
      <c r="S97" s="1">
        <v>7.1271000000000004</v>
      </c>
      <c r="T97" s="1">
        <v>0</v>
      </c>
      <c r="U97" s="1"/>
      <c r="V97" s="1">
        <v>6.5173500000000004</v>
      </c>
      <c r="W97" s="1">
        <v>104311.109574702</v>
      </c>
      <c r="X97" s="1"/>
      <c r="Y97" s="1">
        <v>3.9527343021283801</v>
      </c>
      <c r="Z97" s="1">
        <v>7.3091999999999997</v>
      </c>
      <c r="AA97" s="1">
        <v>884.20069396494398</v>
      </c>
      <c r="AB97" s="1"/>
      <c r="AC97" s="1">
        <v>6.5173500000000004</v>
      </c>
      <c r="AD97" s="1">
        <v>104311.109574702</v>
      </c>
      <c r="AE97" s="1"/>
      <c r="AF97" s="1">
        <v>1238.49416782649</v>
      </c>
      <c r="AG97" s="1">
        <v>7.7507666666666699</v>
      </c>
      <c r="AH97" s="1">
        <v>87207.657056799304</v>
      </c>
      <c r="AI97" s="1"/>
      <c r="AJ97" s="1">
        <v>7.3217499999999998</v>
      </c>
      <c r="AK97" s="1">
        <v>47969.556293699403</v>
      </c>
      <c r="AL97" s="1"/>
      <c r="AM97" s="1">
        <v>0</v>
      </c>
      <c r="AN97" s="1">
        <v>18.950416666666701</v>
      </c>
      <c r="AO97" s="1">
        <v>11443.687209507299</v>
      </c>
      <c r="AP97" s="1"/>
      <c r="AQ97" s="1">
        <v>11.7135333333333</v>
      </c>
      <c r="AR97" s="1">
        <v>1480614.35474393</v>
      </c>
    </row>
    <row r="98" spans="1:44">
      <c r="A98" s="4"/>
      <c r="B98" s="4"/>
      <c r="C98" s="4" t="s">
        <v>20</v>
      </c>
      <c r="D98" s="4"/>
      <c r="E98" s="4"/>
      <c r="F98" s="4" t="s">
        <v>10</v>
      </c>
      <c r="G98" s="4" t="s">
        <v>115</v>
      </c>
      <c r="H98" s="4"/>
      <c r="I98" s="2">
        <v>44486.167768854197</v>
      </c>
      <c r="J98" s="1"/>
      <c r="K98" s="1">
        <v>1116.0655245380501</v>
      </c>
      <c r="L98" s="1">
        <v>5.42268333333333</v>
      </c>
      <c r="M98" s="1">
        <v>81828.648874545295</v>
      </c>
      <c r="N98" s="1"/>
      <c r="O98" s="1">
        <v>5.86431666666667</v>
      </c>
      <c r="P98" s="1">
        <v>114483.582903246</v>
      </c>
      <c r="Q98" s="1"/>
      <c r="R98" s="1" t="s">
        <v>450</v>
      </c>
      <c r="S98" s="1" t="s">
        <v>450</v>
      </c>
      <c r="T98" s="1" t="s">
        <v>450</v>
      </c>
      <c r="U98" s="1" t="s">
        <v>450</v>
      </c>
      <c r="V98" s="1">
        <v>6.5173500000000004</v>
      </c>
      <c r="W98" s="1">
        <v>114922.953007068</v>
      </c>
      <c r="X98" s="1"/>
      <c r="Y98" s="1">
        <v>6.1479373952812102</v>
      </c>
      <c r="Z98" s="1">
        <v>7.3091833333333298</v>
      </c>
      <c r="AA98" s="1">
        <v>1515.1613276522701</v>
      </c>
      <c r="AB98" s="1"/>
      <c r="AC98" s="1">
        <v>6.5173500000000004</v>
      </c>
      <c r="AD98" s="1">
        <v>114922.953007068</v>
      </c>
      <c r="AE98" s="1"/>
      <c r="AF98" s="1">
        <v>1240.8738139673601</v>
      </c>
      <c r="AG98" s="1">
        <v>7.7507666666666699</v>
      </c>
      <c r="AH98" s="1">
        <v>88463.196802656996</v>
      </c>
      <c r="AI98" s="1"/>
      <c r="AJ98" s="1">
        <v>7.3217499999999998</v>
      </c>
      <c r="AK98" s="1">
        <v>48566.863598423901</v>
      </c>
      <c r="AL98" s="1"/>
      <c r="AM98" s="1">
        <v>3.9033808777352501</v>
      </c>
      <c r="AN98" s="1">
        <v>18.950416666666701</v>
      </c>
      <c r="AO98" s="1">
        <v>16169.32121538</v>
      </c>
      <c r="AP98" s="1"/>
      <c r="AQ98" s="1">
        <v>11.7135</v>
      </c>
      <c r="AR98" s="1">
        <v>1446261.68234846</v>
      </c>
    </row>
    <row r="99" spans="1:44">
      <c r="A99" s="4"/>
      <c r="B99" s="4"/>
      <c r="C99" s="4" t="s">
        <v>389</v>
      </c>
      <c r="D99" s="4"/>
      <c r="E99" s="4"/>
      <c r="F99" s="4" t="s">
        <v>380</v>
      </c>
      <c r="G99" s="4" t="s">
        <v>115</v>
      </c>
      <c r="H99" s="4"/>
      <c r="I99" s="2">
        <v>44486.187075694397</v>
      </c>
      <c r="J99" s="1"/>
      <c r="K99" s="1">
        <v>1081.09727877061</v>
      </c>
      <c r="L99" s="1">
        <v>5.41848333333333</v>
      </c>
      <c r="M99" s="1">
        <v>83515.052234738396</v>
      </c>
      <c r="N99" s="1"/>
      <c r="O99" s="1">
        <v>5.86431666666667</v>
      </c>
      <c r="P99" s="1">
        <v>120746.085716177</v>
      </c>
      <c r="Q99" s="1"/>
      <c r="R99" s="1">
        <v>0</v>
      </c>
      <c r="S99" s="1">
        <v>7.4033666666666704</v>
      </c>
      <c r="T99" s="1">
        <v>0</v>
      </c>
      <c r="U99" s="1"/>
      <c r="V99" s="1">
        <v>6.5173333333333296</v>
      </c>
      <c r="W99" s="1">
        <v>120665.64283979499</v>
      </c>
      <c r="X99" s="1"/>
      <c r="Y99" s="1">
        <v>3.0799675158947402</v>
      </c>
      <c r="Z99" s="1">
        <v>7.3168499999999996</v>
      </c>
      <c r="AA99" s="1">
        <v>796.98918974969399</v>
      </c>
      <c r="AB99" s="1"/>
      <c r="AC99" s="1">
        <v>6.5173333333333296</v>
      </c>
      <c r="AD99" s="1">
        <v>120665.64283979499</v>
      </c>
      <c r="AE99" s="1"/>
      <c r="AF99" s="1">
        <v>1358.8066569089499</v>
      </c>
      <c r="AG99" s="1">
        <v>7.75075</v>
      </c>
      <c r="AH99" s="1">
        <v>97409.580373841003</v>
      </c>
      <c r="AI99" s="1"/>
      <c r="AJ99" s="1">
        <v>7.3217333333333299</v>
      </c>
      <c r="AK99" s="1">
        <v>48837.008672584801</v>
      </c>
      <c r="AL99" s="1"/>
      <c r="AM99" s="1">
        <v>0</v>
      </c>
      <c r="AN99" s="1">
        <v>18.9369333333333</v>
      </c>
      <c r="AO99" s="1">
        <v>11530.071326989901</v>
      </c>
      <c r="AP99" s="1"/>
      <c r="AQ99" s="1">
        <v>11.7135</v>
      </c>
      <c r="AR99" s="1">
        <v>1488709.43309323</v>
      </c>
    </row>
    <row r="100" spans="1:44">
      <c r="A100" s="4"/>
      <c r="B100" s="4"/>
      <c r="C100" s="4" t="s">
        <v>436</v>
      </c>
      <c r="D100" s="4"/>
      <c r="E100" s="4"/>
      <c r="F100" s="4" t="s">
        <v>328</v>
      </c>
      <c r="G100" s="4" t="s">
        <v>115</v>
      </c>
      <c r="H100" s="4"/>
      <c r="I100" s="2">
        <v>44486.206342094898</v>
      </c>
      <c r="J100" s="1"/>
      <c r="K100" s="1">
        <v>1010.36840615798</v>
      </c>
      <c r="L100" s="1">
        <v>5.4059333333333299</v>
      </c>
      <c r="M100" s="1">
        <v>69607.653263066793</v>
      </c>
      <c r="N100" s="1"/>
      <c r="O100" s="1">
        <v>5.8559333333333301</v>
      </c>
      <c r="P100" s="1">
        <v>107907.81884005701</v>
      </c>
      <c r="Q100" s="1"/>
      <c r="R100" s="1">
        <v>0</v>
      </c>
      <c r="S100" s="1">
        <v>7.1577833333333301</v>
      </c>
      <c r="T100" s="1">
        <v>0</v>
      </c>
      <c r="U100" s="1"/>
      <c r="V100" s="1">
        <v>6.5173333333333296</v>
      </c>
      <c r="W100" s="1">
        <v>111899.624057715</v>
      </c>
      <c r="X100" s="1"/>
      <c r="Y100" s="1">
        <v>5.1705388891778101</v>
      </c>
      <c r="Z100" s="1">
        <v>7.3091833333333298</v>
      </c>
      <c r="AA100" s="1">
        <v>1240.7580459174801</v>
      </c>
      <c r="AB100" s="1"/>
      <c r="AC100" s="1">
        <v>6.5173333333333296</v>
      </c>
      <c r="AD100" s="1">
        <v>111899.624057715</v>
      </c>
      <c r="AE100" s="1"/>
      <c r="AF100" s="1">
        <v>1245.5733004766601</v>
      </c>
      <c r="AG100" s="1">
        <v>7.75075</v>
      </c>
      <c r="AH100" s="1">
        <v>80929.374255420102</v>
      </c>
      <c r="AI100" s="1"/>
      <c r="AJ100" s="1">
        <v>7.3294166666666696</v>
      </c>
      <c r="AK100" s="1">
        <v>44263.111588789499</v>
      </c>
      <c r="AL100" s="1"/>
      <c r="AM100" s="1">
        <v>43.166844734963099</v>
      </c>
      <c r="AN100" s="1">
        <v>18.93695</v>
      </c>
      <c r="AO100" s="1">
        <v>27391.115048445899</v>
      </c>
      <c r="AP100" s="1"/>
      <c r="AQ100" s="1">
        <v>11.7135</v>
      </c>
      <c r="AR100" s="1">
        <v>1394641.85639924</v>
      </c>
    </row>
    <row r="101" spans="1:44">
      <c r="A101" s="4"/>
      <c r="B101" s="4"/>
      <c r="C101" s="4" t="s">
        <v>288</v>
      </c>
      <c r="D101" s="4"/>
      <c r="E101" s="4"/>
      <c r="F101" s="4" t="s">
        <v>21</v>
      </c>
      <c r="G101" s="4" t="s">
        <v>115</v>
      </c>
      <c r="H101" s="4"/>
      <c r="I101" s="2">
        <v>44486.243816898103</v>
      </c>
      <c r="J101" s="1"/>
      <c r="K101" s="1">
        <v>1081.3567906291401</v>
      </c>
      <c r="L101" s="1">
        <v>5.4268666666666698</v>
      </c>
      <c r="M101" s="1">
        <v>78430.006751167195</v>
      </c>
      <c r="N101" s="1"/>
      <c r="O101" s="1">
        <v>5.8685</v>
      </c>
      <c r="P101" s="1">
        <v>113366.048814985</v>
      </c>
      <c r="Q101" s="1"/>
      <c r="R101" s="1">
        <v>0</v>
      </c>
      <c r="S101" s="1">
        <v>6.8124500000000001</v>
      </c>
      <c r="T101" s="1">
        <v>0</v>
      </c>
      <c r="U101" s="1"/>
      <c r="V101" s="1">
        <v>6.5173500000000004</v>
      </c>
      <c r="W101" s="1">
        <v>121083.851670517</v>
      </c>
      <c r="X101" s="1"/>
      <c r="Y101" s="1">
        <v>4.0130755493808996</v>
      </c>
      <c r="Z101" s="1">
        <v>7.3091999999999997</v>
      </c>
      <c r="AA101" s="1">
        <v>1042.0444068893401</v>
      </c>
      <c r="AB101" s="1"/>
      <c r="AC101" s="1">
        <v>6.5173500000000004</v>
      </c>
      <c r="AD101" s="1">
        <v>121083.851670517</v>
      </c>
      <c r="AE101" s="1"/>
      <c r="AF101" s="1">
        <v>1148.3435430618099</v>
      </c>
      <c r="AG101" s="1">
        <v>7.7507666666666699</v>
      </c>
      <c r="AH101" s="1">
        <v>84178.494559952902</v>
      </c>
      <c r="AI101" s="1"/>
      <c r="AJ101" s="1">
        <v>7.3217499999999998</v>
      </c>
      <c r="AK101" s="1">
        <v>49938.370854831999</v>
      </c>
      <c r="AL101" s="1"/>
      <c r="AM101" s="1">
        <v>0</v>
      </c>
      <c r="AN101" s="1">
        <v>18.936966666666699</v>
      </c>
      <c r="AO101" s="1">
        <v>12384.956497311299</v>
      </c>
      <c r="AP101" s="1"/>
      <c r="AQ101" s="1">
        <v>11.713516666666701</v>
      </c>
      <c r="AR101" s="1">
        <v>1506458.03924613</v>
      </c>
    </row>
    <row r="102" spans="1:44">
      <c r="A102" s="4"/>
      <c r="B102" s="4"/>
      <c r="C102" s="4" t="s">
        <v>348</v>
      </c>
      <c r="D102" s="4"/>
      <c r="E102" s="4"/>
      <c r="F102" s="4" t="s">
        <v>423</v>
      </c>
      <c r="G102" s="4" t="s">
        <v>115</v>
      </c>
      <c r="H102" s="4"/>
      <c r="I102" s="2">
        <v>44486.262015960601</v>
      </c>
      <c r="J102" s="1"/>
      <c r="K102" s="1">
        <v>532.64540181616303</v>
      </c>
      <c r="L102" s="1">
        <v>5.4268666666666698</v>
      </c>
      <c r="M102" s="1">
        <v>37731.549509716497</v>
      </c>
      <c r="N102" s="1"/>
      <c r="O102" s="1">
        <v>5.86431666666667</v>
      </c>
      <c r="P102" s="1">
        <v>112535.14869647101</v>
      </c>
      <c r="Q102" s="1"/>
      <c r="R102" s="1">
        <v>0</v>
      </c>
      <c r="S102" s="1">
        <v>7.3496499999999996</v>
      </c>
      <c r="T102" s="1">
        <v>0</v>
      </c>
      <c r="U102" s="1"/>
      <c r="V102" s="1">
        <v>6.5250166666666702</v>
      </c>
      <c r="W102" s="1">
        <v>123271.505686933</v>
      </c>
      <c r="X102" s="1"/>
      <c r="Y102" s="1">
        <v>34.737403074067899</v>
      </c>
      <c r="Z102" s="1">
        <v>7.3091833333333298</v>
      </c>
      <c r="AA102" s="1">
        <v>9182.9604191164199</v>
      </c>
      <c r="AB102" s="1"/>
      <c r="AC102" s="1">
        <v>6.5250166666666702</v>
      </c>
      <c r="AD102" s="1">
        <v>123271.505686933</v>
      </c>
      <c r="AE102" s="1"/>
      <c r="AF102" s="1">
        <v>596.21140793489997</v>
      </c>
      <c r="AG102" s="1">
        <v>7.75075</v>
      </c>
      <c r="AH102" s="1">
        <v>44369.978017506997</v>
      </c>
      <c r="AI102" s="1"/>
      <c r="AJ102" s="1">
        <v>7.3217333333333299</v>
      </c>
      <c r="AK102" s="1">
        <v>50698.368105213201</v>
      </c>
      <c r="AL102" s="1"/>
      <c r="AM102" s="1">
        <v>0</v>
      </c>
      <c r="AN102" s="1">
        <v>18.93695</v>
      </c>
      <c r="AO102" s="1">
        <v>13278.5594136689</v>
      </c>
      <c r="AP102" s="1"/>
      <c r="AQ102" s="1">
        <v>11.713516666666701</v>
      </c>
      <c r="AR102" s="1">
        <v>1504661.59194497</v>
      </c>
    </row>
    <row r="103" spans="1:44">
      <c r="A103" s="4"/>
      <c r="B103" s="4"/>
      <c r="C103" s="4" t="s">
        <v>250</v>
      </c>
      <c r="D103" s="4"/>
      <c r="E103" s="4"/>
      <c r="F103" s="4" t="s">
        <v>362</v>
      </c>
      <c r="G103" s="4" t="s">
        <v>115</v>
      </c>
      <c r="H103" s="4"/>
      <c r="I103" s="2">
        <v>44486.281354085702</v>
      </c>
      <c r="J103" s="1"/>
      <c r="K103" s="1">
        <v>512.81083000445301</v>
      </c>
      <c r="L103" s="1">
        <v>5.42268333333333</v>
      </c>
      <c r="M103" s="1">
        <v>36248.532656486197</v>
      </c>
      <c r="N103" s="1"/>
      <c r="O103" s="1">
        <v>5.86431666666667</v>
      </c>
      <c r="P103" s="1">
        <v>112360.080404808</v>
      </c>
      <c r="Q103" s="1"/>
      <c r="R103" s="1">
        <v>0</v>
      </c>
      <c r="S103" s="1">
        <v>7.2805833333333299</v>
      </c>
      <c r="T103" s="1">
        <v>0</v>
      </c>
      <c r="U103" s="1"/>
      <c r="V103" s="1">
        <v>6.5250166666666702</v>
      </c>
      <c r="W103" s="1">
        <v>123796.727351936</v>
      </c>
      <c r="X103" s="1"/>
      <c r="Y103" s="1">
        <v>28.9953239515585</v>
      </c>
      <c r="Z103" s="1">
        <v>7.3091833333333298</v>
      </c>
      <c r="AA103" s="1">
        <v>7697.6789349974997</v>
      </c>
      <c r="AB103" s="1"/>
      <c r="AC103" s="1">
        <v>6.5250166666666702</v>
      </c>
      <c r="AD103" s="1">
        <v>123796.727351936</v>
      </c>
      <c r="AE103" s="1"/>
      <c r="AF103" s="1">
        <v>622.22353869442804</v>
      </c>
      <c r="AG103" s="1">
        <v>7.7507666666666699</v>
      </c>
      <c r="AH103" s="1">
        <v>43973.932959223799</v>
      </c>
      <c r="AI103" s="1"/>
      <c r="AJ103" s="1">
        <v>7.3217333333333299</v>
      </c>
      <c r="AK103" s="1">
        <v>48145.302741555301</v>
      </c>
      <c r="AL103" s="1"/>
      <c r="AM103" s="1">
        <v>0.67542270546083005</v>
      </c>
      <c r="AN103" s="1">
        <v>18.950416666666701</v>
      </c>
      <c r="AO103" s="1">
        <v>15495.3912397636</v>
      </c>
      <c r="AP103" s="1"/>
      <c r="AQ103" s="1">
        <v>11.713516666666701</v>
      </c>
      <c r="AR103" s="1">
        <v>1477999.2214758</v>
      </c>
    </row>
    <row r="104" spans="1:44">
      <c r="A104" s="4"/>
      <c r="B104" s="4"/>
      <c r="C104" s="4" t="s">
        <v>478</v>
      </c>
      <c r="D104" s="4"/>
      <c r="E104" s="4"/>
      <c r="F104" s="4" t="s">
        <v>166</v>
      </c>
      <c r="G104" s="4" t="s">
        <v>115</v>
      </c>
      <c r="H104" s="4"/>
      <c r="I104" s="2">
        <v>44486.299612638897</v>
      </c>
      <c r="J104" s="1"/>
      <c r="K104" s="1">
        <v>501.36783563757803</v>
      </c>
      <c r="L104" s="1">
        <v>5.4268666666666698</v>
      </c>
      <c r="M104" s="1">
        <v>38151.401879582299</v>
      </c>
      <c r="N104" s="1"/>
      <c r="O104" s="1">
        <v>5.8685</v>
      </c>
      <c r="P104" s="1">
        <v>120998.840272455</v>
      </c>
      <c r="Q104" s="1"/>
      <c r="R104" s="1">
        <v>0</v>
      </c>
      <c r="S104" s="1">
        <v>7.0733833333333296</v>
      </c>
      <c r="T104" s="1">
        <v>0</v>
      </c>
      <c r="U104" s="1"/>
      <c r="V104" s="1">
        <v>6.5250166666666702</v>
      </c>
      <c r="W104" s="1">
        <v>138671.980327839</v>
      </c>
      <c r="X104" s="1"/>
      <c r="Y104" s="1">
        <v>27.095750789843301</v>
      </c>
      <c r="Z104" s="1">
        <v>7.3091833333333298</v>
      </c>
      <c r="AA104" s="1">
        <v>8057.7273981119897</v>
      </c>
      <c r="AB104" s="1"/>
      <c r="AC104" s="1">
        <v>6.5250166666666702</v>
      </c>
      <c r="AD104" s="1">
        <v>138671.980327839</v>
      </c>
      <c r="AE104" s="1"/>
      <c r="AF104" s="1">
        <v>614.47328027450305</v>
      </c>
      <c r="AG104" s="1">
        <v>7.7507666666666699</v>
      </c>
      <c r="AH104" s="1">
        <v>51686.018983655602</v>
      </c>
      <c r="AI104" s="1"/>
      <c r="AJ104" s="1">
        <v>7.3217499999999998</v>
      </c>
      <c r="AK104" s="1">
        <v>57302.705637711399</v>
      </c>
      <c r="AL104" s="1"/>
      <c r="AM104" s="1">
        <v>0</v>
      </c>
      <c r="AN104" s="1">
        <v>18.93695</v>
      </c>
      <c r="AO104" s="1">
        <v>13249.9945594604</v>
      </c>
      <c r="AP104" s="1"/>
      <c r="AQ104" s="1">
        <v>11.7135</v>
      </c>
      <c r="AR104" s="1">
        <v>1778049.7358544001</v>
      </c>
    </row>
    <row r="105" spans="1:44">
      <c r="A105" s="4"/>
      <c r="B105" s="4"/>
      <c r="C105" s="4" t="s">
        <v>307</v>
      </c>
      <c r="D105" s="4"/>
      <c r="E105" s="4"/>
      <c r="F105" s="4" t="s">
        <v>532</v>
      </c>
      <c r="G105" s="4" t="s">
        <v>115</v>
      </c>
      <c r="H105" s="4"/>
      <c r="I105" s="2">
        <v>44486.317779351899</v>
      </c>
      <c r="J105" s="1"/>
      <c r="K105" s="1">
        <v>283.498279987383</v>
      </c>
      <c r="L105" s="1">
        <v>5.42688333333333</v>
      </c>
      <c r="M105" s="1">
        <v>20379.4111736138</v>
      </c>
      <c r="N105" s="1"/>
      <c r="O105" s="1">
        <v>5.8685166666666699</v>
      </c>
      <c r="P105" s="1">
        <v>115054.373741687</v>
      </c>
      <c r="Q105" s="1"/>
      <c r="R105" s="1">
        <v>0</v>
      </c>
      <c r="S105" s="1">
        <v>7.2345499999999996</v>
      </c>
      <c r="T105" s="1">
        <v>0</v>
      </c>
      <c r="U105" s="1"/>
      <c r="V105" s="1">
        <v>6.5173500000000004</v>
      </c>
      <c r="W105" s="1">
        <v>118792.51736425199</v>
      </c>
      <c r="X105" s="1"/>
      <c r="Y105" s="1">
        <v>16.1505947380106</v>
      </c>
      <c r="Z105" s="1">
        <v>7.3091999999999997</v>
      </c>
      <c r="AA105" s="1">
        <v>4114.3408629974101</v>
      </c>
      <c r="AB105" s="1"/>
      <c r="AC105" s="1">
        <v>6.5173500000000004</v>
      </c>
      <c r="AD105" s="1">
        <v>118792.51736425199</v>
      </c>
      <c r="AE105" s="1"/>
      <c r="AF105" s="1">
        <v>356.41966758339498</v>
      </c>
      <c r="AG105" s="1">
        <v>7.7507666666666699</v>
      </c>
      <c r="AH105" s="1">
        <v>25129.289729552202</v>
      </c>
      <c r="AI105" s="1"/>
      <c r="AJ105" s="1">
        <v>7.3217499999999998</v>
      </c>
      <c r="AK105" s="1">
        <v>48031.218145770203</v>
      </c>
      <c r="AL105" s="1"/>
      <c r="AM105" s="1">
        <v>0</v>
      </c>
      <c r="AN105" s="1">
        <v>18.950433333333301</v>
      </c>
      <c r="AO105" s="1">
        <v>14374.2422183565</v>
      </c>
      <c r="AP105" s="1"/>
      <c r="AQ105" s="1">
        <v>11.713516666666701</v>
      </c>
      <c r="AR105" s="1">
        <v>1489121.5777826901</v>
      </c>
    </row>
    <row r="106" spans="1:44">
      <c r="A106" s="4"/>
      <c r="B106" s="4"/>
      <c r="C106" s="4" t="s">
        <v>485</v>
      </c>
      <c r="D106" s="4"/>
      <c r="E106" s="4"/>
      <c r="F106" s="4" t="s">
        <v>25</v>
      </c>
      <c r="G106" s="4" t="s">
        <v>115</v>
      </c>
      <c r="H106" s="4"/>
      <c r="I106" s="2">
        <v>44486.337038101898</v>
      </c>
      <c r="J106" s="1"/>
      <c r="K106" s="1">
        <v>172.47935026948201</v>
      </c>
      <c r="L106" s="1">
        <v>5.4268666666666698</v>
      </c>
      <c r="M106" s="1">
        <v>14235.8364007008</v>
      </c>
      <c r="N106" s="1"/>
      <c r="O106" s="1">
        <v>5.8726833333333301</v>
      </c>
      <c r="P106" s="1">
        <v>132543.81063144701</v>
      </c>
      <c r="Q106" s="1"/>
      <c r="R106" s="1">
        <v>0</v>
      </c>
      <c r="S106" s="1">
        <v>7.0350000000000001</v>
      </c>
      <c r="T106" s="1">
        <v>0</v>
      </c>
      <c r="U106" s="1"/>
      <c r="V106" s="1">
        <v>6.5173500000000004</v>
      </c>
      <c r="W106" s="1">
        <v>134567.341585402</v>
      </c>
      <c r="X106" s="1"/>
      <c r="Y106" s="1">
        <v>11.8907417294285</v>
      </c>
      <c r="Z106" s="1">
        <v>7.3091833333333298</v>
      </c>
      <c r="AA106" s="1">
        <v>3431.39949359405</v>
      </c>
      <c r="AB106" s="1"/>
      <c r="AC106" s="1">
        <v>6.5173500000000004</v>
      </c>
      <c r="AD106" s="1">
        <v>134567.341585402</v>
      </c>
      <c r="AE106" s="1"/>
      <c r="AF106" s="1">
        <v>261.59465812600098</v>
      </c>
      <c r="AG106" s="1">
        <v>7.7507666666666699</v>
      </c>
      <c r="AH106" s="1">
        <v>19620.642284033202</v>
      </c>
      <c r="AI106" s="1"/>
      <c r="AJ106" s="1">
        <v>7.3217499999999998</v>
      </c>
      <c r="AK106" s="1">
        <v>51096.293418869398</v>
      </c>
      <c r="AL106" s="1"/>
      <c r="AM106" s="1">
        <v>0</v>
      </c>
      <c r="AN106" s="1">
        <v>18.950399999999998</v>
      </c>
      <c r="AO106" s="1">
        <v>15871.121209446201</v>
      </c>
      <c r="AP106" s="1"/>
      <c r="AQ106" s="1">
        <v>11.713516666666701</v>
      </c>
      <c r="AR106" s="1">
        <v>1546889.7497346399</v>
      </c>
    </row>
    <row r="107" spans="1:44">
      <c r="A107" s="4"/>
      <c r="B107" s="4"/>
      <c r="C107" s="4" t="s">
        <v>537</v>
      </c>
      <c r="D107" s="4"/>
      <c r="E107" s="4"/>
      <c r="F107" s="4" t="s">
        <v>251</v>
      </c>
      <c r="G107" s="4" t="s">
        <v>115</v>
      </c>
      <c r="H107" s="4"/>
      <c r="I107" s="2">
        <v>44486.355184918997</v>
      </c>
      <c r="J107" s="1"/>
      <c r="K107" s="1">
        <v>329.22533285333401</v>
      </c>
      <c r="L107" s="1">
        <v>5.42268333333333</v>
      </c>
      <c r="M107" s="1">
        <v>23812.670423038398</v>
      </c>
      <c r="N107" s="1"/>
      <c r="O107" s="1">
        <v>5.86431666666667</v>
      </c>
      <c r="P107" s="1">
        <v>115605.97568241799</v>
      </c>
      <c r="Q107" s="1"/>
      <c r="R107" s="1">
        <v>0</v>
      </c>
      <c r="S107" s="1">
        <v>7.0350000000000001</v>
      </c>
      <c r="T107" s="1">
        <v>0</v>
      </c>
      <c r="U107" s="1"/>
      <c r="V107" s="1">
        <v>6.5250166666666702</v>
      </c>
      <c r="W107" s="1">
        <v>123648.816926999</v>
      </c>
      <c r="X107" s="1"/>
      <c r="Y107" s="1">
        <v>19.396243345489701</v>
      </c>
      <c r="Z107" s="1">
        <v>7.3091833333333298</v>
      </c>
      <c r="AA107" s="1">
        <v>5143.1625834609004</v>
      </c>
      <c r="AB107" s="1"/>
      <c r="AC107" s="1">
        <v>6.5250166666666702</v>
      </c>
      <c r="AD107" s="1">
        <v>123648.816926999</v>
      </c>
      <c r="AE107" s="1"/>
      <c r="AF107" s="1">
        <v>389.59571433700597</v>
      </c>
      <c r="AG107" s="1">
        <v>7.75075</v>
      </c>
      <c r="AH107" s="1">
        <v>28740.201224711102</v>
      </c>
      <c r="AI107" s="1"/>
      <c r="AJ107" s="1">
        <v>7.3217499999999998</v>
      </c>
      <c r="AK107" s="1">
        <v>50255.162549054898</v>
      </c>
      <c r="AL107" s="1"/>
      <c r="AM107" s="1">
        <v>0</v>
      </c>
      <c r="AN107" s="1">
        <v>18.9369333333333</v>
      </c>
      <c r="AO107" s="1">
        <v>14962.9625206738</v>
      </c>
      <c r="AP107" s="1"/>
      <c r="AQ107" s="1">
        <v>11.7135</v>
      </c>
      <c r="AR107" s="1">
        <v>1511413.71142813</v>
      </c>
    </row>
    <row r="108" spans="1:44">
      <c r="A108" s="4"/>
      <c r="B108" s="4"/>
      <c r="C108" s="4" t="s">
        <v>285</v>
      </c>
      <c r="D108" s="4"/>
      <c r="E108" s="4"/>
      <c r="F108" s="4" t="s">
        <v>529</v>
      </c>
      <c r="G108" s="4" t="s">
        <v>115</v>
      </c>
      <c r="H108" s="4"/>
      <c r="I108" s="2">
        <v>44486.374461388899</v>
      </c>
      <c r="J108" s="1"/>
      <c r="K108" s="1">
        <v>271.13147501906502</v>
      </c>
      <c r="L108" s="1">
        <v>5.42268333333333</v>
      </c>
      <c r="M108" s="1">
        <v>19933.035296464201</v>
      </c>
      <c r="N108" s="1"/>
      <c r="O108" s="1">
        <v>5.86431666666667</v>
      </c>
      <c r="P108" s="1">
        <v>117710.95746881999</v>
      </c>
      <c r="Q108" s="1"/>
      <c r="R108" s="1">
        <v>0</v>
      </c>
      <c r="S108" s="1">
        <v>7.0196500000000004</v>
      </c>
      <c r="T108" s="1">
        <v>0</v>
      </c>
      <c r="U108" s="1"/>
      <c r="V108" s="1">
        <v>6.5173500000000004</v>
      </c>
      <c r="W108" s="1">
        <v>121101.734575693</v>
      </c>
      <c r="X108" s="1"/>
      <c r="Y108" s="1">
        <v>7.8260829758557504</v>
      </c>
      <c r="Z108" s="1">
        <v>7.3091833333333298</v>
      </c>
      <c r="AA108" s="1">
        <v>2032.4387929239699</v>
      </c>
      <c r="AB108" s="1"/>
      <c r="AC108" s="1">
        <v>6.5173500000000004</v>
      </c>
      <c r="AD108" s="1">
        <v>121101.734575693</v>
      </c>
      <c r="AE108" s="1"/>
      <c r="AF108" s="1">
        <v>271.54561170092001</v>
      </c>
      <c r="AG108" s="1">
        <v>7.75075</v>
      </c>
      <c r="AH108" s="1">
        <v>19726.545612206399</v>
      </c>
      <c r="AI108" s="1"/>
      <c r="AJ108" s="1">
        <v>7.3217499999999998</v>
      </c>
      <c r="AK108" s="1">
        <v>49489.526723960102</v>
      </c>
      <c r="AL108" s="1"/>
      <c r="AM108" s="1">
        <v>5.2471765564904604</v>
      </c>
      <c r="AN108" s="1">
        <v>18.950399999999998</v>
      </c>
      <c r="AO108" s="1">
        <v>17222.155199637</v>
      </c>
      <c r="AP108" s="1"/>
      <c r="AQ108" s="1">
        <v>11.713516666666701</v>
      </c>
      <c r="AR108" s="1">
        <v>1501519.09961166</v>
      </c>
    </row>
    <row r="109" spans="1:44">
      <c r="A109" s="4"/>
      <c r="B109" s="4"/>
      <c r="C109" s="4" t="s">
        <v>233</v>
      </c>
      <c r="D109" s="4"/>
      <c r="E109" s="4"/>
      <c r="F109" s="4" t="s">
        <v>23</v>
      </c>
      <c r="G109" s="4" t="s">
        <v>115</v>
      </c>
      <c r="H109" s="4"/>
      <c r="I109" s="2">
        <v>44486.3937393171</v>
      </c>
      <c r="J109" s="1"/>
      <c r="K109" s="1">
        <v>216.37396794301699</v>
      </c>
      <c r="L109" s="1">
        <v>5.4184999999999999</v>
      </c>
      <c r="M109" s="1">
        <v>15478.171708879399</v>
      </c>
      <c r="N109" s="1"/>
      <c r="O109" s="1">
        <v>5.8601333333333301</v>
      </c>
      <c r="P109" s="1">
        <v>114723.844621738</v>
      </c>
      <c r="Q109" s="1"/>
      <c r="R109" s="1">
        <v>0</v>
      </c>
      <c r="S109" s="1">
        <v>6.8661666666666701</v>
      </c>
      <c r="T109" s="1">
        <v>0</v>
      </c>
      <c r="U109" s="1"/>
      <c r="V109" s="1">
        <v>6.5250166666666702</v>
      </c>
      <c r="W109" s="1">
        <v>129309.538825695</v>
      </c>
      <c r="X109" s="1"/>
      <c r="Y109" s="1">
        <v>5.1676034633560199</v>
      </c>
      <c r="Z109" s="1">
        <v>7.3091833333333298</v>
      </c>
      <c r="AA109" s="1">
        <v>1432.98751700409</v>
      </c>
      <c r="AB109" s="1"/>
      <c r="AC109" s="1">
        <v>6.5250166666666702</v>
      </c>
      <c r="AD109" s="1">
        <v>129309.538825695</v>
      </c>
      <c r="AE109" s="1"/>
      <c r="AF109" s="1">
        <v>227.84903038252099</v>
      </c>
      <c r="AG109" s="1">
        <v>7.75075</v>
      </c>
      <c r="AH109" s="1">
        <v>16472.4941214643</v>
      </c>
      <c r="AI109" s="1"/>
      <c r="AJ109" s="1">
        <v>7.3217499999999998</v>
      </c>
      <c r="AK109" s="1">
        <v>49251.246308979396</v>
      </c>
      <c r="AL109" s="1"/>
      <c r="AM109" s="1">
        <v>0</v>
      </c>
      <c r="AN109" s="1">
        <v>18.93695</v>
      </c>
      <c r="AO109" s="1">
        <v>12001.888294362299</v>
      </c>
      <c r="AP109" s="1"/>
      <c r="AQ109" s="1">
        <v>11.7135</v>
      </c>
      <c r="AR109" s="1">
        <v>1527425.4264402001</v>
      </c>
    </row>
    <row r="110" spans="1:44">
      <c r="A110" s="4"/>
      <c r="B110" s="4"/>
      <c r="C110" s="4" t="s">
        <v>395</v>
      </c>
      <c r="D110" s="4"/>
      <c r="E110" s="4"/>
      <c r="F110" s="4" t="s">
        <v>207</v>
      </c>
      <c r="G110" s="4" t="s">
        <v>115</v>
      </c>
      <c r="H110" s="4"/>
      <c r="I110" s="2">
        <v>44486.431105636599</v>
      </c>
      <c r="J110" s="1"/>
      <c r="K110" s="1">
        <v>304.782504610822</v>
      </c>
      <c r="L110" s="1">
        <v>5.4268666666666698</v>
      </c>
      <c r="M110" s="1">
        <v>22445.466660765302</v>
      </c>
      <c r="N110" s="1"/>
      <c r="O110" s="1">
        <v>5.86431666666667</v>
      </c>
      <c r="P110" s="1">
        <v>117793.895378532</v>
      </c>
      <c r="Q110" s="1"/>
      <c r="R110" s="1">
        <v>0</v>
      </c>
      <c r="S110" s="1">
        <v>7.3650000000000002</v>
      </c>
      <c r="T110" s="1">
        <v>0</v>
      </c>
      <c r="U110" s="1"/>
      <c r="V110" s="1">
        <v>6.5250166666666702</v>
      </c>
      <c r="W110" s="1">
        <v>121856.872930935</v>
      </c>
      <c r="X110" s="1"/>
      <c r="Y110" s="1">
        <v>10.030182807422699</v>
      </c>
      <c r="Z110" s="1">
        <v>7.3091833333333298</v>
      </c>
      <c r="AA110" s="1">
        <v>2621.0876329989701</v>
      </c>
      <c r="AB110" s="1"/>
      <c r="AC110" s="1">
        <v>6.5250166666666702</v>
      </c>
      <c r="AD110" s="1">
        <v>121856.872930935</v>
      </c>
      <c r="AE110" s="1"/>
      <c r="AF110" s="1">
        <v>292.137658023131</v>
      </c>
      <c r="AG110" s="1">
        <v>7.75075</v>
      </c>
      <c r="AH110" s="1">
        <v>20656.253422363301</v>
      </c>
      <c r="AI110" s="1"/>
      <c r="AJ110" s="1">
        <v>7.3217333333333299</v>
      </c>
      <c r="AK110" s="1">
        <v>48169.158364107199</v>
      </c>
      <c r="AL110" s="1"/>
      <c r="AM110" s="1">
        <v>0</v>
      </c>
      <c r="AN110" s="1">
        <v>18.950399999999998</v>
      </c>
      <c r="AO110" s="1">
        <v>11446.642366992201</v>
      </c>
      <c r="AP110" s="1"/>
      <c r="AQ110" s="1">
        <v>11.7135</v>
      </c>
      <c r="AR110" s="1">
        <v>1544293.5698891799</v>
      </c>
    </row>
    <row r="111" spans="1:44">
      <c r="A111" s="4"/>
      <c r="B111" s="4"/>
      <c r="C111" s="4" t="s">
        <v>386</v>
      </c>
      <c r="D111" s="4"/>
      <c r="E111" s="4"/>
      <c r="F111" s="4" t="s">
        <v>84</v>
      </c>
      <c r="G111" s="4" t="s">
        <v>115</v>
      </c>
      <c r="H111" s="4"/>
      <c r="I111" s="2">
        <v>44486.4503812037</v>
      </c>
      <c r="J111" s="1"/>
      <c r="K111" s="1">
        <v>69.681723014556795</v>
      </c>
      <c r="L111" s="1">
        <v>5.42268333333333</v>
      </c>
      <c r="M111" s="1">
        <v>4913.1976226433198</v>
      </c>
      <c r="N111" s="1"/>
      <c r="O111" s="1">
        <v>5.86431666666667</v>
      </c>
      <c r="P111" s="1">
        <v>113581.449633767</v>
      </c>
      <c r="Q111" s="1"/>
      <c r="R111" s="1">
        <v>0</v>
      </c>
      <c r="S111" s="1">
        <v>6.9812833333333302</v>
      </c>
      <c r="T111" s="1">
        <v>0</v>
      </c>
      <c r="U111" s="1"/>
      <c r="V111" s="1">
        <v>6.5173500000000004</v>
      </c>
      <c r="W111" s="1">
        <v>114797.442044917</v>
      </c>
      <c r="X111" s="1"/>
      <c r="Y111" s="1">
        <v>0</v>
      </c>
      <c r="Z111" s="1">
        <v>7.3168499999999996</v>
      </c>
      <c r="AA111" s="1">
        <v>0</v>
      </c>
      <c r="AB111" s="1"/>
      <c r="AC111" s="1">
        <v>6.5173500000000004</v>
      </c>
      <c r="AD111" s="1">
        <v>114797.442044917</v>
      </c>
      <c r="AE111" s="1"/>
      <c r="AF111" s="1">
        <v>89.413018132682893</v>
      </c>
      <c r="AG111" s="1">
        <v>7.75075</v>
      </c>
      <c r="AH111" s="1">
        <v>6087.9445324321596</v>
      </c>
      <c r="AI111" s="1"/>
      <c r="AJ111" s="1">
        <v>7.3217333333333299</v>
      </c>
      <c r="AK111" s="1">
        <v>46384.724403936103</v>
      </c>
      <c r="AL111" s="1"/>
      <c r="AM111" s="1">
        <v>3.3445749179576101</v>
      </c>
      <c r="AN111" s="1">
        <v>18.950416666666701</v>
      </c>
      <c r="AO111" s="1">
        <v>16742.8238334261</v>
      </c>
      <c r="AP111" s="1"/>
      <c r="AQ111" s="1">
        <v>11.713516666666701</v>
      </c>
      <c r="AR111" s="1">
        <v>1513873.8769447899</v>
      </c>
    </row>
    <row r="112" spans="1:44">
      <c r="A112" s="4"/>
      <c r="B112" s="4"/>
      <c r="C112" s="4" t="s">
        <v>470</v>
      </c>
      <c r="D112" s="4"/>
      <c r="E112" s="4"/>
      <c r="F112" s="4" t="s">
        <v>513</v>
      </c>
      <c r="G112" s="4" t="s">
        <v>115</v>
      </c>
      <c r="H112" s="4"/>
      <c r="I112" s="2">
        <v>44486.469614097201</v>
      </c>
      <c r="J112" s="1"/>
      <c r="K112" s="1">
        <v>80.318919558953397</v>
      </c>
      <c r="L112" s="1">
        <v>5.42268333333333</v>
      </c>
      <c r="M112" s="1">
        <v>5403.7074918954904</v>
      </c>
      <c r="N112" s="1"/>
      <c r="O112" s="1">
        <v>5.8601333333333301</v>
      </c>
      <c r="P112" s="1">
        <v>108341.862700442</v>
      </c>
      <c r="Q112" s="1"/>
      <c r="R112" s="1">
        <v>0</v>
      </c>
      <c r="S112" s="1">
        <v>7.0273333333333303</v>
      </c>
      <c r="T112" s="1">
        <v>0</v>
      </c>
      <c r="U112" s="1"/>
      <c r="V112" s="1">
        <v>6.5250166666666702</v>
      </c>
      <c r="W112" s="1">
        <v>97852.809370843694</v>
      </c>
      <c r="X112" s="1"/>
      <c r="Y112" s="1">
        <v>0</v>
      </c>
      <c r="Z112" s="1">
        <v>7.3091833333333298</v>
      </c>
      <c r="AA112" s="1">
        <v>0</v>
      </c>
      <c r="AB112" s="1"/>
      <c r="AC112" s="1">
        <v>6.5250166666666702</v>
      </c>
      <c r="AD112" s="1">
        <v>97852.809370843694</v>
      </c>
      <c r="AE112" s="1"/>
      <c r="AF112" s="1">
        <v>103.424371643976</v>
      </c>
      <c r="AG112" s="1">
        <v>7.75075</v>
      </c>
      <c r="AH112" s="1">
        <v>6379.90950853708</v>
      </c>
      <c r="AI112" s="1"/>
      <c r="AJ112" s="1">
        <v>7.3217333333333299</v>
      </c>
      <c r="AK112" s="1">
        <v>42023.9311419074</v>
      </c>
      <c r="AL112" s="1"/>
      <c r="AM112" s="1">
        <v>0.189922468409919</v>
      </c>
      <c r="AN112" s="1">
        <v>18.950399999999998</v>
      </c>
      <c r="AO112" s="1">
        <v>15139.8985134742</v>
      </c>
      <c r="AP112" s="1"/>
      <c r="AQ112" s="1">
        <v>11.7135</v>
      </c>
      <c r="AR112" s="1">
        <v>1458657.6549396</v>
      </c>
    </row>
    <row r="113" spans="1:44" ht="15.75" customHeight="1">
      <c r="A113" s="4"/>
      <c r="B113" s="4"/>
      <c r="C113" s="4" t="s">
        <v>302</v>
      </c>
      <c r="D113" s="4"/>
      <c r="E113" s="4"/>
      <c r="F113" s="4" t="s">
        <v>524</v>
      </c>
      <c r="G113" s="4" t="s">
        <v>115</v>
      </c>
      <c r="H113" s="4"/>
      <c r="I113" s="2">
        <v>44486.4888558565</v>
      </c>
      <c r="J113" s="1"/>
      <c r="K113" s="1">
        <v>82.367158711952001</v>
      </c>
      <c r="L113" s="1">
        <v>5.4268666666666698</v>
      </c>
      <c r="M113" s="1">
        <v>6036.6884133078102</v>
      </c>
      <c r="N113" s="1"/>
      <c r="O113" s="1">
        <v>5.8685</v>
      </c>
      <c r="P113" s="1">
        <v>118015.78456102</v>
      </c>
      <c r="Q113" s="1"/>
      <c r="R113" s="1">
        <v>0</v>
      </c>
      <c r="S113" s="1">
        <v>7.1808166666666704</v>
      </c>
      <c r="T113" s="1">
        <v>0</v>
      </c>
      <c r="U113" s="1"/>
      <c r="V113" s="1">
        <v>6.5173500000000004</v>
      </c>
      <c r="W113" s="1">
        <v>96539.094198066799</v>
      </c>
      <c r="X113" s="1"/>
      <c r="Y113" s="1">
        <v>0</v>
      </c>
      <c r="Z113" s="1">
        <v>7.2938499999999999</v>
      </c>
      <c r="AA113" s="1">
        <v>0</v>
      </c>
      <c r="AB113" s="1"/>
      <c r="AC113" s="1">
        <v>6.5173500000000004</v>
      </c>
      <c r="AD113" s="1">
        <v>96539.094198066799</v>
      </c>
      <c r="AE113" s="1"/>
      <c r="AF113" s="1">
        <v>115.909194365166</v>
      </c>
      <c r="AG113" s="1">
        <v>7.7507666666666699</v>
      </c>
      <c r="AH113" s="1">
        <v>7556.5147846810296</v>
      </c>
      <c r="AI113" s="1"/>
      <c r="AJ113" s="1">
        <v>7.3217499999999998</v>
      </c>
      <c r="AK113" s="1">
        <v>44412.8555765704</v>
      </c>
      <c r="AL113" s="1"/>
      <c r="AM113" s="1">
        <v>0</v>
      </c>
      <c r="AN113" s="1">
        <v>18.950433333333301</v>
      </c>
      <c r="AO113" s="1">
        <v>11849.9130063793</v>
      </c>
      <c r="AP113" s="1"/>
      <c r="AQ113" s="1">
        <v>11.7135333333333</v>
      </c>
      <c r="AR113" s="1">
        <v>1457430.67854077</v>
      </c>
    </row>
    <row r="114" spans="1:44">
      <c r="A114" s="4"/>
      <c r="B114" s="4"/>
      <c r="C114" s="4" t="s">
        <v>286</v>
      </c>
      <c r="D114" s="4"/>
      <c r="E114" s="4"/>
      <c r="F114" s="4" t="s">
        <v>107</v>
      </c>
      <c r="G114" s="4" t="s">
        <v>115</v>
      </c>
      <c r="H114" s="4"/>
      <c r="I114" s="2">
        <v>44486.508119675898</v>
      </c>
      <c r="J114" s="1"/>
      <c r="K114" s="1">
        <v>22.542112372753898</v>
      </c>
      <c r="L114" s="1">
        <v>5.4184999999999999</v>
      </c>
      <c r="M114" s="1">
        <v>1663.6400078275301</v>
      </c>
      <c r="N114" s="1"/>
      <c r="O114" s="1">
        <v>5.85595</v>
      </c>
      <c r="P114" s="1">
        <v>119054.707913923</v>
      </c>
      <c r="Q114" s="1"/>
      <c r="R114" s="1">
        <v>0</v>
      </c>
      <c r="S114" s="1">
        <v>6.8815333333333299</v>
      </c>
      <c r="T114" s="1">
        <v>0</v>
      </c>
      <c r="U114" s="1"/>
      <c r="V114" s="1">
        <v>6.5173500000000004</v>
      </c>
      <c r="W114" s="1">
        <v>99265.974632606201</v>
      </c>
      <c r="X114" s="1"/>
      <c r="Y114" s="1">
        <v>0</v>
      </c>
      <c r="Z114" s="1">
        <v>7.17106666666667</v>
      </c>
      <c r="AA114" s="1">
        <v>0</v>
      </c>
      <c r="AB114" s="1"/>
      <c r="AC114" s="1">
        <v>6.5173500000000004</v>
      </c>
      <c r="AD114" s="1">
        <v>99265.974632606201</v>
      </c>
      <c r="AE114" s="1"/>
      <c r="AF114" s="1">
        <v>19.961829603537002</v>
      </c>
      <c r="AG114" s="1">
        <v>7.75078333333333</v>
      </c>
      <c r="AH114" s="1">
        <v>1211.62561717428</v>
      </c>
      <c r="AI114" s="1"/>
      <c r="AJ114" s="1">
        <v>7.3217666666666696</v>
      </c>
      <c r="AK114" s="1">
        <v>41349.775051343298</v>
      </c>
      <c r="AL114" s="1"/>
      <c r="AM114" s="1">
        <v>5.2978083807504399</v>
      </c>
      <c r="AN114" s="1">
        <v>18.950433333333301</v>
      </c>
      <c r="AO114" s="1">
        <v>16508.585601073901</v>
      </c>
      <c r="AP114" s="1"/>
      <c r="AQ114" s="1">
        <v>11.7135333333333</v>
      </c>
      <c r="AR114" s="1">
        <v>1437937.71684311</v>
      </c>
    </row>
    <row r="115" spans="1:44">
      <c r="A115" s="4"/>
      <c r="B115" s="4"/>
      <c r="C115" s="4" t="s">
        <v>223</v>
      </c>
      <c r="D115" s="4"/>
      <c r="E115" s="4"/>
      <c r="F115" s="4" t="s">
        <v>356</v>
      </c>
      <c r="G115" s="4" t="s">
        <v>115</v>
      </c>
      <c r="H115" s="4"/>
      <c r="I115" s="2">
        <v>44486.526303831</v>
      </c>
      <c r="J115" s="1"/>
      <c r="K115" s="1">
        <v>0</v>
      </c>
      <c r="L115" s="1">
        <v>5.8789666666666696</v>
      </c>
      <c r="M115" s="1">
        <v>0</v>
      </c>
      <c r="N115" s="1"/>
      <c r="O115" s="1">
        <v>5.8726833333333301</v>
      </c>
      <c r="P115" s="1">
        <v>120106.77556922</v>
      </c>
      <c r="Q115" s="1"/>
      <c r="R115" s="1">
        <v>0</v>
      </c>
      <c r="S115" s="1">
        <v>6.93523333333333</v>
      </c>
      <c r="T115" s="1">
        <v>0</v>
      </c>
      <c r="U115" s="1"/>
      <c r="V115" s="1">
        <v>6.5173500000000004</v>
      </c>
      <c r="W115" s="1">
        <v>110843.478480034</v>
      </c>
      <c r="X115" s="1"/>
      <c r="Y115" s="1">
        <v>0</v>
      </c>
      <c r="Z115" s="1">
        <v>7.2554666666666696</v>
      </c>
      <c r="AA115" s="1">
        <v>0</v>
      </c>
      <c r="AB115" s="1"/>
      <c r="AC115" s="1">
        <v>6.5173500000000004</v>
      </c>
      <c r="AD115" s="1">
        <v>110843.478480034</v>
      </c>
      <c r="AE115" s="1"/>
      <c r="AF115" s="1">
        <v>8.3993729803152704</v>
      </c>
      <c r="AG115" s="1">
        <v>7.75075</v>
      </c>
      <c r="AH115" s="1">
        <v>530.40758771188098</v>
      </c>
      <c r="AI115" s="1"/>
      <c r="AJ115" s="1">
        <v>7.3217333333333299</v>
      </c>
      <c r="AK115" s="1">
        <v>43019.752723755402</v>
      </c>
      <c r="AL115" s="1"/>
      <c r="AM115" s="1">
        <v>6.4501725974363504</v>
      </c>
      <c r="AN115" s="1">
        <v>18.950399999999998</v>
      </c>
      <c r="AO115" s="1">
        <v>18481.512577379101</v>
      </c>
      <c r="AP115" s="1"/>
      <c r="AQ115" s="1">
        <v>11.7135</v>
      </c>
      <c r="AR115" s="1">
        <v>1575685.04496112</v>
      </c>
    </row>
    <row r="116" spans="1:44">
      <c r="A116" s="4"/>
      <c r="B116" s="4"/>
      <c r="C116" s="4" t="s">
        <v>106</v>
      </c>
      <c r="D116" s="4"/>
      <c r="E116" s="4"/>
      <c r="F116" s="4" t="s">
        <v>322</v>
      </c>
      <c r="G116" s="4" t="s">
        <v>115</v>
      </c>
      <c r="H116" s="4"/>
      <c r="I116" s="2">
        <v>44486.544435497701</v>
      </c>
      <c r="J116" s="1"/>
      <c r="K116" s="1">
        <v>0</v>
      </c>
      <c r="L116" s="1">
        <v>5.0417500000000004</v>
      </c>
      <c r="M116" s="1">
        <v>0</v>
      </c>
      <c r="N116" s="1"/>
      <c r="O116" s="1">
        <v>5.8726833333333301</v>
      </c>
      <c r="P116" s="1">
        <v>121616.026039014</v>
      </c>
      <c r="Q116" s="1"/>
      <c r="R116" s="1">
        <v>0</v>
      </c>
      <c r="S116" s="1">
        <v>7.0196500000000004</v>
      </c>
      <c r="T116" s="1">
        <v>0</v>
      </c>
      <c r="U116" s="1"/>
      <c r="V116" s="1">
        <v>6.5250166666666702</v>
      </c>
      <c r="W116" s="1">
        <v>99868.638705012403</v>
      </c>
      <c r="X116" s="1"/>
      <c r="Y116" s="1">
        <v>0</v>
      </c>
      <c r="Z116" s="1">
        <v>7.3168666666666704</v>
      </c>
      <c r="AA116" s="1">
        <v>0</v>
      </c>
      <c r="AB116" s="1"/>
      <c r="AC116" s="1">
        <v>6.5250166666666702</v>
      </c>
      <c r="AD116" s="1">
        <v>99868.638705012403</v>
      </c>
      <c r="AE116" s="1"/>
      <c r="AF116" s="1">
        <v>22.676138522093801</v>
      </c>
      <c r="AG116" s="1">
        <v>7.75075</v>
      </c>
      <c r="AH116" s="1">
        <v>1429.70126807473</v>
      </c>
      <c r="AI116" s="1"/>
      <c r="AJ116" s="1">
        <v>7.3217499999999998</v>
      </c>
      <c r="AK116" s="1">
        <v>42951.7882045484</v>
      </c>
      <c r="AL116" s="1"/>
      <c r="AM116" s="1">
        <v>0</v>
      </c>
      <c r="AN116" s="1">
        <v>18.9369333333333</v>
      </c>
      <c r="AO116" s="1">
        <v>14851.5847539672</v>
      </c>
      <c r="AP116" s="1"/>
      <c r="AQ116" s="1">
        <v>11.7135</v>
      </c>
      <c r="AR116" s="1">
        <v>1494593.0746693199</v>
      </c>
    </row>
    <row r="117" spans="1:44">
      <c r="A117" s="4"/>
      <c r="B117" s="4"/>
      <c r="C117" s="4" t="s">
        <v>496</v>
      </c>
      <c r="D117" s="4"/>
      <c r="E117" s="4"/>
      <c r="F117" s="4" t="s">
        <v>518</v>
      </c>
      <c r="G117" s="4" t="s">
        <v>115</v>
      </c>
      <c r="H117" s="4"/>
      <c r="I117" s="2">
        <v>44486.562589004599</v>
      </c>
      <c r="J117" s="1"/>
      <c r="K117" s="1">
        <v>0</v>
      </c>
      <c r="L117" s="1">
        <v>5.0124500000000003</v>
      </c>
      <c r="M117" s="1">
        <v>0</v>
      </c>
      <c r="N117" s="1"/>
      <c r="O117" s="1">
        <v>5.8768833333333301</v>
      </c>
      <c r="P117" s="1">
        <v>123047.146586288</v>
      </c>
      <c r="Q117" s="1"/>
      <c r="R117" s="1">
        <v>0</v>
      </c>
      <c r="S117" s="1">
        <v>7.0887333333333302</v>
      </c>
      <c r="T117" s="1">
        <v>0</v>
      </c>
      <c r="U117" s="1"/>
      <c r="V117" s="1">
        <v>6.5173500000000004</v>
      </c>
      <c r="W117" s="1">
        <v>104746.44727813501</v>
      </c>
      <c r="X117" s="1"/>
      <c r="Y117" s="1">
        <v>0</v>
      </c>
      <c r="Z117" s="1">
        <v>7.2631333333333297</v>
      </c>
      <c r="AA117" s="1">
        <v>0</v>
      </c>
      <c r="AB117" s="1"/>
      <c r="AC117" s="1">
        <v>6.5173500000000004</v>
      </c>
      <c r="AD117" s="1">
        <v>104746.44727813501</v>
      </c>
      <c r="AE117" s="1"/>
      <c r="AF117" s="1">
        <v>16.44866061374</v>
      </c>
      <c r="AG117" s="1">
        <v>7.75075</v>
      </c>
      <c r="AH117" s="1">
        <v>1092.4457114807101</v>
      </c>
      <c r="AI117" s="1"/>
      <c r="AJ117" s="1">
        <v>7.3217499999999998</v>
      </c>
      <c r="AK117" s="1">
        <v>45245.393815226002</v>
      </c>
      <c r="AL117" s="1"/>
      <c r="AM117" s="1">
        <v>0</v>
      </c>
      <c r="AN117" s="1">
        <v>18.93695</v>
      </c>
      <c r="AO117" s="1">
        <v>13831.5416560794</v>
      </c>
      <c r="AP117" s="1"/>
      <c r="AQ117" s="1">
        <v>11.713516666666701</v>
      </c>
      <c r="AR117" s="1">
        <v>1531848.68786022</v>
      </c>
    </row>
    <row r="118" spans="1:44">
      <c r="A118" s="4"/>
      <c r="B118" s="4"/>
      <c r="C118" s="4" t="s">
        <v>209</v>
      </c>
      <c r="D118" s="4"/>
      <c r="E118" s="4"/>
      <c r="F118" s="4" t="s">
        <v>351</v>
      </c>
      <c r="G118" s="4" t="s">
        <v>115</v>
      </c>
      <c r="H118" s="4"/>
      <c r="I118" s="2">
        <v>44486.581824247703</v>
      </c>
      <c r="J118" s="1"/>
      <c r="K118" s="1">
        <v>0</v>
      </c>
      <c r="L118" s="1">
        <v>5.8663999999999996</v>
      </c>
      <c r="M118" s="1">
        <v>0</v>
      </c>
      <c r="N118" s="1"/>
      <c r="O118" s="1">
        <v>5.86431666666667</v>
      </c>
      <c r="P118" s="1">
        <v>131070.01886072299</v>
      </c>
      <c r="Q118" s="1"/>
      <c r="R118" s="1">
        <v>0</v>
      </c>
      <c r="S118" s="1">
        <v>7.15011666666667</v>
      </c>
      <c r="T118" s="1">
        <v>0</v>
      </c>
      <c r="U118" s="1"/>
      <c r="V118" s="1">
        <v>6.5173333333333296</v>
      </c>
      <c r="W118" s="1">
        <v>113394.056524442</v>
      </c>
      <c r="X118" s="1"/>
      <c r="Y118" s="1">
        <v>0</v>
      </c>
      <c r="Z118" s="1">
        <v>7.2631333333333297</v>
      </c>
      <c r="AA118" s="1">
        <v>0</v>
      </c>
      <c r="AB118" s="1"/>
      <c r="AC118" s="1">
        <v>6.5173333333333296</v>
      </c>
      <c r="AD118" s="1">
        <v>113394.056524442</v>
      </c>
      <c r="AE118" s="1"/>
      <c r="AF118" s="1">
        <v>10.753873432802401</v>
      </c>
      <c r="AG118" s="1">
        <v>7.75075</v>
      </c>
      <c r="AH118" s="1">
        <v>750.00390042114395</v>
      </c>
      <c r="AI118" s="1"/>
      <c r="AJ118" s="1">
        <v>7.3217333333333299</v>
      </c>
      <c r="AK118" s="1">
        <v>47512.036902525899</v>
      </c>
      <c r="AL118" s="1"/>
      <c r="AM118" s="1">
        <v>0</v>
      </c>
      <c r="AN118" s="1">
        <v>18.950416666666701</v>
      </c>
      <c r="AO118" s="1">
        <v>12084.6353285981</v>
      </c>
      <c r="AP118" s="1"/>
      <c r="AQ118" s="1">
        <v>11.7135</v>
      </c>
      <c r="AR118" s="1">
        <v>1621709.7286257001</v>
      </c>
    </row>
    <row r="119" spans="1:44">
      <c r="A119" s="4"/>
      <c r="B119" s="4"/>
      <c r="C119" s="4" t="s">
        <v>127</v>
      </c>
      <c r="D119" s="4"/>
      <c r="E119" s="4"/>
      <c r="F119" s="4" t="s">
        <v>334</v>
      </c>
      <c r="G119" s="4" t="s">
        <v>115</v>
      </c>
      <c r="H119" s="4"/>
      <c r="I119" s="2">
        <v>44486.601096215301</v>
      </c>
      <c r="J119" s="1"/>
      <c r="K119" s="1">
        <v>76.5355083051398</v>
      </c>
      <c r="L119" s="1">
        <v>5.43523333333333</v>
      </c>
      <c r="M119" s="1">
        <v>5891.0126365810502</v>
      </c>
      <c r="N119" s="1"/>
      <c r="O119" s="1">
        <v>5.87686666666667</v>
      </c>
      <c r="P119" s="1">
        <v>123964.976173136</v>
      </c>
      <c r="Q119" s="1"/>
      <c r="R119" s="1">
        <v>0</v>
      </c>
      <c r="S119" s="1">
        <v>7.0119833333333297</v>
      </c>
      <c r="T119" s="1">
        <v>0</v>
      </c>
      <c r="U119" s="1"/>
      <c r="V119" s="1">
        <v>6.5173333333333296</v>
      </c>
      <c r="W119" s="1">
        <v>105474.95023420099</v>
      </c>
      <c r="X119" s="1"/>
      <c r="Y119" s="1">
        <v>0</v>
      </c>
      <c r="Z119" s="1">
        <v>7.1710500000000001</v>
      </c>
      <c r="AA119" s="1">
        <v>0</v>
      </c>
      <c r="AB119" s="1"/>
      <c r="AC119" s="1">
        <v>6.5173333333333296</v>
      </c>
      <c r="AD119" s="1">
        <v>105474.95023420099</v>
      </c>
      <c r="AE119" s="1"/>
      <c r="AF119" s="1">
        <v>156.172375323864</v>
      </c>
      <c r="AG119" s="1">
        <v>7.75075</v>
      </c>
      <c r="AH119" s="1">
        <v>10048.1458308656</v>
      </c>
      <c r="AI119" s="1"/>
      <c r="AJ119" s="1">
        <v>7.3140666666666698</v>
      </c>
      <c r="AK119" s="1">
        <v>43831.543267815097</v>
      </c>
      <c r="AL119" s="1"/>
      <c r="AM119" s="1">
        <v>0</v>
      </c>
      <c r="AN119" s="1">
        <v>18.9369333333333</v>
      </c>
      <c r="AO119" s="1">
        <v>9748.2462039628699</v>
      </c>
      <c r="AP119" s="1"/>
      <c r="AQ119" s="1">
        <v>11.7135</v>
      </c>
      <c r="AR119" s="1">
        <v>1512382.0689991601</v>
      </c>
    </row>
    <row r="120" spans="1:44">
      <c r="A120" s="4"/>
      <c r="B120" s="4"/>
      <c r="C120" s="4" t="s">
        <v>90</v>
      </c>
      <c r="D120" s="4"/>
      <c r="E120" s="4"/>
      <c r="F120" s="4" t="s">
        <v>484</v>
      </c>
      <c r="G120" s="4" t="s">
        <v>115</v>
      </c>
      <c r="H120" s="4"/>
      <c r="I120" s="2">
        <v>44486.638571215299</v>
      </c>
      <c r="J120" s="1"/>
      <c r="K120" s="1">
        <v>0</v>
      </c>
      <c r="L120" s="1">
        <v>5.8663999999999996</v>
      </c>
      <c r="M120" s="1">
        <v>0</v>
      </c>
      <c r="N120" s="1"/>
      <c r="O120" s="1">
        <v>5.86011666666667</v>
      </c>
      <c r="P120" s="1">
        <v>114979.98930570501</v>
      </c>
      <c r="Q120" s="1"/>
      <c r="R120" s="1">
        <v>0</v>
      </c>
      <c r="S120" s="1">
        <v>6.9429166666666697</v>
      </c>
      <c r="T120" s="1">
        <v>0</v>
      </c>
      <c r="U120" s="1"/>
      <c r="V120" s="1">
        <v>6.5250166666666702</v>
      </c>
      <c r="W120" s="1">
        <v>105036.531005581</v>
      </c>
      <c r="X120" s="1"/>
      <c r="Y120" s="1">
        <v>0</v>
      </c>
      <c r="Z120" s="1">
        <v>7.1710500000000001</v>
      </c>
      <c r="AA120" s="1">
        <v>0</v>
      </c>
      <c r="AB120" s="1"/>
      <c r="AC120" s="1">
        <v>6.5250166666666702</v>
      </c>
      <c r="AD120" s="1">
        <v>105036.531005581</v>
      </c>
      <c r="AE120" s="1"/>
      <c r="AF120" s="1">
        <v>6.0909746970883898</v>
      </c>
      <c r="AG120" s="1">
        <v>7.75075</v>
      </c>
      <c r="AH120" s="1">
        <v>386.69779957938903</v>
      </c>
      <c r="AI120" s="1"/>
      <c r="AJ120" s="1">
        <v>7.3217333333333299</v>
      </c>
      <c r="AK120" s="1">
        <v>43250.382617448202</v>
      </c>
      <c r="AL120" s="1"/>
      <c r="AM120" s="1">
        <v>0</v>
      </c>
      <c r="AN120" s="1">
        <v>18.93695</v>
      </c>
      <c r="AO120" s="1">
        <v>10351.757911041999</v>
      </c>
      <c r="AP120" s="1"/>
      <c r="AQ120" s="1">
        <v>11.713516666666701</v>
      </c>
      <c r="AR120" s="1">
        <v>1471189.7407992801</v>
      </c>
    </row>
    <row r="121" spans="1:44">
      <c r="A121" s="4"/>
      <c r="B121" s="4"/>
      <c r="C121" s="4" t="s">
        <v>155</v>
      </c>
      <c r="D121" s="4"/>
      <c r="E121" s="4"/>
      <c r="F121" s="4" t="s">
        <v>108</v>
      </c>
      <c r="G121" s="4" t="s">
        <v>115</v>
      </c>
      <c r="H121" s="4"/>
      <c r="I121" s="2">
        <v>44486.657786203701</v>
      </c>
      <c r="J121" s="1"/>
      <c r="K121" s="1">
        <v>0</v>
      </c>
      <c r="L121" s="1">
        <v>5.8747833333333297</v>
      </c>
      <c r="M121" s="1">
        <v>0</v>
      </c>
      <c r="N121" s="1"/>
      <c r="O121" s="1">
        <v>5.8768833333333301</v>
      </c>
      <c r="P121" s="1">
        <v>115994.697314611</v>
      </c>
      <c r="Q121" s="1"/>
      <c r="R121" s="1">
        <v>0</v>
      </c>
      <c r="S121" s="1">
        <v>7.31896666666667</v>
      </c>
      <c r="T121" s="1">
        <v>0</v>
      </c>
      <c r="U121" s="1"/>
      <c r="V121" s="1">
        <v>6.5173500000000004</v>
      </c>
      <c r="W121" s="1">
        <v>102297.754819846</v>
      </c>
      <c r="X121" s="1"/>
      <c r="Y121" s="1">
        <v>0</v>
      </c>
      <c r="Z121" s="1">
        <v>7.1710500000000001</v>
      </c>
      <c r="AA121" s="1">
        <v>0</v>
      </c>
      <c r="AB121" s="1"/>
      <c r="AC121" s="1">
        <v>6.5173500000000004</v>
      </c>
      <c r="AD121" s="1">
        <v>102297.754819846</v>
      </c>
      <c r="AE121" s="1"/>
      <c r="AF121" s="1">
        <v>0</v>
      </c>
      <c r="AG121" s="1">
        <v>7.7507666666666699</v>
      </c>
      <c r="AH121" s="1">
        <v>0</v>
      </c>
      <c r="AI121" s="1"/>
      <c r="AJ121" s="1">
        <v>7.3217499999999998</v>
      </c>
      <c r="AK121" s="1">
        <v>47515.106208971403</v>
      </c>
      <c r="AL121" s="1"/>
      <c r="AM121" s="1">
        <v>0</v>
      </c>
      <c r="AN121" s="1">
        <v>18.936966666666699</v>
      </c>
      <c r="AO121" s="1">
        <v>11195.6456017891</v>
      </c>
      <c r="AP121" s="1"/>
      <c r="AQ121" s="1">
        <v>11.713516666666701</v>
      </c>
      <c r="AR121" s="1">
        <v>1577804.24562604</v>
      </c>
    </row>
    <row r="122" spans="1:44">
      <c r="A122" s="4"/>
      <c r="B122" s="4"/>
      <c r="C122" s="4" t="s">
        <v>472</v>
      </c>
      <c r="D122" s="4"/>
      <c r="E122" s="4"/>
      <c r="F122" s="4" t="s">
        <v>305</v>
      </c>
      <c r="G122" s="4" t="s">
        <v>115</v>
      </c>
      <c r="H122" s="4"/>
      <c r="I122" s="2">
        <v>44486.677074432897</v>
      </c>
      <c r="J122" s="1"/>
      <c r="K122" s="1">
        <v>0</v>
      </c>
      <c r="L122" s="1">
        <v>5.8831499999999997</v>
      </c>
      <c r="M122" s="1">
        <v>0</v>
      </c>
      <c r="N122" s="1"/>
      <c r="O122" s="1">
        <v>5.8852500000000001</v>
      </c>
      <c r="P122" s="1">
        <v>111263.002130131</v>
      </c>
      <c r="Q122" s="1"/>
      <c r="R122" s="1">
        <v>0</v>
      </c>
      <c r="S122" s="1">
        <v>7.3112833333333302</v>
      </c>
      <c r="T122" s="1">
        <v>0</v>
      </c>
      <c r="U122" s="1"/>
      <c r="V122" s="1">
        <v>6.5173500000000004</v>
      </c>
      <c r="W122" s="1">
        <v>109593.971260754</v>
      </c>
      <c r="X122" s="1"/>
      <c r="Y122" s="1">
        <v>5.1551991180022396</v>
      </c>
      <c r="Z122" s="1">
        <v>7.3091833333333298</v>
      </c>
      <c r="AA122" s="1">
        <v>1211.58746791056</v>
      </c>
      <c r="AB122" s="1"/>
      <c r="AC122" s="1">
        <v>6.5173500000000004</v>
      </c>
      <c r="AD122" s="1">
        <v>109593.971260754</v>
      </c>
      <c r="AE122" s="1"/>
      <c r="AF122" s="1">
        <v>63.347271011820197</v>
      </c>
      <c r="AG122" s="1">
        <v>7.7507666666666699</v>
      </c>
      <c r="AH122" s="1">
        <v>4156.9228073806798</v>
      </c>
      <c r="AI122" s="1"/>
      <c r="AJ122" s="1">
        <v>7.3217499999999998</v>
      </c>
      <c r="AK122" s="1">
        <v>44704.279318008797</v>
      </c>
      <c r="AL122" s="1"/>
      <c r="AM122" s="1">
        <v>0</v>
      </c>
      <c r="AN122" s="1">
        <v>18.950416666666701</v>
      </c>
      <c r="AO122" s="1">
        <v>9514.4125487896599</v>
      </c>
      <c r="AP122" s="1"/>
      <c r="AQ122" s="1">
        <v>11.713516666666701</v>
      </c>
      <c r="AR122" s="1">
        <v>1429150.27590241</v>
      </c>
    </row>
    <row r="123" spans="1:44">
      <c r="A123" s="4"/>
      <c r="B123" s="4"/>
      <c r="C123" s="4" t="s">
        <v>73</v>
      </c>
      <c r="D123" s="4"/>
      <c r="E123" s="4"/>
      <c r="F123" s="4" t="s">
        <v>316</v>
      </c>
      <c r="G123" s="4" t="s">
        <v>115</v>
      </c>
      <c r="H123" s="4"/>
      <c r="I123" s="2">
        <v>44486.695200636597</v>
      </c>
      <c r="J123" s="1"/>
      <c r="K123" s="1">
        <v>317.35882854809802</v>
      </c>
      <c r="L123" s="1">
        <v>5.4268666666666698</v>
      </c>
      <c r="M123" s="1">
        <v>25018.4833511658</v>
      </c>
      <c r="N123" s="1"/>
      <c r="O123" s="1">
        <v>5.86431666666667</v>
      </c>
      <c r="P123" s="1">
        <v>126046.427137583</v>
      </c>
      <c r="Q123" s="1"/>
      <c r="R123" s="1">
        <v>0</v>
      </c>
      <c r="S123" s="1">
        <v>7.0810666666666702</v>
      </c>
      <c r="T123" s="1">
        <v>0</v>
      </c>
      <c r="U123" s="1"/>
      <c r="V123" s="1">
        <v>6.5173500000000004</v>
      </c>
      <c r="W123" s="1">
        <v>111825.62057945901</v>
      </c>
      <c r="X123" s="1"/>
      <c r="Y123" s="1">
        <v>19.6172827658953</v>
      </c>
      <c r="Z123" s="1">
        <v>7.3091999999999997</v>
      </c>
      <c r="AA123" s="1">
        <v>4704.3847430388196</v>
      </c>
      <c r="AB123" s="1"/>
      <c r="AC123" s="1">
        <v>6.5173500000000004</v>
      </c>
      <c r="AD123" s="1">
        <v>111825.62057945901</v>
      </c>
      <c r="AE123" s="1"/>
      <c r="AF123" s="1">
        <v>352.855635755572</v>
      </c>
      <c r="AG123" s="1">
        <v>7.75078333333333</v>
      </c>
      <c r="AH123" s="1">
        <v>24993.387986695801</v>
      </c>
      <c r="AI123" s="1"/>
      <c r="AJ123" s="1">
        <v>7.3217666666666696</v>
      </c>
      <c r="AK123" s="1">
        <v>48253.977916702097</v>
      </c>
      <c r="AL123" s="1"/>
      <c r="AM123" s="1">
        <v>0</v>
      </c>
      <c r="AN123" s="1">
        <v>18.950433333333301</v>
      </c>
      <c r="AO123" s="1">
        <v>10196.6320907504</v>
      </c>
      <c r="AP123" s="1"/>
      <c r="AQ123" s="1">
        <v>11.7135333333333</v>
      </c>
      <c r="AR123" s="1">
        <v>1555442.8980763301</v>
      </c>
    </row>
    <row r="124" spans="1:44">
      <c r="A124" s="4"/>
      <c r="B124" s="4"/>
      <c r="C124" s="4" t="s">
        <v>352</v>
      </c>
      <c r="D124" s="4"/>
      <c r="E124" s="4"/>
      <c r="F124" s="4" t="s">
        <v>383</v>
      </c>
      <c r="G124" s="4" t="s">
        <v>115</v>
      </c>
      <c r="H124" s="4"/>
      <c r="I124" s="2">
        <v>44486.713345648102</v>
      </c>
      <c r="J124" s="1"/>
      <c r="K124" s="1">
        <v>476.57707989162998</v>
      </c>
      <c r="L124" s="1">
        <v>5.4268666666666698</v>
      </c>
      <c r="M124" s="1">
        <v>34637.091452387001</v>
      </c>
      <c r="N124" s="1"/>
      <c r="O124" s="1">
        <v>5.86431666666667</v>
      </c>
      <c r="P124" s="1">
        <v>115653.043917389</v>
      </c>
      <c r="Q124" s="1"/>
      <c r="R124" s="1">
        <v>18.684903280623701</v>
      </c>
      <c r="S124" s="1">
        <v>7.0810500000000003</v>
      </c>
      <c r="T124" s="1">
        <v>474.136241922463</v>
      </c>
      <c r="U124" s="1"/>
      <c r="V124" s="1">
        <v>6.5173500000000004</v>
      </c>
      <c r="W124" s="1">
        <v>122631.73155775599</v>
      </c>
      <c r="X124" s="1"/>
      <c r="Y124" s="1">
        <v>20.943408028576901</v>
      </c>
      <c r="Z124" s="1">
        <v>7.3091833333333298</v>
      </c>
      <c r="AA124" s="1">
        <v>5507.7329940413601</v>
      </c>
      <c r="AB124" s="1"/>
      <c r="AC124" s="1">
        <v>6.5173500000000004</v>
      </c>
      <c r="AD124" s="1">
        <v>122631.73155775599</v>
      </c>
      <c r="AE124" s="1"/>
      <c r="AF124" s="1">
        <v>422.59072801666503</v>
      </c>
      <c r="AG124" s="1">
        <v>7.75075</v>
      </c>
      <c r="AH124" s="1">
        <v>29829.8686475141</v>
      </c>
      <c r="AI124" s="1"/>
      <c r="AJ124" s="1">
        <v>7.3217499999999998</v>
      </c>
      <c r="AK124" s="1">
        <v>48087.967931120598</v>
      </c>
      <c r="AL124" s="1"/>
      <c r="AM124" s="1">
        <v>40.863892517002199</v>
      </c>
      <c r="AN124" s="1">
        <v>18.93695</v>
      </c>
      <c r="AO124" s="1">
        <v>28382.123379337401</v>
      </c>
      <c r="AP124" s="1"/>
      <c r="AQ124" s="1">
        <v>11.7135</v>
      </c>
      <c r="AR124" s="1">
        <v>1482532.79312157</v>
      </c>
    </row>
    <row r="125" spans="1:44">
      <c r="A125" s="4"/>
      <c r="B125" s="4"/>
      <c r="C125" s="4" t="s">
        <v>119</v>
      </c>
      <c r="D125" s="4"/>
      <c r="E125" s="4"/>
      <c r="F125" s="4" t="s">
        <v>495</v>
      </c>
      <c r="G125" s="4" t="s">
        <v>115</v>
      </c>
      <c r="H125" s="4"/>
      <c r="I125" s="2">
        <v>44486.731546898103</v>
      </c>
      <c r="J125" s="1"/>
      <c r="K125" s="1">
        <v>412.54263436079299</v>
      </c>
      <c r="L125" s="1">
        <v>5.4310666666666698</v>
      </c>
      <c r="M125" s="1">
        <v>32942.332803118501</v>
      </c>
      <c r="N125" s="1"/>
      <c r="O125" s="1">
        <v>5.8685</v>
      </c>
      <c r="P125" s="1">
        <v>127311.074011866</v>
      </c>
      <c r="Q125" s="1"/>
      <c r="R125" s="1">
        <v>14.5563447888059</v>
      </c>
      <c r="S125" s="1">
        <v>7.0887333333333302</v>
      </c>
      <c r="T125" s="1">
        <v>388.92636475442799</v>
      </c>
      <c r="U125" s="1"/>
      <c r="V125" s="1">
        <v>6.5250166666666702</v>
      </c>
      <c r="W125" s="1">
        <v>129123.595889452</v>
      </c>
      <c r="X125" s="1"/>
      <c r="Y125" s="1">
        <v>18.759588321653201</v>
      </c>
      <c r="Z125" s="1">
        <v>7.3091833333333298</v>
      </c>
      <c r="AA125" s="1">
        <v>5194.5936379508303</v>
      </c>
      <c r="AB125" s="1"/>
      <c r="AC125" s="1">
        <v>6.5250166666666702</v>
      </c>
      <c r="AD125" s="1">
        <v>129123.595889452</v>
      </c>
      <c r="AE125" s="1"/>
      <c r="AF125" s="1">
        <v>481.69059204460001</v>
      </c>
      <c r="AG125" s="1">
        <v>7.7507666666666699</v>
      </c>
      <c r="AH125" s="1">
        <v>35657.424546235401</v>
      </c>
      <c r="AI125" s="1"/>
      <c r="AJ125" s="1">
        <v>7.3217499999999998</v>
      </c>
      <c r="AK125" s="1">
        <v>50429.754752733199</v>
      </c>
      <c r="AL125" s="1"/>
      <c r="AM125" s="1">
        <v>34.340136116113499</v>
      </c>
      <c r="AN125" s="1">
        <v>18.93695</v>
      </c>
      <c r="AO125" s="1">
        <v>27039.749650614402</v>
      </c>
      <c r="AP125" s="1"/>
      <c r="AQ125" s="1">
        <v>11.7135</v>
      </c>
      <c r="AR125" s="1">
        <v>1524280.7789696001</v>
      </c>
    </row>
    <row r="126" spans="1:44">
      <c r="A126" s="4"/>
      <c r="B126" s="4"/>
      <c r="C126" s="4" t="s">
        <v>61</v>
      </c>
      <c r="D126" s="4"/>
      <c r="E126" s="4"/>
      <c r="F126" s="4" t="s">
        <v>177</v>
      </c>
      <c r="G126" s="4" t="s">
        <v>115</v>
      </c>
      <c r="H126" s="4"/>
      <c r="I126" s="2">
        <v>44486.749718113402</v>
      </c>
      <c r="J126" s="1"/>
      <c r="K126" s="1">
        <v>150.948771191557</v>
      </c>
      <c r="L126" s="1">
        <v>5.4310666666666698</v>
      </c>
      <c r="M126" s="1">
        <v>11358.457665419101</v>
      </c>
      <c r="N126" s="1"/>
      <c r="O126" s="1">
        <v>5.8685</v>
      </c>
      <c r="P126" s="1">
        <v>120916.464882197</v>
      </c>
      <c r="Q126" s="1"/>
      <c r="R126" s="1">
        <v>3.2697575323371</v>
      </c>
      <c r="S126" s="1">
        <v>7.0810500000000003</v>
      </c>
      <c r="T126" s="1">
        <v>74.955921529567604</v>
      </c>
      <c r="U126" s="1"/>
      <c r="V126" s="1">
        <v>6.5173500000000004</v>
      </c>
      <c r="W126" s="1">
        <v>110784.999619789</v>
      </c>
      <c r="X126" s="1"/>
      <c r="Y126" s="1">
        <v>12.587943648303799</v>
      </c>
      <c r="Z126" s="1">
        <v>7.3168666666666704</v>
      </c>
      <c r="AA126" s="1">
        <v>2990.6005879158502</v>
      </c>
      <c r="AB126" s="1"/>
      <c r="AC126" s="1">
        <v>6.5173500000000004</v>
      </c>
      <c r="AD126" s="1">
        <v>110784.999619789</v>
      </c>
      <c r="AE126" s="1"/>
      <c r="AF126" s="1">
        <v>159.90391401958499</v>
      </c>
      <c r="AG126" s="1">
        <v>7.7507666666666699</v>
      </c>
      <c r="AH126" s="1">
        <v>11919.4835396627</v>
      </c>
      <c r="AI126" s="1"/>
      <c r="AJ126" s="1">
        <v>7.3217499999999998</v>
      </c>
      <c r="AK126" s="1">
        <v>50781.250628890397</v>
      </c>
      <c r="AL126" s="1"/>
      <c r="AM126" s="1">
        <v>24.986772680560701</v>
      </c>
      <c r="AN126" s="1">
        <v>18.93695</v>
      </c>
      <c r="AO126" s="1">
        <v>23981.6875545279</v>
      </c>
      <c r="AP126" s="1"/>
      <c r="AQ126" s="1">
        <v>11.7135</v>
      </c>
      <c r="AR126" s="1">
        <v>1525126.4653131999</v>
      </c>
    </row>
    <row r="127" spans="1:44">
      <c r="A127" s="4"/>
      <c r="B127" s="4"/>
      <c r="C127" s="4" t="s">
        <v>370</v>
      </c>
      <c r="D127" s="4"/>
      <c r="E127" s="4"/>
      <c r="F127" s="4" t="s">
        <v>197</v>
      </c>
      <c r="G127" s="4" t="s">
        <v>115</v>
      </c>
      <c r="H127" s="4"/>
      <c r="I127" s="2">
        <v>44486.767866921298</v>
      </c>
      <c r="J127" s="1"/>
      <c r="K127" s="1">
        <v>237.811270383671</v>
      </c>
      <c r="L127" s="1">
        <v>5.4352499999999999</v>
      </c>
      <c r="M127" s="1">
        <v>18361.235851044199</v>
      </c>
      <c r="N127" s="1"/>
      <c r="O127" s="1">
        <v>5.8768833333333301</v>
      </c>
      <c r="P127" s="1">
        <v>123745.15516892599</v>
      </c>
      <c r="Q127" s="1"/>
      <c r="R127" s="1">
        <v>0</v>
      </c>
      <c r="S127" s="1">
        <v>7.1117499999999998</v>
      </c>
      <c r="T127" s="1">
        <v>0</v>
      </c>
      <c r="U127" s="1"/>
      <c r="V127" s="1">
        <v>6.5173500000000004</v>
      </c>
      <c r="W127" s="1">
        <v>124523.462556517</v>
      </c>
      <c r="X127" s="1"/>
      <c r="Y127" s="1">
        <v>7.4273080991966296</v>
      </c>
      <c r="Z127" s="1">
        <v>7.3091999999999997</v>
      </c>
      <c r="AA127" s="1">
        <v>1983.3770872433799</v>
      </c>
      <c r="AB127" s="1"/>
      <c r="AC127" s="1">
        <v>6.5173500000000004</v>
      </c>
      <c r="AD127" s="1">
        <v>124523.462556517</v>
      </c>
      <c r="AE127" s="1"/>
      <c r="AF127" s="1">
        <v>121.37203570052201</v>
      </c>
      <c r="AG127" s="1">
        <v>7.7507666666666699</v>
      </c>
      <c r="AH127" s="1">
        <v>9064.5739175142407</v>
      </c>
      <c r="AI127" s="1"/>
      <c r="AJ127" s="1">
        <v>7.3217499999999998</v>
      </c>
      <c r="AK127" s="1">
        <v>50878.442368182703</v>
      </c>
      <c r="AL127" s="1"/>
      <c r="AM127" s="1">
        <v>39.462779454322501</v>
      </c>
      <c r="AN127" s="1">
        <v>18.936966666666699</v>
      </c>
      <c r="AO127" s="1">
        <v>28053.344352213098</v>
      </c>
      <c r="AP127" s="1"/>
      <c r="AQ127" s="1">
        <v>11.7135333333333</v>
      </c>
      <c r="AR127" s="1">
        <v>1488823.8190116901</v>
      </c>
    </row>
    <row r="128" spans="1:44">
      <c r="A128" s="4"/>
      <c r="B128" s="4"/>
      <c r="C128" s="4" t="s">
        <v>122</v>
      </c>
      <c r="D128" s="4"/>
      <c r="E128" s="4"/>
      <c r="F128" s="4" t="s">
        <v>353</v>
      </c>
      <c r="G128" s="4" t="s">
        <v>115</v>
      </c>
      <c r="H128" s="4"/>
      <c r="I128" s="2">
        <v>44486.786061828701</v>
      </c>
      <c r="J128" s="1"/>
      <c r="K128" s="1">
        <v>134.98941838526201</v>
      </c>
      <c r="L128" s="1">
        <v>5.4268666666666698</v>
      </c>
      <c r="M128" s="1">
        <v>9916.1432921255491</v>
      </c>
      <c r="N128" s="1"/>
      <c r="O128" s="1">
        <v>5.8685</v>
      </c>
      <c r="P128" s="1">
        <v>118099.46806943</v>
      </c>
      <c r="Q128" s="1"/>
      <c r="R128" s="1">
        <v>0</v>
      </c>
      <c r="S128" s="1">
        <v>7.0887166666666701</v>
      </c>
      <c r="T128" s="1">
        <v>0</v>
      </c>
      <c r="U128" s="1"/>
      <c r="V128" s="1">
        <v>6.5250166666666702</v>
      </c>
      <c r="W128" s="1">
        <v>120974.916327856</v>
      </c>
      <c r="X128" s="1"/>
      <c r="Y128" s="1">
        <v>7.0113160615055499</v>
      </c>
      <c r="Z128" s="1">
        <v>7.3091833333333298</v>
      </c>
      <c r="AA128" s="1">
        <v>1818.9365053378599</v>
      </c>
      <c r="AB128" s="1"/>
      <c r="AC128" s="1">
        <v>6.5250166666666702</v>
      </c>
      <c r="AD128" s="1">
        <v>120974.916327856</v>
      </c>
      <c r="AE128" s="1"/>
      <c r="AF128" s="1">
        <v>136.934127875694</v>
      </c>
      <c r="AG128" s="1">
        <v>7.75075</v>
      </c>
      <c r="AH128" s="1">
        <v>10019.3532137233</v>
      </c>
      <c r="AI128" s="1"/>
      <c r="AJ128" s="1">
        <v>7.3217499999999998</v>
      </c>
      <c r="AK128" s="1">
        <v>49846.312442037502</v>
      </c>
      <c r="AL128" s="1"/>
      <c r="AM128" s="1">
        <v>0</v>
      </c>
      <c r="AN128" s="1">
        <v>18.950399999999998</v>
      </c>
      <c r="AO128" s="1">
        <v>14355.9988627075</v>
      </c>
      <c r="AP128" s="1"/>
      <c r="AQ128" s="1">
        <v>11.7135</v>
      </c>
      <c r="AR128" s="1">
        <v>1453927.25209547</v>
      </c>
    </row>
    <row r="129" spans="1:44">
      <c r="A129" s="4"/>
      <c r="B129" s="4"/>
      <c r="C129" s="4" t="s">
        <v>247</v>
      </c>
      <c r="D129" s="4"/>
      <c r="E129" s="4"/>
      <c r="F129" s="4" t="s">
        <v>420</v>
      </c>
      <c r="G129" s="4" t="s">
        <v>115</v>
      </c>
      <c r="H129" s="4"/>
      <c r="I129" s="2">
        <v>44486.804319294002</v>
      </c>
      <c r="J129" s="1"/>
      <c r="K129" s="1">
        <v>86.986203340735202</v>
      </c>
      <c r="L129" s="1">
        <v>5.4310499999999999</v>
      </c>
      <c r="M129" s="1">
        <v>6719.26605439375</v>
      </c>
      <c r="N129" s="1"/>
      <c r="O129" s="1">
        <v>5.86431666666667</v>
      </c>
      <c r="P129" s="1">
        <v>124367.305799209</v>
      </c>
      <c r="Q129" s="1"/>
      <c r="R129" s="1">
        <v>0</v>
      </c>
      <c r="S129" s="1">
        <v>7.0656999999999996</v>
      </c>
      <c r="T129" s="1">
        <v>0</v>
      </c>
      <c r="U129" s="1"/>
      <c r="V129" s="1">
        <v>6.5250166666666702</v>
      </c>
      <c r="W129" s="1">
        <v>133763.19877469301</v>
      </c>
      <c r="X129" s="1"/>
      <c r="Y129" s="1">
        <v>4.5868648900169102</v>
      </c>
      <c r="Z129" s="1">
        <v>7.3168499999999996</v>
      </c>
      <c r="AA129" s="1">
        <v>1315.7556917034301</v>
      </c>
      <c r="AB129" s="1"/>
      <c r="AC129" s="1">
        <v>6.5250166666666702</v>
      </c>
      <c r="AD129" s="1">
        <v>133763.19877469301</v>
      </c>
      <c r="AE129" s="1"/>
      <c r="AF129" s="1">
        <v>93.461198008302702</v>
      </c>
      <c r="AG129" s="1">
        <v>7.75075</v>
      </c>
      <c r="AH129" s="1">
        <v>7100.8544746036596</v>
      </c>
      <c r="AI129" s="1"/>
      <c r="AJ129" s="1">
        <v>7.3217333333333299</v>
      </c>
      <c r="AK129" s="1">
        <v>51758.814081887002</v>
      </c>
      <c r="AL129" s="1"/>
      <c r="AM129" s="1">
        <v>10.8021040968438</v>
      </c>
      <c r="AN129" s="1">
        <v>18.950399999999998</v>
      </c>
      <c r="AO129" s="1">
        <v>19071.945207806901</v>
      </c>
      <c r="AP129" s="1"/>
      <c r="AQ129" s="1">
        <v>11.7135</v>
      </c>
      <c r="AR129" s="1">
        <v>1505593.0938871801</v>
      </c>
    </row>
    <row r="130" spans="1:44">
      <c r="A130" s="4"/>
      <c r="B130" s="4"/>
      <c r="C130" s="4" t="s">
        <v>234</v>
      </c>
      <c r="D130" s="4"/>
      <c r="E130" s="4"/>
      <c r="F130" s="4" t="s">
        <v>44</v>
      </c>
      <c r="G130" s="4" t="s">
        <v>115</v>
      </c>
      <c r="H130" s="4"/>
      <c r="I130" s="2">
        <v>44486.840705127302</v>
      </c>
      <c r="J130" s="1"/>
      <c r="K130" s="1">
        <v>44.92209327162</v>
      </c>
      <c r="L130" s="1">
        <v>5.4185166666666698</v>
      </c>
      <c r="M130" s="1">
        <v>3603.7494290530099</v>
      </c>
      <c r="N130" s="1"/>
      <c r="O130" s="1">
        <v>5.86015</v>
      </c>
      <c r="P130" s="1">
        <v>129324.87764262001</v>
      </c>
      <c r="Q130" s="1"/>
      <c r="R130" s="1">
        <v>0</v>
      </c>
      <c r="S130" s="1">
        <v>6.9505999999999997</v>
      </c>
      <c r="T130" s="1">
        <v>0</v>
      </c>
      <c r="U130" s="1"/>
      <c r="V130" s="1">
        <v>6.5173500000000004</v>
      </c>
      <c r="W130" s="1">
        <v>134069.95484370901</v>
      </c>
      <c r="X130" s="1"/>
      <c r="Y130" s="1">
        <v>4.12153745122066</v>
      </c>
      <c r="Z130" s="1">
        <v>7.3091999999999997</v>
      </c>
      <c r="AA130" s="1">
        <v>1184.9864309591701</v>
      </c>
      <c r="AB130" s="1"/>
      <c r="AC130" s="1">
        <v>6.5173500000000004</v>
      </c>
      <c r="AD130" s="1">
        <v>134069.95484370901</v>
      </c>
      <c r="AE130" s="1"/>
      <c r="AF130" s="1">
        <v>44.681485331700301</v>
      </c>
      <c r="AG130" s="1">
        <v>7.7507666666666699</v>
      </c>
      <c r="AH130" s="1">
        <v>3345.4466591329001</v>
      </c>
      <c r="AI130" s="1"/>
      <c r="AJ130" s="1">
        <v>7.3217499999999998</v>
      </c>
      <c r="AK130" s="1">
        <v>51007.208503919799</v>
      </c>
      <c r="AL130" s="1"/>
      <c r="AM130" s="1">
        <v>0</v>
      </c>
      <c r="AN130" s="1">
        <v>18.936966666666699</v>
      </c>
      <c r="AO130" s="1">
        <v>11928.311696847501</v>
      </c>
      <c r="AP130" s="1"/>
      <c r="AQ130" s="1">
        <v>11.7135333333333</v>
      </c>
      <c r="AR130" s="1">
        <v>1430783.8131063301</v>
      </c>
    </row>
    <row r="131" spans="1:44">
      <c r="A131" s="4"/>
      <c r="B131" s="4"/>
      <c r="C131" s="4" t="s">
        <v>190</v>
      </c>
      <c r="D131" s="4"/>
      <c r="E131" s="4"/>
      <c r="F131" s="4" t="s">
        <v>156</v>
      </c>
      <c r="G131" s="4" t="s">
        <v>115</v>
      </c>
      <c r="H131" s="4"/>
      <c r="I131" s="2">
        <v>44486.858869837997</v>
      </c>
      <c r="J131" s="1"/>
      <c r="K131" s="1">
        <v>0</v>
      </c>
      <c r="L131" s="1">
        <v>5.8622166666666704</v>
      </c>
      <c r="M131" s="1">
        <v>0</v>
      </c>
      <c r="N131" s="1"/>
      <c r="O131" s="1">
        <v>5.86431666666667</v>
      </c>
      <c r="P131" s="1">
        <v>139437.08268674999</v>
      </c>
      <c r="Q131" s="1"/>
      <c r="R131" s="1">
        <v>0</v>
      </c>
      <c r="S131" s="1">
        <v>7.2115166666666699</v>
      </c>
      <c r="T131" s="1">
        <v>0</v>
      </c>
      <c r="U131" s="1"/>
      <c r="V131" s="1">
        <v>6.5173333333333296</v>
      </c>
      <c r="W131" s="1">
        <v>150297.007749538</v>
      </c>
      <c r="X131" s="1"/>
      <c r="Y131" s="1">
        <v>0</v>
      </c>
      <c r="Z131" s="1">
        <v>7.2631333333333297</v>
      </c>
      <c r="AA131" s="1">
        <v>0</v>
      </c>
      <c r="AB131" s="1"/>
      <c r="AC131" s="1">
        <v>6.5173333333333296</v>
      </c>
      <c r="AD131" s="1">
        <v>150297.007749538</v>
      </c>
      <c r="AE131" s="1"/>
      <c r="AF131" s="1">
        <v>0</v>
      </c>
      <c r="AG131" s="1">
        <v>7.8180500000000004</v>
      </c>
      <c r="AH131" s="1">
        <v>0</v>
      </c>
      <c r="AI131" s="1"/>
      <c r="AJ131" s="1">
        <v>7.3140666666666698</v>
      </c>
      <c r="AK131" s="1">
        <v>62003.734779521597</v>
      </c>
      <c r="AL131" s="1"/>
      <c r="AM131" s="1">
        <v>0</v>
      </c>
      <c r="AN131" s="1">
        <v>18.93695</v>
      </c>
      <c r="AO131" s="1">
        <v>14655.152179962</v>
      </c>
      <c r="AP131" s="1"/>
      <c r="AQ131" s="1">
        <v>11.7135</v>
      </c>
      <c r="AR131" s="1">
        <v>1746894.8389513399</v>
      </c>
    </row>
    <row r="132" spans="1:44">
      <c r="A132" s="4"/>
      <c r="B132" s="4"/>
      <c r="C132" s="4" t="s">
        <v>206</v>
      </c>
      <c r="D132" s="4"/>
      <c r="E132" s="4"/>
      <c r="F132" s="4" t="s">
        <v>19</v>
      </c>
      <c r="G132" s="4" t="s">
        <v>115</v>
      </c>
      <c r="H132" s="4"/>
      <c r="I132" s="2">
        <v>44486.8770159259</v>
      </c>
      <c r="J132" s="1"/>
      <c r="K132" s="1">
        <v>0</v>
      </c>
      <c r="L132" s="1">
        <v>5.1170999999999998</v>
      </c>
      <c r="M132" s="1">
        <v>0</v>
      </c>
      <c r="N132" s="1"/>
      <c r="O132" s="1">
        <v>5.86431666666667</v>
      </c>
      <c r="P132" s="1">
        <v>130397.452487594</v>
      </c>
      <c r="Q132" s="1"/>
      <c r="R132" s="1">
        <v>0</v>
      </c>
      <c r="S132" s="1">
        <v>7.0273333333333303</v>
      </c>
      <c r="T132" s="1">
        <v>0</v>
      </c>
      <c r="U132" s="1"/>
      <c r="V132" s="1">
        <v>6.5173333333333296</v>
      </c>
      <c r="W132" s="1">
        <v>123795.303227503</v>
      </c>
      <c r="X132" s="1"/>
      <c r="Y132" s="1">
        <v>0</v>
      </c>
      <c r="Z132" s="1">
        <v>7.3091833333333298</v>
      </c>
      <c r="AA132" s="1">
        <v>0</v>
      </c>
      <c r="AB132" s="1"/>
      <c r="AC132" s="1">
        <v>6.5173333333333296</v>
      </c>
      <c r="AD132" s="1">
        <v>123795.303227503</v>
      </c>
      <c r="AE132" s="1"/>
      <c r="AF132" s="1">
        <v>10.2249923792257</v>
      </c>
      <c r="AG132" s="1">
        <v>7.75075</v>
      </c>
      <c r="AH132" s="1">
        <v>790.41284115994802</v>
      </c>
      <c r="AI132" s="1"/>
      <c r="AJ132" s="1">
        <v>7.3217333333333299</v>
      </c>
      <c r="AK132" s="1">
        <v>52661.841623936198</v>
      </c>
      <c r="AL132" s="1"/>
      <c r="AM132" s="1">
        <v>5.2316015760713004</v>
      </c>
      <c r="AN132" s="1">
        <v>18.93695</v>
      </c>
      <c r="AO132" s="1">
        <v>17534.172277164998</v>
      </c>
      <c r="AP132" s="1"/>
      <c r="AQ132" s="1">
        <v>11.7135</v>
      </c>
      <c r="AR132" s="1">
        <v>1529170.1145955101</v>
      </c>
    </row>
    <row r="133" spans="1:44">
      <c r="A133" s="4"/>
      <c r="B133" s="4"/>
      <c r="C133" s="4" t="s">
        <v>179</v>
      </c>
      <c r="D133" s="4"/>
      <c r="E133" s="4"/>
      <c r="F133" s="4" t="s">
        <v>435</v>
      </c>
      <c r="G133" s="4" t="s">
        <v>115</v>
      </c>
      <c r="H133" s="4"/>
      <c r="I133" s="2">
        <v>44486.895214456003</v>
      </c>
      <c r="J133" s="1"/>
      <c r="K133" s="1">
        <v>0</v>
      </c>
      <c r="L133" s="1">
        <v>5.8705833333333297</v>
      </c>
      <c r="M133" s="1">
        <v>0</v>
      </c>
      <c r="N133" s="1"/>
      <c r="O133" s="1">
        <v>5.8685</v>
      </c>
      <c r="P133" s="1">
        <v>126430.40241239899</v>
      </c>
      <c r="Q133" s="1"/>
      <c r="R133" s="1">
        <v>0</v>
      </c>
      <c r="S133" s="1">
        <v>7.4340666666666699</v>
      </c>
      <c r="T133" s="1">
        <v>0</v>
      </c>
      <c r="U133" s="1"/>
      <c r="V133" s="1">
        <v>6.5173333333333296</v>
      </c>
      <c r="W133" s="1">
        <v>121036.990420089</v>
      </c>
      <c r="X133" s="1"/>
      <c r="Y133" s="1">
        <v>0</v>
      </c>
      <c r="Z133" s="1">
        <v>7.3091833333333298</v>
      </c>
      <c r="AA133" s="1">
        <v>0</v>
      </c>
      <c r="AB133" s="1"/>
      <c r="AC133" s="1">
        <v>6.5173333333333296</v>
      </c>
      <c r="AD133" s="1">
        <v>121036.990420089</v>
      </c>
      <c r="AE133" s="1"/>
      <c r="AF133" s="1">
        <v>6.7580791248093499</v>
      </c>
      <c r="AG133" s="1">
        <v>7.75075</v>
      </c>
      <c r="AH133" s="1">
        <v>460.96811143221402</v>
      </c>
      <c r="AI133" s="1"/>
      <c r="AJ133" s="1">
        <v>7.3217333333333299</v>
      </c>
      <c r="AK133" s="1">
        <v>46467.8586051686</v>
      </c>
      <c r="AL133" s="1"/>
      <c r="AM133" s="1">
        <v>0.79801378766934306</v>
      </c>
      <c r="AN133" s="1">
        <v>18.9369333333333</v>
      </c>
      <c r="AO133" s="1">
        <v>15488.2848912391</v>
      </c>
      <c r="AP133" s="1"/>
      <c r="AQ133" s="1">
        <v>11.7135</v>
      </c>
      <c r="AR133" s="1">
        <v>1473605.64588323</v>
      </c>
    </row>
    <row r="134" spans="1:44">
      <c r="A134" s="4"/>
      <c r="B134" s="4"/>
      <c r="C134" s="4" t="s">
        <v>310</v>
      </c>
      <c r="D134" s="4"/>
      <c r="E134" s="4"/>
      <c r="F134" s="4" t="s">
        <v>317</v>
      </c>
      <c r="G134" s="4" t="s">
        <v>115</v>
      </c>
      <c r="H134" s="4"/>
      <c r="I134" s="2">
        <v>44486.913355659701</v>
      </c>
      <c r="J134" s="1"/>
      <c r="K134" s="1">
        <v>0</v>
      </c>
      <c r="L134" s="1">
        <v>5.8705833333333297</v>
      </c>
      <c r="M134" s="1">
        <v>0</v>
      </c>
      <c r="N134" s="1"/>
      <c r="O134" s="1">
        <v>5.8685</v>
      </c>
      <c r="P134" s="1">
        <v>130830.38802568799</v>
      </c>
      <c r="Q134" s="1"/>
      <c r="R134" s="1">
        <v>0</v>
      </c>
      <c r="S134" s="1">
        <v>7.3342999999999998</v>
      </c>
      <c r="T134" s="1">
        <v>0</v>
      </c>
      <c r="U134" s="1"/>
      <c r="V134" s="1">
        <v>6.5173333333333296</v>
      </c>
      <c r="W134" s="1">
        <v>114796.01644713699</v>
      </c>
      <c r="X134" s="1"/>
      <c r="Y134" s="1">
        <v>0</v>
      </c>
      <c r="Z134" s="1">
        <v>7.3091833333333298</v>
      </c>
      <c r="AA134" s="1">
        <v>0</v>
      </c>
      <c r="AB134" s="1"/>
      <c r="AC134" s="1">
        <v>6.5173333333333296</v>
      </c>
      <c r="AD134" s="1">
        <v>114796.01644713699</v>
      </c>
      <c r="AE134" s="1"/>
      <c r="AF134" s="1">
        <v>9.3831576656627096</v>
      </c>
      <c r="AG134" s="1">
        <v>7.75075</v>
      </c>
      <c r="AH134" s="1">
        <v>614.80690567644103</v>
      </c>
      <c r="AI134" s="1"/>
      <c r="AJ134" s="1">
        <v>7.3217333333333299</v>
      </c>
      <c r="AK134" s="1">
        <v>44636.976669262403</v>
      </c>
      <c r="AL134" s="1"/>
      <c r="AM134" s="1">
        <v>12.970554222385999</v>
      </c>
      <c r="AN134" s="1">
        <v>18.93695</v>
      </c>
      <c r="AO134" s="1">
        <v>19687.049284106899</v>
      </c>
      <c r="AP134" s="1"/>
      <c r="AQ134" s="1">
        <v>11.7135</v>
      </c>
      <c r="AR134" s="1">
        <v>1498843.55318934</v>
      </c>
    </row>
    <row r="135" spans="1:44">
      <c r="A135" s="4"/>
      <c r="B135" s="4"/>
      <c r="C135" s="4" t="s">
        <v>402</v>
      </c>
      <c r="D135" s="4"/>
      <c r="E135" s="4"/>
      <c r="F135" s="4" t="s">
        <v>163</v>
      </c>
      <c r="G135" s="4" t="s">
        <v>115</v>
      </c>
      <c r="H135" s="4"/>
      <c r="I135" s="2">
        <v>44486.932606446797</v>
      </c>
      <c r="J135" s="1"/>
      <c r="K135" s="1">
        <v>0</v>
      </c>
      <c r="L135" s="1">
        <v>5.8705999999999996</v>
      </c>
      <c r="M135" s="1">
        <v>0</v>
      </c>
      <c r="N135" s="1"/>
      <c r="O135" s="1">
        <v>5.8685</v>
      </c>
      <c r="P135" s="1">
        <v>127508.808016289</v>
      </c>
      <c r="Q135" s="1"/>
      <c r="R135" s="1">
        <v>0</v>
      </c>
      <c r="S135" s="1">
        <v>7.0810500000000003</v>
      </c>
      <c r="T135" s="1">
        <v>0</v>
      </c>
      <c r="U135" s="1"/>
      <c r="V135" s="1">
        <v>6.5250166666666702</v>
      </c>
      <c r="W135" s="1">
        <v>127298.092023205</v>
      </c>
      <c r="X135" s="1"/>
      <c r="Y135" s="1">
        <v>0</v>
      </c>
      <c r="Z135" s="1">
        <v>7.2631500000000004</v>
      </c>
      <c r="AA135" s="1">
        <v>0</v>
      </c>
      <c r="AB135" s="1"/>
      <c r="AC135" s="1">
        <v>6.5250166666666702</v>
      </c>
      <c r="AD135" s="1">
        <v>127298.092023205</v>
      </c>
      <c r="AE135" s="1"/>
      <c r="AF135" s="1">
        <v>0</v>
      </c>
      <c r="AG135" s="1">
        <v>7.7507666666666699</v>
      </c>
      <c r="AH135" s="1">
        <v>0</v>
      </c>
      <c r="AI135" s="1"/>
      <c r="AJ135" s="1">
        <v>7.3217499999999998</v>
      </c>
      <c r="AK135" s="1">
        <v>45265.152665309099</v>
      </c>
      <c r="AL135" s="1"/>
      <c r="AM135" s="1">
        <v>920.32154124382896</v>
      </c>
      <c r="AN135" s="1">
        <v>18.93695</v>
      </c>
      <c r="AO135" s="1">
        <v>311720.52400797798</v>
      </c>
      <c r="AP135" s="1"/>
      <c r="AQ135" s="1">
        <v>11.713516666666701</v>
      </c>
      <c r="AR135" s="1">
        <v>1515921.0656355501</v>
      </c>
    </row>
    <row r="136" spans="1:44">
      <c r="A136" s="4"/>
      <c r="B136" s="4"/>
      <c r="C136" s="4" t="s">
        <v>160</v>
      </c>
      <c r="D136" s="4"/>
      <c r="E136" s="4"/>
      <c r="F136" s="4" t="s">
        <v>373</v>
      </c>
      <c r="G136" s="4" t="s">
        <v>115</v>
      </c>
      <c r="H136" s="4"/>
      <c r="I136" s="2">
        <v>44486.951900821798</v>
      </c>
      <c r="J136" s="1"/>
      <c r="K136" s="1">
        <v>0</v>
      </c>
      <c r="L136" s="1">
        <v>5.8705999999999996</v>
      </c>
      <c r="M136" s="1">
        <v>0</v>
      </c>
      <c r="N136" s="1"/>
      <c r="O136" s="1">
        <v>5.86431666666667</v>
      </c>
      <c r="P136" s="1">
        <v>129424.922131663</v>
      </c>
      <c r="Q136" s="1"/>
      <c r="R136" s="1">
        <v>0</v>
      </c>
      <c r="S136" s="1">
        <v>7.15011666666667</v>
      </c>
      <c r="T136" s="1">
        <v>0</v>
      </c>
      <c r="U136" s="1"/>
      <c r="V136" s="1">
        <v>6.5173500000000004</v>
      </c>
      <c r="W136" s="1">
        <v>113832.113883313</v>
      </c>
      <c r="X136" s="1"/>
      <c r="Y136" s="1">
        <v>0</v>
      </c>
      <c r="Z136" s="1">
        <v>7.3015166666666698</v>
      </c>
      <c r="AA136" s="1">
        <v>0</v>
      </c>
      <c r="AB136" s="1"/>
      <c r="AC136" s="1">
        <v>6.5173500000000004</v>
      </c>
      <c r="AD136" s="1">
        <v>113832.113883313</v>
      </c>
      <c r="AE136" s="1"/>
      <c r="AF136" s="1">
        <v>0</v>
      </c>
      <c r="AG136" s="1">
        <v>8.1275999999999993</v>
      </c>
      <c r="AH136" s="1">
        <v>0</v>
      </c>
      <c r="AI136" s="1"/>
      <c r="AJ136" s="1">
        <v>7.3217499999999998</v>
      </c>
      <c r="AK136" s="1">
        <v>47042.9021416248</v>
      </c>
      <c r="AL136" s="1"/>
      <c r="AM136" s="1">
        <v>986.57223104145703</v>
      </c>
      <c r="AN136" s="1">
        <v>18.936966666666699</v>
      </c>
      <c r="AO136" s="1">
        <v>330557.87616721401</v>
      </c>
      <c r="AP136" s="1"/>
      <c r="AQ136" s="1">
        <v>11.713516666666701</v>
      </c>
      <c r="AR136" s="1">
        <v>1506338.0198054099</v>
      </c>
    </row>
    <row r="137" spans="1:44">
      <c r="A137" s="4"/>
      <c r="B137" s="4"/>
      <c r="C137" s="4" t="s">
        <v>37</v>
      </c>
      <c r="D137" s="4"/>
      <c r="E137" s="4"/>
      <c r="F137" s="4" t="s">
        <v>339</v>
      </c>
      <c r="G137" s="4" t="s">
        <v>115</v>
      </c>
      <c r="H137" s="4"/>
      <c r="I137" s="2">
        <v>44486.970444490697</v>
      </c>
      <c r="J137" s="1"/>
      <c r="K137" s="1">
        <v>0</v>
      </c>
      <c r="L137" s="1">
        <v>5.8705999999999996</v>
      </c>
      <c r="M137" s="1">
        <v>0</v>
      </c>
      <c r="N137" s="1"/>
      <c r="O137" s="1">
        <v>5.86431666666667</v>
      </c>
      <c r="P137" s="1">
        <v>129105.896872278</v>
      </c>
      <c r="Q137" s="1"/>
      <c r="R137" s="1">
        <v>0</v>
      </c>
      <c r="S137" s="1">
        <v>6.9045500000000004</v>
      </c>
      <c r="T137" s="1">
        <v>0</v>
      </c>
      <c r="U137" s="1"/>
      <c r="V137" s="1">
        <v>6.5173500000000004</v>
      </c>
      <c r="W137" s="1">
        <v>112869.575829526</v>
      </c>
      <c r="X137" s="1"/>
      <c r="Y137" s="1">
        <v>0</v>
      </c>
      <c r="Z137" s="1">
        <v>7.3091833333333298</v>
      </c>
      <c r="AA137" s="1">
        <v>0</v>
      </c>
      <c r="AB137" s="1"/>
      <c r="AC137" s="1">
        <v>6.5173500000000004</v>
      </c>
      <c r="AD137" s="1">
        <v>112869.575829526</v>
      </c>
      <c r="AE137" s="1"/>
      <c r="AF137" s="1">
        <v>0</v>
      </c>
      <c r="AG137" s="1">
        <v>7.9930000000000003</v>
      </c>
      <c r="AH137" s="1">
        <v>0</v>
      </c>
      <c r="AI137" s="1"/>
      <c r="AJ137" s="1">
        <v>7.3217499999999998</v>
      </c>
      <c r="AK137" s="1">
        <v>47354.824524152798</v>
      </c>
      <c r="AL137" s="1"/>
      <c r="AM137" s="1">
        <v>912.97688004924896</v>
      </c>
      <c r="AN137" s="1">
        <v>18.950416666666701</v>
      </c>
      <c r="AO137" s="1">
        <v>295250.60762737697</v>
      </c>
      <c r="AP137" s="1"/>
      <c r="AQ137" s="1">
        <v>11.7135</v>
      </c>
      <c r="AR137" s="1">
        <v>1446614.2016793201</v>
      </c>
    </row>
    <row r="138" spans="1:44">
      <c r="A138" s="4"/>
      <c r="B138" s="4"/>
      <c r="C138" s="4" t="s">
        <v>349</v>
      </c>
      <c r="D138" s="4"/>
      <c r="E138" s="4"/>
      <c r="F138" s="4" t="s">
        <v>85</v>
      </c>
      <c r="G138" s="4" t="s">
        <v>115</v>
      </c>
      <c r="H138" s="4"/>
      <c r="I138" s="2">
        <v>44486.989678286998</v>
      </c>
      <c r="J138" s="1"/>
      <c r="K138" s="1">
        <v>0</v>
      </c>
      <c r="L138" s="1">
        <v>5.8329166666666703</v>
      </c>
      <c r="M138" s="1">
        <v>0</v>
      </c>
      <c r="N138" s="1"/>
      <c r="O138" s="1">
        <v>5.82663333333333</v>
      </c>
      <c r="P138" s="1">
        <v>97602.556464428897</v>
      </c>
      <c r="Q138" s="1"/>
      <c r="R138" s="1">
        <v>0</v>
      </c>
      <c r="S138" s="1">
        <v>6.7203666666666697</v>
      </c>
      <c r="T138" s="1">
        <v>0</v>
      </c>
      <c r="U138" s="1"/>
      <c r="V138" s="1">
        <v>6.5173500000000004</v>
      </c>
      <c r="W138" s="1">
        <v>90470.880072484797</v>
      </c>
      <c r="X138" s="1"/>
      <c r="Y138" s="1">
        <v>0</v>
      </c>
      <c r="Z138" s="1">
        <v>7.2708333333333304</v>
      </c>
      <c r="AA138" s="1">
        <v>0</v>
      </c>
      <c r="AB138" s="1"/>
      <c r="AC138" s="1">
        <v>6.5173500000000004</v>
      </c>
      <c r="AD138" s="1">
        <v>90470.880072484797</v>
      </c>
      <c r="AE138" s="1"/>
      <c r="AF138" s="1">
        <v>0</v>
      </c>
      <c r="AG138" s="1">
        <v>7.7104166666666698</v>
      </c>
      <c r="AH138" s="1">
        <v>0</v>
      </c>
      <c r="AI138" s="1"/>
      <c r="AJ138" s="1">
        <v>7.3294333333333297</v>
      </c>
      <c r="AK138" s="1">
        <v>34726.975740199603</v>
      </c>
      <c r="AL138" s="1"/>
      <c r="AM138" s="1">
        <v>973.78292230023999</v>
      </c>
      <c r="AN138" s="1">
        <v>18.936983333333298</v>
      </c>
      <c r="AO138" s="1">
        <v>235768.884605706</v>
      </c>
      <c r="AP138" s="1"/>
      <c r="AQ138" s="1">
        <v>11.71355</v>
      </c>
      <c r="AR138" s="1">
        <v>1087592.0887690999</v>
      </c>
    </row>
    <row r="139" spans="1:44">
      <c r="A139" s="4"/>
      <c r="B139" s="4"/>
      <c r="C139" s="4" t="s">
        <v>30</v>
      </c>
      <c r="D139" s="4"/>
      <c r="E139" s="4"/>
      <c r="F139" s="4" t="s">
        <v>521</v>
      </c>
      <c r="G139" s="4" t="s">
        <v>115</v>
      </c>
      <c r="H139" s="4"/>
      <c r="I139" s="2">
        <v>44487.008944444402</v>
      </c>
      <c r="J139" s="1"/>
      <c r="K139" s="1">
        <v>0</v>
      </c>
      <c r="L139" s="1">
        <v>5.8705999999999996</v>
      </c>
      <c r="M139" s="1">
        <v>0</v>
      </c>
      <c r="N139" s="1"/>
      <c r="O139" s="1">
        <v>5.86431666666667</v>
      </c>
      <c r="P139" s="1">
        <v>137367.52349531799</v>
      </c>
      <c r="Q139" s="1"/>
      <c r="R139" s="1">
        <v>0</v>
      </c>
      <c r="S139" s="1">
        <v>7.1194333333333297</v>
      </c>
      <c r="T139" s="1">
        <v>0</v>
      </c>
      <c r="U139" s="1"/>
      <c r="V139" s="1">
        <v>6.5173500000000004</v>
      </c>
      <c r="W139" s="1">
        <v>123112.84727896001</v>
      </c>
      <c r="X139" s="1"/>
      <c r="Y139" s="1">
        <v>0</v>
      </c>
      <c r="Z139" s="1">
        <v>7.3168666666666704</v>
      </c>
      <c r="AA139" s="1">
        <v>0</v>
      </c>
      <c r="AB139" s="1"/>
      <c r="AC139" s="1">
        <v>6.5173500000000004</v>
      </c>
      <c r="AD139" s="1">
        <v>123112.84727896001</v>
      </c>
      <c r="AE139" s="1"/>
      <c r="AF139" s="1">
        <v>0</v>
      </c>
      <c r="AG139" s="1">
        <v>7.6430999999999996</v>
      </c>
      <c r="AH139" s="1">
        <v>0</v>
      </c>
      <c r="AI139" s="1"/>
      <c r="AJ139" s="1">
        <v>7.3217499999999998</v>
      </c>
      <c r="AK139" s="1">
        <v>50653.388386698003</v>
      </c>
      <c r="AL139" s="1"/>
      <c r="AM139" s="1">
        <v>940.81951167589204</v>
      </c>
      <c r="AN139" s="1">
        <v>18.936983333333298</v>
      </c>
      <c r="AO139" s="1">
        <v>330406.758463045</v>
      </c>
      <c r="AP139" s="1"/>
      <c r="AQ139" s="1">
        <v>11.7135333333333</v>
      </c>
      <c r="AR139" s="1">
        <v>1574051.03640169</v>
      </c>
    </row>
    <row r="140" spans="1:44">
      <c r="A140" s="4"/>
      <c r="B140" s="4"/>
      <c r="C140" s="4" t="s">
        <v>193</v>
      </c>
      <c r="D140" s="4"/>
      <c r="E140" s="4"/>
      <c r="F140" s="4" t="s">
        <v>86</v>
      </c>
      <c r="G140" s="4" t="s">
        <v>115</v>
      </c>
      <c r="H140" s="4"/>
      <c r="I140" s="2">
        <v>44487.046267777798</v>
      </c>
      <c r="J140" s="1"/>
      <c r="K140" s="1">
        <v>0</v>
      </c>
      <c r="L140" s="1">
        <v>5.0166166666666703</v>
      </c>
      <c r="M140" s="1">
        <v>0</v>
      </c>
      <c r="N140" s="1"/>
      <c r="O140" s="1">
        <v>5.8685</v>
      </c>
      <c r="P140" s="1">
        <v>136870.146206593</v>
      </c>
      <c r="Q140" s="1"/>
      <c r="R140" s="1">
        <v>0</v>
      </c>
      <c r="S140" s="1">
        <v>7.0350000000000001</v>
      </c>
      <c r="T140" s="1">
        <v>0</v>
      </c>
      <c r="U140" s="1"/>
      <c r="V140" s="1">
        <v>6.5173333333333296</v>
      </c>
      <c r="W140" s="1">
        <v>133363.84234636801</v>
      </c>
      <c r="X140" s="1"/>
      <c r="Y140" s="1">
        <v>0</v>
      </c>
      <c r="Z140" s="1">
        <v>7.1710333333333303</v>
      </c>
      <c r="AA140" s="1">
        <v>0</v>
      </c>
      <c r="AB140" s="1"/>
      <c r="AC140" s="1">
        <v>6.5173333333333296</v>
      </c>
      <c r="AD140" s="1">
        <v>133363.84234636801</v>
      </c>
      <c r="AE140" s="1"/>
      <c r="AF140" s="1">
        <v>0</v>
      </c>
      <c r="AG140" s="1">
        <v>7.7372833333333304</v>
      </c>
      <c r="AH140" s="1">
        <v>0</v>
      </c>
      <c r="AI140" s="1"/>
      <c r="AJ140" s="1">
        <v>7.3217333333333299</v>
      </c>
      <c r="AK140" s="1">
        <v>49124.974266515397</v>
      </c>
      <c r="AL140" s="1"/>
      <c r="AM140" s="1">
        <v>893.61143539178397</v>
      </c>
      <c r="AN140" s="1">
        <v>18.9369333333333</v>
      </c>
      <c r="AO140" s="1">
        <v>317824.48666563397</v>
      </c>
      <c r="AP140" s="1"/>
      <c r="AQ140" s="1">
        <v>11.7135</v>
      </c>
      <c r="AR140" s="1">
        <v>1588704.4447715799</v>
      </c>
    </row>
    <row r="141" spans="1:44">
      <c r="A141" s="4"/>
      <c r="B141" s="4"/>
      <c r="C141" s="4" t="s">
        <v>319</v>
      </c>
      <c r="D141" s="4"/>
      <c r="E141" s="4"/>
      <c r="F141" s="4" t="s">
        <v>258</v>
      </c>
      <c r="G141" s="4" t="s">
        <v>115</v>
      </c>
      <c r="H141" s="4"/>
      <c r="I141" s="2">
        <v>44487.065507719897</v>
      </c>
      <c r="J141" s="1"/>
      <c r="K141" s="1">
        <v>0</v>
      </c>
      <c r="L141" s="1">
        <v>5.8705833333333297</v>
      </c>
      <c r="M141" s="1">
        <v>0</v>
      </c>
      <c r="N141" s="1"/>
      <c r="O141" s="1">
        <v>5.8685</v>
      </c>
      <c r="P141" s="1">
        <v>153201.46863204401</v>
      </c>
      <c r="Q141" s="1"/>
      <c r="R141" s="1">
        <v>0</v>
      </c>
      <c r="S141" s="1">
        <v>7.1577833333333301</v>
      </c>
      <c r="T141" s="1">
        <v>0</v>
      </c>
      <c r="U141" s="1"/>
      <c r="V141" s="1">
        <v>6.5173333333333296</v>
      </c>
      <c r="W141" s="1">
        <v>142544.21089987599</v>
      </c>
      <c r="X141" s="1"/>
      <c r="Y141" s="1">
        <v>0</v>
      </c>
      <c r="Z141" s="1">
        <v>7.3091833333333298</v>
      </c>
      <c r="AA141" s="1">
        <v>0</v>
      </c>
      <c r="AB141" s="1"/>
      <c r="AC141" s="1">
        <v>6.5173333333333296</v>
      </c>
      <c r="AD141" s="1">
        <v>142544.21089987599</v>
      </c>
      <c r="AE141" s="1"/>
      <c r="AF141" s="1">
        <v>0</v>
      </c>
      <c r="AG141" s="1">
        <v>7.75075</v>
      </c>
      <c r="AH141" s="1">
        <v>0</v>
      </c>
      <c r="AI141" s="1"/>
      <c r="AJ141" s="1">
        <v>7.3217333333333299</v>
      </c>
      <c r="AK141" s="1">
        <v>56407.495209624904</v>
      </c>
      <c r="AL141" s="1"/>
      <c r="AM141" s="1">
        <v>891.74347258045304</v>
      </c>
      <c r="AN141" s="1">
        <v>18.93695</v>
      </c>
      <c r="AO141" s="1">
        <v>345133.19511960697</v>
      </c>
      <c r="AP141" s="1"/>
      <c r="AQ141" s="1">
        <v>11.7135</v>
      </c>
      <c r="AR141" s="1">
        <v>1728584.7732284099</v>
      </c>
    </row>
    <row r="142" spans="1:44">
      <c r="A142" s="4"/>
      <c r="B142" s="4"/>
      <c r="C142" s="4" t="s">
        <v>75</v>
      </c>
      <c r="D142" s="4"/>
      <c r="E142" s="4"/>
      <c r="F142" s="4" t="s">
        <v>59</v>
      </c>
      <c r="G142" s="4" t="s">
        <v>115</v>
      </c>
      <c r="H142" s="4"/>
      <c r="I142" s="2">
        <v>44487.0847259722</v>
      </c>
      <c r="J142" s="1"/>
      <c r="K142" s="1">
        <v>0</v>
      </c>
      <c r="L142" s="1">
        <v>5.0250000000000004</v>
      </c>
      <c r="M142" s="1">
        <v>0</v>
      </c>
      <c r="N142" s="1"/>
      <c r="O142" s="1">
        <v>5.86431666666667</v>
      </c>
      <c r="P142" s="1">
        <v>143201.428252902</v>
      </c>
      <c r="Q142" s="1"/>
      <c r="R142" s="1">
        <v>0</v>
      </c>
      <c r="S142" s="1">
        <v>7.1194166666666696</v>
      </c>
      <c r="T142" s="1">
        <v>0</v>
      </c>
      <c r="U142" s="1"/>
      <c r="V142" s="1">
        <v>6.5173333333333296</v>
      </c>
      <c r="W142" s="1">
        <v>135440.603446683</v>
      </c>
      <c r="X142" s="1"/>
      <c r="Y142" s="1">
        <v>0</v>
      </c>
      <c r="Z142" s="1">
        <v>7.3091833333333298</v>
      </c>
      <c r="AA142" s="1">
        <v>0</v>
      </c>
      <c r="AB142" s="1"/>
      <c r="AC142" s="1">
        <v>6.5173333333333296</v>
      </c>
      <c r="AD142" s="1">
        <v>135440.603446683</v>
      </c>
      <c r="AE142" s="1"/>
      <c r="AF142" s="1">
        <v>0</v>
      </c>
      <c r="AG142" s="1">
        <v>8.1948666666666696</v>
      </c>
      <c r="AH142" s="1">
        <v>0</v>
      </c>
      <c r="AI142" s="1"/>
      <c r="AJ142" s="1">
        <v>7.3217333333333299</v>
      </c>
      <c r="AK142" s="1">
        <v>52085.368614952502</v>
      </c>
      <c r="AL142" s="1"/>
      <c r="AM142" s="1">
        <v>947.408270118833</v>
      </c>
      <c r="AN142" s="1">
        <v>18.93695</v>
      </c>
      <c r="AO142" s="1">
        <v>335589.18722016702</v>
      </c>
      <c r="AP142" s="1"/>
      <c r="AQ142" s="1">
        <v>11.7135</v>
      </c>
      <c r="AR142" s="1">
        <v>1588341.3257001999</v>
      </c>
    </row>
    <row r="143" spans="1:44">
      <c r="A143" s="4"/>
      <c r="B143" s="4"/>
      <c r="C143" s="4" t="s">
        <v>410</v>
      </c>
      <c r="D143" s="4"/>
      <c r="E143" s="4"/>
      <c r="F143" s="4" t="s">
        <v>235</v>
      </c>
      <c r="G143" s="4" t="s">
        <v>115</v>
      </c>
      <c r="H143" s="4"/>
      <c r="I143" s="2">
        <v>44487.103454976903</v>
      </c>
      <c r="J143" s="1"/>
      <c r="K143" s="1">
        <v>0</v>
      </c>
      <c r="L143" s="1">
        <v>5.8622166666666704</v>
      </c>
      <c r="M143" s="1">
        <v>0</v>
      </c>
      <c r="N143" s="1"/>
      <c r="O143" s="1">
        <v>5.86431666666667</v>
      </c>
      <c r="P143" s="1">
        <v>135155.792527018</v>
      </c>
      <c r="Q143" s="1"/>
      <c r="R143" s="1">
        <v>0</v>
      </c>
      <c r="S143" s="1">
        <v>6.9659333333333304</v>
      </c>
      <c r="T143" s="1">
        <v>0</v>
      </c>
      <c r="U143" s="1"/>
      <c r="V143" s="1">
        <v>6.5250166666666702</v>
      </c>
      <c r="W143" s="1">
        <v>125594.488891546</v>
      </c>
      <c r="X143" s="1"/>
      <c r="Y143" s="1">
        <v>0</v>
      </c>
      <c r="Z143" s="1">
        <v>7.2631333333333297</v>
      </c>
      <c r="AA143" s="1">
        <v>0</v>
      </c>
      <c r="AB143" s="1"/>
      <c r="AC143" s="1">
        <v>6.5250166666666702</v>
      </c>
      <c r="AD143" s="1">
        <v>125594.488891546</v>
      </c>
      <c r="AE143" s="1"/>
      <c r="AF143" s="1">
        <v>0</v>
      </c>
      <c r="AG143" s="1">
        <v>8.1545000000000005</v>
      </c>
      <c r="AH143" s="1">
        <v>0</v>
      </c>
      <c r="AI143" s="1"/>
      <c r="AJ143" s="1">
        <v>7.3217333333333299</v>
      </c>
      <c r="AK143" s="1">
        <v>49320.739351349002</v>
      </c>
      <c r="AL143" s="1"/>
      <c r="AM143" s="1">
        <v>911.90792142666498</v>
      </c>
      <c r="AN143" s="1">
        <v>18.93695</v>
      </c>
      <c r="AO143" s="1">
        <v>314209.26853546099</v>
      </c>
      <c r="AP143" s="1"/>
      <c r="AQ143" s="1">
        <v>11.7135</v>
      </c>
      <c r="AR143" s="1">
        <v>1541189.8558917399</v>
      </c>
    </row>
    <row r="144" spans="1:44">
      <c r="A144" s="4"/>
      <c r="B144" s="4"/>
      <c r="C144" s="4" t="s">
        <v>4</v>
      </c>
      <c r="D144" s="4"/>
      <c r="E144" s="4"/>
      <c r="F144" s="4" t="s">
        <v>480</v>
      </c>
      <c r="G144" s="4" t="s">
        <v>115</v>
      </c>
      <c r="H144" s="4"/>
      <c r="I144" s="2">
        <v>44487.1227242245</v>
      </c>
      <c r="J144" s="1"/>
      <c r="K144" s="1">
        <v>0</v>
      </c>
      <c r="L144" s="1">
        <v>5.20081666666667</v>
      </c>
      <c r="M144" s="1">
        <v>0</v>
      </c>
      <c r="N144" s="1"/>
      <c r="O144" s="1">
        <v>5.7596499999999997</v>
      </c>
      <c r="P144" s="1">
        <v>40040.032003283697</v>
      </c>
      <c r="Q144" s="1"/>
      <c r="R144" s="1">
        <v>0</v>
      </c>
      <c r="S144" s="1">
        <v>7.2498833333333303</v>
      </c>
      <c r="T144" s="1">
        <v>0</v>
      </c>
      <c r="U144" s="1"/>
      <c r="V144" s="1">
        <v>6.5096666666666696</v>
      </c>
      <c r="W144" s="1">
        <v>37070.756006193202</v>
      </c>
      <c r="X144" s="1"/>
      <c r="Y144" s="1">
        <v>20.475099392443301</v>
      </c>
      <c r="Z144" s="1">
        <v>7.2938333333333301</v>
      </c>
      <c r="AA144" s="1">
        <v>1627.72159507263</v>
      </c>
      <c r="AB144" s="1"/>
      <c r="AC144" s="1">
        <v>6.5096666666666696</v>
      </c>
      <c r="AD144" s="1">
        <v>37070.756006193202</v>
      </c>
      <c r="AE144" s="1"/>
      <c r="AF144" s="1">
        <v>0</v>
      </c>
      <c r="AG144" s="1">
        <v>7.7776666666666703</v>
      </c>
      <c r="AH144" s="1">
        <v>0</v>
      </c>
      <c r="AI144" s="1"/>
      <c r="AJ144" s="1">
        <v>7.3370833333333296</v>
      </c>
      <c r="AK144" s="1">
        <v>15194.8591563481</v>
      </c>
      <c r="AL144" s="1"/>
      <c r="AM144" s="1">
        <v>1088.3081134635599</v>
      </c>
      <c r="AN144" s="1">
        <v>18.9369333333333</v>
      </c>
      <c r="AO144" s="1">
        <v>97776.001649921294</v>
      </c>
      <c r="AP144" s="1"/>
      <c r="AQ144" s="1">
        <v>11.7135</v>
      </c>
      <c r="AR144" s="1">
        <v>406395.73727868299</v>
      </c>
    </row>
    <row r="145" spans="1:44">
      <c r="A145" s="4"/>
      <c r="B145" s="4"/>
      <c r="C145" s="4" t="s">
        <v>241</v>
      </c>
      <c r="D145" s="4"/>
      <c r="E145" s="4"/>
      <c r="F145" s="4" t="s">
        <v>283</v>
      </c>
      <c r="G145" s="4" t="s">
        <v>115</v>
      </c>
      <c r="H145" s="4"/>
      <c r="I145" s="2">
        <v>44487.141897268499</v>
      </c>
      <c r="J145" s="1"/>
      <c r="K145" s="1">
        <v>0</v>
      </c>
      <c r="L145" s="1">
        <v>5.8705999999999996</v>
      </c>
      <c r="M145" s="1">
        <v>0</v>
      </c>
      <c r="N145" s="1"/>
      <c r="O145" s="1">
        <v>5.8685</v>
      </c>
      <c r="P145" s="1">
        <v>131982.260852373</v>
      </c>
      <c r="Q145" s="1"/>
      <c r="R145" s="1">
        <v>0</v>
      </c>
      <c r="S145" s="1">
        <v>7.0119833333333297</v>
      </c>
      <c r="T145" s="1">
        <v>0</v>
      </c>
      <c r="U145" s="1"/>
      <c r="V145" s="1">
        <v>6.5173333333333296</v>
      </c>
      <c r="W145" s="1">
        <v>127974.47512094</v>
      </c>
      <c r="X145" s="1"/>
      <c r="Y145" s="1">
        <v>16.858451659642601</v>
      </c>
      <c r="Z145" s="1">
        <v>7.3091833333333298</v>
      </c>
      <c r="AA145" s="1">
        <v>4626.6186664384004</v>
      </c>
      <c r="AB145" s="1"/>
      <c r="AC145" s="1">
        <v>6.5173333333333296</v>
      </c>
      <c r="AD145" s="1">
        <v>127974.47512094</v>
      </c>
      <c r="AE145" s="1"/>
      <c r="AF145" s="1">
        <v>13.087572287155499</v>
      </c>
      <c r="AG145" s="1">
        <v>7.75075</v>
      </c>
      <c r="AH145" s="1">
        <v>956.38704814114703</v>
      </c>
      <c r="AI145" s="1"/>
      <c r="AJ145" s="1">
        <v>7.3217333333333299</v>
      </c>
      <c r="AK145" s="1">
        <v>49782.836845559599</v>
      </c>
      <c r="AL145" s="1"/>
      <c r="AM145" s="1">
        <v>918.99558247502</v>
      </c>
      <c r="AN145" s="1">
        <v>18.936966666666699</v>
      </c>
      <c r="AO145" s="1">
        <v>313828.18973608001</v>
      </c>
      <c r="AP145" s="1"/>
      <c r="AQ145" s="1">
        <v>11.713516666666701</v>
      </c>
      <c r="AR145" s="1">
        <v>1528227.9871745501</v>
      </c>
    </row>
    <row r="146" spans="1:44">
      <c r="A146" s="4"/>
      <c r="B146" s="4"/>
      <c r="C146" s="4" t="s">
        <v>104</v>
      </c>
      <c r="D146" s="4"/>
      <c r="E146" s="4"/>
      <c r="F146" s="4" t="s">
        <v>275</v>
      </c>
      <c r="G146" s="4" t="s">
        <v>115</v>
      </c>
      <c r="H146" s="4"/>
      <c r="I146" s="2">
        <v>44487.161151863402</v>
      </c>
      <c r="J146" s="1"/>
      <c r="K146" s="1">
        <v>0</v>
      </c>
      <c r="L146" s="1">
        <v>5.1170999999999998</v>
      </c>
      <c r="M146" s="1">
        <v>0</v>
      </c>
      <c r="N146" s="1"/>
      <c r="O146" s="1">
        <v>5.8727</v>
      </c>
      <c r="P146" s="1">
        <v>131870.026261497</v>
      </c>
      <c r="Q146" s="1"/>
      <c r="R146" s="1">
        <v>0</v>
      </c>
      <c r="S146" s="1">
        <v>7.03501666666667</v>
      </c>
      <c r="T146" s="1">
        <v>0</v>
      </c>
      <c r="U146" s="1"/>
      <c r="V146" s="1">
        <v>6.5173500000000004</v>
      </c>
      <c r="W146" s="1">
        <v>128409.33960757199</v>
      </c>
      <c r="X146" s="1"/>
      <c r="Y146" s="1">
        <v>16.3178717248712</v>
      </c>
      <c r="Z146" s="1">
        <v>7.3091833333333298</v>
      </c>
      <c r="AA146" s="1">
        <v>4493.4797721782797</v>
      </c>
      <c r="AB146" s="1"/>
      <c r="AC146" s="1">
        <v>6.5173500000000004</v>
      </c>
      <c r="AD146" s="1">
        <v>128409.33960757199</v>
      </c>
      <c r="AE146" s="1"/>
      <c r="AF146" s="1">
        <v>17.5946153709057</v>
      </c>
      <c r="AG146" s="1">
        <v>7.7507666666666699</v>
      </c>
      <c r="AH146" s="1">
        <v>1350.4889444819901</v>
      </c>
      <c r="AI146" s="1"/>
      <c r="AJ146" s="1">
        <v>7.3217499999999998</v>
      </c>
      <c r="AK146" s="1">
        <v>52289.718560216999</v>
      </c>
      <c r="AL146" s="1"/>
      <c r="AM146" s="1">
        <v>927.95574469412998</v>
      </c>
      <c r="AN146" s="1">
        <v>18.936966666666699</v>
      </c>
      <c r="AO146" s="1">
        <v>333372.02159830002</v>
      </c>
      <c r="AP146" s="1"/>
      <c r="AQ146" s="1">
        <v>11.713516666666701</v>
      </c>
      <c r="AR146" s="1">
        <v>1608747.7239421201</v>
      </c>
    </row>
    <row r="147" spans="1:44">
      <c r="A147" s="4"/>
      <c r="B147" s="4"/>
      <c r="C147" s="4" t="s">
        <v>244</v>
      </c>
      <c r="D147" s="4"/>
      <c r="E147" s="4"/>
      <c r="F147" s="4" t="s">
        <v>448</v>
      </c>
      <c r="G147" s="4" t="s">
        <v>115</v>
      </c>
      <c r="H147" s="4"/>
      <c r="I147" s="2">
        <v>44487.180380729202</v>
      </c>
      <c r="J147" s="1"/>
      <c r="K147" s="1">
        <v>0</v>
      </c>
      <c r="L147" s="1">
        <v>5.8538500000000004</v>
      </c>
      <c r="M147" s="1">
        <v>0</v>
      </c>
      <c r="N147" s="1"/>
      <c r="O147" s="1">
        <v>5.85175</v>
      </c>
      <c r="P147" s="1">
        <v>128908.366162142</v>
      </c>
      <c r="Q147" s="1"/>
      <c r="R147" s="1">
        <v>0</v>
      </c>
      <c r="S147" s="1">
        <v>6.8661666666666701</v>
      </c>
      <c r="T147" s="1">
        <v>0</v>
      </c>
      <c r="U147" s="1"/>
      <c r="V147" s="1">
        <v>6.5173500000000004</v>
      </c>
      <c r="W147" s="1">
        <v>128100.74735587501</v>
      </c>
      <c r="X147" s="1"/>
      <c r="Y147" s="1">
        <v>9.4202948903750698</v>
      </c>
      <c r="Z147" s="1">
        <v>7.3091833333333298</v>
      </c>
      <c r="AA147" s="1">
        <v>2587.84836509658</v>
      </c>
      <c r="AB147" s="1"/>
      <c r="AC147" s="1">
        <v>6.5173500000000004</v>
      </c>
      <c r="AD147" s="1">
        <v>128100.74735587501</v>
      </c>
      <c r="AE147" s="1"/>
      <c r="AF147" s="1">
        <v>9.0541676012485599</v>
      </c>
      <c r="AG147" s="1">
        <v>7.75075</v>
      </c>
      <c r="AH147" s="1">
        <v>644.74414596472798</v>
      </c>
      <c r="AI147" s="1"/>
      <c r="AJ147" s="1">
        <v>7.3217333333333299</v>
      </c>
      <c r="AK147" s="1">
        <v>48511.413219884897</v>
      </c>
      <c r="AL147" s="1"/>
      <c r="AM147" s="1">
        <v>801.11791647256803</v>
      </c>
      <c r="AN147" s="1">
        <v>18.93695</v>
      </c>
      <c r="AO147" s="1">
        <v>263595.24267415499</v>
      </c>
      <c r="AP147" s="1"/>
      <c r="AQ147" s="1">
        <v>11.7135</v>
      </c>
      <c r="AR147" s="1">
        <v>1458795.40773488</v>
      </c>
    </row>
    <row r="148" spans="1:44">
      <c r="A148" s="4"/>
      <c r="B148" s="4"/>
      <c r="C148" s="4" t="s">
        <v>105</v>
      </c>
      <c r="D148" s="4"/>
      <c r="E148" s="4"/>
      <c r="F148" s="4" t="s">
        <v>409</v>
      </c>
      <c r="G148" s="4" t="s">
        <v>115</v>
      </c>
      <c r="H148" s="4"/>
      <c r="I148" s="2">
        <v>44487.199622488399</v>
      </c>
      <c r="J148" s="1"/>
      <c r="K148" s="1">
        <v>0</v>
      </c>
      <c r="L148" s="1">
        <v>5.8747833333333297</v>
      </c>
      <c r="M148" s="1">
        <v>0</v>
      </c>
      <c r="N148" s="1"/>
      <c r="O148" s="1">
        <v>5.8726833333333301</v>
      </c>
      <c r="P148" s="1">
        <v>154557.56229104</v>
      </c>
      <c r="Q148" s="1"/>
      <c r="R148" s="1">
        <v>0</v>
      </c>
      <c r="S148" s="1">
        <v>6.9966333333333299</v>
      </c>
      <c r="T148" s="1">
        <v>0</v>
      </c>
      <c r="U148" s="1"/>
      <c r="V148" s="1">
        <v>6.5173500000000004</v>
      </c>
      <c r="W148" s="1">
        <v>152852.95368408001</v>
      </c>
      <c r="X148" s="1"/>
      <c r="Y148" s="1">
        <v>7.3214629020775703</v>
      </c>
      <c r="Z148" s="1">
        <v>7.3091833333333298</v>
      </c>
      <c r="AA148" s="1">
        <v>2399.90673879838</v>
      </c>
      <c r="AB148" s="1"/>
      <c r="AC148" s="1">
        <v>6.5173500000000004</v>
      </c>
      <c r="AD148" s="1">
        <v>152852.95368408001</v>
      </c>
      <c r="AE148" s="1"/>
      <c r="AF148" s="1">
        <v>15.034904538467099</v>
      </c>
      <c r="AG148" s="1">
        <v>7.75075</v>
      </c>
      <c r="AH148" s="1">
        <v>1315.16840977478</v>
      </c>
      <c r="AI148" s="1"/>
      <c r="AJ148" s="1">
        <v>7.3217333333333299</v>
      </c>
      <c r="AK148" s="1">
        <v>59591.695486442601</v>
      </c>
      <c r="AL148" s="1"/>
      <c r="AM148" s="1">
        <v>726.989993441043</v>
      </c>
      <c r="AN148" s="1">
        <v>18.9369333333333</v>
      </c>
      <c r="AO148" s="1">
        <v>303134.23170977097</v>
      </c>
      <c r="AP148" s="1"/>
      <c r="AQ148" s="1">
        <v>11.7135</v>
      </c>
      <c r="AR148" s="1">
        <v>1835702.3446808001</v>
      </c>
    </row>
    <row r="149" spans="1:44">
      <c r="A149" s="4"/>
      <c r="B149" s="4"/>
      <c r="C149" s="4" t="s">
        <v>38</v>
      </c>
      <c r="D149" s="4"/>
      <c r="E149" s="4"/>
      <c r="F149" s="4" t="s">
        <v>429</v>
      </c>
      <c r="G149" s="4" t="s">
        <v>115</v>
      </c>
      <c r="H149" s="4"/>
      <c r="I149" s="2">
        <v>44487.218074039403</v>
      </c>
      <c r="J149" s="1"/>
      <c r="K149" s="1">
        <v>0</v>
      </c>
      <c r="L149" s="1">
        <v>5.8705833333333297</v>
      </c>
      <c r="M149" s="1">
        <v>0</v>
      </c>
      <c r="N149" s="1"/>
      <c r="O149" s="1">
        <v>5.8685</v>
      </c>
      <c r="P149" s="1">
        <v>144526.77753514299</v>
      </c>
      <c r="Q149" s="1"/>
      <c r="R149" s="1">
        <v>0</v>
      </c>
      <c r="S149" s="1">
        <v>7.2728999999999999</v>
      </c>
      <c r="T149" s="1">
        <v>0</v>
      </c>
      <c r="U149" s="1"/>
      <c r="V149" s="1">
        <v>6.5173333333333296</v>
      </c>
      <c r="W149" s="1">
        <v>140008.12534683899</v>
      </c>
      <c r="X149" s="1"/>
      <c r="Y149" s="1">
        <v>8.6600910579841806</v>
      </c>
      <c r="Z149" s="1">
        <v>7.3091833333333298</v>
      </c>
      <c r="AA149" s="1">
        <v>2600.1497614937198</v>
      </c>
      <c r="AB149" s="1"/>
      <c r="AC149" s="1">
        <v>6.5173333333333296</v>
      </c>
      <c r="AD149" s="1">
        <v>140008.12534683899</v>
      </c>
      <c r="AE149" s="1"/>
      <c r="AF149" s="1">
        <v>7.0425755258249296</v>
      </c>
      <c r="AG149" s="1">
        <v>7.75075</v>
      </c>
      <c r="AH149" s="1">
        <v>562.19228796386699</v>
      </c>
      <c r="AI149" s="1"/>
      <c r="AJ149" s="1">
        <v>7.3217333333333299</v>
      </c>
      <c r="AK149" s="1">
        <v>54382.406145680499</v>
      </c>
      <c r="AL149" s="1"/>
      <c r="AM149" s="1">
        <v>822.914648616509</v>
      </c>
      <c r="AN149" s="1">
        <v>18.93695</v>
      </c>
      <c r="AO149" s="1">
        <v>300021.45610670903</v>
      </c>
      <c r="AP149" s="1"/>
      <c r="AQ149" s="1">
        <v>11.7135</v>
      </c>
      <c r="AR149" s="1">
        <v>1619447.71197747</v>
      </c>
    </row>
    <row r="150" spans="1:44">
      <c r="A150" s="4"/>
      <c r="B150" s="4"/>
      <c r="C150" s="4" t="s">
        <v>18</v>
      </c>
      <c r="D150" s="4"/>
      <c r="E150" s="4"/>
      <c r="F150" s="4" t="s">
        <v>291</v>
      </c>
      <c r="G150" s="4" t="s">
        <v>115</v>
      </c>
      <c r="H150" s="4"/>
      <c r="I150" s="2">
        <v>44487.255483217603</v>
      </c>
      <c r="J150" s="1"/>
      <c r="K150" s="1">
        <v>0</v>
      </c>
      <c r="L150" s="1">
        <v>5.8705999999999996</v>
      </c>
      <c r="M150" s="1">
        <v>0</v>
      </c>
      <c r="N150" s="1"/>
      <c r="O150" s="1">
        <v>5.8685</v>
      </c>
      <c r="P150" s="1">
        <v>144168.14903335299</v>
      </c>
      <c r="Q150" s="1"/>
      <c r="R150" s="1">
        <v>0</v>
      </c>
      <c r="S150" s="1">
        <v>7.1117499999999998</v>
      </c>
      <c r="T150" s="1">
        <v>0</v>
      </c>
      <c r="U150" s="1"/>
      <c r="V150" s="1">
        <v>6.5173500000000004</v>
      </c>
      <c r="W150" s="1">
        <v>138633.81057939999</v>
      </c>
      <c r="X150" s="1"/>
      <c r="Y150" s="1">
        <v>4.6925787242799597</v>
      </c>
      <c r="Z150" s="1">
        <v>7.3091833333333298</v>
      </c>
      <c r="AA150" s="1">
        <v>1395.09374546402</v>
      </c>
      <c r="AB150" s="1"/>
      <c r="AC150" s="1">
        <v>6.5173500000000004</v>
      </c>
      <c r="AD150" s="1">
        <v>138633.81057939999</v>
      </c>
      <c r="AE150" s="1"/>
      <c r="AF150" s="1">
        <v>6.7727545034899901</v>
      </c>
      <c r="AG150" s="1">
        <v>7.75075</v>
      </c>
      <c r="AH150" s="1">
        <v>510.99184706947199</v>
      </c>
      <c r="AI150" s="1"/>
      <c r="AJ150" s="1">
        <v>7.3217499999999998</v>
      </c>
      <c r="AK150" s="1">
        <v>51398.883546101002</v>
      </c>
      <c r="AL150" s="1"/>
      <c r="AM150" s="1">
        <v>679.69794102172602</v>
      </c>
      <c r="AN150" s="1">
        <v>18.936966666666699</v>
      </c>
      <c r="AO150" s="1">
        <v>255288.37356109699</v>
      </c>
      <c r="AP150" s="1"/>
      <c r="AQ150" s="1">
        <v>11.713516666666701</v>
      </c>
      <c r="AR150" s="1">
        <v>1645076.0275284301</v>
      </c>
    </row>
    <row r="151" spans="1:44">
      <c r="A151" s="4"/>
      <c r="B151" s="4"/>
      <c r="C151" s="4" t="s">
        <v>311</v>
      </c>
      <c r="D151" s="4"/>
      <c r="E151" s="4"/>
      <c r="F151" s="4" t="s">
        <v>88</v>
      </c>
      <c r="G151" s="4" t="s">
        <v>115</v>
      </c>
      <c r="H151" s="4"/>
      <c r="I151" s="2">
        <v>44487.273580312503</v>
      </c>
      <c r="J151" s="1"/>
      <c r="K151" s="1">
        <v>0</v>
      </c>
      <c r="L151" s="1">
        <v>5.8705833333333297</v>
      </c>
      <c r="M151" s="1">
        <v>0</v>
      </c>
      <c r="N151" s="1"/>
      <c r="O151" s="1">
        <v>5.8685</v>
      </c>
      <c r="P151" s="1">
        <v>147692.99581838201</v>
      </c>
      <c r="Q151" s="1"/>
      <c r="R151" s="1">
        <v>0</v>
      </c>
      <c r="S151" s="1">
        <v>7.0503499999999999</v>
      </c>
      <c r="T151" s="1">
        <v>0</v>
      </c>
      <c r="U151" s="1"/>
      <c r="V151" s="1">
        <v>6.5173333333333296</v>
      </c>
      <c r="W151" s="1">
        <v>147116.03004272</v>
      </c>
      <c r="X151" s="1"/>
      <c r="Y151" s="1">
        <v>4.5185670196389696</v>
      </c>
      <c r="Z151" s="1">
        <v>7.3091833333333298</v>
      </c>
      <c r="AA151" s="1">
        <v>1425.5530668384199</v>
      </c>
      <c r="AB151" s="1"/>
      <c r="AC151" s="1">
        <v>6.5173333333333296</v>
      </c>
      <c r="AD151" s="1">
        <v>147116.03004272</v>
      </c>
      <c r="AE151" s="1"/>
      <c r="AF151" s="1">
        <v>8.53310494596745</v>
      </c>
      <c r="AG151" s="1">
        <v>7.75075</v>
      </c>
      <c r="AH151" s="1">
        <v>642.70266344234005</v>
      </c>
      <c r="AI151" s="1"/>
      <c r="AJ151" s="1">
        <v>7.3217333333333299</v>
      </c>
      <c r="AK151" s="1">
        <v>51310.714372767703</v>
      </c>
      <c r="AL151" s="1"/>
      <c r="AM151" s="1">
        <v>650.95031292911096</v>
      </c>
      <c r="AN151" s="1">
        <v>18.93695</v>
      </c>
      <c r="AO151" s="1">
        <v>246020.89783199801</v>
      </c>
      <c r="AP151" s="1"/>
      <c r="AQ151" s="1">
        <v>11.7135</v>
      </c>
      <c r="AR151" s="1">
        <v>1649737.98810757</v>
      </c>
    </row>
    <row r="152" spans="1:44">
      <c r="A152" s="4"/>
      <c r="B152" s="4"/>
      <c r="C152" s="4" t="s">
        <v>523</v>
      </c>
      <c r="D152" s="4"/>
      <c r="E152" s="4"/>
      <c r="F152" s="4" t="s">
        <v>363</v>
      </c>
      <c r="G152" s="4" t="s">
        <v>115</v>
      </c>
      <c r="H152" s="4"/>
      <c r="I152" s="2">
        <v>44487.292030509299</v>
      </c>
      <c r="J152" s="1"/>
      <c r="K152" s="1">
        <v>0</v>
      </c>
      <c r="L152" s="1">
        <v>5.0250000000000004</v>
      </c>
      <c r="M152" s="1">
        <v>0</v>
      </c>
      <c r="N152" s="1"/>
      <c r="O152" s="1">
        <v>5.8685</v>
      </c>
      <c r="P152" s="1">
        <v>145346.49291378801</v>
      </c>
      <c r="Q152" s="1"/>
      <c r="R152" s="1">
        <v>0</v>
      </c>
      <c r="S152" s="1">
        <v>6.7280333333333298</v>
      </c>
      <c r="T152" s="1">
        <v>0</v>
      </c>
      <c r="U152" s="1"/>
      <c r="V152" s="1">
        <v>6.5173333333333296</v>
      </c>
      <c r="W152" s="1">
        <v>130964.458135646</v>
      </c>
      <c r="X152" s="1"/>
      <c r="Y152" s="1">
        <v>7.2125529708369003</v>
      </c>
      <c r="Z152" s="1">
        <v>7.3091833333333298</v>
      </c>
      <c r="AA152" s="1">
        <v>2025.65336538985</v>
      </c>
      <c r="AB152" s="1"/>
      <c r="AC152" s="1">
        <v>6.5173333333333296</v>
      </c>
      <c r="AD152" s="1">
        <v>130964.458135646</v>
      </c>
      <c r="AE152" s="1"/>
      <c r="AF152" s="1">
        <v>7.8224168707152</v>
      </c>
      <c r="AG152" s="1">
        <v>7.75075</v>
      </c>
      <c r="AH152" s="1">
        <v>590.49447961998101</v>
      </c>
      <c r="AI152" s="1"/>
      <c r="AJ152" s="1">
        <v>7.3217333333333299</v>
      </c>
      <c r="AK152" s="1">
        <v>51425.667047318399</v>
      </c>
      <c r="AL152" s="1"/>
      <c r="AM152" s="1">
        <v>665.55925492630104</v>
      </c>
      <c r="AN152" s="1">
        <v>18.93695</v>
      </c>
      <c r="AO152" s="1">
        <v>247090.601722736</v>
      </c>
      <c r="AP152" s="1"/>
      <c r="AQ152" s="1">
        <v>11.7135</v>
      </c>
      <c r="AR152" s="1">
        <v>1623400.2184401799</v>
      </c>
    </row>
    <row r="153" spans="1:44">
      <c r="A153" s="4"/>
      <c r="B153" s="4"/>
      <c r="C153" s="4" t="s">
        <v>298</v>
      </c>
      <c r="D153" s="4"/>
      <c r="E153" s="4"/>
      <c r="F153" s="4" t="s">
        <v>211</v>
      </c>
      <c r="G153" s="4" t="s">
        <v>115</v>
      </c>
      <c r="H153" s="4"/>
      <c r="I153" s="2">
        <v>44487.311336099498</v>
      </c>
      <c r="J153" s="1"/>
      <c r="K153" s="1">
        <v>0</v>
      </c>
      <c r="L153" s="1">
        <v>5.8747833333333297</v>
      </c>
      <c r="M153" s="1">
        <v>0</v>
      </c>
      <c r="N153" s="1"/>
      <c r="O153" s="1">
        <v>5.8685</v>
      </c>
      <c r="P153" s="1">
        <v>163081.475961113</v>
      </c>
      <c r="Q153" s="1"/>
      <c r="R153" s="1">
        <v>0</v>
      </c>
      <c r="S153" s="1">
        <v>7.1271000000000004</v>
      </c>
      <c r="T153" s="1">
        <v>0</v>
      </c>
      <c r="U153" s="1"/>
      <c r="V153" s="1">
        <v>6.5173333333333296</v>
      </c>
      <c r="W153" s="1">
        <v>160532.02129034101</v>
      </c>
      <c r="X153" s="1"/>
      <c r="Y153" s="1">
        <v>0</v>
      </c>
      <c r="Z153" s="1">
        <v>7.2554666666666696</v>
      </c>
      <c r="AA153" s="1">
        <v>0</v>
      </c>
      <c r="AB153" s="1"/>
      <c r="AC153" s="1">
        <v>6.5173333333333296</v>
      </c>
      <c r="AD153" s="1">
        <v>160532.02129034101</v>
      </c>
      <c r="AE153" s="1"/>
      <c r="AF153" s="1">
        <v>4.3362854726853204</v>
      </c>
      <c r="AG153" s="1">
        <v>7.75075</v>
      </c>
      <c r="AH153" s="1">
        <v>395.61018272237197</v>
      </c>
      <c r="AI153" s="1"/>
      <c r="AJ153" s="1">
        <v>7.3217333333333299</v>
      </c>
      <c r="AK153" s="1">
        <v>62151.933577360702</v>
      </c>
      <c r="AL153" s="1"/>
      <c r="AM153" s="1">
        <v>289.828766104902</v>
      </c>
      <c r="AN153" s="1">
        <v>18.93695</v>
      </c>
      <c r="AO153" s="1">
        <v>141067.68963617299</v>
      </c>
      <c r="AP153" s="1"/>
      <c r="AQ153" s="1">
        <v>11.7135</v>
      </c>
      <c r="AR153" s="1">
        <v>1945097.38137255</v>
      </c>
    </row>
    <row r="154" spans="1:44">
      <c r="A154" s="4"/>
      <c r="B154" s="4"/>
      <c r="C154" s="4" t="s">
        <v>128</v>
      </c>
      <c r="D154" s="4"/>
      <c r="E154" s="4"/>
      <c r="F154" s="4" t="s">
        <v>69</v>
      </c>
      <c r="G154" s="4" t="s">
        <v>115</v>
      </c>
      <c r="H154" s="4"/>
      <c r="I154" s="2">
        <v>44487.330560324102</v>
      </c>
      <c r="J154" s="1"/>
      <c r="K154" s="1">
        <v>0</v>
      </c>
      <c r="L154" s="1">
        <v>5.8705999999999996</v>
      </c>
      <c r="M154" s="1">
        <v>0</v>
      </c>
      <c r="N154" s="1"/>
      <c r="O154" s="1">
        <v>5.86431666666667</v>
      </c>
      <c r="P154" s="1">
        <v>146902.42172963699</v>
      </c>
      <c r="Q154" s="1"/>
      <c r="R154" s="1">
        <v>0</v>
      </c>
      <c r="S154" s="1">
        <v>6.8124500000000001</v>
      </c>
      <c r="T154" s="1">
        <v>0</v>
      </c>
      <c r="U154" s="1"/>
      <c r="V154" s="1">
        <v>6.5173333333333296</v>
      </c>
      <c r="W154" s="1">
        <v>136000.40472265499</v>
      </c>
      <c r="X154" s="1"/>
      <c r="Y154" s="1">
        <v>0</v>
      </c>
      <c r="Z154" s="1">
        <v>7.1710500000000001</v>
      </c>
      <c r="AA154" s="1">
        <v>0</v>
      </c>
      <c r="AB154" s="1"/>
      <c r="AC154" s="1">
        <v>6.5173333333333296</v>
      </c>
      <c r="AD154" s="1">
        <v>136000.40472265499</v>
      </c>
      <c r="AE154" s="1"/>
      <c r="AF154" s="1">
        <v>3.9398881659564098</v>
      </c>
      <c r="AG154" s="1">
        <v>7.75075</v>
      </c>
      <c r="AH154" s="1">
        <v>284.57599119190201</v>
      </c>
      <c r="AI154" s="1"/>
      <c r="AJ154" s="1">
        <v>7.3217333333333299</v>
      </c>
      <c r="AK154" s="1">
        <v>49206.152818816401</v>
      </c>
      <c r="AL154" s="1"/>
      <c r="AM154" s="1">
        <v>353.50840260503998</v>
      </c>
      <c r="AN154" s="1">
        <v>18.93695</v>
      </c>
      <c r="AO154" s="1">
        <v>133809.096219536</v>
      </c>
      <c r="AP154" s="1"/>
      <c r="AQ154" s="1">
        <v>11.7135</v>
      </c>
      <c r="AR154" s="1">
        <v>1554046.3419578499</v>
      </c>
    </row>
    <row r="155" spans="1:44">
      <c r="A155" s="4"/>
      <c r="B155" s="4"/>
      <c r="C155" s="4" t="s">
        <v>315</v>
      </c>
      <c r="D155" s="4"/>
      <c r="E155" s="4"/>
      <c r="F155" s="4" t="s">
        <v>268</v>
      </c>
      <c r="G155" s="4" t="s">
        <v>115</v>
      </c>
      <c r="H155" s="4"/>
      <c r="I155" s="2">
        <v>44487.349817638897</v>
      </c>
      <c r="J155" s="1"/>
      <c r="K155" s="1">
        <v>0</v>
      </c>
      <c r="L155" s="1">
        <v>5.8664166666666704</v>
      </c>
      <c r="M155" s="1">
        <v>0</v>
      </c>
      <c r="N155" s="1"/>
      <c r="O155" s="1">
        <v>5.8685</v>
      </c>
      <c r="P155" s="1">
        <v>148175.61223861499</v>
      </c>
      <c r="Q155" s="1"/>
      <c r="R155" s="1" t="s">
        <v>450</v>
      </c>
      <c r="S155" s="1" t="s">
        <v>450</v>
      </c>
      <c r="T155" s="1" t="s">
        <v>450</v>
      </c>
      <c r="U155" s="1" t="s">
        <v>450</v>
      </c>
      <c r="V155" s="1">
        <v>6.5173500000000004</v>
      </c>
      <c r="W155" s="1">
        <v>141193.81072420001</v>
      </c>
      <c r="X155" s="1"/>
      <c r="Y155" s="1">
        <v>0</v>
      </c>
      <c r="Z155" s="1">
        <v>7.3091833333333298</v>
      </c>
      <c r="AA155" s="1">
        <v>0</v>
      </c>
      <c r="AB155" s="1"/>
      <c r="AC155" s="1">
        <v>6.5173500000000004</v>
      </c>
      <c r="AD155" s="1">
        <v>141193.81072420001</v>
      </c>
      <c r="AE155" s="1"/>
      <c r="AF155" s="1">
        <v>4.30977632935031</v>
      </c>
      <c r="AG155" s="1">
        <v>7.7507666666666699</v>
      </c>
      <c r="AH155" s="1">
        <v>345.50363237253902</v>
      </c>
      <c r="AI155" s="1"/>
      <c r="AJ155" s="1">
        <v>7.3217499999999998</v>
      </c>
      <c r="AK155" s="1">
        <v>54613.867763499402</v>
      </c>
      <c r="AL155" s="1"/>
      <c r="AM155" s="1">
        <v>327.45186492609901</v>
      </c>
      <c r="AN155" s="1">
        <v>18.936966666666699</v>
      </c>
      <c r="AO155" s="1">
        <v>138431.95114202501</v>
      </c>
      <c r="AP155" s="1"/>
      <c r="AQ155" s="1">
        <v>11.713516666666701</v>
      </c>
      <c r="AR155" s="1">
        <v>1718560.7321601</v>
      </c>
    </row>
    <row r="156" spans="1:44">
      <c r="A156" s="4"/>
      <c r="B156" s="4"/>
      <c r="C156" s="4" t="s">
        <v>184</v>
      </c>
      <c r="D156" s="4"/>
      <c r="E156" s="4"/>
      <c r="F156" s="4" t="s">
        <v>385</v>
      </c>
      <c r="G156" s="4" t="s">
        <v>115</v>
      </c>
      <c r="H156" s="4"/>
      <c r="I156" s="2">
        <v>44487.369023587999</v>
      </c>
      <c r="J156" s="1"/>
      <c r="K156" s="1">
        <v>0</v>
      </c>
      <c r="L156" s="1">
        <v>5.8663999999999996</v>
      </c>
      <c r="M156" s="1">
        <v>0</v>
      </c>
      <c r="N156" s="1"/>
      <c r="O156" s="1">
        <v>5.8685</v>
      </c>
      <c r="P156" s="1">
        <v>125204.311382143</v>
      </c>
      <c r="Q156" s="1"/>
      <c r="R156" s="1">
        <v>0</v>
      </c>
      <c r="S156" s="1">
        <v>6.9659333333333304</v>
      </c>
      <c r="T156" s="1">
        <v>0</v>
      </c>
      <c r="U156" s="1"/>
      <c r="V156" s="1">
        <v>6.5173500000000004</v>
      </c>
      <c r="W156" s="1">
        <v>114991.864369861</v>
      </c>
      <c r="X156" s="1"/>
      <c r="Y156" s="1">
        <v>0</v>
      </c>
      <c r="Z156" s="1">
        <v>7.1710500000000001</v>
      </c>
      <c r="AA156" s="1">
        <v>0</v>
      </c>
      <c r="AB156" s="1"/>
      <c r="AC156" s="1">
        <v>6.5173500000000004</v>
      </c>
      <c r="AD156" s="1">
        <v>114991.864369861</v>
      </c>
      <c r="AE156" s="1"/>
      <c r="AF156" s="1">
        <v>0</v>
      </c>
      <c r="AG156" s="1">
        <v>7.8987999999999996</v>
      </c>
      <c r="AH156" s="1">
        <v>0</v>
      </c>
      <c r="AI156" s="1"/>
      <c r="AJ156" s="1">
        <v>7.3217499999999998</v>
      </c>
      <c r="AK156" s="1">
        <v>45984.650136029399</v>
      </c>
      <c r="AL156" s="1"/>
      <c r="AM156" s="1">
        <v>30.840563140917101</v>
      </c>
      <c r="AN156" s="1">
        <v>18.93695</v>
      </c>
      <c r="AO156" s="1">
        <v>25644.310563388</v>
      </c>
      <c r="AP156" s="1"/>
      <c r="AQ156" s="1">
        <v>11.7135</v>
      </c>
      <c r="AR156" s="1">
        <v>1509774.14904854</v>
      </c>
    </row>
    <row r="157" spans="1:44">
      <c r="A157" s="4"/>
      <c r="B157" s="4"/>
      <c r="C157" s="4" t="s">
        <v>219</v>
      </c>
      <c r="D157" s="4"/>
      <c r="E157" s="4"/>
      <c r="F157" s="4" t="s">
        <v>97</v>
      </c>
      <c r="G157" s="4" t="s">
        <v>115</v>
      </c>
      <c r="H157" s="4"/>
      <c r="I157" s="2">
        <v>44487.388184189796</v>
      </c>
      <c r="J157" s="1"/>
      <c r="K157" s="1">
        <v>0</v>
      </c>
      <c r="L157" s="1">
        <v>5.0250000000000004</v>
      </c>
      <c r="M157" s="1">
        <v>0</v>
      </c>
      <c r="N157" s="1"/>
      <c r="O157" s="1">
        <v>5.86431666666667</v>
      </c>
      <c r="P157" s="1">
        <v>113128.098543994</v>
      </c>
      <c r="Q157" s="1"/>
      <c r="R157" s="1" t="s">
        <v>450</v>
      </c>
      <c r="S157" s="1" t="s">
        <v>450</v>
      </c>
      <c r="T157" s="1" t="s">
        <v>450</v>
      </c>
      <c r="U157" s="1" t="s">
        <v>450</v>
      </c>
      <c r="V157" s="1">
        <v>6.5173500000000004</v>
      </c>
      <c r="W157" s="1">
        <v>102541.566104549</v>
      </c>
      <c r="X157" s="1"/>
      <c r="Y157" s="1">
        <v>0</v>
      </c>
      <c r="Z157" s="1">
        <v>7.2631666666666703</v>
      </c>
      <c r="AA157" s="1">
        <v>0</v>
      </c>
      <c r="AB157" s="1"/>
      <c r="AC157" s="1">
        <v>6.5173500000000004</v>
      </c>
      <c r="AD157" s="1">
        <v>102541.566104549</v>
      </c>
      <c r="AE157" s="1"/>
      <c r="AF157" s="1">
        <v>0</v>
      </c>
      <c r="AG157" s="1">
        <v>8.0334000000000003</v>
      </c>
      <c r="AH157" s="1">
        <v>0</v>
      </c>
      <c r="AI157" s="1"/>
      <c r="AJ157" s="1">
        <v>7.3217666666666696</v>
      </c>
      <c r="AK157" s="1">
        <v>43010.031829589803</v>
      </c>
      <c r="AL157" s="1"/>
      <c r="AM157" s="1">
        <v>66.277089060852902</v>
      </c>
      <c r="AN157" s="1">
        <v>18.936983333333298</v>
      </c>
      <c r="AO157" s="1">
        <v>35882.039992865401</v>
      </c>
      <c r="AP157" s="1"/>
      <c r="AQ157" s="1">
        <v>11.7135333333333</v>
      </c>
      <c r="AR157" s="1">
        <v>1457762.81522557</v>
      </c>
    </row>
    <row r="158" spans="1:44">
      <c r="A158" s="4"/>
      <c r="B158" s="4"/>
      <c r="C158" s="4" t="s">
        <v>535</v>
      </c>
      <c r="D158" s="4"/>
      <c r="E158" s="4"/>
      <c r="F158" s="4" t="s">
        <v>456</v>
      </c>
      <c r="G158" s="4" t="s">
        <v>115</v>
      </c>
      <c r="H158" s="4"/>
      <c r="I158" s="2">
        <v>44487.407445486097</v>
      </c>
      <c r="J158" s="1"/>
      <c r="K158" s="1">
        <v>0</v>
      </c>
      <c r="L158" s="1">
        <v>5.8705999999999996</v>
      </c>
      <c r="M158" s="1">
        <v>0</v>
      </c>
      <c r="N158" s="1"/>
      <c r="O158" s="1">
        <v>5.8685</v>
      </c>
      <c r="P158" s="1">
        <v>127099.22579650101</v>
      </c>
      <c r="Q158" s="1"/>
      <c r="R158" s="1">
        <v>0</v>
      </c>
      <c r="S158" s="1">
        <v>7.0196666666666703</v>
      </c>
      <c r="T158" s="1">
        <v>0</v>
      </c>
      <c r="U158" s="1"/>
      <c r="V158" s="1">
        <v>6.5173500000000004</v>
      </c>
      <c r="W158" s="1">
        <v>113659.352138442</v>
      </c>
      <c r="X158" s="1"/>
      <c r="Y158" s="1">
        <v>0</v>
      </c>
      <c r="Z158" s="1">
        <v>7.2631500000000004</v>
      </c>
      <c r="AA158" s="1">
        <v>0</v>
      </c>
      <c r="AB158" s="1"/>
      <c r="AC158" s="1">
        <v>6.5173500000000004</v>
      </c>
      <c r="AD158" s="1">
        <v>113659.352138442</v>
      </c>
      <c r="AE158" s="1"/>
      <c r="AF158" s="1" t="s">
        <v>450</v>
      </c>
      <c r="AG158" s="1" t="s">
        <v>450</v>
      </c>
      <c r="AH158" s="1" t="s">
        <v>450</v>
      </c>
      <c r="AI158" s="1" t="s">
        <v>450</v>
      </c>
      <c r="AJ158" s="1">
        <v>7.3217499999999998</v>
      </c>
      <c r="AK158" s="1">
        <v>47295.925722708402</v>
      </c>
      <c r="AL158" s="1"/>
      <c r="AM158" s="1">
        <v>109.46492598536901</v>
      </c>
      <c r="AN158" s="1">
        <v>18.936966666666699</v>
      </c>
      <c r="AO158" s="1">
        <v>51377.029119154999</v>
      </c>
      <c r="AP158" s="1"/>
      <c r="AQ158" s="1">
        <v>11.713516666666701</v>
      </c>
      <c r="AR158" s="1">
        <v>1515573.32871279</v>
      </c>
    </row>
    <row r="159" spans="1:44">
      <c r="A159" s="4"/>
      <c r="B159" s="4"/>
      <c r="C159" s="4" t="s">
        <v>32</v>
      </c>
      <c r="D159" s="4"/>
      <c r="E159" s="4"/>
      <c r="F159" s="4" t="s">
        <v>492</v>
      </c>
      <c r="G159" s="4" t="s">
        <v>115</v>
      </c>
      <c r="H159" s="4"/>
      <c r="I159" s="2">
        <v>44487.425501712998</v>
      </c>
      <c r="J159" s="1"/>
      <c r="K159" s="1">
        <v>0</v>
      </c>
      <c r="L159" s="1">
        <v>5.1212833333333299</v>
      </c>
      <c r="M159" s="1">
        <v>0</v>
      </c>
      <c r="N159" s="1"/>
      <c r="O159" s="1">
        <v>5.8685</v>
      </c>
      <c r="P159" s="1">
        <v>121219.77406168199</v>
      </c>
      <c r="Q159" s="1"/>
      <c r="R159" s="1">
        <v>0</v>
      </c>
      <c r="S159" s="1">
        <v>7.0427</v>
      </c>
      <c r="T159" s="1">
        <v>0</v>
      </c>
      <c r="U159" s="1"/>
      <c r="V159" s="1">
        <v>6.5173500000000004</v>
      </c>
      <c r="W159" s="1">
        <v>113247.21481129101</v>
      </c>
      <c r="X159" s="1"/>
      <c r="Y159" s="1">
        <v>0</v>
      </c>
      <c r="Z159" s="1">
        <v>7.17106666666667</v>
      </c>
      <c r="AA159" s="1">
        <v>0</v>
      </c>
      <c r="AB159" s="1"/>
      <c r="AC159" s="1">
        <v>6.5173500000000004</v>
      </c>
      <c r="AD159" s="1">
        <v>113247.21481129101</v>
      </c>
      <c r="AE159" s="1"/>
      <c r="AF159" s="1" t="s">
        <v>450</v>
      </c>
      <c r="AG159" s="1" t="s">
        <v>450</v>
      </c>
      <c r="AH159" s="1" t="s">
        <v>450</v>
      </c>
      <c r="AI159" s="1" t="s">
        <v>450</v>
      </c>
      <c r="AJ159" s="1">
        <v>7.3217666666666696</v>
      </c>
      <c r="AK159" s="1">
        <v>48296.405356450101</v>
      </c>
      <c r="AL159" s="1"/>
      <c r="AM159" s="1">
        <v>879.37774592914195</v>
      </c>
      <c r="AN159" s="1">
        <v>18.936966666666699</v>
      </c>
      <c r="AO159" s="1">
        <v>289407.444501839</v>
      </c>
      <c r="AP159" s="1"/>
      <c r="AQ159" s="1">
        <v>11.7135333333333</v>
      </c>
      <c r="AR159" s="1">
        <v>1468494.2100799701</v>
      </c>
    </row>
    <row r="160" spans="1:44">
      <c r="A160" s="4"/>
      <c r="B160" s="4"/>
      <c r="C160" s="4" t="s">
        <v>237</v>
      </c>
      <c r="D160" s="4"/>
      <c r="E160" s="4"/>
      <c r="F160" s="4" t="s">
        <v>372</v>
      </c>
      <c r="G160" s="4" t="s">
        <v>115</v>
      </c>
      <c r="H160" s="4"/>
      <c r="I160" s="2">
        <v>44487.461676956002</v>
      </c>
      <c r="J160" s="1"/>
      <c r="K160" s="1">
        <v>0</v>
      </c>
      <c r="L160" s="1">
        <v>5.8663999999999996</v>
      </c>
      <c r="M160" s="1">
        <v>0</v>
      </c>
      <c r="N160" s="1"/>
      <c r="O160" s="1">
        <v>5.86431666666667</v>
      </c>
      <c r="P160" s="1">
        <v>130009.56363904101</v>
      </c>
      <c r="Q160" s="1"/>
      <c r="R160" s="1">
        <v>0</v>
      </c>
      <c r="S160" s="1">
        <v>7.0503499999999999</v>
      </c>
      <c r="T160" s="1">
        <v>0</v>
      </c>
      <c r="U160" s="1"/>
      <c r="V160" s="1">
        <v>6.5173333333333296</v>
      </c>
      <c r="W160" s="1">
        <v>125419.43747682399</v>
      </c>
      <c r="X160" s="1"/>
      <c r="Y160" s="1">
        <v>0</v>
      </c>
      <c r="Z160" s="1">
        <v>7.4550000000000001</v>
      </c>
      <c r="AA160" s="1">
        <v>0</v>
      </c>
      <c r="AB160" s="1"/>
      <c r="AC160" s="1">
        <v>6.5173333333333296</v>
      </c>
      <c r="AD160" s="1">
        <v>125419.43747682399</v>
      </c>
      <c r="AE160" s="1"/>
      <c r="AF160" s="1">
        <v>0</v>
      </c>
      <c r="AG160" s="1">
        <v>7.7642166666666697</v>
      </c>
      <c r="AH160" s="1">
        <v>0</v>
      </c>
      <c r="AI160" s="1"/>
      <c r="AJ160" s="1">
        <v>7.3217333333333299</v>
      </c>
      <c r="AK160" s="1">
        <v>51785.589987181898</v>
      </c>
      <c r="AL160" s="1"/>
      <c r="AM160" s="1">
        <v>741.904006221592</v>
      </c>
      <c r="AN160" s="1">
        <v>18.93695</v>
      </c>
      <c r="AO160" s="1">
        <v>253857.980807688</v>
      </c>
      <c r="AP160" s="1"/>
      <c r="AQ160" s="1">
        <v>11.7135</v>
      </c>
      <c r="AR160" s="1">
        <v>1508664.6260259</v>
      </c>
    </row>
    <row r="161" spans="1:44">
      <c r="A161" s="4"/>
      <c r="B161" s="4"/>
      <c r="C161" s="4" t="s">
        <v>280</v>
      </c>
      <c r="D161" s="4"/>
      <c r="E161" s="4"/>
      <c r="F161" s="4" t="s">
        <v>42</v>
      </c>
      <c r="G161" s="4" t="s">
        <v>115</v>
      </c>
      <c r="H161" s="4"/>
      <c r="I161" s="2">
        <v>44487.480857280098</v>
      </c>
      <c r="J161" s="1"/>
      <c r="K161" s="1">
        <v>0</v>
      </c>
      <c r="L161" s="1">
        <v>5.8705999999999996</v>
      </c>
      <c r="M161" s="1">
        <v>0</v>
      </c>
      <c r="N161" s="1"/>
      <c r="O161" s="1">
        <v>5.86431666666667</v>
      </c>
      <c r="P161" s="1">
        <v>144169.48912750999</v>
      </c>
      <c r="Q161" s="1"/>
      <c r="R161" s="1">
        <v>0</v>
      </c>
      <c r="S161" s="1">
        <v>7.0887333333333302</v>
      </c>
      <c r="T161" s="1">
        <v>0</v>
      </c>
      <c r="U161" s="1"/>
      <c r="V161" s="1">
        <v>6.5173500000000004</v>
      </c>
      <c r="W161" s="1">
        <v>139865.03046919199</v>
      </c>
      <c r="X161" s="1"/>
      <c r="Y161" s="1">
        <v>0</v>
      </c>
      <c r="Z161" s="1">
        <v>7.2554666666666696</v>
      </c>
      <c r="AA161" s="1">
        <v>0</v>
      </c>
      <c r="AB161" s="1"/>
      <c r="AC161" s="1">
        <v>6.5173500000000004</v>
      </c>
      <c r="AD161" s="1">
        <v>139865.03046919199</v>
      </c>
      <c r="AE161" s="1"/>
      <c r="AF161" s="1">
        <v>0</v>
      </c>
      <c r="AG161" s="1">
        <v>7.7507666666666699</v>
      </c>
      <c r="AH161" s="1">
        <v>0</v>
      </c>
      <c r="AI161" s="1"/>
      <c r="AJ161" s="1">
        <v>7.3217499999999998</v>
      </c>
      <c r="AK161" s="1">
        <v>53684.249606179103</v>
      </c>
      <c r="AL161" s="1"/>
      <c r="AM161" s="1">
        <v>458.50085052438101</v>
      </c>
      <c r="AN161" s="1">
        <v>18.93695</v>
      </c>
      <c r="AO161" s="1">
        <v>179765.89971254001</v>
      </c>
      <c r="AP161" s="1"/>
      <c r="AQ161" s="1">
        <v>11.713516666666701</v>
      </c>
      <c r="AR161" s="1">
        <v>1657963.5294226201</v>
      </c>
    </row>
    <row r="162" spans="1:44">
      <c r="A162" s="4"/>
      <c r="B162" s="4"/>
      <c r="C162" s="4" t="s">
        <v>242</v>
      </c>
      <c r="D162" s="4"/>
      <c r="E162" s="4"/>
      <c r="F162" s="4" t="s">
        <v>304</v>
      </c>
      <c r="G162" s="4" t="s">
        <v>115</v>
      </c>
      <c r="H162" s="4"/>
      <c r="I162" s="2">
        <v>44487.499984594899</v>
      </c>
      <c r="J162" s="1"/>
      <c r="K162" s="1">
        <v>0</v>
      </c>
      <c r="L162" s="1">
        <v>5.8663999999999996</v>
      </c>
      <c r="M162" s="1">
        <v>0</v>
      </c>
      <c r="N162" s="1"/>
      <c r="O162" s="1">
        <v>5.86431666666667</v>
      </c>
      <c r="P162" s="1">
        <v>144080.45273848501</v>
      </c>
      <c r="Q162" s="1"/>
      <c r="R162" s="1">
        <v>0</v>
      </c>
      <c r="S162" s="1">
        <v>6.9736000000000002</v>
      </c>
      <c r="T162" s="1">
        <v>0</v>
      </c>
      <c r="U162" s="1"/>
      <c r="V162" s="1">
        <v>6.5173333333333296</v>
      </c>
      <c r="W162" s="1">
        <v>144379.567329907</v>
      </c>
      <c r="X162" s="1"/>
      <c r="Y162" s="1" t="s">
        <v>450</v>
      </c>
      <c r="Z162" s="1" t="s">
        <v>450</v>
      </c>
      <c r="AA162" s="1" t="s">
        <v>450</v>
      </c>
      <c r="AB162" s="1" t="s">
        <v>450</v>
      </c>
      <c r="AC162" s="1">
        <v>6.5173333333333296</v>
      </c>
      <c r="AD162" s="1">
        <v>144379.567329907</v>
      </c>
      <c r="AE162" s="1"/>
      <c r="AF162" s="1">
        <v>0</v>
      </c>
      <c r="AG162" s="1">
        <v>7.6430833333333297</v>
      </c>
      <c r="AH162" s="1">
        <v>0</v>
      </c>
      <c r="AI162" s="1"/>
      <c r="AJ162" s="1">
        <v>7.3140666666666698</v>
      </c>
      <c r="AK162" s="1">
        <v>52632.3391315193</v>
      </c>
      <c r="AL162" s="1"/>
      <c r="AM162" s="1">
        <v>626.25775269178405</v>
      </c>
      <c r="AN162" s="1">
        <v>18.93695</v>
      </c>
      <c r="AO162" s="1">
        <v>242615.102446904</v>
      </c>
      <c r="AP162" s="1"/>
      <c r="AQ162" s="1">
        <v>11.7135</v>
      </c>
      <c r="AR162" s="1">
        <v>1685757.8621393701</v>
      </c>
    </row>
    <row r="163" spans="1:44">
      <c r="A163" s="4"/>
      <c r="B163" s="4"/>
      <c r="C163" s="4" t="s">
        <v>276</v>
      </c>
      <c r="D163" s="4"/>
      <c r="E163" s="4"/>
      <c r="F163" s="4" t="s">
        <v>112</v>
      </c>
      <c r="G163" s="4" t="s">
        <v>115</v>
      </c>
      <c r="H163" s="4"/>
      <c r="I163" s="2">
        <v>44487.519239745401</v>
      </c>
      <c r="J163" s="1"/>
      <c r="K163" s="1">
        <v>0</v>
      </c>
      <c r="L163" s="1">
        <v>5.8705999999999996</v>
      </c>
      <c r="M163" s="1">
        <v>0</v>
      </c>
      <c r="N163" s="1"/>
      <c r="O163" s="1">
        <v>5.8685166666666699</v>
      </c>
      <c r="P163" s="1">
        <v>130223.01048276</v>
      </c>
      <c r="Q163" s="1"/>
      <c r="R163" s="1">
        <v>0</v>
      </c>
      <c r="S163" s="1">
        <v>7.1885000000000003</v>
      </c>
      <c r="T163" s="1">
        <v>0</v>
      </c>
      <c r="U163" s="1"/>
      <c r="V163" s="1">
        <v>6.5173500000000004</v>
      </c>
      <c r="W163" s="1">
        <v>128182.25504690599</v>
      </c>
      <c r="X163" s="1"/>
      <c r="Y163" s="1">
        <v>0</v>
      </c>
      <c r="Z163" s="1">
        <v>7.2631500000000004</v>
      </c>
      <c r="AA163" s="1">
        <v>0</v>
      </c>
      <c r="AB163" s="1"/>
      <c r="AC163" s="1">
        <v>6.5173500000000004</v>
      </c>
      <c r="AD163" s="1">
        <v>128182.25504690599</v>
      </c>
      <c r="AE163" s="1"/>
      <c r="AF163" s="1">
        <v>0</v>
      </c>
      <c r="AG163" s="1">
        <v>7.6430999999999996</v>
      </c>
      <c r="AH163" s="1">
        <v>0</v>
      </c>
      <c r="AI163" s="1"/>
      <c r="AJ163" s="1">
        <v>7.3140833333333299</v>
      </c>
      <c r="AK163" s="1">
        <v>47558.724442054103</v>
      </c>
      <c r="AL163" s="1"/>
      <c r="AM163" s="1">
        <v>829.52475570158902</v>
      </c>
      <c r="AN163" s="1">
        <v>18.936966666666699</v>
      </c>
      <c r="AO163" s="1">
        <v>281430.57717161701</v>
      </c>
      <c r="AP163" s="1"/>
      <c r="AQ163" s="1">
        <v>11.7135333333333</v>
      </c>
      <c r="AR163" s="1">
        <v>1507829.70850143</v>
      </c>
    </row>
    <row r="164" spans="1:44">
      <c r="A164" s="4"/>
      <c r="B164" s="4"/>
      <c r="C164" s="4" t="s">
        <v>381</v>
      </c>
      <c r="D164" s="4"/>
      <c r="E164" s="4"/>
      <c r="F164" s="4" t="s">
        <v>217</v>
      </c>
      <c r="G164" s="4" t="s">
        <v>115</v>
      </c>
      <c r="H164" s="4"/>
      <c r="I164" s="2">
        <v>44487.538383136598</v>
      </c>
      <c r="J164" s="1"/>
      <c r="K164" s="1">
        <v>0</v>
      </c>
      <c r="L164" s="1">
        <v>5.1338333333333299</v>
      </c>
      <c r="M164" s="1">
        <v>0</v>
      </c>
      <c r="N164" s="1"/>
      <c r="O164" s="1">
        <v>5.88106666666667</v>
      </c>
      <c r="P164" s="1">
        <v>121849.05509376001</v>
      </c>
      <c r="Q164" s="1"/>
      <c r="R164" s="1">
        <v>0</v>
      </c>
      <c r="S164" s="1">
        <v>7.43408333333333</v>
      </c>
      <c r="T164" s="1">
        <v>0</v>
      </c>
      <c r="U164" s="1"/>
      <c r="V164" s="1">
        <v>6.5250166666666702</v>
      </c>
      <c r="W164" s="1">
        <v>112715.74446589799</v>
      </c>
      <c r="X164" s="1"/>
      <c r="Y164" s="1">
        <v>4.0337433438433301</v>
      </c>
      <c r="Z164" s="1">
        <v>7.3091999999999997</v>
      </c>
      <c r="AA164" s="1">
        <v>975.02445673421505</v>
      </c>
      <c r="AB164" s="1"/>
      <c r="AC164" s="1">
        <v>6.5250166666666702</v>
      </c>
      <c r="AD164" s="1">
        <v>112715.74446589799</v>
      </c>
      <c r="AE164" s="1"/>
      <c r="AF164" s="1">
        <v>5.5103191671578502</v>
      </c>
      <c r="AG164" s="1">
        <v>7.7507666666666699</v>
      </c>
      <c r="AH164" s="1">
        <v>350.82969038045201</v>
      </c>
      <c r="AI164" s="1"/>
      <c r="AJ164" s="1">
        <v>7.3217499999999998</v>
      </c>
      <c r="AK164" s="1">
        <v>43373.516497624601</v>
      </c>
      <c r="AL164" s="1"/>
      <c r="AM164" s="1">
        <v>1522.37604172754</v>
      </c>
      <c r="AN164" s="1">
        <v>18.936966666666699</v>
      </c>
      <c r="AO164" s="1">
        <v>460726.75390495599</v>
      </c>
      <c r="AP164" s="1"/>
      <c r="AQ164" s="1">
        <v>11.713516666666701</v>
      </c>
      <c r="AR164" s="1">
        <v>1396336.78979832</v>
      </c>
    </row>
    <row r="165" spans="1:44">
      <c r="A165" s="4"/>
      <c r="B165" s="4"/>
      <c r="C165" s="4" t="s">
        <v>134</v>
      </c>
      <c r="D165" s="4"/>
      <c r="E165" s="4"/>
      <c r="F165" s="4" t="s">
        <v>22</v>
      </c>
      <c r="G165" s="4" t="s">
        <v>115</v>
      </c>
      <c r="H165" s="4"/>
      <c r="I165" s="2">
        <v>44487.556434120401</v>
      </c>
      <c r="J165" s="1"/>
      <c r="K165" s="1">
        <v>0</v>
      </c>
      <c r="L165" s="1">
        <v>5.8622333333333296</v>
      </c>
      <c r="M165" s="1">
        <v>0</v>
      </c>
      <c r="N165" s="1"/>
      <c r="O165" s="1">
        <v>5.86431666666667</v>
      </c>
      <c r="P165" s="1">
        <v>144894.614822273</v>
      </c>
      <c r="Q165" s="1"/>
      <c r="R165" s="1">
        <v>0</v>
      </c>
      <c r="S165" s="1">
        <v>7.0810500000000003</v>
      </c>
      <c r="T165" s="1">
        <v>0</v>
      </c>
      <c r="U165" s="1"/>
      <c r="V165" s="1">
        <v>6.5173500000000004</v>
      </c>
      <c r="W165" s="1">
        <v>136855.78288509301</v>
      </c>
      <c r="X165" s="1"/>
      <c r="Y165" s="1">
        <v>12.5677142919522</v>
      </c>
      <c r="Z165" s="1">
        <v>7.3091999999999997</v>
      </c>
      <c r="AA165" s="1">
        <v>3688.4348454565402</v>
      </c>
      <c r="AB165" s="1"/>
      <c r="AC165" s="1">
        <v>6.5173500000000004</v>
      </c>
      <c r="AD165" s="1">
        <v>136855.78288509301</v>
      </c>
      <c r="AE165" s="1"/>
      <c r="AF165" s="1">
        <v>9.7619861459816093</v>
      </c>
      <c r="AG165" s="1">
        <v>7.7507666666666699</v>
      </c>
      <c r="AH165" s="1">
        <v>748.96661024816001</v>
      </c>
      <c r="AI165" s="1"/>
      <c r="AJ165" s="1">
        <v>7.3217499999999998</v>
      </c>
      <c r="AK165" s="1">
        <v>52267.209993010998</v>
      </c>
      <c r="AL165" s="1"/>
      <c r="AM165" s="1">
        <v>821.65043377437701</v>
      </c>
      <c r="AN165" s="1">
        <v>18.936966666666699</v>
      </c>
      <c r="AO165" s="1">
        <v>320313.80811091099</v>
      </c>
      <c r="AP165" s="1"/>
      <c r="AQ165" s="1">
        <v>11.713516666666701</v>
      </c>
      <c r="AR165" s="1">
        <v>1731456.3916601299</v>
      </c>
    </row>
    <row r="166" spans="1:44">
      <c r="A166" s="4"/>
      <c r="B166" s="4"/>
      <c r="C166" s="4" t="s">
        <v>31</v>
      </c>
      <c r="D166" s="4"/>
      <c r="E166" s="4"/>
      <c r="F166" s="4" t="s">
        <v>158</v>
      </c>
      <c r="G166" s="4" t="s">
        <v>115</v>
      </c>
      <c r="H166" s="4"/>
      <c r="I166" s="2">
        <v>44487.574574548598</v>
      </c>
      <c r="J166" s="1"/>
      <c r="K166" s="1">
        <v>0</v>
      </c>
      <c r="L166" s="1">
        <v>5.0208166666666703</v>
      </c>
      <c r="M166" s="1">
        <v>0</v>
      </c>
      <c r="N166" s="1"/>
      <c r="O166" s="1">
        <v>5.8726833333333301</v>
      </c>
      <c r="P166" s="1">
        <v>140158.62064932199</v>
      </c>
      <c r="Q166" s="1"/>
      <c r="R166" s="1">
        <v>0</v>
      </c>
      <c r="S166" s="1">
        <v>7.0733666666666704</v>
      </c>
      <c r="T166" s="1">
        <v>0</v>
      </c>
      <c r="U166" s="1"/>
      <c r="V166" s="1">
        <v>6.5173333333333296</v>
      </c>
      <c r="W166" s="1">
        <v>127651.65126143899</v>
      </c>
      <c r="X166" s="1"/>
      <c r="Y166" s="1">
        <v>8.7558104538507404</v>
      </c>
      <c r="Z166" s="1">
        <v>7.3091833333333298</v>
      </c>
      <c r="AA166" s="1">
        <v>2396.8753673534602</v>
      </c>
      <c r="AB166" s="1"/>
      <c r="AC166" s="1">
        <v>6.5173333333333296</v>
      </c>
      <c r="AD166" s="1">
        <v>127651.65126143899</v>
      </c>
      <c r="AE166" s="1"/>
      <c r="AF166" s="1">
        <v>8.3466399016654798</v>
      </c>
      <c r="AG166" s="1">
        <v>7.75075</v>
      </c>
      <c r="AH166" s="1">
        <v>588.69814758619304</v>
      </c>
      <c r="AI166" s="1"/>
      <c r="AJ166" s="1">
        <v>7.3140666666666698</v>
      </c>
      <c r="AK166" s="1">
        <v>48049.186637857398</v>
      </c>
      <c r="AL166" s="1"/>
      <c r="AM166" s="1">
        <v>883.47993120391698</v>
      </c>
      <c r="AN166" s="1">
        <v>18.93695</v>
      </c>
      <c r="AO166" s="1">
        <v>308061.175744607</v>
      </c>
      <c r="AP166" s="1"/>
      <c r="AQ166" s="1">
        <v>11.7135</v>
      </c>
      <c r="AR166" s="1">
        <v>1556373.67049183</v>
      </c>
    </row>
    <row r="167" spans="1:44">
      <c r="A167" s="4"/>
      <c r="B167" s="4"/>
      <c r="C167" s="4" t="s">
        <v>309</v>
      </c>
      <c r="D167" s="4"/>
      <c r="E167" s="4"/>
      <c r="F167" s="4" t="s">
        <v>41</v>
      </c>
      <c r="G167" s="4" t="s">
        <v>115</v>
      </c>
      <c r="H167" s="4"/>
      <c r="I167" s="2">
        <v>44487.592646979203</v>
      </c>
      <c r="J167" s="1"/>
      <c r="K167" s="1">
        <v>0</v>
      </c>
      <c r="L167" s="1">
        <v>5.0292000000000003</v>
      </c>
      <c r="M167" s="1">
        <v>0</v>
      </c>
      <c r="N167" s="1"/>
      <c r="O167" s="1">
        <v>5.8727</v>
      </c>
      <c r="P167" s="1">
        <v>136893.20701958699</v>
      </c>
      <c r="Q167" s="1"/>
      <c r="R167" s="1">
        <v>0</v>
      </c>
      <c r="S167" s="1">
        <v>7.0810500000000003</v>
      </c>
      <c r="T167" s="1">
        <v>0</v>
      </c>
      <c r="U167" s="1"/>
      <c r="V167" s="1">
        <v>6.5173500000000004</v>
      </c>
      <c r="W167" s="1">
        <v>132181.97667301699</v>
      </c>
      <c r="X167" s="1"/>
      <c r="Y167" s="1">
        <v>10.671177082826899</v>
      </c>
      <c r="Z167" s="1">
        <v>7.3091833333333298</v>
      </c>
      <c r="AA167" s="1">
        <v>3024.8736080050699</v>
      </c>
      <c r="AB167" s="1"/>
      <c r="AC167" s="1">
        <v>6.5173500000000004</v>
      </c>
      <c r="AD167" s="1">
        <v>132181.97667301699</v>
      </c>
      <c r="AE167" s="1"/>
      <c r="AF167" s="1">
        <v>9.8334544017065504</v>
      </c>
      <c r="AG167" s="1">
        <v>7.7507666666666699</v>
      </c>
      <c r="AH167" s="1">
        <v>726.22937122260601</v>
      </c>
      <c r="AI167" s="1"/>
      <c r="AJ167" s="1">
        <v>7.3140666666666698</v>
      </c>
      <c r="AK167" s="1">
        <v>50312.135274437802</v>
      </c>
      <c r="AL167" s="1"/>
      <c r="AM167" s="1">
        <v>954.53434802386403</v>
      </c>
      <c r="AN167" s="1">
        <v>18.936966666666699</v>
      </c>
      <c r="AO167" s="1">
        <v>320848.37055436702</v>
      </c>
      <c r="AP167" s="1"/>
      <c r="AQ167" s="1">
        <v>11.713516666666701</v>
      </c>
      <c r="AR167" s="1">
        <v>1507967.5960472899</v>
      </c>
    </row>
    <row r="168" spans="1:44">
      <c r="A168" s="4"/>
      <c r="B168" s="4"/>
      <c r="C168" s="4" t="s">
        <v>526</v>
      </c>
      <c r="D168" s="4"/>
      <c r="E168" s="4"/>
      <c r="F168" s="4" t="s">
        <v>48</v>
      </c>
      <c r="G168" s="4" t="s">
        <v>115</v>
      </c>
      <c r="H168" s="4"/>
      <c r="I168" s="2">
        <v>44487.610747152801</v>
      </c>
      <c r="J168" s="1"/>
      <c r="K168" s="1">
        <v>0</v>
      </c>
      <c r="L168" s="1">
        <v>5.8705999999999996</v>
      </c>
      <c r="M168" s="1">
        <v>0</v>
      </c>
      <c r="N168" s="1"/>
      <c r="O168" s="1">
        <v>5.86431666666667</v>
      </c>
      <c r="P168" s="1">
        <v>141682.42720505799</v>
      </c>
      <c r="Q168" s="1"/>
      <c r="R168" s="1">
        <v>0</v>
      </c>
      <c r="S168" s="1">
        <v>6.8047833333333303</v>
      </c>
      <c r="T168" s="1">
        <v>0</v>
      </c>
      <c r="U168" s="1"/>
      <c r="V168" s="1">
        <v>6.5173500000000004</v>
      </c>
      <c r="W168" s="1">
        <v>137499.122479023</v>
      </c>
      <c r="X168" s="1"/>
      <c r="Y168" s="1">
        <v>6.3180826250623996</v>
      </c>
      <c r="Z168" s="1">
        <v>7.3091833333333298</v>
      </c>
      <c r="AA168" s="1">
        <v>1862.97870797512</v>
      </c>
      <c r="AB168" s="1"/>
      <c r="AC168" s="1">
        <v>6.5173500000000004</v>
      </c>
      <c r="AD168" s="1">
        <v>137499.122479023</v>
      </c>
      <c r="AE168" s="1"/>
      <c r="AF168" s="1">
        <v>8.5513245108891809</v>
      </c>
      <c r="AG168" s="1">
        <v>7.7507666666666699</v>
      </c>
      <c r="AH168" s="1">
        <v>642.70636343115302</v>
      </c>
      <c r="AI168" s="1"/>
      <c r="AJ168" s="1">
        <v>7.3217499999999998</v>
      </c>
      <c r="AK168" s="1">
        <v>51201.6858495673</v>
      </c>
      <c r="AL168" s="1"/>
      <c r="AM168" s="1">
        <v>873.68973429534196</v>
      </c>
      <c r="AN168" s="1">
        <v>18.9369333333333</v>
      </c>
      <c r="AO168" s="1">
        <v>339001.285250185</v>
      </c>
      <c r="AP168" s="1"/>
      <c r="AQ168" s="1">
        <v>11.713516666666701</v>
      </c>
      <c r="AR168" s="1">
        <v>1730583.4719527699</v>
      </c>
    </row>
    <row r="169" spans="1:44">
      <c r="A169" s="4"/>
      <c r="B169" s="4"/>
      <c r="C169" s="4" t="s">
        <v>441</v>
      </c>
      <c r="D169" s="4"/>
      <c r="E169" s="4"/>
      <c r="F169" s="4" t="s">
        <v>150</v>
      </c>
      <c r="G169" s="4" t="s">
        <v>115</v>
      </c>
      <c r="H169" s="4"/>
      <c r="I169" s="2">
        <v>44487.628875694398</v>
      </c>
      <c r="J169" s="1"/>
      <c r="K169" s="1">
        <v>0</v>
      </c>
      <c r="L169" s="1">
        <v>5.0124333333333304</v>
      </c>
      <c r="M169" s="1">
        <v>0</v>
      </c>
      <c r="N169" s="1"/>
      <c r="O169" s="1">
        <v>5.8685</v>
      </c>
      <c r="P169" s="1">
        <v>137602.76134068301</v>
      </c>
      <c r="Q169" s="1"/>
      <c r="R169" s="1">
        <v>0</v>
      </c>
      <c r="S169" s="1">
        <v>7.0733666666666704</v>
      </c>
      <c r="T169" s="1">
        <v>0</v>
      </c>
      <c r="U169" s="1"/>
      <c r="V169" s="1">
        <v>6.5173333333333296</v>
      </c>
      <c r="W169" s="1">
        <v>134928.04938990099</v>
      </c>
      <c r="X169" s="1"/>
      <c r="Y169" s="1">
        <v>5.3960393420874704</v>
      </c>
      <c r="Z169" s="1">
        <v>7.3168499999999996</v>
      </c>
      <c r="AA169" s="1">
        <v>1561.3490851286599</v>
      </c>
      <c r="AB169" s="1"/>
      <c r="AC169" s="1">
        <v>6.5173333333333296</v>
      </c>
      <c r="AD169" s="1">
        <v>134928.04938990099</v>
      </c>
      <c r="AE169" s="1"/>
      <c r="AF169" s="1">
        <v>7.0372315186471397</v>
      </c>
      <c r="AG169" s="1">
        <v>7.75075</v>
      </c>
      <c r="AH169" s="1">
        <v>540.90587416269705</v>
      </c>
      <c r="AI169" s="1"/>
      <c r="AJ169" s="1">
        <v>7.3217333333333299</v>
      </c>
      <c r="AK169" s="1">
        <v>52363.046626949399</v>
      </c>
      <c r="AL169" s="1"/>
      <c r="AM169" s="1">
        <v>881.552267821182</v>
      </c>
      <c r="AN169" s="1">
        <v>18.9369333333333</v>
      </c>
      <c r="AO169" s="1">
        <v>288610.87779946101</v>
      </c>
      <c r="AP169" s="1"/>
      <c r="AQ169" s="1">
        <v>11.7135</v>
      </c>
      <c r="AR169" s="1">
        <v>1461082.1288744099</v>
      </c>
    </row>
    <row r="170" spans="1:44">
      <c r="A170" s="4"/>
      <c r="B170" s="4"/>
      <c r="C170" s="4" t="s">
        <v>254</v>
      </c>
      <c r="D170" s="4"/>
      <c r="E170" s="4"/>
      <c r="F170" s="4" t="s">
        <v>161</v>
      </c>
      <c r="G170" s="4" t="s">
        <v>115</v>
      </c>
      <c r="H170" s="4"/>
      <c r="I170" s="2">
        <v>44487.665024317103</v>
      </c>
      <c r="J170" s="1"/>
      <c r="K170" s="1">
        <v>0</v>
      </c>
      <c r="L170" s="1">
        <v>5.8705999999999996</v>
      </c>
      <c r="M170" s="1">
        <v>0</v>
      </c>
      <c r="N170" s="1"/>
      <c r="O170" s="1">
        <v>5.86431666666667</v>
      </c>
      <c r="P170" s="1">
        <v>180565.364035231</v>
      </c>
      <c r="Q170" s="1"/>
      <c r="R170" s="1" t="s">
        <v>450</v>
      </c>
      <c r="S170" s="1" t="s">
        <v>450</v>
      </c>
      <c r="T170" s="1" t="s">
        <v>450</v>
      </c>
      <c r="U170" s="1" t="s">
        <v>450</v>
      </c>
      <c r="V170" s="1">
        <v>6.5173500000000004</v>
      </c>
      <c r="W170" s="1">
        <v>196272.224960311</v>
      </c>
      <c r="X170" s="1"/>
      <c r="Y170" s="1">
        <v>3.8272718195437401</v>
      </c>
      <c r="Z170" s="1">
        <v>7.3091833333333298</v>
      </c>
      <c r="AA170" s="1">
        <v>1610.9082924166901</v>
      </c>
      <c r="AB170" s="1"/>
      <c r="AC170" s="1">
        <v>6.5173500000000004</v>
      </c>
      <c r="AD170" s="1">
        <v>196272.224960311</v>
      </c>
      <c r="AE170" s="1"/>
      <c r="AF170" s="1">
        <v>5.4610335829506003</v>
      </c>
      <c r="AG170" s="1">
        <v>7.75075</v>
      </c>
      <c r="AH170" s="1">
        <v>621.58184667968897</v>
      </c>
      <c r="AI170" s="1"/>
      <c r="AJ170" s="1">
        <v>7.3140666666666698</v>
      </c>
      <c r="AK170" s="1">
        <v>77540.4868590025</v>
      </c>
      <c r="AL170" s="1"/>
      <c r="AM170" s="1">
        <v>872.54990639919799</v>
      </c>
      <c r="AN170" s="1">
        <v>18.93695</v>
      </c>
      <c r="AO170" s="1">
        <v>442486.800819233</v>
      </c>
      <c r="AP170" s="1"/>
      <c r="AQ170" s="1">
        <v>11.713516666666701</v>
      </c>
      <c r="AR170" s="1">
        <v>2261623.3167595398</v>
      </c>
    </row>
    <row r="171" spans="1:44">
      <c r="A171" s="4"/>
      <c r="B171" s="4"/>
      <c r="C171" s="4" t="s">
        <v>379</v>
      </c>
      <c r="D171" s="4"/>
      <c r="E171" s="4"/>
      <c r="F171" s="4" t="s">
        <v>135</v>
      </c>
      <c r="G171" s="4" t="s">
        <v>115</v>
      </c>
      <c r="H171" s="4"/>
      <c r="I171" s="2">
        <v>44487.683134432897</v>
      </c>
      <c r="J171" s="1"/>
      <c r="K171" s="1">
        <v>0</v>
      </c>
      <c r="L171" s="1">
        <v>5.8622333333333296</v>
      </c>
      <c r="M171" s="1">
        <v>0</v>
      </c>
      <c r="N171" s="1"/>
      <c r="O171" s="1">
        <v>5.86431666666667</v>
      </c>
      <c r="P171" s="1">
        <v>130739.554131303</v>
      </c>
      <c r="Q171" s="1"/>
      <c r="R171" s="1">
        <v>0</v>
      </c>
      <c r="S171" s="1">
        <v>7.0426833333333301</v>
      </c>
      <c r="T171" s="1">
        <v>0</v>
      </c>
      <c r="U171" s="1"/>
      <c r="V171" s="1">
        <v>6.5173500000000004</v>
      </c>
      <c r="W171" s="1">
        <v>128750.423415294</v>
      </c>
      <c r="X171" s="1"/>
      <c r="Y171" s="1">
        <v>1.89641838027184</v>
      </c>
      <c r="Z171" s="1">
        <v>7.3091999999999997</v>
      </c>
      <c r="AA171" s="1">
        <v>523.60705025129801</v>
      </c>
      <c r="AB171" s="1"/>
      <c r="AC171" s="1">
        <v>6.5173500000000004</v>
      </c>
      <c r="AD171" s="1">
        <v>128750.423415294</v>
      </c>
      <c r="AE171" s="1"/>
      <c r="AF171" s="1">
        <v>6.8791347053116203</v>
      </c>
      <c r="AG171" s="1">
        <v>7.7507666666666699</v>
      </c>
      <c r="AH171" s="1">
        <v>495.43982032298499</v>
      </c>
      <c r="AI171" s="1"/>
      <c r="AJ171" s="1">
        <v>7.3217499999999998</v>
      </c>
      <c r="AK171" s="1">
        <v>49063.908766775297</v>
      </c>
      <c r="AL171" s="1"/>
      <c r="AM171" s="1">
        <v>821.93133173548199</v>
      </c>
      <c r="AN171" s="1">
        <v>18.936966666666699</v>
      </c>
      <c r="AO171" s="1">
        <v>256595.012790988</v>
      </c>
      <c r="AP171" s="1"/>
      <c r="AQ171" s="1">
        <v>11.713516666666701</v>
      </c>
      <c r="AR171" s="1">
        <v>1386583.36487602</v>
      </c>
    </row>
    <row r="172" spans="1:44">
      <c r="A172" s="4"/>
      <c r="B172" s="4"/>
      <c r="C172" s="4" t="s">
        <v>466</v>
      </c>
      <c r="D172" s="4"/>
      <c r="E172" s="4"/>
      <c r="F172" s="4" t="s">
        <v>109</v>
      </c>
      <c r="G172" s="4" t="s">
        <v>115</v>
      </c>
      <c r="H172" s="4"/>
      <c r="I172" s="2">
        <v>44487.7012400116</v>
      </c>
      <c r="J172" s="1"/>
      <c r="K172" s="1">
        <v>0</v>
      </c>
      <c r="L172" s="1">
        <v>5.8622333333333296</v>
      </c>
      <c r="M172" s="1">
        <v>0</v>
      </c>
      <c r="N172" s="1"/>
      <c r="O172" s="1">
        <v>5.8727</v>
      </c>
      <c r="P172" s="1">
        <v>121315.013823142</v>
      </c>
      <c r="Q172" s="1"/>
      <c r="R172" s="1">
        <v>0</v>
      </c>
      <c r="S172" s="1">
        <v>6.8508333333333304</v>
      </c>
      <c r="T172" s="1">
        <v>0</v>
      </c>
      <c r="U172" s="1"/>
      <c r="V172" s="1">
        <v>6.5173500000000004</v>
      </c>
      <c r="W172" s="1">
        <v>128948.938093342</v>
      </c>
      <c r="X172" s="1"/>
      <c r="Y172" s="1">
        <v>3.33906130183163</v>
      </c>
      <c r="Z172" s="1">
        <v>7.3091833333333298</v>
      </c>
      <c r="AA172" s="1">
        <v>923.34675259970402</v>
      </c>
      <c r="AB172" s="1"/>
      <c r="AC172" s="1">
        <v>6.5173500000000004</v>
      </c>
      <c r="AD172" s="1">
        <v>128948.938093342</v>
      </c>
      <c r="AE172" s="1"/>
      <c r="AF172" s="1">
        <v>6.6084537253315299</v>
      </c>
      <c r="AG172" s="1">
        <v>7.7507666666666699</v>
      </c>
      <c r="AH172" s="1">
        <v>486.75023546927201</v>
      </c>
      <c r="AI172" s="1"/>
      <c r="AJ172" s="1">
        <v>7.3140666666666698</v>
      </c>
      <c r="AK172" s="1">
        <v>50177.771029559401</v>
      </c>
      <c r="AL172" s="1"/>
      <c r="AM172" s="1">
        <v>942.82233287102201</v>
      </c>
      <c r="AN172" s="1">
        <v>18.93695</v>
      </c>
      <c r="AO172" s="1">
        <v>289126.82549122599</v>
      </c>
      <c r="AP172" s="1"/>
      <c r="AQ172" s="1">
        <v>11.7135</v>
      </c>
      <c r="AR172" s="1">
        <v>1374658.3556236699</v>
      </c>
    </row>
    <row r="173" spans="1:44">
      <c r="A173" s="4"/>
      <c r="B173" s="4"/>
      <c r="C173" s="4" t="s">
        <v>138</v>
      </c>
      <c r="D173" s="4"/>
      <c r="E173" s="4"/>
      <c r="F173" s="4" t="s">
        <v>340</v>
      </c>
      <c r="G173" s="4" t="s">
        <v>115</v>
      </c>
      <c r="H173" s="4"/>
      <c r="I173" s="2">
        <v>44487.719356828697</v>
      </c>
      <c r="J173" s="1"/>
      <c r="K173" s="1">
        <v>0</v>
      </c>
      <c r="L173" s="1">
        <v>5.8622166666666704</v>
      </c>
      <c r="M173" s="1">
        <v>0</v>
      </c>
      <c r="N173" s="1"/>
      <c r="O173" s="1">
        <v>5.8601333333333301</v>
      </c>
      <c r="P173" s="1">
        <v>163155.20137757401</v>
      </c>
      <c r="Q173" s="1"/>
      <c r="R173" s="1">
        <v>0</v>
      </c>
      <c r="S173" s="1">
        <v>7.3342999999999998</v>
      </c>
      <c r="T173" s="1">
        <v>0</v>
      </c>
      <c r="U173" s="1"/>
      <c r="V173" s="1">
        <v>6.5173333333333296</v>
      </c>
      <c r="W173" s="1">
        <v>172161.450717742</v>
      </c>
      <c r="X173" s="1"/>
      <c r="Y173" s="1">
        <v>0</v>
      </c>
      <c r="Z173" s="1">
        <v>7.2554666666666696</v>
      </c>
      <c r="AA173" s="1">
        <v>0</v>
      </c>
      <c r="AB173" s="1"/>
      <c r="AC173" s="1">
        <v>6.5173333333333296</v>
      </c>
      <c r="AD173" s="1">
        <v>172161.450717742</v>
      </c>
      <c r="AE173" s="1"/>
      <c r="AF173" s="1">
        <v>0</v>
      </c>
      <c r="AG173" s="1">
        <v>7.8180500000000004</v>
      </c>
      <c r="AH173" s="1">
        <v>0</v>
      </c>
      <c r="AI173" s="1"/>
      <c r="AJ173" s="1">
        <v>7.3140666666666698</v>
      </c>
      <c r="AK173" s="1">
        <v>70761.896092601106</v>
      </c>
      <c r="AL173" s="1"/>
      <c r="AM173" s="1">
        <v>24.275005955821499</v>
      </c>
      <c r="AN173" s="1">
        <v>18.93695</v>
      </c>
      <c r="AO173" s="1">
        <v>32339.308070886698</v>
      </c>
      <c r="AP173" s="1"/>
      <c r="AQ173" s="1">
        <v>11.7135</v>
      </c>
      <c r="AR173" s="1">
        <v>2076889.06804775</v>
      </c>
    </row>
    <row r="174" spans="1:44">
      <c r="A174" s="4"/>
      <c r="B174" s="4"/>
      <c r="C174" s="4" t="s">
        <v>437</v>
      </c>
      <c r="D174" s="4"/>
      <c r="E174" s="4"/>
      <c r="F174" s="4" t="s">
        <v>175</v>
      </c>
      <c r="G174" s="4" t="s">
        <v>115</v>
      </c>
      <c r="H174" s="4"/>
      <c r="I174" s="2">
        <v>44487.737502928198</v>
      </c>
      <c r="J174" s="1"/>
      <c r="K174" s="1">
        <v>0</v>
      </c>
      <c r="L174" s="1">
        <v>5.8664166666666704</v>
      </c>
      <c r="M174" s="1">
        <v>0</v>
      </c>
      <c r="N174" s="1"/>
      <c r="O174" s="1">
        <v>5.8685</v>
      </c>
      <c r="P174" s="1">
        <v>122995.29058888</v>
      </c>
      <c r="Q174" s="1"/>
      <c r="R174" s="1">
        <v>0</v>
      </c>
      <c r="S174" s="1">
        <v>7.2805833333333299</v>
      </c>
      <c r="T174" s="1">
        <v>0</v>
      </c>
      <c r="U174" s="1"/>
      <c r="V174" s="1">
        <v>6.5173500000000004</v>
      </c>
      <c r="W174" s="1">
        <v>120214.04643942299</v>
      </c>
      <c r="X174" s="1"/>
      <c r="Y174" s="1">
        <v>0</v>
      </c>
      <c r="Z174" s="1">
        <v>7.2631500000000004</v>
      </c>
      <c r="AA174" s="1">
        <v>0</v>
      </c>
      <c r="AB174" s="1"/>
      <c r="AC174" s="1">
        <v>6.5173500000000004</v>
      </c>
      <c r="AD174" s="1">
        <v>120214.04643942299</v>
      </c>
      <c r="AE174" s="1"/>
      <c r="AF174" s="1">
        <v>0</v>
      </c>
      <c r="AG174" s="1">
        <v>8.1006833333333308</v>
      </c>
      <c r="AH174" s="1">
        <v>0</v>
      </c>
      <c r="AI174" s="1"/>
      <c r="AJ174" s="1">
        <v>7.3217499999999998</v>
      </c>
      <c r="AK174" s="1">
        <v>45821.781530634697</v>
      </c>
      <c r="AL174" s="1"/>
      <c r="AM174" s="1">
        <v>861.15022988313297</v>
      </c>
      <c r="AN174" s="1">
        <v>18.936966666666699</v>
      </c>
      <c r="AO174" s="1">
        <v>263959.34070617199</v>
      </c>
      <c r="AP174" s="1"/>
      <c r="AQ174" s="1">
        <v>11.713516666666701</v>
      </c>
      <c r="AR174" s="1">
        <v>1365783.97975562</v>
      </c>
    </row>
    <row r="175" spans="1:44">
      <c r="A175" s="4"/>
      <c r="B175" s="4"/>
      <c r="C175" s="4" t="s">
        <v>418</v>
      </c>
      <c r="D175" s="4"/>
      <c r="E175" s="4"/>
      <c r="F175" s="4" t="s">
        <v>469</v>
      </c>
      <c r="G175" s="4" t="s">
        <v>115</v>
      </c>
      <c r="H175" s="4"/>
      <c r="I175" s="2">
        <v>44487.755623171302</v>
      </c>
      <c r="J175" s="1"/>
      <c r="K175" s="1">
        <v>0</v>
      </c>
      <c r="L175" s="1">
        <v>5.8705999999999996</v>
      </c>
      <c r="M175" s="1">
        <v>0</v>
      </c>
      <c r="N175" s="1"/>
      <c r="O175" s="1">
        <v>5.86431666666667</v>
      </c>
      <c r="P175" s="1">
        <v>119371.829173576</v>
      </c>
      <c r="Q175" s="1"/>
      <c r="R175" s="1">
        <v>0</v>
      </c>
      <c r="S175" s="1">
        <v>7.2038333333333302</v>
      </c>
      <c r="T175" s="1">
        <v>0</v>
      </c>
      <c r="U175" s="1"/>
      <c r="V175" s="1">
        <v>6.5173500000000004</v>
      </c>
      <c r="W175" s="1">
        <v>119219.53049524799</v>
      </c>
      <c r="X175" s="1"/>
      <c r="Y175" s="1">
        <v>0</v>
      </c>
      <c r="Z175" s="1">
        <v>7.2554666666666696</v>
      </c>
      <c r="AA175" s="1">
        <v>0</v>
      </c>
      <c r="AB175" s="1"/>
      <c r="AC175" s="1">
        <v>6.5173500000000004</v>
      </c>
      <c r="AD175" s="1">
        <v>119219.53049524799</v>
      </c>
      <c r="AE175" s="1"/>
      <c r="AF175" s="1">
        <v>0</v>
      </c>
      <c r="AG175" s="1">
        <v>7.9526333333333303</v>
      </c>
      <c r="AH175" s="1">
        <v>0</v>
      </c>
      <c r="AI175" s="1"/>
      <c r="AJ175" s="1">
        <v>7.3217333333333299</v>
      </c>
      <c r="AK175" s="1">
        <v>49448.315710931303</v>
      </c>
      <c r="AL175" s="1"/>
      <c r="AM175" s="1">
        <v>818.46382871674098</v>
      </c>
      <c r="AN175" s="1">
        <v>18.93695</v>
      </c>
      <c r="AO175" s="1">
        <v>255416.243073972</v>
      </c>
      <c r="AP175" s="1"/>
      <c r="AQ175" s="1">
        <v>11.713516666666701</v>
      </c>
      <c r="AR175" s="1">
        <v>1385653.05758793</v>
      </c>
    </row>
    <row r="176" spans="1:44">
      <c r="A176" s="4"/>
      <c r="B176" s="4"/>
      <c r="C176" s="4" t="s">
        <v>489</v>
      </c>
      <c r="D176" s="4"/>
      <c r="E176" s="4"/>
      <c r="F176" s="4" t="s">
        <v>414</v>
      </c>
      <c r="G176" s="4" t="s">
        <v>115</v>
      </c>
      <c r="H176" s="4"/>
      <c r="I176" s="2">
        <v>44487.773760416698</v>
      </c>
      <c r="J176" s="1"/>
      <c r="K176" s="1">
        <v>0</v>
      </c>
      <c r="L176" s="1">
        <v>5.8664166666666704</v>
      </c>
      <c r="M176" s="1">
        <v>0</v>
      </c>
      <c r="N176" s="1"/>
      <c r="O176" s="1">
        <v>5.8685</v>
      </c>
      <c r="P176" s="1">
        <v>122940.34428796</v>
      </c>
      <c r="Q176" s="1"/>
      <c r="R176" s="1">
        <v>0</v>
      </c>
      <c r="S176" s="1">
        <v>6.9736166666666701</v>
      </c>
      <c r="T176" s="1">
        <v>0</v>
      </c>
      <c r="U176" s="1"/>
      <c r="V176" s="1">
        <v>6.5173500000000004</v>
      </c>
      <c r="W176" s="1">
        <v>128102.88314909401</v>
      </c>
      <c r="X176" s="1"/>
      <c r="Y176" s="1">
        <v>0</v>
      </c>
      <c r="Z176" s="1">
        <v>7.3091999999999997</v>
      </c>
      <c r="AA176" s="1">
        <v>0</v>
      </c>
      <c r="AB176" s="1"/>
      <c r="AC176" s="1">
        <v>6.5173500000000004</v>
      </c>
      <c r="AD176" s="1">
        <v>128102.88314909401</v>
      </c>
      <c r="AE176" s="1"/>
      <c r="AF176" s="1">
        <v>1.3241502524899</v>
      </c>
      <c r="AG176" s="1">
        <v>7.7507666666666699</v>
      </c>
      <c r="AH176" s="1">
        <v>96.5850903918477</v>
      </c>
      <c r="AI176" s="1"/>
      <c r="AJ176" s="1">
        <v>7.3140833333333299</v>
      </c>
      <c r="AK176" s="1">
        <v>49691.015397264498</v>
      </c>
      <c r="AL176" s="1"/>
      <c r="AM176" s="1">
        <v>860.03296847024296</v>
      </c>
      <c r="AN176" s="1">
        <v>18.936966666666699</v>
      </c>
      <c r="AO176" s="1">
        <v>266295.373005767</v>
      </c>
      <c r="AP176" s="1"/>
      <c r="AQ176" s="1">
        <v>11.7135333333333</v>
      </c>
      <c r="AR176" s="1">
        <v>1379539.51308441</v>
      </c>
    </row>
    <row r="177" spans="1:44">
      <c r="A177" s="4"/>
      <c r="B177" s="4"/>
      <c r="C177" s="4" t="s">
        <v>493</v>
      </c>
      <c r="D177" s="4"/>
      <c r="E177" s="4"/>
      <c r="F177" s="4" t="s">
        <v>412</v>
      </c>
      <c r="G177" s="4" t="s">
        <v>115</v>
      </c>
      <c r="H177" s="4"/>
      <c r="I177" s="2">
        <v>44487.791966169003</v>
      </c>
      <c r="J177" s="1"/>
      <c r="K177" s="1">
        <v>0</v>
      </c>
      <c r="L177" s="1">
        <v>5.1129166666666697</v>
      </c>
      <c r="M177" s="1">
        <v>0</v>
      </c>
      <c r="N177" s="1"/>
      <c r="O177" s="1">
        <v>5.8726833333333301</v>
      </c>
      <c r="P177" s="1">
        <v>124078.28426119599</v>
      </c>
      <c r="Q177" s="1"/>
      <c r="R177" s="1">
        <v>0</v>
      </c>
      <c r="S177" s="1">
        <v>7.2498833333333303</v>
      </c>
      <c r="T177" s="1">
        <v>0</v>
      </c>
      <c r="U177" s="1"/>
      <c r="V177" s="1">
        <v>6.5173500000000004</v>
      </c>
      <c r="W177" s="1">
        <v>119298.241566129</v>
      </c>
      <c r="X177" s="1"/>
      <c r="Y177" s="1">
        <v>2.6150208940034299</v>
      </c>
      <c r="Z177" s="1">
        <v>7.3091833333333298</v>
      </c>
      <c r="AA177" s="1">
        <v>669.008859842834</v>
      </c>
      <c r="AB177" s="1"/>
      <c r="AC177" s="1">
        <v>6.5173500000000004</v>
      </c>
      <c r="AD177" s="1">
        <v>119298.241566129</v>
      </c>
      <c r="AE177" s="1"/>
      <c r="AF177" s="1">
        <v>0</v>
      </c>
      <c r="AG177" s="1">
        <v>7.6700166666666698</v>
      </c>
      <c r="AH177" s="1">
        <v>0</v>
      </c>
      <c r="AI177" s="1"/>
      <c r="AJ177" s="1">
        <v>7.3140666666666698</v>
      </c>
      <c r="AK177" s="1">
        <v>51666.450745189897</v>
      </c>
      <c r="AL177" s="1"/>
      <c r="AM177" s="1">
        <v>89.514457047313002</v>
      </c>
      <c r="AN177" s="1">
        <v>18.936966666666699</v>
      </c>
      <c r="AO177" s="1">
        <v>39772.808344111603</v>
      </c>
      <c r="AP177" s="1"/>
      <c r="AQ177" s="1">
        <v>11.713516666666701</v>
      </c>
      <c r="AR177" s="1">
        <v>1343131.85771846</v>
      </c>
    </row>
    <row r="178" spans="1:44">
      <c r="A178" s="4"/>
      <c r="B178" s="4"/>
      <c r="C178" s="4" t="s">
        <v>65</v>
      </c>
      <c r="D178" s="4"/>
      <c r="E178" s="4"/>
      <c r="F178" s="4" t="s">
        <v>297</v>
      </c>
      <c r="G178" s="4" t="s">
        <v>115</v>
      </c>
      <c r="H178" s="4"/>
      <c r="I178" s="2">
        <v>44487.810142627299</v>
      </c>
      <c r="J178" s="1"/>
      <c r="K178" s="1">
        <v>0</v>
      </c>
      <c r="L178" s="1">
        <v>5.8663999999999996</v>
      </c>
      <c r="M178" s="1">
        <v>0</v>
      </c>
      <c r="N178" s="1"/>
      <c r="O178" s="1">
        <v>5.86431666666667</v>
      </c>
      <c r="P178" s="1">
        <v>121435.632089533</v>
      </c>
      <c r="Q178" s="1"/>
      <c r="R178" s="1">
        <v>0</v>
      </c>
      <c r="S178" s="1">
        <v>7.0119833333333297</v>
      </c>
      <c r="T178" s="1">
        <v>0</v>
      </c>
      <c r="U178" s="1"/>
      <c r="V178" s="1">
        <v>6.5173333333333296</v>
      </c>
      <c r="W178" s="1">
        <v>123518.66871975501</v>
      </c>
      <c r="X178" s="1"/>
      <c r="Y178" s="1">
        <v>2.46812327983121</v>
      </c>
      <c r="Z178" s="1">
        <v>7.3091833333333298</v>
      </c>
      <c r="AA178" s="1">
        <v>653.76567423830602</v>
      </c>
      <c r="AB178" s="1"/>
      <c r="AC178" s="1">
        <v>6.5173333333333296</v>
      </c>
      <c r="AD178" s="1">
        <v>123518.66871975501</v>
      </c>
      <c r="AE178" s="1"/>
      <c r="AF178" s="1">
        <v>0</v>
      </c>
      <c r="AG178" s="1">
        <v>7.6565500000000002</v>
      </c>
      <c r="AH178" s="1">
        <v>0</v>
      </c>
      <c r="AI178" s="1"/>
      <c r="AJ178" s="1">
        <v>7.3217333333333299</v>
      </c>
      <c r="AK178" s="1">
        <v>49092.496080662699</v>
      </c>
      <c r="AL178" s="1"/>
      <c r="AM178" s="1">
        <v>99.862485332399999</v>
      </c>
      <c r="AN178" s="1">
        <v>18.9369333333333</v>
      </c>
      <c r="AO178" s="1">
        <v>43135.918074730602</v>
      </c>
      <c r="AP178" s="1"/>
      <c r="AQ178" s="1">
        <v>11.7135</v>
      </c>
      <c r="AR178" s="1">
        <v>1354933.7279666001</v>
      </c>
    </row>
    <row r="179" spans="1:44">
      <c r="A179" s="4"/>
      <c r="B179" s="4"/>
      <c r="C179" s="4" t="s">
        <v>34</v>
      </c>
      <c r="D179" s="4"/>
      <c r="E179" s="4"/>
      <c r="F179" s="4" t="s">
        <v>178</v>
      </c>
      <c r="G179" s="4" t="s">
        <v>115</v>
      </c>
      <c r="H179" s="4"/>
      <c r="I179" s="2">
        <v>44487.828317650499</v>
      </c>
      <c r="J179" s="1"/>
      <c r="K179" s="1">
        <v>0</v>
      </c>
      <c r="L179" s="1">
        <v>5.5901333333333296</v>
      </c>
      <c r="M179" s="1">
        <v>0</v>
      </c>
      <c r="N179" s="1"/>
      <c r="O179" s="1">
        <v>5.8685</v>
      </c>
      <c r="P179" s="1">
        <v>123904.927213683</v>
      </c>
      <c r="Q179" s="1"/>
      <c r="R179" s="1">
        <v>0</v>
      </c>
      <c r="S179" s="1">
        <v>6.8968666666666696</v>
      </c>
      <c r="T179" s="1">
        <v>0</v>
      </c>
      <c r="U179" s="1"/>
      <c r="V179" s="1">
        <v>6.5173500000000004</v>
      </c>
      <c r="W179" s="1">
        <v>125944.621145699</v>
      </c>
      <c r="X179" s="1"/>
      <c r="Y179" s="1">
        <v>1.7596485343684001</v>
      </c>
      <c r="Z179" s="1">
        <v>7.3091833333333298</v>
      </c>
      <c r="AA179" s="1">
        <v>475.256669462155</v>
      </c>
      <c r="AB179" s="1"/>
      <c r="AC179" s="1">
        <v>6.5173500000000004</v>
      </c>
      <c r="AD179" s="1">
        <v>125944.621145699</v>
      </c>
      <c r="AE179" s="1"/>
      <c r="AF179" s="1">
        <v>0</v>
      </c>
      <c r="AG179" s="1">
        <v>8.2083333333333304</v>
      </c>
      <c r="AH179" s="1">
        <v>0</v>
      </c>
      <c r="AI179" s="1"/>
      <c r="AJ179" s="1">
        <v>7.3217333333333299</v>
      </c>
      <c r="AK179" s="1">
        <v>52322.266245077597</v>
      </c>
      <c r="AL179" s="1"/>
      <c r="AM179" s="1">
        <v>94.9141377026464</v>
      </c>
      <c r="AN179" s="1">
        <v>18.93695</v>
      </c>
      <c r="AO179" s="1">
        <v>42366.995919306697</v>
      </c>
      <c r="AP179" s="1"/>
      <c r="AQ179" s="1">
        <v>11.713516666666701</v>
      </c>
      <c r="AR179" s="1">
        <v>1376772.5165613601</v>
      </c>
    </row>
    <row r="180" spans="1:44">
      <c r="A180" s="4"/>
      <c r="B180" s="4"/>
      <c r="C180" s="4" t="s">
        <v>11</v>
      </c>
      <c r="D180" s="4"/>
      <c r="E180" s="4"/>
      <c r="F180" s="4" t="s">
        <v>267</v>
      </c>
      <c r="G180" s="4" t="s">
        <v>115</v>
      </c>
      <c r="H180" s="4"/>
      <c r="I180" s="2">
        <v>44487.864710902802</v>
      </c>
      <c r="J180" s="1"/>
      <c r="K180" s="1">
        <v>0</v>
      </c>
      <c r="L180" s="1">
        <v>5.8705999999999996</v>
      </c>
      <c r="M180" s="1">
        <v>0</v>
      </c>
      <c r="N180" s="1"/>
      <c r="O180" s="1">
        <v>5.86431666666667</v>
      </c>
      <c r="P180" s="1">
        <v>127306.811421623</v>
      </c>
      <c r="Q180" s="1"/>
      <c r="R180" s="1">
        <v>0</v>
      </c>
      <c r="S180" s="1">
        <v>7.20386666666667</v>
      </c>
      <c r="T180" s="1">
        <v>0</v>
      </c>
      <c r="U180" s="1"/>
      <c r="V180" s="1">
        <v>6.5173500000000004</v>
      </c>
      <c r="W180" s="1">
        <v>117885.690540697</v>
      </c>
      <c r="X180" s="1"/>
      <c r="Y180" s="1">
        <v>1.90126789800024</v>
      </c>
      <c r="Z180" s="1">
        <v>7.3092166666666696</v>
      </c>
      <c r="AA180" s="1">
        <v>480.64792411092799</v>
      </c>
      <c r="AB180" s="1"/>
      <c r="AC180" s="1">
        <v>6.5173500000000004</v>
      </c>
      <c r="AD180" s="1">
        <v>117885.690540697</v>
      </c>
      <c r="AE180" s="1"/>
      <c r="AF180" s="1">
        <v>0</v>
      </c>
      <c r="AG180" s="1">
        <v>7.7911666666666699</v>
      </c>
      <c r="AH180" s="1">
        <v>0</v>
      </c>
      <c r="AI180" s="1"/>
      <c r="AJ180" s="1">
        <v>7.3217666666666696</v>
      </c>
      <c r="AK180" s="1">
        <v>47696.348549554299</v>
      </c>
      <c r="AL180" s="1"/>
      <c r="AM180" s="1">
        <v>70.431677417813603</v>
      </c>
      <c r="AN180" s="1">
        <v>18.936983333333298</v>
      </c>
      <c r="AO180" s="1">
        <v>34319.4589924842</v>
      </c>
      <c r="AP180" s="1"/>
      <c r="AQ180" s="1">
        <v>11.7135333333333</v>
      </c>
      <c r="AR180" s="1">
        <v>1345425.4007280399</v>
      </c>
    </row>
    <row r="181" spans="1:44">
      <c r="A181" s="4"/>
      <c r="B181" s="4"/>
      <c r="C181" s="4" t="s">
        <v>1</v>
      </c>
      <c r="D181" s="4"/>
      <c r="E181" s="4"/>
      <c r="F181" s="4" t="s">
        <v>55</v>
      </c>
      <c r="G181" s="4" t="s">
        <v>115</v>
      </c>
      <c r="H181" s="4"/>
      <c r="I181" s="2">
        <v>44487.882897129602</v>
      </c>
      <c r="J181" s="1"/>
      <c r="K181" s="1">
        <v>0</v>
      </c>
      <c r="L181" s="1">
        <v>5.1087333333333298</v>
      </c>
      <c r="M181" s="1">
        <v>0</v>
      </c>
      <c r="N181" s="1"/>
      <c r="O181" s="1">
        <v>5.8685</v>
      </c>
      <c r="P181" s="1">
        <v>113025.43079807299</v>
      </c>
      <c r="Q181" s="1"/>
      <c r="R181" s="1">
        <v>0</v>
      </c>
      <c r="S181" s="1">
        <v>6.8354833333333298</v>
      </c>
      <c r="T181" s="1">
        <v>0</v>
      </c>
      <c r="U181" s="1"/>
      <c r="V181" s="1">
        <v>6.5173500000000004</v>
      </c>
      <c r="W181" s="1">
        <v>120893.144475818</v>
      </c>
      <c r="X181" s="1"/>
      <c r="Y181" s="1">
        <v>1.7914395312192299</v>
      </c>
      <c r="Z181" s="1">
        <v>7.3091833333333298</v>
      </c>
      <c r="AA181" s="1">
        <v>464.43665776869102</v>
      </c>
      <c r="AB181" s="1"/>
      <c r="AC181" s="1">
        <v>6.5173500000000004</v>
      </c>
      <c r="AD181" s="1">
        <v>120893.144475818</v>
      </c>
      <c r="AE181" s="1"/>
      <c r="AF181" s="1">
        <v>0</v>
      </c>
      <c r="AG181" s="1">
        <v>8.2352500000000006</v>
      </c>
      <c r="AH181" s="1">
        <v>0</v>
      </c>
      <c r="AI181" s="1"/>
      <c r="AJ181" s="1">
        <v>7.3217499999999998</v>
      </c>
      <c r="AK181" s="1">
        <v>49140.908428615003</v>
      </c>
      <c r="AL181" s="1"/>
      <c r="AM181" s="1">
        <v>67.269410873899503</v>
      </c>
      <c r="AN181" s="1">
        <v>18.93695</v>
      </c>
      <c r="AO181" s="1">
        <v>33769.027608630699</v>
      </c>
      <c r="AP181" s="1"/>
      <c r="AQ181" s="1">
        <v>11.7135</v>
      </c>
      <c r="AR181" s="1">
        <v>1360121.30480173</v>
      </c>
    </row>
    <row r="182" spans="1:44">
      <c r="A182" s="4"/>
      <c r="B182" s="4"/>
      <c r="C182" s="4" t="s">
        <v>462</v>
      </c>
      <c r="D182" s="4"/>
      <c r="E182" s="4"/>
      <c r="F182" s="4" t="s">
        <v>335</v>
      </c>
      <c r="G182" s="4" t="s">
        <v>115</v>
      </c>
      <c r="H182" s="4"/>
      <c r="I182" s="2">
        <v>44487.901116805602</v>
      </c>
      <c r="J182" s="1"/>
      <c r="K182" s="1">
        <v>0</v>
      </c>
      <c r="L182" s="1">
        <v>5.8705999999999996</v>
      </c>
      <c r="M182" s="1">
        <v>0</v>
      </c>
      <c r="N182" s="1"/>
      <c r="O182" s="1">
        <v>5.8685</v>
      </c>
      <c r="P182" s="1">
        <v>114044.20980289001</v>
      </c>
      <c r="Q182" s="1"/>
      <c r="R182" s="1">
        <v>0</v>
      </c>
      <c r="S182" s="1">
        <v>7.2345333333333297</v>
      </c>
      <c r="T182" s="1">
        <v>0</v>
      </c>
      <c r="U182" s="1"/>
      <c r="V182" s="1">
        <v>6.5173500000000004</v>
      </c>
      <c r="W182" s="1">
        <v>115512.62139822901</v>
      </c>
      <c r="X182" s="1"/>
      <c r="Y182" s="1">
        <v>1.38266621663908</v>
      </c>
      <c r="Z182" s="1">
        <v>7.3091833333333298</v>
      </c>
      <c r="AA182" s="1">
        <v>342.50700255126401</v>
      </c>
      <c r="AB182" s="1"/>
      <c r="AC182" s="1">
        <v>6.5173500000000004</v>
      </c>
      <c r="AD182" s="1">
        <v>115512.62139822901</v>
      </c>
      <c r="AE182" s="1"/>
      <c r="AF182" s="1">
        <v>0</v>
      </c>
      <c r="AG182" s="1">
        <v>7.8045833333333299</v>
      </c>
      <c r="AH182" s="1">
        <v>0</v>
      </c>
      <c r="AI182" s="1"/>
      <c r="AJ182" s="1">
        <v>7.3140666666666698</v>
      </c>
      <c r="AK182" s="1">
        <v>45614.755348290797</v>
      </c>
      <c r="AL182" s="1"/>
      <c r="AM182" s="1">
        <v>51.249609087535298</v>
      </c>
      <c r="AN182" s="1">
        <v>18.936966666666699</v>
      </c>
      <c r="AO182" s="1">
        <v>28428.6468071567</v>
      </c>
      <c r="AP182" s="1"/>
      <c r="AQ182" s="1">
        <v>11.713516666666701</v>
      </c>
      <c r="AR182" s="1">
        <v>1329657.72542514</v>
      </c>
    </row>
    <row r="183" spans="1:44">
      <c r="A183" s="4"/>
      <c r="B183" s="4"/>
      <c r="C183" s="4" t="s">
        <v>27</v>
      </c>
      <c r="D183" s="4"/>
      <c r="E183" s="4"/>
      <c r="F183" s="4" t="s">
        <v>403</v>
      </c>
      <c r="G183" s="4" t="s">
        <v>115</v>
      </c>
      <c r="H183" s="4"/>
      <c r="I183" s="2">
        <v>44487.919306284697</v>
      </c>
      <c r="J183" s="1"/>
      <c r="K183" s="1">
        <v>0</v>
      </c>
      <c r="L183" s="1">
        <v>5.8663999999999996</v>
      </c>
      <c r="M183" s="1">
        <v>0</v>
      </c>
      <c r="N183" s="1"/>
      <c r="O183" s="1">
        <v>5.8685</v>
      </c>
      <c r="P183" s="1">
        <v>115512.63791401499</v>
      </c>
      <c r="Q183" s="1"/>
      <c r="R183" s="1" t="s">
        <v>450</v>
      </c>
      <c r="S183" s="1" t="s">
        <v>450</v>
      </c>
      <c r="T183" s="1" t="s">
        <v>450</v>
      </c>
      <c r="U183" s="1" t="s">
        <v>450</v>
      </c>
      <c r="V183" s="1">
        <v>6.5250166666666702</v>
      </c>
      <c r="W183" s="1">
        <v>123424.633027744</v>
      </c>
      <c r="X183" s="1"/>
      <c r="Y183" s="1">
        <v>2.0393166593739398</v>
      </c>
      <c r="Z183" s="1">
        <v>7.3091833333333298</v>
      </c>
      <c r="AA183" s="1">
        <v>539.770537263405</v>
      </c>
      <c r="AB183" s="1"/>
      <c r="AC183" s="1">
        <v>6.5250166666666702</v>
      </c>
      <c r="AD183" s="1">
        <v>123424.633027744</v>
      </c>
      <c r="AE183" s="1"/>
      <c r="AF183" s="1" t="s">
        <v>450</v>
      </c>
      <c r="AG183" s="1" t="s">
        <v>450</v>
      </c>
      <c r="AH183" s="1" t="s">
        <v>450</v>
      </c>
      <c r="AI183" s="1" t="s">
        <v>450</v>
      </c>
      <c r="AJ183" s="1">
        <v>7.3217333333333299</v>
      </c>
      <c r="AK183" s="1">
        <v>49492.767349486501</v>
      </c>
      <c r="AL183" s="1"/>
      <c r="AM183" s="1">
        <v>52.9037259536451</v>
      </c>
      <c r="AN183" s="1">
        <v>18.93695</v>
      </c>
      <c r="AO183" s="1">
        <v>29624.596198807001</v>
      </c>
      <c r="AP183" s="1"/>
      <c r="AQ183" s="1">
        <v>11.7135</v>
      </c>
      <c r="AR183" s="1">
        <v>1362897.1809829101</v>
      </c>
    </row>
    <row r="184" spans="1:44">
      <c r="A184" s="4"/>
      <c r="B184" s="4"/>
      <c r="C184" s="4" t="s">
        <v>367</v>
      </c>
      <c r="D184" s="4"/>
      <c r="E184" s="4"/>
      <c r="F184" s="4" t="s">
        <v>443</v>
      </c>
      <c r="G184" s="4" t="s">
        <v>115</v>
      </c>
      <c r="H184" s="4"/>
      <c r="I184" s="2">
        <v>44487.937506990696</v>
      </c>
      <c r="J184" s="1"/>
      <c r="K184" s="1">
        <v>0</v>
      </c>
      <c r="L184" s="1">
        <v>5.1087166666666697</v>
      </c>
      <c r="M184" s="1">
        <v>0</v>
      </c>
      <c r="N184" s="1"/>
      <c r="O184" s="1">
        <v>5.8601333333333301</v>
      </c>
      <c r="P184" s="1">
        <v>121915.852823881</v>
      </c>
      <c r="Q184" s="1"/>
      <c r="R184" s="1">
        <v>0</v>
      </c>
      <c r="S184" s="1">
        <v>7.1424666666666701</v>
      </c>
      <c r="T184" s="1">
        <v>0</v>
      </c>
      <c r="U184" s="1"/>
      <c r="V184" s="1">
        <v>6.5173500000000004</v>
      </c>
      <c r="W184" s="1">
        <v>113312.50602717799</v>
      </c>
      <c r="X184" s="1"/>
      <c r="Y184" s="1">
        <v>1.3907900196016301</v>
      </c>
      <c r="Z184" s="1">
        <v>7.3168833333333296</v>
      </c>
      <c r="AA184" s="1">
        <v>337.95748830578998</v>
      </c>
      <c r="AB184" s="1"/>
      <c r="AC184" s="1">
        <v>6.5173500000000004</v>
      </c>
      <c r="AD184" s="1">
        <v>113312.50602717799</v>
      </c>
      <c r="AE184" s="1"/>
      <c r="AF184" s="1">
        <v>0</v>
      </c>
      <c r="AG184" s="1">
        <v>7.8046166666666696</v>
      </c>
      <c r="AH184" s="1">
        <v>0</v>
      </c>
      <c r="AI184" s="1"/>
      <c r="AJ184" s="1">
        <v>7.3217666666666696</v>
      </c>
      <c r="AK184" s="1">
        <v>48338.5622483138</v>
      </c>
      <c r="AL184" s="1"/>
      <c r="AM184" s="1">
        <v>60.352354721664803</v>
      </c>
      <c r="AN184" s="1">
        <v>18.936983333333298</v>
      </c>
      <c r="AO184" s="1">
        <v>31329.0140561521</v>
      </c>
      <c r="AP184" s="1"/>
      <c r="AQ184" s="1">
        <v>11.7135333333333</v>
      </c>
      <c r="AR184" s="1">
        <v>1342310.98603851</v>
      </c>
    </row>
    <row r="185" spans="1:44">
      <c r="A185" s="4"/>
      <c r="B185" s="4"/>
      <c r="C185" s="4" t="s">
        <v>238</v>
      </c>
      <c r="D185" s="4"/>
      <c r="E185" s="4"/>
      <c r="F185" s="4" t="s">
        <v>125</v>
      </c>
      <c r="G185" s="4" t="s">
        <v>115</v>
      </c>
      <c r="H185" s="4"/>
      <c r="I185" s="2">
        <v>44487.955717453697</v>
      </c>
      <c r="J185" s="1"/>
      <c r="K185" s="1">
        <v>0</v>
      </c>
      <c r="L185" s="1">
        <v>4.9998833333333303</v>
      </c>
      <c r="M185" s="1">
        <v>0</v>
      </c>
      <c r="N185" s="1"/>
      <c r="O185" s="1">
        <v>5.8726833333333301</v>
      </c>
      <c r="P185" s="1">
        <v>123619.26054864599</v>
      </c>
      <c r="Q185" s="1"/>
      <c r="R185" s="1">
        <v>0</v>
      </c>
      <c r="S185" s="1">
        <v>7.3112666666666701</v>
      </c>
      <c r="T185" s="1">
        <v>0</v>
      </c>
      <c r="U185" s="1"/>
      <c r="V185" s="1">
        <v>6.5173333333333296</v>
      </c>
      <c r="W185" s="1">
        <v>121383.77562779799</v>
      </c>
      <c r="X185" s="1"/>
      <c r="Y185" s="1">
        <v>2.8384046017290201</v>
      </c>
      <c r="Z185" s="1">
        <v>7.3091833333333298</v>
      </c>
      <c r="AA185" s="1">
        <v>738.85226332625803</v>
      </c>
      <c r="AB185" s="1"/>
      <c r="AC185" s="1">
        <v>6.5173333333333296</v>
      </c>
      <c r="AD185" s="1">
        <v>121383.77562779799</v>
      </c>
      <c r="AE185" s="1"/>
      <c r="AF185" s="1" t="s">
        <v>450</v>
      </c>
      <c r="AG185" s="1" t="s">
        <v>450</v>
      </c>
      <c r="AH185" s="1" t="s">
        <v>450</v>
      </c>
      <c r="AI185" s="1" t="s">
        <v>450</v>
      </c>
      <c r="AJ185" s="1">
        <v>7.3217333333333299</v>
      </c>
      <c r="AK185" s="1">
        <v>50366.4673807625</v>
      </c>
      <c r="AL185" s="1"/>
      <c r="AM185" s="1">
        <v>52.195375919626301</v>
      </c>
      <c r="AN185" s="1">
        <v>18.93695</v>
      </c>
      <c r="AO185" s="1">
        <v>29267.562284891301</v>
      </c>
      <c r="AP185" s="1"/>
      <c r="AQ185" s="1">
        <v>11.7135</v>
      </c>
      <c r="AR185" s="1">
        <v>1355983.47557513</v>
      </c>
    </row>
    <row r="186" spans="1:44">
      <c r="A186" s="4"/>
      <c r="B186" s="4"/>
      <c r="C186" s="4" t="s">
        <v>504</v>
      </c>
      <c r="D186" s="4"/>
      <c r="E186" s="4"/>
      <c r="F186" s="4" t="s">
        <v>359</v>
      </c>
      <c r="G186" s="4" t="s">
        <v>115</v>
      </c>
      <c r="H186" s="4"/>
      <c r="I186" s="2">
        <v>44487.973953588</v>
      </c>
      <c r="J186" s="1"/>
      <c r="K186" s="1">
        <v>0</v>
      </c>
      <c r="L186" s="1">
        <v>5.8622166666666704</v>
      </c>
      <c r="M186" s="1">
        <v>0</v>
      </c>
      <c r="N186" s="1"/>
      <c r="O186" s="1">
        <v>5.8601333333333301</v>
      </c>
      <c r="P186" s="1">
        <v>125203.816243796</v>
      </c>
      <c r="Q186" s="1"/>
      <c r="R186" s="1">
        <v>0</v>
      </c>
      <c r="S186" s="1">
        <v>7.0426833333333301</v>
      </c>
      <c r="T186" s="1">
        <v>0</v>
      </c>
      <c r="U186" s="1"/>
      <c r="V186" s="1">
        <v>6.5173500000000004</v>
      </c>
      <c r="W186" s="1">
        <v>128124.408041043</v>
      </c>
      <c r="X186" s="1"/>
      <c r="Y186" s="1">
        <v>17.502254636948098</v>
      </c>
      <c r="Z186" s="1">
        <v>7.3091833333333298</v>
      </c>
      <c r="AA186" s="1">
        <v>4808.9308661936902</v>
      </c>
      <c r="AB186" s="1"/>
      <c r="AC186" s="1">
        <v>6.5173500000000004</v>
      </c>
      <c r="AD186" s="1">
        <v>128124.408041043</v>
      </c>
      <c r="AE186" s="1"/>
      <c r="AF186" s="1">
        <v>0</v>
      </c>
      <c r="AG186" s="1">
        <v>7.75075</v>
      </c>
      <c r="AH186" s="1">
        <v>0</v>
      </c>
      <c r="AI186" s="1"/>
      <c r="AJ186" s="1">
        <v>7.3217499999999998</v>
      </c>
      <c r="AK186" s="1">
        <v>51870.675348459197</v>
      </c>
      <c r="AL186" s="1"/>
      <c r="AM186" s="1">
        <v>30.910911355117602</v>
      </c>
      <c r="AN186" s="1">
        <v>18.936966666666699</v>
      </c>
      <c r="AO186" s="1">
        <v>23435.255226328201</v>
      </c>
      <c r="AP186" s="1"/>
      <c r="AQ186" s="1">
        <v>11.713516666666701</v>
      </c>
      <c r="AR186" s="1">
        <v>1378489.13586134</v>
      </c>
    </row>
    <row r="187" spans="1:44">
      <c r="A187" s="4"/>
      <c r="B187" s="4"/>
      <c r="C187" s="4" t="s">
        <v>368</v>
      </c>
      <c r="D187" s="4"/>
      <c r="E187" s="4"/>
      <c r="F187" s="4" t="s">
        <v>508</v>
      </c>
      <c r="G187" s="4" t="s">
        <v>115</v>
      </c>
      <c r="H187" s="4"/>
      <c r="I187" s="2">
        <v>44487.992136562498</v>
      </c>
      <c r="J187" s="1"/>
      <c r="K187" s="1">
        <v>0</v>
      </c>
      <c r="L187" s="1">
        <v>5.8664166666666704</v>
      </c>
      <c r="M187" s="1">
        <v>0</v>
      </c>
      <c r="N187" s="1"/>
      <c r="O187" s="1">
        <v>5.86431666666667</v>
      </c>
      <c r="P187" s="1">
        <v>127986.315639671</v>
      </c>
      <c r="Q187" s="1"/>
      <c r="R187" s="1">
        <v>0</v>
      </c>
      <c r="S187" s="1">
        <v>6.8277999999999999</v>
      </c>
      <c r="T187" s="1">
        <v>0</v>
      </c>
      <c r="U187" s="1"/>
      <c r="V187" s="1">
        <v>6.5173500000000004</v>
      </c>
      <c r="W187" s="1">
        <v>136440.95580893301</v>
      </c>
      <c r="X187" s="1"/>
      <c r="Y187" s="1">
        <v>13.8915372281649</v>
      </c>
      <c r="Z187" s="1">
        <v>7.3091833333333298</v>
      </c>
      <c r="AA187" s="1">
        <v>4064.5991685434801</v>
      </c>
      <c r="AB187" s="1"/>
      <c r="AC187" s="1">
        <v>6.5173500000000004</v>
      </c>
      <c r="AD187" s="1">
        <v>136440.95580893301</v>
      </c>
      <c r="AE187" s="1"/>
      <c r="AF187" s="1">
        <v>0</v>
      </c>
      <c r="AG187" s="1">
        <v>7.6834666666666704</v>
      </c>
      <c r="AH187" s="1">
        <v>0</v>
      </c>
      <c r="AI187" s="1"/>
      <c r="AJ187" s="1">
        <v>7.3217499999999998</v>
      </c>
      <c r="AK187" s="1">
        <v>51802.438442346604</v>
      </c>
      <c r="AL187" s="1"/>
      <c r="AM187" s="1">
        <v>32.544788413931997</v>
      </c>
      <c r="AN187" s="1">
        <v>18.93695</v>
      </c>
      <c r="AO187" s="1">
        <v>24572.411180745701</v>
      </c>
      <c r="AP187" s="1"/>
      <c r="AQ187" s="1">
        <v>11.713516666666701</v>
      </c>
      <c r="AR187" s="1">
        <v>1416062.15546873</v>
      </c>
    </row>
    <row r="188" spans="1:44">
      <c r="A188" s="4"/>
      <c r="B188" s="4"/>
      <c r="C188" s="4" t="s">
        <v>56</v>
      </c>
      <c r="D188" s="4"/>
      <c r="E188" s="4"/>
      <c r="F188" s="4" t="s">
        <v>245</v>
      </c>
      <c r="G188" s="4" t="s">
        <v>115</v>
      </c>
      <c r="H188" s="4"/>
      <c r="I188" s="2">
        <v>44488.010416446799</v>
      </c>
      <c r="J188" s="1"/>
      <c r="K188" s="1">
        <v>0</v>
      </c>
      <c r="L188" s="1">
        <v>5.8622166666666704</v>
      </c>
      <c r="M188" s="1">
        <v>0</v>
      </c>
      <c r="N188" s="1"/>
      <c r="O188" s="1">
        <v>5.8685</v>
      </c>
      <c r="P188" s="1">
        <v>126990.542691892</v>
      </c>
      <c r="Q188" s="1"/>
      <c r="R188" s="1">
        <v>0</v>
      </c>
      <c r="S188" s="1">
        <v>7.1577999999999999</v>
      </c>
      <c r="T188" s="1">
        <v>0</v>
      </c>
      <c r="U188" s="1"/>
      <c r="V188" s="1">
        <v>6.5173500000000004</v>
      </c>
      <c r="W188" s="1">
        <v>132314.08556550599</v>
      </c>
      <c r="X188" s="1"/>
      <c r="Y188" s="1">
        <v>16.404262986608</v>
      </c>
      <c r="Z188" s="1">
        <v>7.3091833333333298</v>
      </c>
      <c r="AA188" s="1">
        <v>4654.6332394225701</v>
      </c>
      <c r="AB188" s="1"/>
      <c r="AC188" s="1">
        <v>6.5173500000000004</v>
      </c>
      <c r="AD188" s="1">
        <v>132314.08556550599</v>
      </c>
      <c r="AE188" s="1"/>
      <c r="AF188" s="1">
        <v>0</v>
      </c>
      <c r="AG188" s="1">
        <v>7.75075</v>
      </c>
      <c r="AH188" s="1">
        <v>0</v>
      </c>
      <c r="AI188" s="1"/>
      <c r="AJ188" s="1">
        <v>7.3140666666666698</v>
      </c>
      <c r="AK188" s="1">
        <v>53169.1093132354</v>
      </c>
      <c r="AL188" s="1"/>
      <c r="AM188" s="1">
        <v>62.723210140161001</v>
      </c>
      <c r="AN188" s="1">
        <v>18.93695</v>
      </c>
      <c r="AO188" s="1">
        <v>33381.501906441401</v>
      </c>
      <c r="AP188" s="1"/>
      <c r="AQ188" s="1">
        <v>11.7135</v>
      </c>
      <c r="AR188" s="1">
        <v>1399656.1934131801</v>
      </c>
    </row>
    <row r="189" spans="1:44">
      <c r="A189" s="4"/>
      <c r="B189" s="4"/>
      <c r="C189" s="4" t="s">
        <v>186</v>
      </c>
      <c r="D189" s="4"/>
      <c r="E189" s="4"/>
      <c r="F189" s="4" t="s">
        <v>137</v>
      </c>
      <c r="G189" s="4" t="s">
        <v>115</v>
      </c>
      <c r="H189" s="4"/>
      <c r="I189" s="2">
        <v>44488.028579710597</v>
      </c>
      <c r="J189" s="1"/>
      <c r="K189" s="1">
        <v>0</v>
      </c>
      <c r="L189" s="1">
        <v>5.8705999999999996</v>
      </c>
      <c r="M189" s="1">
        <v>0</v>
      </c>
      <c r="N189" s="1"/>
      <c r="O189" s="1">
        <v>5.86431666666667</v>
      </c>
      <c r="P189" s="1">
        <v>136346.647851293</v>
      </c>
      <c r="Q189" s="1"/>
      <c r="R189" s="1">
        <v>0</v>
      </c>
      <c r="S189" s="1">
        <v>7.2652333333333301</v>
      </c>
      <c r="T189" s="1">
        <v>0</v>
      </c>
      <c r="U189" s="1"/>
      <c r="V189" s="1">
        <v>6.5173500000000004</v>
      </c>
      <c r="W189" s="1">
        <v>139769.87259120899</v>
      </c>
      <c r="X189" s="1"/>
      <c r="Y189" s="1">
        <v>7.6041997533552603</v>
      </c>
      <c r="Z189" s="1">
        <v>7.3091999999999997</v>
      </c>
      <c r="AA189" s="1">
        <v>2279.2383821746698</v>
      </c>
      <c r="AB189" s="1"/>
      <c r="AC189" s="1">
        <v>6.5173500000000004</v>
      </c>
      <c r="AD189" s="1">
        <v>139769.87259120899</v>
      </c>
      <c r="AE189" s="1"/>
      <c r="AF189" s="1">
        <v>0</v>
      </c>
      <c r="AG189" s="1">
        <v>7.7507666666666699</v>
      </c>
      <c r="AH189" s="1">
        <v>0</v>
      </c>
      <c r="AI189" s="1"/>
      <c r="AJ189" s="1">
        <v>7.3217499999999998</v>
      </c>
      <c r="AK189" s="1">
        <v>52815.905415976798</v>
      </c>
      <c r="AL189" s="1"/>
      <c r="AM189" s="1">
        <v>47.103673477161102</v>
      </c>
      <c r="AN189" s="1">
        <v>18.936966666666699</v>
      </c>
      <c r="AO189" s="1">
        <v>28844.905388531199</v>
      </c>
      <c r="AP189" s="1"/>
      <c r="AQ189" s="1">
        <v>11.713516666666701</v>
      </c>
      <c r="AR189" s="1">
        <v>1407900.32863444</v>
      </c>
    </row>
    <row r="190" spans="1:44">
      <c r="A190" s="4"/>
      <c r="B190" s="4"/>
      <c r="C190" s="4" t="s">
        <v>64</v>
      </c>
      <c r="D190" s="4"/>
      <c r="E190" s="4"/>
      <c r="F190" s="4" t="s">
        <v>507</v>
      </c>
      <c r="G190" s="4" t="s">
        <v>115</v>
      </c>
      <c r="H190" s="4"/>
      <c r="I190" s="2">
        <v>44488.0649818171</v>
      </c>
      <c r="J190" s="1"/>
      <c r="K190" s="1">
        <v>0</v>
      </c>
      <c r="L190" s="1">
        <v>4.9831500000000002</v>
      </c>
      <c r="M190" s="1">
        <v>0</v>
      </c>
      <c r="N190" s="1"/>
      <c r="O190" s="1">
        <v>5.8727</v>
      </c>
      <c r="P190" s="1">
        <v>123888.041947401</v>
      </c>
      <c r="Q190" s="1"/>
      <c r="R190" s="1">
        <v>0</v>
      </c>
      <c r="S190" s="1">
        <v>6.9889666666666699</v>
      </c>
      <c r="T190" s="1">
        <v>0</v>
      </c>
      <c r="U190" s="1"/>
      <c r="V190" s="1">
        <v>6.5173500000000004</v>
      </c>
      <c r="W190" s="1">
        <v>133496.3480772</v>
      </c>
      <c r="X190" s="1"/>
      <c r="Y190" s="1">
        <v>9.3972804699301999</v>
      </c>
      <c r="Z190" s="1">
        <v>7.3091999999999997</v>
      </c>
      <c r="AA190" s="1">
        <v>2690.2598984619199</v>
      </c>
      <c r="AB190" s="1"/>
      <c r="AC190" s="1">
        <v>6.5173500000000004</v>
      </c>
      <c r="AD190" s="1">
        <v>133496.3480772</v>
      </c>
      <c r="AE190" s="1"/>
      <c r="AF190" s="1">
        <v>6.4615346904258697</v>
      </c>
      <c r="AG190" s="1">
        <v>7.7507666666666699</v>
      </c>
      <c r="AH190" s="1">
        <v>495.26669842355199</v>
      </c>
      <c r="AI190" s="1"/>
      <c r="AJ190" s="1">
        <v>7.3217499999999998</v>
      </c>
      <c r="AK190" s="1">
        <v>52216.588603952499</v>
      </c>
      <c r="AL190" s="1"/>
      <c r="AM190" s="1">
        <v>44.5564872812663</v>
      </c>
      <c r="AN190" s="1">
        <v>18.936966666666699</v>
      </c>
      <c r="AO190" s="1">
        <v>28826.158698958501</v>
      </c>
      <c r="AP190" s="1"/>
      <c r="AQ190" s="1">
        <v>11.713516666666701</v>
      </c>
      <c r="AR190" s="1">
        <v>1445683.4821889701</v>
      </c>
    </row>
    <row r="191" spans="1:44">
      <c r="A191" s="4"/>
      <c r="B191" s="4"/>
      <c r="C191" s="4" t="s">
        <v>58</v>
      </c>
      <c r="D191" s="4"/>
      <c r="E191" s="4"/>
      <c r="F191" s="4" t="s">
        <v>225</v>
      </c>
      <c r="G191" s="4" t="s">
        <v>115</v>
      </c>
      <c r="H191" s="4"/>
      <c r="I191" s="2">
        <v>44488.083194085702</v>
      </c>
      <c r="J191" s="1"/>
      <c r="K191" s="1">
        <v>0</v>
      </c>
      <c r="L191" s="1">
        <v>4.9999000000000002</v>
      </c>
      <c r="M191" s="1">
        <v>0</v>
      </c>
      <c r="N191" s="1"/>
      <c r="O191" s="1">
        <v>5.8727</v>
      </c>
      <c r="P191" s="1">
        <v>106964.08143835999</v>
      </c>
      <c r="Q191" s="1"/>
      <c r="R191" s="1">
        <v>0</v>
      </c>
      <c r="S191" s="1">
        <v>7.2959333333333296</v>
      </c>
      <c r="T191" s="1">
        <v>0</v>
      </c>
      <c r="U191" s="1"/>
      <c r="V191" s="1">
        <v>6.5173500000000004</v>
      </c>
      <c r="W191" s="1">
        <v>127001.624387089</v>
      </c>
      <c r="X191" s="1"/>
      <c r="Y191" s="1">
        <v>8.1907573095603006</v>
      </c>
      <c r="Z191" s="1">
        <v>7.3091999999999997</v>
      </c>
      <c r="AA191" s="1">
        <v>2230.7761751862099</v>
      </c>
      <c r="AB191" s="1"/>
      <c r="AC191" s="1">
        <v>6.5173500000000004</v>
      </c>
      <c r="AD191" s="1">
        <v>127001.624387089</v>
      </c>
      <c r="AE191" s="1"/>
      <c r="AF191" s="1">
        <v>4.2371338877360598</v>
      </c>
      <c r="AG191" s="1">
        <v>7.7507666666666699</v>
      </c>
      <c r="AH191" s="1">
        <v>308.81452333636997</v>
      </c>
      <c r="AI191" s="1"/>
      <c r="AJ191" s="1">
        <v>7.3217499999999998</v>
      </c>
      <c r="AK191" s="1">
        <v>49651.294721173501</v>
      </c>
      <c r="AL191" s="1"/>
      <c r="AM191" s="1">
        <v>71.872821485531503</v>
      </c>
      <c r="AN191" s="1">
        <v>18.93695</v>
      </c>
      <c r="AO191" s="1">
        <v>35008.407127849197</v>
      </c>
      <c r="AP191" s="1"/>
      <c r="AQ191" s="1">
        <v>11.713516666666701</v>
      </c>
      <c r="AR191" s="1">
        <v>1355954.7805983</v>
      </c>
    </row>
    <row r="192" spans="1:44">
      <c r="A192" s="4"/>
      <c r="B192" s="4"/>
      <c r="C192" s="4" t="s">
        <v>405</v>
      </c>
      <c r="D192" s="4"/>
      <c r="E192" s="4"/>
      <c r="F192" s="4" t="s">
        <v>337</v>
      </c>
      <c r="G192" s="4" t="s">
        <v>115</v>
      </c>
      <c r="H192" s="4"/>
      <c r="I192" s="2">
        <v>44488.1013662037</v>
      </c>
      <c r="J192" s="1"/>
      <c r="K192" s="1">
        <v>0</v>
      </c>
      <c r="L192" s="1">
        <v>5.1087333333333298</v>
      </c>
      <c r="M192" s="1">
        <v>0</v>
      </c>
      <c r="N192" s="1"/>
      <c r="O192" s="1">
        <v>5.8726833333333301</v>
      </c>
      <c r="P192" s="1">
        <v>114117.671201167</v>
      </c>
      <c r="Q192" s="1"/>
      <c r="R192" s="1">
        <v>0</v>
      </c>
      <c r="S192" s="1">
        <v>7.3650000000000002</v>
      </c>
      <c r="T192" s="1">
        <v>0</v>
      </c>
      <c r="U192" s="1"/>
      <c r="V192" s="1">
        <v>6.5173500000000004</v>
      </c>
      <c r="W192" s="1">
        <v>128455.824209464</v>
      </c>
      <c r="X192" s="1"/>
      <c r="Y192" s="1">
        <v>6.6835737758073996</v>
      </c>
      <c r="Z192" s="1">
        <v>7.3091833333333298</v>
      </c>
      <c r="AA192" s="1">
        <v>1841.13320283093</v>
      </c>
      <c r="AB192" s="1"/>
      <c r="AC192" s="1">
        <v>6.5173500000000004</v>
      </c>
      <c r="AD192" s="1">
        <v>128455.824209464</v>
      </c>
      <c r="AE192" s="1"/>
      <c r="AF192" s="1">
        <v>8.8728652661420195</v>
      </c>
      <c r="AG192" s="1">
        <v>7.75075</v>
      </c>
      <c r="AH192" s="1">
        <v>679.43749073028698</v>
      </c>
      <c r="AI192" s="1"/>
      <c r="AJ192" s="1">
        <v>7.3217499999999998</v>
      </c>
      <c r="AK192" s="1">
        <v>52166.376167550297</v>
      </c>
      <c r="AL192" s="1"/>
      <c r="AM192" s="1">
        <v>68.391439401306997</v>
      </c>
      <c r="AN192" s="1">
        <v>18.936966666666699</v>
      </c>
      <c r="AO192" s="1">
        <v>33386.0815944649</v>
      </c>
      <c r="AP192" s="1"/>
      <c r="AQ192" s="1">
        <v>11.713516666666701</v>
      </c>
      <c r="AR192" s="1">
        <v>1331749.2041925299</v>
      </c>
    </row>
    <row r="193" spans="1:44">
      <c r="A193" s="4"/>
      <c r="B193" s="4"/>
      <c r="C193" s="4" t="s">
        <v>162</v>
      </c>
      <c r="D193" s="4"/>
      <c r="E193" s="4"/>
      <c r="F193" s="4" t="s">
        <v>330</v>
      </c>
      <c r="G193" s="4" t="s">
        <v>115</v>
      </c>
      <c r="H193" s="4"/>
      <c r="I193" s="2">
        <v>44488.119572326403</v>
      </c>
      <c r="J193" s="1"/>
      <c r="K193" s="1">
        <v>0</v>
      </c>
      <c r="L193" s="1">
        <v>5.8663999999999996</v>
      </c>
      <c r="M193" s="1">
        <v>0</v>
      </c>
      <c r="N193" s="1"/>
      <c r="O193" s="1">
        <v>5.8601333333333301</v>
      </c>
      <c r="P193" s="1">
        <v>106831.08386825801</v>
      </c>
      <c r="Q193" s="1"/>
      <c r="R193" s="1">
        <v>0</v>
      </c>
      <c r="S193" s="1">
        <v>7.4494166666666697</v>
      </c>
      <c r="T193" s="1">
        <v>0</v>
      </c>
      <c r="U193" s="1"/>
      <c r="V193" s="1">
        <v>6.5173500000000004</v>
      </c>
      <c r="W193" s="1">
        <v>116228.540148395</v>
      </c>
      <c r="X193" s="1"/>
      <c r="Y193" s="1">
        <v>5.3942839712669501</v>
      </c>
      <c r="Z193" s="1">
        <v>7.3091833333333298</v>
      </c>
      <c r="AA193" s="1">
        <v>1344.5261460102499</v>
      </c>
      <c r="AB193" s="1"/>
      <c r="AC193" s="1">
        <v>6.5173500000000004</v>
      </c>
      <c r="AD193" s="1">
        <v>116228.540148395</v>
      </c>
      <c r="AE193" s="1"/>
      <c r="AF193" s="1">
        <v>8.8302825733030605</v>
      </c>
      <c r="AG193" s="1">
        <v>7.75075</v>
      </c>
      <c r="AH193" s="1">
        <v>613.203322814942</v>
      </c>
      <c r="AI193" s="1"/>
      <c r="AJ193" s="1">
        <v>7.3217499999999998</v>
      </c>
      <c r="AK193" s="1">
        <v>47308.039035428403</v>
      </c>
      <c r="AL193" s="1"/>
      <c r="AM193" s="1">
        <v>43.918297292460799</v>
      </c>
      <c r="AN193" s="1">
        <v>18.93695</v>
      </c>
      <c r="AO193" s="1">
        <v>27368.145936248002</v>
      </c>
      <c r="AP193" s="1"/>
      <c r="AQ193" s="1">
        <v>11.713516666666701</v>
      </c>
      <c r="AR193" s="1">
        <v>1382086.1874586099</v>
      </c>
    </row>
    <row r="194" spans="1:44">
      <c r="A194" s="4"/>
      <c r="B194" s="4"/>
      <c r="C194" s="4" t="s">
        <v>57</v>
      </c>
      <c r="D194" s="4"/>
      <c r="E194" s="4"/>
      <c r="F194" s="4" t="s">
        <v>239</v>
      </c>
      <c r="G194" s="4" t="s">
        <v>115</v>
      </c>
      <c r="H194" s="4"/>
      <c r="I194" s="2">
        <v>44488.1377480671</v>
      </c>
      <c r="J194" s="1"/>
      <c r="K194" s="1">
        <v>0</v>
      </c>
      <c r="L194" s="1">
        <v>5.8664166666666704</v>
      </c>
      <c r="M194" s="1">
        <v>0</v>
      </c>
      <c r="N194" s="1"/>
      <c r="O194" s="1">
        <v>5.8726833333333301</v>
      </c>
      <c r="P194" s="1">
        <v>102224.65302080099</v>
      </c>
      <c r="Q194" s="1"/>
      <c r="R194" s="1">
        <v>0</v>
      </c>
      <c r="S194" s="1">
        <v>7.15011666666667</v>
      </c>
      <c r="T194" s="1">
        <v>0</v>
      </c>
      <c r="U194" s="1"/>
      <c r="V194" s="1">
        <v>6.5173500000000004</v>
      </c>
      <c r="W194" s="1">
        <v>108631.42499789099</v>
      </c>
      <c r="X194" s="1"/>
      <c r="Y194" s="1">
        <v>4.0953037062027402</v>
      </c>
      <c r="Z194" s="1">
        <v>7.3015166666666698</v>
      </c>
      <c r="AA194" s="1">
        <v>954.03488365681005</v>
      </c>
      <c r="AB194" s="1"/>
      <c r="AC194" s="1">
        <v>6.5173500000000004</v>
      </c>
      <c r="AD194" s="1">
        <v>108631.42499789099</v>
      </c>
      <c r="AE194" s="1"/>
      <c r="AF194" s="1">
        <v>4.0930988070328604</v>
      </c>
      <c r="AG194" s="1">
        <v>7.75075</v>
      </c>
      <c r="AH194" s="1">
        <v>272.625797214084</v>
      </c>
      <c r="AI194" s="1"/>
      <c r="AJ194" s="1">
        <v>7.3217499999999998</v>
      </c>
      <c r="AK194" s="1">
        <v>45375.327053986897</v>
      </c>
      <c r="AL194" s="1"/>
      <c r="AM194" s="1">
        <v>74.070624286245305</v>
      </c>
      <c r="AN194" s="1">
        <v>18.93695</v>
      </c>
      <c r="AO194" s="1">
        <v>34820.3273871454</v>
      </c>
      <c r="AP194" s="1"/>
      <c r="AQ194" s="1">
        <v>11.713516666666701</v>
      </c>
      <c r="AR194" s="1">
        <v>1324418.9911831301</v>
      </c>
    </row>
    <row r="195" spans="1:44">
      <c r="A195" s="4"/>
      <c r="B195" s="4"/>
      <c r="C195" s="4" t="s">
        <v>374</v>
      </c>
      <c r="D195" s="4"/>
      <c r="E195" s="4"/>
      <c r="F195" s="4" t="s">
        <v>210</v>
      </c>
      <c r="G195" s="4" t="s">
        <v>115</v>
      </c>
      <c r="H195" s="4"/>
      <c r="I195" s="2">
        <v>44488.155920729201</v>
      </c>
      <c r="J195" s="1"/>
      <c r="K195" s="1">
        <v>0</v>
      </c>
      <c r="L195" s="1">
        <v>5.8705833333333297</v>
      </c>
      <c r="M195" s="1">
        <v>0</v>
      </c>
      <c r="N195" s="1"/>
      <c r="O195" s="1">
        <v>5.86431666666667</v>
      </c>
      <c r="P195" s="1">
        <v>104596.58782363099</v>
      </c>
      <c r="Q195" s="1"/>
      <c r="R195" s="1" t="s">
        <v>450</v>
      </c>
      <c r="S195" s="1" t="s">
        <v>450</v>
      </c>
      <c r="T195" s="1" t="s">
        <v>450</v>
      </c>
      <c r="U195" s="1" t="s">
        <v>450</v>
      </c>
      <c r="V195" s="1">
        <v>6.5250166666666702</v>
      </c>
      <c r="W195" s="1">
        <v>114848.96626557301</v>
      </c>
      <c r="X195" s="1"/>
      <c r="Y195" s="1">
        <v>0</v>
      </c>
      <c r="Z195" s="1">
        <v>7.2938333333333301</v>
      </c>
      <c r="AA195" s="1">
        <v>0</v>
      </c>
      <c r="AB195" s="1"/>
      <c r="AC195" s="1">
        <v>6.5250166666666702</v>
      </c>
      <c r="AD195" s="1">
        <v>114848.96626557301</v>
      </c>
      <c r="AE195" s="1"/>
      <c r="AF195" s="1">
        <v>0</v>
      </c>
      <c r="AG195" s="1">
        <v>7.75075</v>
      </c>
      <c r="AH195" s="1">
        <v>0</v>
      </c>
      <c r="AI195" s="1"/>
      <c r="AJ195" s="1">
        <v>7.3217333333333299</v>
      </c>
      <c r="AK195" s="1">
        <v>47761.8251144694</v>
      </c>
      <c r="AL195" s="1"/>
      <c r="AM195" s="1">
        <v>55.918672986079997</v>
      </c>
      <c r="AN195" s="1">
        <v>18.9369333333333</v>
      </c>
      <c r="AO195" s="1">
        <v>30994.2299870032</v>
      </c>
      <c r="AP195" s="1"/>
      <c r="AQ195" s="1">
        <v>11.7135</v>
      </c>
      <c r="AR195" s="1">
        <v>1384571.8671335699</v>
      </c>
    </row>
    <row r="196" spans="1:44">
      <c r="A196" s="4"/>
      <c r="B196" s="4"/>
      <c r="C196" s="4" t="s">
        <v>153</v>
      </c>
      <c r="D196" s="4"/>
      <c r="E196" s="4"/>
      <c r="F196" s="4" t="s">
        <v>263</v>
      </c>
      <c r="G196" s="4" t="s">
        <v>115</v>
      </c>
      <c r="H196" s="4"/>
      <c r="I196" s="2">
        <v>44488.174117453702</v>
      </c>
      <c r="J196" s="1"/>
      <c r="K196" s="1">
        <v>0</v>
      </c>
      <c r="L196" s="1">
        <v>5.8664166666666704</v>
      </c>
      <c r="M196" s="1">
        <v>0</v>
      </c>
      <c r="N196" s="1"/>
      <c r="O196" s="1">
        <v>5.86431666666667</v>
      </c>
      <c r="P196" s="1">
        <v>103701.32170877801</v>
      </c>
      <c r="Q196" s="1"/>
      <c r="R196" s="1" t="s">
        <v>450</v>
      </c>
      <c r="S196" s="1" t="s">
        <v>450</v>
      </c>
      <c r="T196" s="1" t="s">
        <v>450</v>
      </c>
      <c r="U196" s="1" t="s">
        <v>450</v>
      </c>
      <c r="V196" s="1">
        <v>6.5173500000000004</v>
      </c>
      <c r="W196" s="1">
        <v>110782.9294864</v>
      </c>
      <c r="X196" s="1"/>
      <c r="Y196" s="1">
        <v>0</v>
      </c>
      <c r="Z196" s="1">
        <v>7.1710500000000001</v>
      </c>
      <c r="AA196" s="1">
        <v>0</v>
      </c>
      <c r="AB196" s="1"/>
      <c r="AC196" s="1">
        <v>6.5173500000000004</v>
      </c>
      <c r="AD196" s="1">
        <v>110782.9294864</v>
      </c>
      <c r="AE196" s="1"/>
      <c r="AF196" s="1" t="s">
        <v>450</v>
      </c>
      <c r="AG196" s="1" t="s">
        <v>450</v>
      </c>
      <c r="AH196" s="1" t="s">
        <v>450</v>
      </c>
      <c r="AI196" s="1" t="s">
        <v>450</v>
      </c>
      <c r="AJ196" s="1">
        <v>7.3217499999999998</v>
      </c>
      <c r="AK196" s="1">
        <v>48596.286727148399</v>
      </c>
      <c r="AL196" s="1"/>
      <c r="AM196" s="1">
        <v>65.957943892151405</v>
      </c>
      <c r="AN196" s="1">
        <v>18.93695</v>
      </c>
      <c r="AO196" s="1">
        <v>33612.809984407599</v>
      </c>
      <c r="AP196" s="1"/>
      <c r="AQ196" s="1">
        <v>11.713516666666701</v>
      </c>
      <c r="AR196" s="1">
        <v>1369391.95438416</v>
      </c>
    </row>
    <row r="197" spans="1:44">
      <c r="A197" s="4"/>
      <c r="B197" s="4"/>
      <c r="C197" s="4" t="s">
        <v>536</v>
      </c>
      <c r="D197" s="4"/>
      <c r="E197" s="4"/>
      <c r="F197" s="4" t="s">
        <v>260</v>
      </c>
      <c r="G197" s="4" t="s">
        <v>115</v>
      </c>
      <c r="H197" s="4"/>
      <c r="I197" s="2">
        <v>44488.192302962998</v>
      </c>
      <c r="J197" s="1"/>
      <c r="K197" s="1">
        <v>0</v>
      </c>
      <c r="L197" s="1">
        <v>5.8622166666666704</v>
      </c>
      <c r="M197" s="1">
        <v>0</v>
      </c>
      <c r="N197" s="1"/>
      <c r="O197" s="1">
        <v>5.8601333333333301</v>
      </c>
      <c r="P197" s="1">
        <v>101460.558984036</v>
      </c>
      <c r="Q197" s="1"/>
      <c r="R197" s="1">
        <v>0</v>
      </c>
      <c r="S197" s="1">
        <v>7.1117499999999998</v>
      </c>
      <c r="T197" s="1">
        <v>0</v>
      </c>
      <c r="U197" s="1"/>
      <c r="V197" s="1">
        <v>6.5173333333333296</v>
      </c>
      <c r="W197" s="1">
        <v>118286.718915381</v>
      </c>
      <c r="X197" s="1"/>
      <c r="Y197" s="1">
        <v>0</v>
      </c>
      <c r="Z197" s="1">
        <v>7.3091833333333298</v>
      </c>
      <c r="AA197" s="1">
        <v>0</v>
      </c>
      <c r="AB197" s="1"/>
      <c r="AC197" s="1">
        <v>6.5173333333333296</v>
      </c>
      <c r="AD197" s="1">
        <v>118286.718915381</v>
      </c>
      <c r="AE197" s="1"/>
      <c r="AF197" s="1">
        <v>0</v>
      </c>
      <c r="AG197" s="1">
        <v>7.75075</v>
      </c>
      <c r="AH197" s="1">
        <v>0</v>
      </c>
      <c r="AI197" s="1"/>
      <c r="AJ197" s="1">
        <v>7.3217333333333299</v>
      </c>
      <c r="AK197" s="1">
        <v>48283.8055363409</v>
      </c>
      <c r="AL197" s="1"/>
      <c r="AM197" s="1">
        <v>52.011955989892002</v>
      </c>
      <c r="AN197" s="1">
        <v>18.93695</v>
      </c>
      <c r="AO197" s="1">
        <v>30258.4615586951</v>
      </c>
      <c r="AP197" s="1"/>
      <c r="AQ197" s="1">
        <v>11.7135</v>
      </c>
      <c r="AR197" s="1">
        <v>1404461.5374467899</v>
      </c>
    </row>
    <row r="198" spans="1:44">
      <c r="A198" s="4"/>
      <c r="B198" s="4"/>
      <c r="C198" s="4" t="s">
        <v>422</v>
      </c>
      <c r="D198" s="4"/>
      <c r="E198" s="4"/>
      <c r="F198" s="4" t="s">
        <v>502</v>
      </c>
      <c r="G198" s="4" t="s">
        <v>115</v>
      </c>
      <c r="H198" s="4"/>
      <c r="I198" s="2">
        <v>44488.210471134298</v>
      </c>
      <c r="J198" s="1"/>
      <c r="K198" s="1">
        <v>0</v>
      </c>
      <c r="L198" s="1">
        <v>5.8705999999999996</v>
      </c>
      <c r="M198" s="1">
        <v>0</v>
      </c>
      <c r="N198" s="1"/>
      <c r="O198" s="1">
        <v>5.86431666666667</v>
      </c>
      <c r="P198" s="1">
        <v>106709.25556501299</v>
      </c>
      <c r="Q198" s="1"/>
      <c r="R198" s="1">
        <v>0</v>
      </c>
      <c r="S198" s="1">
        <v>7.0810500000000003</v>
      </c>
      <c r="T198" s="1">
        <v>0</v>
      </c>
      <c r="U198" s="1"/>
      <c r="V198" s="1">
        <v>6.5173500000000004</v>
      </c>
      <c r="W198" s="1">
        <v>116562.836634804</v>
      </c>
      <c r="X198" s="1"/>
      <c r="Y198" s="1">
        <v>0</v>
      </c>
      <c r="Z198" s="1">
        <v>7.2554666666666696</v>
      </c>
      <c r="AA198" s="1">
        <v>0</v>
      </c>
      <c r="AB198" s="1"/>
      <c r="AC198" s="1">
        <v>6.5173500000000004</v>
      </c>
      <c r="AD198" s="1">
        <v>116562.836634804</v>
      </c>
      <c r="AE198" s="1"/>
      <c r="AF198" s="1" t="s">
        <v>450</v>
      </c>
      <c r="AG198" s="1" t="s">
        <v>450</v>
      </c>
      <c r="AH198" s="1" t="s">
        <v>450</v>
      </c>
      <c r="AI198" s="1" t="s">
        <v>450</v>
      </c>
      <c r="AJ198" s="1">
        <v>7.3217499999999998</v>
      </c>
      <c r="AK198" s="1">
        <v>47443.8408954728</v>
      </c>
      <c r="AL198" s="1"/>
      <c r="AM198" s="1">
        <v>24.499152977316999</v>
      </c>
      <c r="AN198" s="1">
        <v>18.936966666666699</v>
      </c>
      <c r="AO198" s="1">
        <v>21812.200415511401</v>
      </c>
      <c r="AP198" s="1"/>
      <c r="AQ198" s="1">
        <v>11.713516666666701</v>
      </c>
      <c r="AR198" s="1">
        <v>1396487.6852430401</v>
      </c>
    </row>
    <row r="199" spans="1:44">
      <c r="A199" s="4"/>
      <c r="B199" s="4"/>
      <c r="C199" s="4" t="s">
        <v>525</v>
      </c>
      <c r="D199" s="4"/>
      <c r="E199" s="4"/>
      <c r="F199" s="4" t="s">
        <v>499</v>
      </c>
      <c r="G199" s="4" t="s">
        <v>115</v>
      </c>
      <c r="H199" s="4"/>
      <c r="I199" s="2">
        <v>44488.228683588</v>
      </c>
      <c r="J199" s="1"/>
      <c r="K199" s="1">
        <v>0</v>
      </c>
      <c r="L199" s="1">
        <v>5.8663999999999996</v>
      </c>
      <c r="M199" s="1">
        <v>0</v>
      </c>
      <c r="N199" s="1"/>
      <c r="O199" s="1">
        <v>5.86431666666667</v>
      </c>
      <c r="P199" s="1">
        <v>109603.668975501</v>
      </c>
      <c r="Q199" s="1"/>
      <c r="R199" s="1">
        <v>0</v>
      </c>
      <c r="S199" s="1">
        <v>6.7664</v>
      </c>
      <c r="T199" s="1">
        <v>0</v>
      </c>
      <c r="U199" s="1"/>
      <c r="V199" s="1">
        <v>6.5173333333333296</v>
      </c>
      <c r="W199" s="1">
        <v>122759.53825269001</v>
      </c>
      <c r="X199" s="1"/>
      <c r="Y199" s="1">
        <v>0</v>
      </c>
      <c r="Z199" s="1">
        <v>7.2631333333333297</v>
      </c>
      <c r="AA199" s="1">
        <v>0</v>
      </c>
      <c r="AB199" s="1"/>
      <c r="AC199" s="1">
        <v>6.5173333333333296</v>
      </c>
      <c r="AD199" s="1">
        <v>122759.53825269001</v>
      </c>
      <c r="AE199" s="1"/>
      <c r="AF199" s="1">
        <v>0</v>
      </c>
      <c r="AG199" s="1">
        <v>7.71038333333333</v>
      </c>
      <c r="AH199" s="1">
        <v>0</v>
      </c>
      <c r="AI199" s="1"/>
      <c r="AJ199" s="1">
        <v>7.3217333333333299</v>
      </c>
      <c r="AK199" s="1">
        <v>49335.966258504399</v>
      </c>
      <c r="AL199" s="1"/>
      <c r="AM199" s="1">
        <v>36.5558390968555</v>
      </c>
      <c r="AN199" s="1">
        <v>18.9369333333333</v>
      </c>
      <c r="AO199" s="1">
        <v>24637.419451762798</v>
      </c>
      <c r="AP199" s="1"/>
      <c r="AQ199" s="1">
        <v>11.7135</v>
      </c>
      <c r="AR199" s="1">
        <v>1352472.7661971699</v>
      </c>
    </row>
    <row r="200" spans="1:44">
      <c r="A200" s="4"/>
      <c r="B200" s="4"/>
      <c r="C200" s="4" t="s">
        <v>290</v>
      </c>
      <c r="D200" s="4"/>
      <c r="E200" s="4"/>
      <c r="F200" s="4" t="s">
        <v>281</v>
      </c>
      <c r="G200" s="4" t="s">
        <v>115</v>
      </c>
      <c r="H200" s="4"/>
      <c r="I200" s="2">
        <v>44488.264966713003</v>
      </c>
      <c r="J200" s="1"/>
      <c r="K200" s="1">
        <v>0</v>
      </c>
      <c r="L200" s="1">
        <v>5.8664166666666704</v>
      </c>
      <c r="M200" s="1">
        <v>0</v>
      </c>
      <c r="N200" s="1"/>
      <c r="O200" s="1">
        <v>5.86431666666667</v>
      </c>
      <c r="P200" s="1">
        <v>131675.36179974899</v>
      </c>
      <c r="Q200" s="1"/>
      <c r="R200" s="1">
        <v>0</v>
      </c>
      <c r="S200" s="1">
        <v>7.0196666666666703</v>
      </c>
      <c r="T200" s="1">
        <v>0</v>
      </c>
      <c r="U200" s="1"/>
      <c r="V200" s="1">
        <v>6.5173500000000004</v>
      </c>
      <c r="W200" s="1">
        <v>136236.00241073099</v>
      </c>
      <c r="X200" s="1"/>
      <c r="Y200" s="1">
        <v>0</v>
      </c>
      <c r="Z200" s="1">
        <v>7.2631500000000004</v>
      </c>
      <c r="AA200" s="1">
        <v>0</v>
      </c>
      <c r="AB200" s="1"/>
      <c r="AC200" s="1">
        <v>6.5173500000000004</v>
      </c>
      <c r="AD200" s="1">
        <v>136236.00241073099</v>
      </c>
      <c r="AE200" s="1"/>
      <c r="AF200" s="1">
        <v>0</v>
      </c>
      <c r="AG200" s="1">
        <v>7.8180666666666703</v>
      </c>
      <c r="AH200" s="1">
        <v>0</v>
      </c>
      <c r="AI200" s="1"/>
      <c r="AJ200" s="1">
        <v>7.3217499999999998</v>
      </c>
      <c r="AK200" s="1">
        <v>53933.399492344899</v>
      </c>
      <c r="AL200" s="1"/>
      <c r="AM200" s="1">
        <v>60.125708413315301</v>
      </c>
      <c r="AN200" s="1">
        <v>18.936966666666699</v>
      </c>
      <c r="AO200" s="1">
        <v>33210.9327816031</v>
      </c>
      <c r="AP200" s="1"/>
      <c r="AQ200" s="1">
        <v>11.7135333333333</v>
      </c>
      <c r="AR200" s="1">
        <v>1425922.75672716</v>
      </c>
    </row>
    <row r="201" spans="1:44">
      <c r="A201" s="4"/>
      <c r="B201" s="4"/>
      <c r="C201" s="4" t="s">
        <v>132</v>
      </c>
      <c r="D201" s="4"/>
      <c r="E201" s="4"/>
      <c r="F201" s="4" t="s">
        <v>142</v>
      </c>
      <c r="G201" s="4" t="s">
        <v>115</v>
      </c>
      <c r="H201" s="4"/>
      <c r="I201" s="2">
        <v>44488.283165416702</v>
      </c>
      <c r="J201" s="1"/>
      <c r="K201" s="1">
        <v>0</v>
      </c>
      <c r="L201" s="1">
        <v>5.1129166666666697</v>
      </c>
      <c r="M201" s="1">
        <v>0</v>
      </c>
      <c r="N201" s="1"/>
      <c r="O201" s="1">
        <v>5.8685</v>
      </c>
      <c r="P201" s="1">
        <v>132651.887268194</v>
      </c>
      <c r="Q201" s="1"/>
      <c r="R201" s="1">
        <v>0</v>
      </c>
      <c r="S201" s="1">
        <v>7.0043166666666696</v>
      </c>
      <c r="T201" s="1">
        <v>0</v>
      </c>
      <c r="U201" s="1"/>
      <c r="V201" s="1">
        <v>6.5173500000000004</v>
      </c>
      <c r="W201" s="1">
        <v>134189.76841310301</v>
      </c>
      <c r="X201" s="1"/>
      <c r="Y201" s="1">
        <v>0</v>
      </c>
      <c r="Z201" s="1">
        <v>7.2554666666666696</v>
      </c>
      <c r="AA201" s="1">
        <v>0</v>
      </c>
      <c r="AB201" s="1"/>
      <c r="AC201" s="1">
        <v>6.5173500000000004</v>
      </c>
      <c r="AD201" s="1">
        <v>134189.76841310301</v>
      </c>
      <c r="AE201" s="1"/>
      <c r="AF201" s="1">
        <v>0</v>
      </c>
      <c r="AG201" s="1">
        <v>7.9526333333333303</v>
      </c>
      <c r="AH201" s="1">
        <v>0</v>
      </c>
      <c r="AI201" s="1"/>
      <c r="AJ201" s="1">
        <v>7.3217499999999998</v>
      </c>
      <c r="AK201" s="1">
        <v>52314.931668428602</v>
      </c>
      <c r="AL201" s="1"/>
      <c r="AM201" s="1">
        <v>0</v>
      </c>
      <c r="AN201" s="1">
        <v>18.93695</v>
      </c>
      <c r="AO201" s="1">
        <v>13422.866659421599</v>
      </c>
      <c r="AP201" s="1"/>
      <c r="AQ201" s="1">
        <v>11.7135</v>
      </c>
      <c r="AR201" s="1">
        <v>1411935.17200895</v>
      </c>
    </row>
    <row r="202" spans="1:44">
      <c r="A202" s="4"/>
      <c r="B202" s="4"/>
      <c r="C202" s="4" t="s">
        <v>111</v>
      </c>
      <c r="D202" s="4"/>
      <c r="E202" s="4"/>
      <c r="F202" s="4" t="s">
        <v>24</v>
      </c>
      <c r="G202" s="4" t="s">
        <v>115</v>
      </c>
      <c r="H202" s="4"/>
      <c r="I202" s="2">
        <v>44488.301303738401</v>
      </c>
      <c r="J202" s="1"/>
      <c r="K202" s="1">
        <v>0</v>
      </c>
      <c r="L202" s="1">
        <v>5.8664166666666704</v>
      </c>
      <c r="M202" s="1">
        <v>0</v>
      </c>
      <c r="N202" s="1"/>
      <c r="O202" s="1">
        <v>5.86431666666667</v>
      </c>
      <c r="P202" s="1">
        <v>119613.76905366</v>
      </c>
      <c r="Q202" s="1"/>
      <c r="R202" s="1">
        <v>0</v>
      </c>
      <c r="S202" s="1">
        <v>6.7664166666666699</v>
      </c>
      <c r="T202" s="1">
        <v>0</v>
      </c>
      <c r="U202" s="1"/>
      <c r="V202" s="1">
        <v>6.5173500000000004</v>
      </c>
      <c r="W202" s="1">
        <v>131111.32458964101</v>
      </c>
      <c r="X202" s="1"/>
      <c r="Y202" s="1">
        <v>0</v>
      </c>
      <c r="Z202" s="1">
        <v>7.3168666666666704</v>
      </c>
      <c r="AA202" s="1">
        <v>0</v>
      </c>
      <c r="AB202" s="1"/>
      <c r="AC202" s="1">
        <v>6.5173500000000004</v>
      </c>
      <c r="AD202" s="1">
        <v>131111.32458964101</v>
      </c>
      <c r="AE202" s="1"/>
      <c r="AF202" s="1">
        <v>0</v>
      </c>
      <c r="AG202" s="1">
        <v>7.7507666666666699</v>
      </c>
      <c r="AH202" s="1">
        <v>0</v>
      </c>
      <c r="AI202" s="1"/>
      <c r="AJ202" s="1">
        <v>7.3217499999999998</v>
      </c>
      <c r="AK202" s="1">
        <v>50591.902671444499</v>
      </c>
      <c r="AL202" s="1"/>
      <c r="AM202" s="1">
        <v>34.660691106709997</v>
      </c>
      <c r="AN202" s="1">
        <v>18.936966666666699</v>
      </c>
      <c r="AO202" s="1">
        <v>24807.597224196801</v>
      </c>
      <c r="AP202" s="1"/>
      <c r="AQ202" s="1">
        <v>11.7135333333333</v>
      </c>
      <c r="AR202" s="1">
        <v>1393028.33443536</v>
      </c>
    </row>
    <row r="203" spans="1:44">
      <c r="A203" s="4"/>
      <c r="B203" s="4"/>
      <c r="C203" s="4" t="s">
        <v>92</v>
      </c>
      <c r="D203" s="4"/>
      <c r="E203" s="4"/>
      <c r="F203" s="4" t="s">
        <v>40</v>
      </c>
      <c r="G203" s="4" t="s">
        <v>115</v>
      </c>
      <c r="H203" s="4"/>
      <c r="I203" s="2">
        <v>44488.319523055601</v>
      </c>
      <c r="J203" s="1"/>
      <c r="K203" s="1">
        <v>0</v>
      </c>
      <c r="L203" s="1">
        <v>5.1170999999999998</v>
      </c>
      <c r="M203" s="1">
        <v>0</v>
      </c>
      <c r="N203" s="1"/>
      <c r="O203" s="1">
        <v>5.88106666666667</v>
      </c>
      <c r="P203" s="1">
        <v>122658.572329947</v>
      </c>
      <c r="Q203" s="1"/>
      <c r="R203" s="1">
        <v>0</v>
      </c>
      <c r="S203" s="1">
        <v>7.1808166666666704</v>
      </c>
      <c r="T203" s="1">
        <v>0</v>
      </c>
      <c r="U203" s="1"/>
      <c r="V203" s="1">
        <v>6.5173500000000004</v>
      </c>
      <c r="W203" s="1">
        <v>129912.869618838</v>
      </c>
      <c r="X203" s="1"/>
      <c r="Y203" s="1">
        <v>0</v>
      </c>
      <c r="Z203" s="1">
        <v>7.2554666666666696</v>
      </c>
      <c r="AA203" s="1">
        <v>0</v>
      </c>
      <c r="AB203" s="1"/>
      <c r="AC203" s="1">
        <v>6.5173500000000004</v>
      </c>
      <c r="AD203" s="1">
        <v>129912.869618838</v>
      </c>
      <c r="AE203" s="1"/>
      <c r="AF203" s="1">
        <v>0</v>
      </c>
      <c r="AG203" s="1">
        <v>7.6834666666666704</v>
      </c>
      <c r="AH203" s="1">
        <v>0</v>
      </c>
      <c r="AI203" s="1"/>
      <c r="AJ203" s="1">
        <v>7.3217499999999998</v>
      </c>
      <c r="AK203" s="1">
        <v>51722.053467410602</v>
      </c>
      <c r="AL203" s="1"/>
      <c r="AM203" s="1">
        <v>44.926215605058502</v>
      </c>
      <c r="AN203" s="1">
        <v>18.936966666666699</v>
      </c>
      <c r="AO203" s="1">
        <v>29835.021722569702</v>
      </c>
      <c r="AP203" s="1"/>
      <c r="AQ203" s="1">
        <v>11.713516666666701</v>
      </c>
      <c r="AR203" s="1">
        <v>1490329.7051268099</v>
      </c>
    </row>
    <row r="204" spans="1:44">
      <c r="A204" s="4"/>
      <c r="B204" s="4"/>
      <c r="C204" s="4" t="s">
        <v>191</v>
      </c>
      <c r="D204" s="4"/>
      <c r="E204" s="4"/>
      <c r="F204" s="4" t="s">
        <v>364</v>
      </c>
      <c r="G204" s="4" t="s">
        <v>115</v>
      </c>
      <c r="H204" s="4"/>
      <c r="I204" s="2">
        <v>44488.337703865698</v>
      </c>
      <c r="J204" s="1"/>
      <c r="K204" s="1">
        <v>0</v>
      </c>
      <c r="L204" s="1">
        <v>5.8747833333333297</v>
      </c>
      <c r="M204" s="1">
        <v>0</v>
      </c>
      <c r="N204" s="1"/>
      <c r="O204" s="1">
        <v>5.86431666666667</v>
      </c>
      <c r="P204" s="1">
        <v>128629.55556701899</v>
      </c>
      <c r="Q204" s="1"/>
      <c r="R204" s="1" t="s">
        <v>450</v>
      </c>
      <c r="S204" s="1" t="s">
        <v>450</v>
      </c>
      <c r="T204" s="1" t="s">
        <v>450</v>
      </c>
      <c r="U204" s="1" t="s">
        <v>450</v>
      </c>
      <c r="V204" s="1">
        <v>6.5173500000000004</v>
      </c>
      <c r="W204" s="1">
        <v>119619.400334051</v>
      </c>
      <c r="X204" s="1"/>
      <c r="Y204" s="1">
        <v>0</v>
      </c>
      <c r="Z204" s="1">
        <v>7.2554666666666696</v>
      </c>
      <c r="AA204" s="1">
        <v>0</v>
      </c>
      <c r="AB204" s="1"/>
      <c r="AC204" s="1">
        <v>6.5173500000000004</v>
      </c>
      <c r="AD204" s="1">
        <v>119619.400334051</v>
      </c>
      <c r="AE204" s="1"/>
      <c r="AF204" s="1">
        <v>0</v>
      </c>
      <c r="AG204" s="1">
        <v>7.7373000000000003</v>
      </c>
      <c r="AH204" s="1">
        <v>0</v>
      </c>
      <c r="AI204" s="1"/>
      <c r="AJ204" s="1">
        <v>7.3217499999999998</v>
      </c>
      <c r="AK204" s="1">
        <v>53088.891565987702</v>
      </c>
      <c r="AL204" s="1"/>
      <c r="AM204" s="1">
        <v>38.803684409179503</v>
      </c>
      <c r="AN204" s="1">
        <v>18.936966666666699</v>
      </c>
      <c r="AO204" s="1">
        <v>27702.9535754475</v>
      </c>
      <c r="AP204" s="1"/>
      <c r="AQ204" s="1">
        <v>11.713516666666701</v>
      </c>
      <c r="AR204" s="1">
        <v>1481387.2972027201</v>
      </c>
    </row>
    <row r="205" spans="1:44">
      <c r="A205" s="4"/>
      <c r="B205" s="4"/>
      <c r="C205" s="4" t="s">
        <v>140</v>
      </c>
      <c r="D205" s="4"/>
      <c r="E205" s="4"/>
      <c r="F205" s="4" t="s">
        <v>45</v>
      </c>
      <c r="G205" s="4" t="s">
        <v>115</v>
      </c>
      <c r="H205" s="4"/>
      <c r="I205" s="2">
        <v>44488.355863877303</v>
      </c>
      <c r="J205" s="1"/>
      <c r="K205" s="1">
        <v>0</v>
      </c>
      <c r="L205" s="1">
        <v>5.5901166666666704</v>
      </c>
      <c r="M205" s="1">
        <v>0</v>
      </c>
      <c r="N205" s="1"/>
      <c r="O205" s="1">
        <v>5.7178000000000004</v>
      </c>
      <c r="P205" s="1">
        <v>4703.98863914502</v>
      </c>
      <c r="Q205" s="1"/>
      <c r="R205" s="1">
        <v>0</v>
      </c>
      <c r="S205" s="1">
        <v>7.1347666666666703</v>
      </c>
      <c r="T205" s="1">
        <v>0</v>
      </c>
      <c r="U205" s="1"/>
      <c r="V205" s="1">
        <v>6.5250166666666702</v>
      </c>
      <c r="W205" s="1">
        <v>4245.2363855860704</v>
      </c>
      <c r="X205" s="1"/>
      <c r="Y205" s="1">
        <v>0</v>
      </c>
      <c r="Z205" s="1">
        <v>7.2784833333333303</v>
      </c>
      <c r="AA205" s="1">
        <v>0</v>
      </c>
      <c r="AB205" s="1"/>
      <c r="AC205" s="1">
        <v>6.5250166666666702</v>
      </c>
      <c r="AD205" s="1">
        <v>4245.2363855860704</v>
      </c>
      <c r="AE205" s="1"/>
      <c r="AF205" s="1">
        <v>0</v>
      </c>
      <c r="AG205" s="1">
        <v>7.9526166666666702</v>
      </c>
      <c r="AH205" s="1">
        <v>0</v>
      </c>
      <c r="AI205" s="1"/>
      <c r="AJ205" s="1">
        <v>7.3447666666666702</v>
      </c>
      <c r="AK205" s="1">
        <v>1281.9906556415101</v>
      </c>
      <c r="AL205" s="1"/>
      <c r="AM205" s="1">
        <v>1201.21098467667</v>
      </c>
      <c r="AN205" s="1">
        <v>18.93695</v>
      </c>
      <c r="AO205" s="1">
        <v>8452.5624870950905</v>
      </c>
      <c r="AP205" s="1"/>
      <c r="AQ205" s="1">
        <v>11.7135</v>
      </c>
      <c r="AR205" s="1">
        <v>32020.674380777698</v>
      </c>
    </row>
    <row r="206" spans="1:44">
      <c r="A206" s="4"/>
      <c r="B206" s="4"/>
      <c r="C206" s="4" t="s">
        <v>248</v>
      </c>
      <c r="D206" s="4"/>
      <c r="E206" s="4"/>
      <c r="F206" s="4" t="s">
        <v>479</v>
      </c>
      <c r="G206" s="4" t="s">
        <v>115</v>
      </c>
      <c r="H206" s="4"/>
      <c r="I206" s="2">
        <v>44488.373984027799</v>
      </c>
      <c r="J206" s="1"/>
      <c r="K206" s="1">
        <v>0</v>
      </c>
      <c r="L206" s="1">
        <v>5.8747666666666696</v>
      </c>
      <c r="M206" s="1">
        <v>0</v>
      </c>
      <c r="N206" s="1"/>
      <c r="O206" s="1">
        <v>5.8685</v>
      </c>
      <c r="P206" s="1">
        <v>126644.985669157</v>
      </c>
      <c r="Q206" s="1"/>
      <c r="R206" s="1">
        <v>0</v>
      </c>
      <c r="S206" s="1">
        <v>6.8891833333333299</v>
      </c>
      <c r="T206" s="1">
        <v>0</v>
      </c>
      <c r="U206" s="1"/>
      <c r="V206" s="1">
        <v>6.5250166666666702</v>
      </c>
      <c r="W206" s="1">
        <v>127458.489717184</v>
      </c>
      <c r="X206" s="1"/>
      <c r="Y206" s="1">
        <v>0</v>
      </c>
      <c r="Z206" s="1">
        <v>7.2554499999999997</v>
      </c>
      <c r="AA206" s="1">
        <v>0</v>
      </c>
      <c r="AB206" s="1"/>
      <c r="AC206" s="1">
        <v>6.5250166666666702</v>
      </c>
      <c r="AD206" s="1">
        <v>127458.489717184</v>
      </c>
      <c r="AE206" s="1"/>
      <c r="AF206" s="1" t="s">
        <v>450</v>
      </c>
      <c r="AG206" s="1" t="s">
        <v>450</v>
      </c>
      <c r="AH206" s="1" t="s">
        <v>450</v>
      </c>
      <c r="AI206" s="1" t="s">
        <v>450</v>
      </c>
      <c r="AJ206" s="1">
        <v>7.3217333333333299</v>
      </c>
      <c r="AK206" s="1">
        <v>50576.560498423802</v>
      </c>
      <c r="AL206" s="1"/>
      <c r="AM206" s="1">
        <v>29.980335572424</v>
      </c>
      <c r="AN206" s="1">
        <v>18.93695</v>
      </c>
      <c r="AO206" s="1">
        <v>24475.465934025</v>
      </c>
      <c r="AP206" s="1"/>
      <c r="AQ206" s="1">
        <v>11.7135</v>
      </c>
      <c r="AR206" s="1">
        <v>1456854.14053046</v>
      </c>
    </row>
    <row r="207" spans="1:44">
      <c r="A207" s="4"/>
      <c r="B207" s="4"/>
      <c r="C207" s="4" t="s">
        <v>424</v>
      </c>
      <c r="D207" s="4"/>
      <c r="E207" s="4"/>
      <c r="F207" s="4" t="s">
        <v>272</v>
      </c>
      <c r="G207" s="4" t="s">
        <v>115</v>
      </c>
      <c r="H207" s="4"/>
      <c r="I207" s="2">
        <v>44488.392138044001</v>
      </c>
      <c r="J207" s="1"/>
      <c r="K207" s="1">
        <v>0</v>
      </c>
      <c r="L207" s="1">
        <v>5.1129166666666697</v>
      </c>
      <c r="M207" s="1">
        <v>0</v>
      </c>
      <c r="N207" s="1"/>
      <c r="O207" s="1">
        <v>5.8685</v>
      </c>
      <c r="P207" s="1">
        <v>123491.14624821099</v>
      </c>
      <c r="Q207" s="1"/>
      <c r="R207" s="1">
        <v>14.436303663952501</v>
      </c>
      <c r="S207" s="1">
        <v>7.0810500000000003</v>
      </c>
      <c r="T207" s="1">
        <v>376.85632904434499</v>
      </c>
      <c r="U207" s="1"/>
      <c r="V207" s="1">
        <v>6.5173500000000004</v>
      </c>
      <c r="W207" s="1">
        <v>126156.713348062</v>
      </c>
      <c r="X207" s="1"/>
      <c r="Y207" s="1">
        <v>15.571623022620299</v>
      </c>
      <c r="Z207" s="1">
        <v>7.3091833333333298</v>
      </c>
      <c r="AA207" s="1">
        <v>4212.7618718597196</v>
      </c>
      <c r="AB207" s="1"/>
      <c r="AC207" s="1">
        <v>6.5173500000000004</v>
      </c>
      <c r="AD207" s="1">
        <v>126156.713348062</v>
      </c>
      <c r="AE207" s="1"/>
      <c r="AF207" s="1">
        <v>0</v>
      </c>
      <c r="AG207" s="1">
        <v>7.7507666666666699</v>
      </c>
      <c r="AH207" s="1">
        <v>0</v>
      </c>
      <c r="AI207" s="1"/>
      <c r="AJ207" s="1">
        <v>7.3217499999999998</v>
      </c>
      <c r="AK207" s="1">
        <v>48819.458054378003</v>
      </c>
      <c r="AL207" s="1"/>
      <c r="AM207" s="1">
        <v>66.114892568427706</v>
      </c>
      <c r="AN207" s="1">
        <v>18.93695</v>
      </c>
      <c r="AO207" s="1">
        <v>33954.576870589102</v>
      </c>
      <c r="AP207" s="1"/>
      <c r="AQ207" s="1">
        <v>11.713516666666701</v>
      </c>
      <c r="AR207" s="1">
        <v>1381415.16402314</v>
      </c>
    </row>
    <row r="208" spans="1:44">
      <c r="A208" s="4"/>
      <c r="B208" s="4"/>
      <c r="C208" s="4" t="s">
        <v>377</v>
      </c>
      <c r="D208" s="4"/>
      <c r="E208" s="4"/>
      <c r="F208" s="4" t="s">
        <v>326</v>
      </c>
      <c r="G208" s="4" t="s">
        <v>115</v>
      </c>
      <c r="H208" s="4"/>
      <c r="I208" s="2">
        <v>44488.4102473495</v>
      </c>
      <c r="J208" s="1"/>
      <c r="K208" s="1">
        <v>0</v>
      </c>
      <c r="L208" s="1">
        <v>5.0292000000000003</v>
      </c>
      <c r="M208" s="1">
        <v>0</v>
      </c>
      <c r="N208" s="1"/>
      <c r="O208" s="1">
        <v>5.8685166666666699</v>
      </c>
      <c r="P208" s="1">
        <v>115243.880504046</v>
      </c>
      <c r="Q208" s="1"/>
      <c r="R208" s="1">
        <v>21.2715343819354</v>
      </c>
      <c r="S208" s="1">
        <v>7.0810666666666702</v>
      </c>
      <c r="T208" s="1">
        <v>535.65885273239201</v>
      </c>
      <c r="U208" s="1"/>
      <c r="V208" s="1">
        <v>6.5173500000000004</v>
      </c>
      <c r="W208" s="1">
        <v>121697.044258667</v>
      </c>
      <c r="X208" s="1"/>
      <c r="Y208" s="1">
        <v>11.0904385718627</v>
      </c>
      <c r="Z208" s="1">
        <v>7.3091999999999997</v>
      </c>
      <c r="AA208" s="1">
        <v>2894.3524501575298</v>
      </c>
      <c r="AB208" s="1"/>
      <c r="AC208" s="1">
        <v>6.5173500000000004</v>
      </c>
      <c r="AD208" s="1">
        <v>121697.044258667</v>
      </c>
      <c r="AE208" s="1"/>
      <c r="AF208" s="1">
        <v>0</v>
      </c>
      <c r="AG208" s="1">
        <v>7.7507666666666699</v>
      </c>
      <c r="AH208" s="1">
        <v>0</v>
      </c>
      <c r="AI208" s="1"/>
      <c r="AJ208" s="1">
        <v>7.3217499999999998</v>
      </c>
      <c r="AK208" s="1">
        <v>48960.740742251699</v>
      </c>
      <c r="AL208" s="1"/>
      <c r="AM208" s="1">
        <v>45.626889690838702</v>
      </c>
      <c r="AN208" s="1">
        <v>18.93695</v>
      </c>
      <c r="AO208" s="1">
        <v>26452.699512343901</v>
      </c>
      <c r="AP208" s="1"/>
      <c r="AQ208" s="1">
        <v>11.713516666666701</v>
      </c>
      <c r="AR208" s="1">
        <v>1311491.4874962701</v>
      </c>
    </row>
    <row r="209" spans="1:44">
      <c r="A209" s="4"/>
      <c r="B209" s="4"/>
      <c r="C209" s="4" t="s">
        <v>103</v>
      </c>
      <c r="D209" s="4"/>
      <c r="E209" s="4"/>
      <c r="F209" s="4" t="s">
        <v>475</v>
      </c>
      <c r="G209" s="4" t="s">
        <v>115</v>
      </c>
      <c r="H209" s="4"/>
      <c r="I209" s="2">
        <v>44488.428369212997</v>
      </c>
      <c r="J209" s="1"/>
      <c r="K209" s="1">
        <v>0</v>
      </c>
      <c r="L209" s="1">
        <v>5.8705999999999996</v>
      </c>
      <c r="M209" s="1">
        <v>0</v>
      </c>
      <c r="N209" s="1"/>
      <c r="O209" s="1">
        <v>5.8685166666666699</v>
      </c>
      <c r="P209" s="1">
        <v>111048.11961289</v>
      </c>
      <c r="Q209" s="1"/>
      <c r="R209" s="1">
        <v>29.152674766931401</v>
      </c>
      <c r="S209" s="1">
        <v>7.0810666666666702</v>
      </c>
      <c r="T209" s="1">
        <v>719.91434499399099</v>
      </c>
      <c r="U209" s="1"/>
      <c r="V209" s="1">
        <v>6.5173500000000004</v>
      </c>
      <c r="W209" s="1">
        <v>119341.90922786199</v>
      </c>
      <c r="X209" s="1"/>
      <c r="Y209" s="1">
        <v>7.8840712144133702</v>
      </c>
      <c r="Z209" s="1">
        <v>7.3091999999999997</v>
      </c>
      <c r="AA209" s="1">
        <v>2017.74455313367</v>
      </c>
      <c r="AB209" s="1"/>
      <c r="AC209" s="1">
        <v>6.5173500000000004</v>
      </c>
      <c r="AD209" s="1">
        <v>119341.90922786199</v>
      </c>
      <c r="AE209" s="1"/>
      <c r="AF209" s="1">
        <v>0</v>
      </c>
      <c r="AG209" s="1">
        <v>7.75078333333333</v>
      </c>
      <c r="AH209" s="1">
        <v>0</v>
      </c>
      <c r="AI209" s="1"/>
      <c r="AJ209" s="1">
        <v>7.3217499999999998</v>
      </c>
      <c r="AK209" s="1">
        <v>48770.566601760002</v>
      </c>
      <c r="AL209" s="1"/>
      <c r="AM209" s="1">
        <v>41.5842987950859</v>
      </c>
      <c r="AN209" s="1">
        <v>18.936966666666699</v>
      </c>
      <c r="AO209" s="1">
        <v>25066.8363439573</v>
      </c>
      <c r="AP209" s="1"/>
      <c r="AQ209" s="1">
        <v>11.7135333333333</v>
      </c>
      <c r="AR209" s="1">
        <v>1298834.83489753</v>
      </c>
    </row>
    <row r="210" spans="1:44">
      <c r="A210" s="4"/>
      <c r="B210" s="4"/>
      <c r="C210" s="4" t="s">
        <v>394</v>
      </c>
      <c r="D210" s="4"/>
      <c r="E210" s="4"/>
      <c r="F210" s="4" t="s">
        <v>74</v>
      </c>
      <c r="G210" s="4" t="s">
        <v>115</v>
      </c>
      <c r="H210" s="4"/>
      <c r="I210" s="2">
        <v>44488.464668356501</v>
      </c>
      <c r="J210" s="1"/>
      <c r="K210" s="1">
        <v>0</v>
      </c>
      <c r="L210" s="1">
        <v>4.9412833333333301</v>
      </c>
      <c r="M210" s="1">
        <v>0</v>
      </c>
      <c r="N210" s="1"/>
      <c r="O210" s="1">
        <v>5.86431666666667</v>
      </c>
      <c r="P210" s="1">
        <v>105691.745204651</v>
      </c>
      <c r="Q210" s="1"/>
      <c r="R210" s="1">
        <v>0</v>
      </c>
      <c r="S210" s="1">
        <v>7.1271000000000004</v>
      </c>
      <c r="T210" s="1">
        <v>0</v>
      </c>
      <c r="U210" s="1"/>
      <c r="V210" s="1">
        <v>6.5173500000000004</v>
      </c>
      <c r="W210" s="1">
        <v>106528.34904483199</v>
      </c>
      <c r="X210" s="1"/>
      <c r="Y210" s="1">
        <v>6.1265988002731602</v>
      </c>
      <c r="Z210" s="1">
        <v>7.3091833333333298</v>
      </c>
      <c r="AA210" s="1">
        <v>1399.6108538614901</v>
      </c>
      <c r="AB210" s="1"/>
      <c r="AC210" s="1">
        <v>6.5173500000000004</v>
      </c>
      <c r="AD210" s="1">
        <v>106528.34904483199</v>
      </c>
      <c r="AE210" s="1"/>
      <c r="AF210" s="1">
        <v>0</v>
      </c>
      <c r="AG210" s="1">
        <v>7.75075</v>
      </c>
      <c r="AH210" s="1">
        <v>0</v>
      </c>
      <c r="AI210" s="1"/>
      <c r="AJ210" s="1">
        <v>7.3217499999999998</v>
      </c>
      <c r="AK210" s="1">
        <v>43392.403774737002</v>
      </c>
      <c r="AL210" s="1"/>
      <c r="AM210" s="1">
        <v>18.414228822955302</v>
      </c>
      <c r="AN210" s="1">
        <v>18.93695</v>
      </c>
      <c r="AO210" s="1">
        <v>19068.929058230198</v>
      </c>
      <c r="AP210" s="1"/>
      <c r="AQ210" s="1">
        <v>11.713516666666701</v>
      </c>
      <c r="AR210" s="1">
        <v>1332736.2271034699</v>
      </c>
    </row>
    <row r="211" spans="1:44">
      <c r="A211" s="4"/>
      <c r="B211" s="4"/>
      <c r="C211" s="4" t="s">
        <v>312</v>
      </c>
      <c r="D211" s="4"/>
      <c r="E211" s="4"/>
      <c r="F211" s="4" t="s">
        <v>60</v>
      </c>
      <c r="G211" s="4" t="s">
        <v>115</v>
      </c>
      <c r="H211" s="4"/>
      <c r="I211" s="2">
        <v>44488.482788703703</v>
      </c>
      <c r="J211" s="1"/>
      <c r="K211" s="1">
        <v>0</v>
      </c>
      <c r="L211" s="1">
        <v>5.8705833333333297</v>
      </c>
      <c r="M211" s="1">
        <v>0</v>
      </c>
      <c r="N211" s="1"/>
      <c r="O211" s="1">
        <v>5.8685</v>
      </c>
      <c r="P211" s="1">
        <v>107378.80304036599</v>
      </c>
      <c r="Q211" s="1"/>
      <c r="R211" s="1" t="s">
        <v>450</v>
      </c>
      <c r="S211" s="1" t="s">
        <v>450</v>
      </c>
      <c r="T211" s="1" t="s">
        <v>450</v>
      </c>
      <c r="U211" s="1" t="s">
        <v>450</v>
      </c>
      <c r="V211" s="1">
        <v>6.5173333333333296</v>
      </c>
      <c r="W211" s="1">
        <v>107270.92857258199</v>
      </c>
      <c r="X211" s="1"/>
      <c r="Y211" s="1">
        <v>5.4453520268282096</v>
      </c>
      <c r="Z211" s="1">
        <v>7.3091833333333298</v>
      </c>
      <c r="AA211" s="1">
        <v>1252.65265926241</v>
      </c>
      <c r="AB211" s="1"/>
      <c r="AC211" s="1">
        <v>6.5173333333333296</v>
      </c>
      <c r="AD211" s="1">
        <v>107270.92857258199</v>
      </c>
      <c r="AE211" s="1"/>
      <c r="AF211" s="1">
        <v>0</v>
      </c>
      <c r="AG211" s="1">
        <v>7.75075</v>
      </c>
      <c r="AH211" s="1">
        <v>0</v>
      </c>
      <c r="AI211" s="1"/>
      <c r="AJ211" s="1">
        <v>7.3217333333333299</v>
      </c>
      <c r="AK211" s="1">
        <v>47943.4767808986</v>
      </c>
      <c r="AL211" s="1"/>
      <c r="AM211" s="1">
        <v>19.470881087181599</v>
      </c>
      <c r="AN211" s="1">
        <v>18.9369333333333</v>
      </c>
      <c r="AO211" s="1">
        <v>19685.793040902299</v>
      </c>
      <c r="AP211" s="1"/>
      <c r="AQ211" s="1">
        <v>11.7135</v>
      </c>
      <c r="AR211" s="1">
        <v>1354295.36585863</v>
      </c>
    </row>
    <row r="212" spans="1:44">
      <c r="A212" s="4"/>
      <c r="B212" s="4"/>
      <c r="C212" s="4" t="s">
        <v>17</v>
      </c>
      <c r="D212" s="4"/>
      <c r="E212" s="4"/>
      <c r="F212" s="4" t="s">
        <v>117</v>
      </c>
      <c r="G212" s="4" t="s">
        <v>115</v>
      </c>
      <c r="H212" s="4"/>
      <c r="I212" s="2">
        <v>44488.500929548602</v>
      </c>
      <c r="J212" s="1"/>
      <c r="K212" s="1">
        <v>0</v>
      </c>
      <c r="L212" s="1">
        <v>5.1170999999999998</v>
      </c>
      <c r="M212" s="1">
        <v>0</v>
      </c>
      <c r="N212" s="1"/>
      <c r="O212" s="1">
        <v>5.8727</v>
      </c>
      <c r="P212" s="1">
        <v>106681.76936590701</v>
      </c>
      <c r="Q212" s="1"/>
      <c r="R212" s="1">
        <v>0</v>
      </c>
      <c r="S212" s="1">
        <v>7.0196666666666703</v>
      </c>
      <c r="T212" s="1">
        <v>0</v>
      </c>
      <c r="U212" s="1"/>
      <c r="V212" s="1">
        <v>6.5173500000000004</v>
      </c>
      <c r="W212" s="1">
        <v>87109.753891981396</v>
      </c>
      <c r="X212" s="1"/>
      <c r="Y212" s="1">
        <v>6.7081564044394097</v>
      </c>
      <c r="Z212" s="1">
        <v>7.3091833333333298</v>
      </c>
      <c r="AA212" s="1">
        <v>1253.1199102952401</v>
      </c>
      <c r="AB212" s="1"/>
      <c r="AC212" s="1">
        <v>6.5173500000000004</v>
      </c>
      <c r="AD212" s="1">
        <v>87109.753891981396</v>
      </c>
      <c r="AE212" s="1"/>
      <c r="AF212" s="1">
        <v>0</v>
      </c>
      <c r="AG212" s="1">
        <v>7.7507666666666699</v>
      </c>
      <c r="AH212" s="1">
        <v>0</v>
      </c>
      <c r="AI212" s="1"/>
      <c r="AJ212" s="1">
        <v>7.3217499999999998</v>
      </c>
      <c r="AK212" s="1">
        <v>43577.700934847802</v>
      </c>
      <c r="AL212" s="1"/>
      <c r="AM212" s="1">
        <v>0</v>
      </c>
      <c r="AN212" s="1">
        <v>18.9369333333333</v>
      </c>
      <c r="AO212" s="1">
        <v>10373.163572373</v>
      </c>
      <c r="AP212" s="1"/>
      <c r="AQ212" s="1">
        <v>11.7135</v>
      </c>
      <c r="AR212" s="1">
        <v>1347422.6513119701</v>
      </c>
    </row>
    <row r="213" spans="1:44">
      <c r="A213" s="4"/>
      <c r="B213" s="4"/>
      <c r="C213" s="4" t="s">
        <v>203</v>
      </c>
      <c r="D213" s="4"/>
      <c r="E213" s="4"/>
      <c r="F213" s="4" t="s">
        <v>183</v>
      </c>
      <c r="G213" s="4" t="s">
        <v>115</v>
      </c>
      <c r="H213" s="4"/>
      <c r="I213" s="2">
        <v>44488.519046354202</v>
      </c>
      <c r="J213" s="1"/>
      <c r="K213" s="1">
        <v>0</v>
      </c>
      <c r="L213" s="1">
        <v>5.8747833333333297</v>
      </c>
      <c r="M213" s="1">
        <v>0</v>
      </c>
      <c r="N213" s="1"/>
      <c r="O213" s="1">
        <v>5.8685</v>
      </c>
      <c r="P213" s="1">
        <v>105851.282675175</v>
      </c>
      <c r="Q213" s="1"/>
      <c r="R213" s="1">
        <v>0</v>
      </c>
      <c r="S213" s="1">
        <v>7.1270833333333297</v>
      </c>
      <c r="T213" s="1">
        <v>0</v>
      </c>
      <c r="U213" s="1"/>
      <c r="V213" s="1">
        <v>6.5173333333333296</v>
      </c>
      <c r="W213" s="1">
        <v>105586.330808504</v>
      </c>
      <c r="X213" s="1"/>
      <c r="Y213" s="1">
        <v>2.7451686486048601</v>
      </c>
      <c r="Z213" s="1">
        <v>7.3091833333333298</v>
      </c>
      <c r="AA213" s="1">
        <v>621.58337788948802</v>
      </c>
      <c r="AB213" s="1"/>
      <c r="AC213" s="1">
        <v>6.5173333333333296</v>
      </c>
      <c r="AD213" s="1">
        <v>105586.330808504</v>
      </c>
      <c r="AE213" s="1"/>
      <c r="AF213" s="1">
        <v>0</v>
      </c>
      <c r="AG213" s="1">
        <v>7.75075</v>
      </c>
      <c r="AH213" s="1">
        <v>0</v>
      </c>
      <c r="AI213" s="1"/>
      <c r="AJ213" s="1">
        <v>7.3140666666666698</v>
      </c>
      <c r="AK213" s="1">
        <v>48588.714523731003</v>
      </c>
      <c r="AL213" s="1"/>
      <c r="AM213" s="1">
        <v>15.8894075224524</v>
      </c>
      <c r="AN213" s="1">
        <v>18.9369333333333</v>
      </c>
      <c r="AO213" s="1">
        <v>18443.199490782401</v>
      </c>
      <c r="AP213" s="1"/>
      <c r="AQ213" s="1">
        <v>11.7135</v>
      </c>
      <c r="AR213" s="1">
        <v>1339963.5822111</v>
      </c>
    </row>
    <row r="214" spans="1:44">
      <c r="A214" s="4"/>
      <c r="B214" s="4"/>
      <c r="C214" s="4" t="s">
        <v>474</v>
      </c>
      <c r="D214" s="4"/>
      <c r="E214" s="4"/>
      <c r="F214" s="4" t="s">
        <v>70</v>
      </c>
      <c r="G214" s="4" t="s">
        <v>115</v>
      </c>
      <c r="H214" s="4"/>
      <c r="I214" s="2">
        <v>44488.537149224503</v>
      </c>
      <c r="J214" s="1"/>
      <c r="K214" s="1">
        <v>0</v>
      </c>
      <c r="L214" s="1">
        <v>5.8664166666666704</v>
      </c>
      <c r="M214" s="1">
        <v>0</v>
      </c>
      <c r="N214" s="1"/>
      <c r="O214" s="1">
        <v>5.8685</v>
      </c>
      <c r="P214" s="1">
        <v>116995.42015108799</v>
      </c>
      <c r="Q214" s="1"/>
      <c r="R214" s="1">
        <v>0</v>
      </c>
      <c r="S214" s="1">
        <v>7.0733833333333296</v>
      </c>
      <c r="T214" s="1">
        <v>0</v>
      </c>
      <c r="U214" s="1"/>
      <c r="V214" s="1">
        <v>6.5173500000000004</v>
      </c>
      <c r="W214" s="1">
        <v>121591.544594279</v>
      </c>
      <c r="X214" s="1"/>
      <c r="Y214" s="1">
        <v>3.0260999844078702</v>
      </c>
      <c r="Z214" s="1">
        <v>7.3091999999999997</v>
      </c>
      <c r="AA214" s="1">
        <v>789.05869967021204</v>
      </c>
      <c r="AB214" s="1"/>
      <c r="AC214" s="1">
        <v>6.5173500000000004</v>
      </c>
      <c r="AD214" s="1">
        <v>121591.544594279</v>
      </c>
      <c r="AE214" s="1"/>
      <c r="AF214" s="1" t="s">
        <v>450</v>
      </c>
      <c r="AG214" s="1" t="s">
        <v>450</v>
      </c>
      <c r="AH214" s="1" t="s">
        <v>450</v>
      </c>
      <c r="AI214" s="1" t="s">
        <v>450</v>
      </c>
      <c r="AJ214" s="1">
        <v>7.3140833333333299</v>
      </c>
      <c r="AK214" s="1">
        <v>50544.059967415698</v>
      </c>
      <c r="AL214" s="1"/>
      <c r="AM214" s="1">
        <v>3.12988023656145</v>
      </c>
      <c r="AN214" s="1">
        <v>18.936966666666699</v>
      </c>
      <c r="AO214" s="1">
        <v>16087.6050420302</v>
      </c>
      <c r="AP214" s="1"/>
      <c r="AQ214" s="1">
        <v>11.713516666666701</v>
      </c>
      <c r="AR214" s="1">
        <v>1460743.86494693</v>
      </c>
    </row>
    <row r="215" spans="1:44">
      <c r="A215" s="4"/>
      <c r="B215" s="4"/>
      <c r="C215" s="4" t="s">
        <v>427</v>
      </c>
      <c r="D215" s="4"/>
      <c r="E215" s="4"/>
      <c r="F215" s="4" t="s">
        <v>449</v>
      </c>
      <c r="G215" s="4" t="s">
        <v>115</v>
      </c>
      <c r="H215" s="4"/>
      <c r="I215" s="2">
        <v>44488.555309421303</v>
      </c>
      <c r="J215" s="1"/>
      <c r="K215" s="1">
        <v>0</v>
      </c>
      <c r="L215" s="1">
        <v>5.8705833333333297</v>
      </c>
      <c r="M215" s="1">
        <v>0</v>
      </c>
      <c r="N215" s="1"/>
      <c r="O215" s="1">
        <v>5.8601333333333301</v>
      </c>
      <c r="P215" s="1">
        <v>107543.20955498199</v>
      </c>
      <c r="Q215" s="1"/>
      <c r="R215" s="1">
        <v>0</v>
      </c>
      <c r="S215" s="1">
        <v>7.1040666666666699</v>
      </c>
      <c r="T215" s="1">
        <v>0</v>
      </c>
      <c r="U215" s="1"/>
      <c r="V215" s="1">
        <v>6.5173333333333296</v>
      </c>
      <c r="W215" s="1">
        <v>112839.046970278</v>
      </c>
      <c r="X215" s="1"/>
      <c r="Y215" s="1">
        <v>4.2397021843760703</v>
      </c>
      <c r="Z215" s="1">
        <v>7.3091833333333298</v>
      </c>
      <c r="AA215" s="1">
        <v>1025.9292784834299</v>
      </c>
      <c r="AB215" s="1"/>
      <c r="AC215" s="1">
        <v>6.5173333333333296</v>
      </c>
      <c r="AD215" s="1">
        <v>112839.046970278</v>
      </c>
      <c r="AE215" s="1"/>
      <c r="AF215" s="1">
        <v>0</v>
      </c>
      <c r="AG215" s="1">
        <v>7.75075</v>
      </c>
      <c r="AH215" s="1">
        <v>0</v>
      </c>
      <c r="AI215" s="1"/>
      <c r="AJ215" s="1">
        <v>7.3217333333333299</v>
      </c>
      <c r="AK215" s="1">
        <v>48861.887711273201</v>
      </c>
      <c r="AL215" s="1"/>
      <c r="AM215" s="1">
        <v>0</v>
      </c>
      <c r="AN215" s="1">
        <v>18.93695</v>
      </c>
      <c r="AO215" s="1">
        <v>8508.96295108296</v>
      </c>
      <c r="AP215" s="1"/>
      <c r="AQ215" s="1">
        <v>11.7135</v>
      </c>
      <c r="AR215" s="1">
        <v>1338523.4951295501</v>
      </c>
    </row>
    <row r="216" spans="1:44">
      <c r="A216" s="4"/>
      <c r="B216" s="4"/>
      <c r="C216" s="4" t="s">
        <v>387</v>
      </c>
      <c r="D216" s="4"/>
      <c r="E216" s="4"/>
      <c r="F216" s="4" t="s">
        <v>382</v>
      </c>
      <c r="G216" s="4" t="s">
        <v>115</v>
      </c>
      <c r="H216" s="4"/>
      <c r="I216" s="2">
        <v>44488.573417002299</v>
      </c>
      <c r="J216" s="1"/>
      <c r="K216" s="1">
        <v>0</v>
      </c>
      <c r="L216" s="1">
        <v>5.8747666666666696</v>
      </c>
      <c r="M216" s="1">
        <v>0</v>
      </c>
      <c r="N216" s="1"/>
      <c r="O216" s="1">
        <v>5.87686666666667</v>
      </c>
      <c r="P216" s="1">
        <v>112596.856594378</v>
      </c>
      <c r="Q216" s="1"/>
      <c r="R216" s="1">
        <v>0</v>
      </c>
      <c r="S216" s="1">
        <v>7.0273166666666702</v>
      </c>
      <c r="T216" s="1">
        <v>0</v>
      </c>
      <c r="U216" s="1"/>
      <c r="V216" s="1">
        <v>6.5173333333333296</v>
      </c>
      <c r="W216" s="1">
        <v>112425.941667437</v>
      </c>
      <c r="X216" s="1"/>
      <c r="Y216" s="1">
        <v>0</v>
      </c>
      <c r="Z216" s="1">
        <v>7.3091833333333298</v>
      </c>
      <c r="AA216" s="1">
        <v>0</v>
      </c>
      <c r="AB216" s="1"/>
      <c r="AC216" s="1">
        <v>6.5173333333333296</v>
      </c>
      <c r="AD216" s="1">
        <v>112425.941667437</v>
      </c>
      <c r="AE216" s="1"/>
      <c r="AF216" s="1">
        <v>0</v>
      </c>
      <c r="AG216" s="1">
        <v>7.8315000000000001</v>
      </c>
      <c r="AH216" s="1">
        <v>0</v>
      </c>
      <c r="AI216" s="1"/>
      <c r="AJ216" s="1">
        <v>7.3217333333333299</v>
      </c>
      <c r="AK216" s="1">
        <v>49440.639935890402</v>
      </c>
      <c r="AL216" s="1"/>
      <c r="AM216" s="1">
        <v>0</v>
      </c>
      <c r="AN216" s="1">
        <v>18.93695</v>
      </c>
      <c r="AO216" s="1">
        <v>8458.95141020144</v>
      </c>
      <c r="AP216" s="1"/>
      <c r="AQ216" s="1">
        <v>11.7135</v>
      </c>
      <c r="AR216" s="1">
        <v>1370961.2012585299</v>
      </c>
    </row>
    <row r="217" spans="1:44">
      <c r="A217" s="4"/>
      <c r="B217" s="4"/>
      <c r="C217" s="4" t="s">
        <v>295</v>
      </c>
      <c r="D217" s="4"/>
      <c r="E217" s="4"/>
      <c r="F217" s="4" t="s">
        <v>366</v>
      </c>
      <c r="G217" s="4" t="s">
        <v>115</v>
      </c>
      <c r="H217" s="4"/>
      <c r="I217" s="2">
        <v>44488.591503703698</v>
      </c>
      <c r="J217" s="1"/>
      <c r="K217" s="1">
        <v>0</v>
      </c>
      <c r="L217" s="1">
        <v>5.0124500000000003</v>
      </c>
      <c r="M217" s="1">
        <v>0</v>
      </c>
      <c r="N217" s="1"/>
      <c r="O217" s="1">
        <v>5.8685166666666699</v>
      </c>
      <c r="P217" s="1">
        <v>101472.578301834</v>
      </c>
      <c r="Q217" s="1"/>
      <c r="R217" s="1">
        <v>0</v>
      </c>
      <c r="S217" s="1">
        <v>7.0657166666666704</v>
      </c>
      <c r="T217" s="1">
        <v>0</v>
      </c>
      <c r="U217" s="1"/>
      <c r="V217" s="1">
        <v>6.5173500000000004</v>
      </c>
      <c r="W217" s="1">
        <v>120852.337488723</v>
      </c>
      <c r="X217" s="1"/>
      <c r="Y217" s="1">
        <v>0</v>
      </c>
      <c r="Z217" s="1">
        <v>7.2554666666666696</v>
      </c>
      <c r="AA217" s="1">
        <v>0</v>
      </c>
      <c r="AB217" s="1"/>
      <c r="AC217" s="1">
        <v>6.5173500000000004</v>
      </c>
      <c r="AD217" s="1">
        <v>120852.337488723</v>
      </c>
      <c r="AE217" s="1"/>
      <c r="AF217" s="1">
        <v>0</v>
      </c>
      <c r="AG217" s="1">
        <v>7.7507666666666699</v>
      </c>
      <c r="AH217" s="1">
        <v>0</v>
      </c>
      <c r="AI217" s="1"/>
      <c r="AJ217" s="1">
        <v>7.3140833333333299</v>
      </c>
      <c r="AK217" s="1">
        <v>50015.381723614802</v>
      </c>
      <c r="AL217" s="1"/>
      <c r="AM217" s="1">
        <v>1.1433570666342401</v>
      </c>
      <c r="AN217" s="1">
        <v>18.936966666666699</v>
      </c>
      <c r="AO217" s="1">
        <v>14748.8529883306</v>
      </c>
      <c r="AP217" s="1"/>
      <c r="AQ217" s="1">
        <v>11.713516666666701</v>
      </c>
      <c r="AR217" s="1">
        <v>1393381.1323450799</v>
      </c>
    </row>
    <row r="218" spans="1:44">
      <c r="A218" s="4"/>
      <c r="B218" s="4"/>
      <c r="C218" s="4" t="s">
        <v>181</v>
      </c>
      <c r="D218" s="4"/>
      <c r="E218" s="4"/>
      <c r="F218" s="4" t="s">
        <v>416</v>
      </c>
      <c r="G218" s="4" t="s">
        <v>115</v>
      </c>
      <c r="H218" s="4"/>
      <c r="I218" s="2">
        <v>44488.609688495402</v>
      </c>
      <c r="J218" s="1"/>
      <c r="K218" s="1">
        <v>0</v>
      </c>
      <c r="L218" s="1">
        <v>5.0124333333333304</v>
      </c>
      <c r="M218" s="1">
        <v>0</v>
      </c>
      <c r="N218" s="1"/>
      <c r="O218" s="1">
        <v>5.8726833333333301</v>
      </c>
      <c r="P218" s="1">
        <v>106429.78529432999</v>
      </c>
      <c r="Q218" s="1"/>
      <c r="R218" s="1">
        <v>0</v>
      </c>
      <c r="S218" s="1">
        <v>7.0810500000000003</v>
      </c>
      <c r="T218" s="1">
        <v>0</v>
      </c>
      <c r="U218" s="1"/>
      <c r="V218" s="1">
        <v>6.5173500000000004</v>
      </c>
      <c r="W218" s="1">
        <v>125483.780559387</v>
      </c>
      <c r="X218" s="1"/>
      <c r="Y218" s="1">
        <v>0</v>
      </c>
      <c r="Z218" s="1">
        <v>7.1710500000000001</v>
      </c>
      <c r="AA218" s="1">
        <v>0</v>
      </c>
      <c r="AB218" s="1"/>
      <c r="AC218" s="1">
        <v>6.5173500000000004</v>
      </c>
      <c r="AD218" s="1">
        <v>125483.780559387</v>
      </c>
      <c r="AE218" s="1"/>
      <c r="AF218" s="1">
        <v>0</v>
      </c>
      <c r="AG218" s="1">
        <v>7.7776833333333304</v>
      </c>
      <c r="AH218" s="1">
        <v>0</v>
      </c>
      <c r="AI218" s="1"/>
      <c r="AJ218" s="1">
        <v>7.3140666666666698</v>
      </c>
      <c r="AK218" s="1">
        <v>49858.634977219197</v>
      </c>
      <c r="AL218" s="1"/>
      <c r="AM218" s="1">
        <v>0</v>
      </c>
      <c r="AN218" s="1">
        <v>18.936966666666699</v>
      </c>
      <c r="AO218" s="1">
        <v>6844.9768390016798</v>
      </c>
      <c r="AP218" s="1"/>
      <c r="AQ218" s="1">
        <v>11.713516666666701</v>
      </c>
      <c r="AR218" s="1">
        <v>1374539.3495044601</v>
      </c>
    </row>
    <row r="219" spans="1:44">
      <c r="A219" s="4"/>
      <c r="B219" s="4"/>
      <c r="C219" s="4" t="s">
        <v>6</v>
      </c>
      <c r="D219" s="4"/>
      <c r="E219" s="4"/>
      <c r="F219" s="4" t="s">
        <v>314</v>
      </c>
      <c r="G219" s="4" t="s">
        <v>115</v>
      </c>
      <c r="H219" s="4"/>
      <c r="I219" s="2">
        <v>44488.627790497703</v>
      </c>
      <c r="J219" s="1"/>
      <c r="K219" s="1">
        <v>0</v>
      </c>
      <c r="L219" s="1">
        <v>5.8705999999999996</v>
      </c>
      <c r="M219" s="1">
        <v>0</v>
      </c>
      <c r="N219" s="1"/>
      <c r="O219" s="1">
        <v>5.86431666666667</v>
      </c>
      <c r="P219" s="1">
        <v>108162.85494583299</v>
      </c>
      <c r="Q219" s="1"/>
      <c r="R219" s="1">
        <v>1206.47747829318</v>
      </c>
      <c r="S219" s="1">
        <v>7.0810500000000003</v>
      </c>
      <c r="T219" s="1">
        <v>30056.8233028006</v>
      </c>
      <c r="U219" s="1"/>
      <c r="V219" s="1">
        <v>6.5173500000000004</v>
      </c>
      <c r="W219" s="1">
        <v>120396.65488180199</v>
      </c>
      <c r="X219" s="1"/>
      <c r="Y219" s="1">
        <v>10.213751821406101</v>
      </c>
      <c r="Z219" s="1">
        <v>7.3091999999999997</v>
      </c>
      <c r="AA219" s="1">
        <v>2637.0744153911601</v>
      </c>
      <c r="AB219" s="1"/>
      <c r="AC219" s="1">
        <v>6.5173500000000004</v>
      </c>
      <c r="AD219" s="1">
        <v>120396.65488180199</v>
      </c>
      <c r="AE219" s="1"/>
      <c r="AF219" s="1">
        <v>0</v>
      </c>
      <c r="AG219" s="1">
        <v>7.9391833333333297</v>
      </c>
      <c r="AH219" s="1">
        <v>0</v>
      </c>
      <c r="AI219" s="1"/>
      <c r="AJ219" s="1">
        <v>7.3217499999999998</v>
      </c>
      <c r="AK219" s="1">
        <v>48340.674443858501</v>
      </c>
      <c r="AL219" s="1"/>
      <c r="AM219" s="1">
        <v>0</v>
      </c>
      <c r="AN219" s="1">
        <v>18.936966666666699</v>
      </c>
      <c r="AO219" s="1">
        <v>9879.0890165299807</v>
      </c>
      <c r="AP219" s="1"/>
      <c r="AQ219" s="1">
        <v>11.713516666666701</v>
      </c>
      <c r="AR219" s="1">
        <v>1382542.9286960301</v>
      </c>
    </row>
    <row r="220" spans="1:44">
      <c r="A220" s="4"/>
      <c r="B220" s="4"/>
      <c r="C220" s="4" t="s">
        <v>299</v>
      </c>
      <c r="D220" s="4"/>
      <c r="E220" s="4"/>
      <c r="F220" s="4" t="s">
        <v>212</v>
      </c>
      <c r="G220" s="4" t="s">
        <v>115</v>
      </c>
      <c r="H220" s="4"/>
      <c r="I220" s="2">
        <v>44488.664065335703</v>
      </c>
      <c r="J220" s="1"/>
      <c r="K220" s="1">
        <v>0</v>
      </c>
      <c r="L220" s="1">
        <v>5.8705999999999996</v>
      </c>
      <c r="M220" s="1">
        <v>0</v>
      </c>
      <c r="N220" s="1"/>
      <c r="O220" s="1">
        <v>5.8685</v>
      </c>
      <c r="P220" s="1">
        <v>108694.905572833</v>
      </c>
      <c r="Q220" s="1"/>
      <c r="R220" s="1">
        <v>969.79134694238905</v>
      </c>
      <c r="S220" s="1">
        <v>7.0810500000000003</v>
      </c>
      <c r="T220" s="1">
        <v>23782.19387264</v>
      </c>
      <c r="U220" s="1"/>
      <c r="V220" s="1">
        <v>6.5173500000000004</v>
      </c>
      <c r="W220" s="1">
        <v>118512.50338207401</v>
      </c>
      <c r="X220" s="1"/>
      <c r="Y220" s="1">
        <v>6.3845957604794901</v>
      </c>
      <c r="Z220" s="1">
        <v>7.3091833333333298</v>
      </c>
      <c r="AA220" s="1">
        <v>1622.6327638729699</v>
      </c>
      <c r="AB220" s="1"/>
      <c r="AC220" s="1">
        <v>6.5173500000000004</v>
      </c>
      <c r="AD220" s="1">
        <v>118512.50338207401</v>
      </c>
      <c r="AE220" s="1"/>
      <c r="AF220" s="1">
        <v>0</v>
      </c>
      <c r="AG220" s="1">
        <v>8.0468333333333302</v>
      </c>
      <c r="AH220" s="1">
        <v>0</v>
      </c>
      <c r="AI220" s="1"/>
      <c r="AJ220" s="1">
        <v>7.3217499999999998</v>
      </c>
      <c r="AK220" s="1">
        <v>49289.521272466103</v>
      </c>
      <c r="AL220" s="1"/>
      <c r="AM220" s="1">
        <v>0</v>
      </c>
      <c r="AN220" s="1">
        <v>18.923500000000001</v>
      </c>
      <c r="AO220" s="1">
        <v>11367.0162313251</v>
      </c>
      <c r="AP220" s="1"/>
      <c r="AQ220" s="1">
        <v>11.713516666666701</v>
      </c>
      <c r="AR220" s="1">
        <v>1382202.9248607</v>
      </c>
    </row>
    <row r="221" spans="1:44">
      <c r="A221" s="4"/>
      <c r="B221" s="4"/>
      <c r="C221" s="4" t="s">
        <v>113</v>
      </c>
      <c r="D221" s="4"/>
      <c r="E221" s="4"/>
      <c r="F221" s="4" t="s">
        <v>303</v>
      </c>
      <c r="G221" s="4" t="s">
        <v>115</v>
      </c>
      <c r="H221" s="4"/>
      <c r="I221" s="2">
        <v>44488.682196597198</v>
      </c>
      <c r="J221" s="1"/>
      <c r="K221" s="1">
        <v>0</v>
      </c>
      <c r="L221" s="1">
        <v>5.1087333333333298</v>
      </c>
      <c r="M221" s="1">
        <v>0</v>
      </c>
      <c r="N221" s="1"/>
      <c r="O221" s="1">
        <v>5.8601333333333301</v>
      </c>
      <c r="P221" s="1">
        <v>109467.90199302101</v>
      </c>
      <c r="Q221" s="1"/>
      <c r="R221" s="1">
        <v>951.81674133483295</v>
      </c>
      <c r="S221" s="1">
        <v>7.0810666666666702</v>
      </c>
      <c r="T221" s="1">
        <v>22082.349448221899</v>
      </c>
      <c r="U221" s="1"/>
      <c r="V221" s="1">
        <v>6.5173500000000004</v>
      </c>
      <c r="W221" s="1">
        <v>112119.848054688</v>
      </c>
      <c r="X221" s="1"/>
      <c r="Y221" s="1">
        <v>4.4075359975748496</v>
      </c>
      <c r="Z221" s="1">
        <v>7.3092166666666696</v>
      </c>
      <c r="AA221" s="1">
        <v>1059.74416076478</v>
      </c>
      <c r="AB221" s="1"/>
      <c r="AC221" s="1">
        <v>6.5173500000000004</v>
      </c>
      <c r="AD221" s="1">
        <v>112119.848054688</v>
      </c>
      <c r="AE221" s="1"/>
      <c r="AF221" s="1">
        <v>0</v>
      </c>
      <c r="AG221" s="1">
        <v>7.7104166666666698</v>
      </c>
      <c r="AH221" s="1">
        <v>0</v>
      </c>
      <c r="AI221" s="1"/>
      <c r="AJ221" s="1">
        <v>7.3217666666666696</v>
      </c>
      <c r="AK221" s="1">
        <v>47793.010929449098</v>
      </c>
      <c r="AL221" s="1"/>
      <c r="AM221" s="1">
        <v>0</v>
      </c>
      <c r="AN221" s="1">
        <v>18.9235333333333</v>
      </c>
      <c r="AO221" s="1">
        <v>8763.9263056625696</v>
      </c>
      <c r="AP221" s="1"/>
      <c r="AQ221" s="1">
        <v>11.71355</v>
      </c>
      <c r="AR221" s="1">
        <v>1316106.88113054</v>
      </c>
    </row>
    <row r="222" spans="1:44">
      <c r="A222" s="4"/>
      <c r="B222" s="4"/>
      <c r="C222" s="4" t="s">
        <v>170</v>
      </c>
      <c r="D222" s="4"/>
      <c r="E222" s="4"/>
      <c r="F222" s="4" t="s">
        <v>506</v>
      </c>
      <c r="G222" s="4" t="s">
        <v>115</v>
      </c>
      <c r="H222" s="4"/>
      <c r="I222" s="2">
        <v>44488.700339247698</v>
      </c>
      <c r="J222" s="1"/>
      <c r="K222" s="1">
        <v>0</v>
      </c>
      <c r="L222" s="1">
        <v>4.9747666666666701</v>
      </c>
      <c r="M222" s="1">
        <v>0</v>
      </c>
      <c r="N222" s="1"/>
      <c r="O222" s="1">
        <v>5.8601333333333301</v>
      </c>
      <c r="P222" s="1">
        <v>111853.674059988</v>
      </c>
      <c r="Q222" s="1"/>
      <c r="R222" s="1">
        <v>894.43310052367303</v>
      </c>
      <c r="S222" s="1">
        <v>7.0810500000000003</v>
      </c>
      <c r="T222" s="1">
        <v>22100.0589673022</v>
      </c>
      <c r="U222" s="1"/>
      <c r="V222" s="1">
        <v>6.5173500000000004</v>
      </c>
      <c r="W222" s="1">
        <v>119408.744251123</v>
      </c>
      <c r="X222" s="1"/>
      <c r="Y222" s="1">
        <v>3.8666624844199702</v>
      </c>
      <c r="Z222" s="1">
        <v>7.3015166666666698</v>
      </c>
      <c r="AA222" s="1">
        <v>990.13647538273199</v>
      </c>
      <c r="AB222" s="1"/>
      <c r="AC222" s="1">
        <v>6.5173500000000004</v>
      </c>
      <c r="AD222" s="1">
        <v>119408.744251123</v>
      </c>
      <c r="AE222" s="1"/>
      <c r="AF222" s="1">
        <v>0</v>
      </c>
      <c r="AG222" s="1">
        <v>8.0603166666666706</v>
      </c>
      <c r="AH222" s="1">
        <v>0</v>
      </c>
      <c r="AI222" s="1"/>
      <c r="AJ222" s="1">
        <v>7.3217499999999998</v>
      </c>
      <c r="AK222" s="1">
        <v>47455.031054116</v>
      </c>
      <c r="AL222" s="1"/>
      <c r="AM222" s="1">
        <v>21.911181471804198</v>
      </c>
      <c r="AN222" s="1">
        <v>18.936966666666699</v>
      </c>
      <c r="AO222" s="1">
        <v>20358.449097791301</v>
      </c>
      <c r="AP222" s="1"/>
      <c r="AQ222" s="1">
        <v>11.713516666666701</v>
      </c>
      <c r="AR222" s="1">
        <v>1351671.19018329</v>
      </c>
    </row>
    <row r="223" spans="1:44">
      <c r="A223" s="4"/>
      <c r="B223" s="4"/>
      <c r="C223" s="4" t="s">
        <v>172</v>
      </c>
      <c r="D223" s="4"/>
      <c r="E223" s="4"/>
      <c r="F223" s="4" t="s">
        <v>139</v>
      </c>
      <c r="G223" s="4" t="s">
        <v>115</v>
      </c>
      <c r="H223" s="4"/>
      <c r="I223" s="2">
        <v>44488.718565254603</v>
      </c>
      <c r="J223" s="1"/>
      <c r="K223" s="1">
        <v>0</v>
      </c>
      <c r="L223" s="1">
        <v>5.1129166666666697</v>
      </c>
      <c r="M223" s="1">
        <v>0</v>
      </c>
      <c r="N223" s="1"/>
      <c r="O223" s="1">
        <v>5.8685</v>
      </c>
      <c r="P223" s="1">
        <v>109971.601976384</v>
      </c>
      <c r="Q223" s="1"/>
      <c r="R223" s="1">
        <v>1088.57800197345</v>
      </c>
      <c r="S223" s="1">
        <v>7.0810500000000003</v>
      </c>
      <c r="T223" s="1">
        <v>25165.6307233238</v>
      </c>
      <c r="U223" s="1"/>
      <c r="V223" s="1">
        <v>6.5250166666666702</v>
      </c>
      <c r="W223" s="1">
        <v>111722.032319722</v>
      </c>
      <c r="X223" s="1"/>
      <c r="Y223" s="1">
        <v>5.3014916847109799</v>
      </c>
      <c r="Z223" s="1">
        <v>7.3091833333333298</v>
      </c>
      <c r="AA223" s="1">
        <v>1270.1633452838801</v>
      </c>
      <c r="AB223" s="1"/>
      <c r="AC223" s="1">
        <v>6.5250166666666702</v>
      </c>
      <c r="AD223" s="1">
        <v>111722.032319722</v>
      </c>
      <c r="AE223" s="1"/>
      <c r="AF223" s="1">
        <v>0</v>
      </c>
      <c r="AG223" s="1">
        <v>8.0602999999999998</v>
      </c>
      <c r="AH223" s="1">
        <v>0</v>
      </c>
      <c r="AI223" s="1"/>
      <c r="AJ223" s="1">
        <v>7.3217333333333299</v>
      </c>
      <c r="AK223" s="1">
        <v>46434.650434106399</v>
      </c>
      <c r="AL223" s="1"/>
      <c r="AM223" s="1">
        <v>0</v>
      </c>
      <c r="AN223" s="1">
        <v>18.936966666666699</v>
      </c>
      <c r="AO223" s="1">
        <v>9771.3253512810406</v>
      </c>
      <c r="AP223" s="1"/>
      <c r="AQ223" s="1">
        <v>11.713516666666701</v>
      </c>
      <c r="AR223" s="1">
        <v>1406221.01840345</v>
      </c>
    </row>
    <row r="224" spans="1:44">
      <c r="A224" s="4"/>
      <c r="B224" s="4"/>
      <c r="C224" s="4" t="s">
        <v>332</v>
      </c>
      <c r="D224" s="4"/>
      <c r="E224" s="4"/>
      <c r="F224" s="4" t="s">
        <v>43</v>
      </c>
      <c r="G224" s="4" t="s">
        <v>115</v>
      </c>
      <c r="H224" s="4"/>
      <c r="I224" s="2">
        <v>44488.736727442098</v>
      </c>
      <c r="J224" s="1"/>
      <c r="K224" s="1">
        <v>0</v>
      </c>
      <c r="L224" s="1">
        <v>5.8664166666666704</v>
      </c>
      <c r="M224" s="1">
        <v>0</v>
      </c>
      <c r="N224" s="1"/>
      <c r="O224" s="1">
        <v>5.86431666666667</v>
      </c>
      <c r="P224" s="1">
        <v>125176.566067041</v>
      </c>
      <c r="Q224" s="1"/>
      <c r="R224" s="1">
        <v>1132.96045079224</v>
      </c>
      <c r="S224" s="1">
        <v>7.0810500000000003</v>
      </c>
      <c r="T224" s="1">
        <v>28563.052231152498</v>
      </c>
      <c r="U224" s="1"/>
      <c r="V224" s="1">
        <v>6.5173500000000004</v>
      </c>
      <c r="W224" s="1">
        <v>121837.344777037</v>
      </c>
      <c r="X224" s="1"/>
      <c r="Y224" s="1">
        <v>4.3139969270534797</v>
      </c>
      <c r="Z224" s="1">
        <v>7.3091833333333298</v>
      </c>
      <c r="AA224" s="1">
        <v>1127.15312886426</v>
      </c>
      <c r="AB224" s="1"/>
      <c r="AC224" s="1">
        <v>6.5173500000000004</v>
      </c>
      <c r="AD224" s="1">
        <v>121837.344777037</v>
      </c>
      <c r="AE224" s="1"/>
      <c r="AF224" s="1" t="s">
        <v>450</v>
      </c>
      <c r="AG224" s="1" t="s">
        <v>450</v>
      </c>
      <c r="AH224" s="1" t="s">
        <v>450</v>
      </c>
      <c r="AI224" s="1" t="s">
        <v>450</v>
      </c>
      <c r="AJ224" s="1">
        <v>7.3140666666666698</v>
      </c>
      <c r="AK224" s="1">
        <v>48660.565849913299</v>
      </c>
      <c r="AL224" s="1"/>
      <c r="AM224" s="1">
        <v>0</v>
      </c>
      <c r="AN224" s="1">
        <v>18.923500000000001</v>
      </c>
      <c r="AO224" s="1">
        <v>9536.8724037929005</v>
      </c>
      <c r="AP224" s="1"/>
      <c r="AQ224" s="1">
        <v>11.713516666666701</v>
      </c>
      <c r="AR224" s="1">
        <v>1457659.6355505399</v>
      </c>
    </row>
    <row r="225" spans="1:44">
      <c r="A225" s="4"/>
      <c r="B225" s="4"/>
      <c r="C225" s="4" t="s">
        <v>229</v>
      </c>
      <c r="D225" s="4"/>
      <c r="E225" s="4"/>
      <c r="F225" s="4" t="s">
        <v>392</v>
      </c>
      <c r="G225" s="4" t="s">
        <v>115</v>
      </c>
      <c r="H225" s="4"/>
      <c r="I225" s="2">
        <v>44488.754926863403</v>
      </c>
      <c r="J225" s="1"/>
      <c r="K225" s="1">
        <v>0</v>
      </c>
      <c r="L225" s="1">
        <v>5.1129166666666697</v>
      </c>
      <c r="M225" s="1">
        <v>0</v>
      </c>
      <c r="N225" s="1"/>
      <c r="O225" s="1">
        <v>5.8685</v>
      </c>
      <c r="P225" s="1">
        <v>123217.38975147399</v>
      </c>
      <c r="Q225" s="1"/>
      <c r="R225" s="1">
        <v>1231.1007475004501</v>
      </c>
      <c r="S225" s="1">
        <v>7.0810500000000003</v>
      </c>
      <c r="T225" s="1">
        <v>30350.165534477699</v>
      </c>
      <c r="U225" s="1"/>
      <c r="V225" s="1">
        <v>6.5173333333333296</v>
      </c>
      <c r="W225" s="1">
        <v>119140.119316183</v>
      </c>
      <c r="X225" s="1"/>
      <c r="Y225" s="1">
        <v>4.8120385318575103</v>
      </c>
      <c r="Z225" s="1">
        <v>7.3091833333333298</v>
      </c>
      <c r="AA225" s="1">
        <v>1229.4469409230401</v>
      </c>
      <c r="AB225" s="1"/>
      <c r="AC225" s="1">
        <v>6.5173333333333296</v>
      </c>
      <c r="AD225" s="1">
        <v>119140.119316183</v>
      </c>
      <c r="AE225" s="1"/>
      <c r="AF225" s="1" t="s">
        <v>450</v>
      </c>
      <c r="AG225" s="1" t="s">
        <v>450</v>
      </c>
      <c r="AH225" s="1" t="s">
        <v>450</v>
      </c>
      <c r="AI225" s="1" t="s">
        <v>450</v>
      </c>
      <c r="AJ225" s="1">
        <v>7.3217333333333299</v>
      </c>
      <c r="AK225" s="1">
        <v>46876.064809250202</v>
      </c>
      <c r="AL225" s="1"/>
      <c r="AM225" s="1">
        <v>0</v>
      </c>
      <c r="AN225" s="1">
        <v>18.93695</v>
      </c>
      <c r="AO225" s="1">
        <v>8136.3649655183199</v>
      </c>
      <c r="AP225" s="1"/>
      <c r="AQ225" s="1">
        <v>11.7135</v>
      </c>
      <c r="AR225" s="1">
        <v>1420612.46083695</v>
      </c>
    </row>
    <row r="226" spans="1:44">
      <c r="A226" s="4"/>
      <c r="B226" s="4"/>
      <c r="C226" s="4" t="s">
        <v>308</v>
      </c>
      <c r="D226" s="4"/>
      <c r="E226" s="4"/>
      <c r="F226" s="4" t="s">
        <v>66</v>
      </c>
      <c r="G226" s="4" t="s">
        <v>115</v>
      </c>
      <c r="H226" s="4"/>
      <c r="I226" s="2">
        <v>44488.773140208301</v>
      </c>
      <c r="J226" s="1"/>
      <c r="K226" s="1">
        <v>0</v>
      </c>
      <c r="L226" s="1">
        <v>5.8664166666666704</v>
      </c>
      <c r="M226" s="1">
        <v>0</v>
      </c>
      <c r="N226" s="1"/>
      <c r="O226" s="1">
        <v>5.8601333333333301</v>
      </c>
      <c r="P226" s="1">
        <v>116904.288729993</v>
      </c>
      <c r="Q226" s="1"/>
      <c r="R226" s="1">
        <v>1121.34067651645</v>
      </c>
      <c r="S226" s="1">
        <v>7.0810500000000003</v>
      </c>
      <c r="T226" s="1">
        <v>27326.0789566229</v>
      </c>
      <c r="U226" s="1"/>
      <c r="V226" s="1">
        <v>6.5173500000000004</v>
      </c>
      <c r="W226" s="1">
        <v>117768.81468727499</v>
      </c>
      <c r="X226" s="1"/>
      <c r="Y226" s="1">
        <v>5.1149994159601198</v>
      </c>
      <c r="Z226" s="1">
        <v>7.3091833333333298</v>
      </c>
      <c r="AA226" s="1">
        <v>1291.8097444667101</v>
      </c>
      <c r="AB226" s="1"/>
      <c r="AC226" s="1">
        <v>6.5173500000000004</v>
      </c>
      <c r="AD226" s="1">
        <v>117768.81468727499</v>
      </c>
      <c r="AE226" s="1"/>
      <c r="AF226" s="1" t="s">
        <v>450</v>
      </c>
      <c r="AG226" s="1" t="s">
        <v>450</v>
      </c>
      <c r="AH226" s="1" t="s">
        <v>450</v>
      </c>
      <c r="AI226" s="1" t="s">
        <v>450</v>
      </c>
      <c r="AJ226" s="1">
        <v>7.3140666666666698</v>
      </c>
      <c r="AK226" s="1">
        <v>48835.055869113297</v>
      </c>
      <c r="AL226" s="1"/>
      <c r="AM226" s="1">
        <v>0</v>
      </c>
      <c r="AN226" s="1">
        <v>18.93695</v>
      </c>
      <c r="AO226" s="1">
        <v>10174.0804916667</v>
      </c>
      <c r="AP226" s="1"/>
      <c r="AQ226" s="1">
        <v>11.713516666666701</v>
      </c>
      <c r="AR226" s="1">
        <v>1363807.0712057899</v>
      </c>
    </row>
    <row r="227" spans="1:44">
      <c r="A227" s="4"/>
      <c r="B227" s="4"/>
      <c r="C227" s="4" t="s">
        <v>133</v>
      </c>
      <c r="D227" s="4"/>
      <c r="E227" s="4"/>
      <c r="F227" s="4" t="s">
        <v>77</v>
      </c>
      <c r="G227" s="4" t="s">
        <v>115</v>
      </c>
      <c r="H227" s="4"/>
      <c r="I227" s="2">
        <v>44488.791343611098</v>
      </c>
      <c r="J227" s="1"/>
      <c r="K227" s="1">
        <v>0</v>
      </c>
      <c r="L227" s="1">
        <v>5.1129166666666697</v>
      </c>
      <c r="M227" s="1">
        <v>0</v>
      </c>
      <c r="N227" s="1"/>
      <c r="O227" s="1">
        <v>5.86431666666667</v>
      </c>
      <c r="P227" s="1">
        <v>108678.52418356801</v>
      </c>
      <c r="Q227" s="1"/>
      <c r="R227" s="1">
        <v>1014.18165108073</v>
      </c>
      <c r="S227" s="1">
        <v>7.0810666666666702</v>
      </c>
      <c r="T227" s="1">
        <v>26615.191409947402</v>
      </c>
      <c r="U227" s="1"/>
      <c r="V227" s="1">
        <v>6.5173500000000004</v>
      </c>
      <c r="W227" s="1">
        <v>126824.86437436</v>
      </c>
      <c r="X227" s="1"/>
      <c r="Y227" s="1">
        <v>4.12941241462162</v>
      </c>
      <c r="Z227" s="1">
        <v>7.3091999999999997</v>
      </c>
      <c r="AA227" s="1">
        <v>1123.0919889161401</v>
      </c>
      <c r="AB227" s="1"/>
      <c r="AC227" s="1">
        <v>6.5173500000000004</v>
      </c>
      <c r="AD227" s="1">
        <v>126824.86437436</v>
      </c>
      <c r="AE227" s="1"/>
      <c r="AF227" s="1" t="s">
        <v>450</v>
      </c>
      <c r="AG227" s="1" t="s">
        <v>450</v>
      </c>
      <c r="AH227" s="1" t="s">
        <v>450</v>
      </c>
      <c r="AI227" s="1" t="s">
        <v>450</v>
      </c>
      <c r="AJ227" s="1">
        <v>7.3217499999999998</v>
      </c>
      <c r="AK227" s="1">
        <v>48989.699909020201</v>
      </c>
      <c r="AL227" s="1"/>
      <c r="AM227" s="1">
        <v>0.81546793978227605</v>
      </c>
      <c r="AN227" s="1">
        <v>18.936966666666699</v>
      </c>
      <c r="AO227" s="1">
        <v>14348.018511169499</v>
      </c>
      <c r="AP227" s="1"/>
      <c r="AQ227" s="1">
        <v>11.713516666666701</v>
      </c>
      <c r="AR227" s="1">
        <v>1364628.32501572</v>
      </c>
    </row>
    <row r="228" spans="1:44">
      <c r="A228" s="4"/>
      <c r="B228" s="4"/>
      <c r="C228" s="4" t="s">
        <v>270</v>
      </c>
      <c r="D228" s="4"/>
      <c r="E228" s="4"/>
      <c r="F228" s="4" t="s">
        <v>63</v>
      </c>
      <c r="G228" s="4" t="s">
        <v>115</v>
      </c>
      <c r="H228" s="4"/>
      <c r="I228" s="2">
        <v>44488.809548286998</v>
      </c>
      <c r="J228" s="1"/>
      <c r="K228" s="1">
        <v>0</v>
      </c>
      <c r="L228" s="1">
        <v>5.8663999999999996</v>
      </c>
      <c r="M228" s="1">
        <v>0</v>
      </c>
      <c r="N228" s="1"/>
      <c r="O228" s="1">
        <v>5.86431666666667</v>
      </c>
      <c r="P228" s="1">
        <v>112365.110819507</v>
      </c>
      <c r="Q228" s="1"/>
      <c r="R228" s="1">
        <v>12.046777136696999</v>
      </c>
      <c r="S228" s="1">
        <v>7.0810500000000003</v>
      </c>
      <c r="T228" s="1">
        <v>303.38743039612399</v>
      </c>
      <c r="U228" s="1"/>
      <c r="V228" s="1">
        <v>6.5173500000000004</v>
      </c>
      <c r="W228" s="1">
        <v>121707.47968573699</v>
      </c>
      <c r="X228" s="1"/>
      <c r="Y228" s="1">
        <v>21.836482496613801</v>
      </c>
      <c r="Z228" s="1">
        <v>7.3091833333333298</v>
      </c>
      <c r="AA228" s="1">
        <v>5699.3143932616103</v>
      </c>
      <c r="AB228" s="1"/>
      <c r="AC228" s="1">
        <v>6.5173500000000004</v>
      </c>
      <c r="AD228" s="1">
        <v>121707.47968573699</v>
      </c>
      <c r="AE228" s="1"/>
      <c r="AF228" s="1">
        <v>5.7198068408342504</v>
      </c>
      <c r="AG228" s="1">
        <v>7.75075</v>
      </c>
      <c r="AH228" s="1">
        <v>395.52330343755199</v>
      </c>
      <c r="AI228" s="1"/>
      <c r="AJ228" s="1">
        <v>7.3140666666666698</v>
      </c>
      <c r="AK228" s="1">
        <v>47108.118832670203</v>
      </c>
      <c r="AL228" s="1"/>
      <c r="AM228" s="1">
        <v>0</v>
      </c>
      <c r="AN228" s="1">
        <v>18.923500000000001</v>
      </c>
      <c r="AO228" s="1">
        <v>13841.0199755749</v>
      </c>
      <c r="AP228" s="1"/>
      <c r="AQ228" s="1">
        <v>11.700049999999999</v>
      </c>
      <c r="AR228" s="1">
        <v>1365412.7818668501</v>
      </c>
    </row>
    <row r="229" spans="1:44">
      <c r="A229" s="4"/>
      <c r="B229" s="4"/>
      <c r="C229" s="4" t="s">
        <v>325</v>
      </c>
      <c r="D229" s="4"/>
      <c r="E229" s="4"/>
      <c r="F229" s="4" t="s">
        <v>354</v>
      </c>
      <c r="G229" s="4" t="s">
        <v>115</v>
      </c>
      <c r="H229" s="4"/>
      <c r="I229" s="2">
        <v>44488.8278601852</v>
      </c>
      <c r="J229" s="1"/>
      <c r="K229" s="1">
        <v>0</v>
      </c>
      <c r="L229" s="1">
        <v>5.8622166666666704</v>
      </c>
      <c r="M229" s="1">
        <v>0</v>
      </c>
      <c r="N229" s="1"/>
      <c r="O229" s="1">
        <v>5.86431666666667</v>
      </c>
      <c r="P229" s="1">
        <v>116755.47622704601</v>
      </c>
      <c r="Q229" s="1"/>
      <c r="R229" s="1">
        <v>0</v>
      </c>
      <c r="S229" s="1">
        <v>7.3880166666666698</v>
      </c>
      <c r="T229" s="1">
        <v>0</v>
      </c>
      <c r="U229" s="1"/>
      <c r="V229" s="1">
        <v>6.5173333333333296</v>
      </c>
      <c r="W229" s="1">
        <v>124020.460882994</v>
      </c>
      <c r="X229" s="1"/>
      <c r="Y229" s="1">
        <v>26.677943851677799</v>
      </c>
      <c r="Z229" s="1">
        <v>7.3091833333333298</v>
      </c>
      <c r="AA229" s="1">
        <v>7095.2607253173701</v>
      </c>
      <c r="AB229" s="1"/>
      <c r="AC229" s="1">
        <v>6.5173333333333296</v>
      </c>
      <c r="AD229" s="1">
        <v>124020.460882994</v>
      </c>
      <c r="AE229" s="1"/>
      <c r="AF229" s="1">
        <v>9.0383369905317696</v>
      </c>
      <c r="AG229" s="1">
        <v>7.75075</v>
      </c>
      <c r="AH229" s="1">
        <v>600.53671286861004</v>
      </c>
      <c r="AI229" s="1"/>
      <c r="AJ229" s="1">
        <v>7.3217333333333299</v>
      </c>
      <c r="AK229" s="1">
        <v>45264.3284069293</v>
      </c>
      <c r="AL229" s="1"/>
      <c r="AM229" s="1">
        <v>0</v>
      </c>
      <c r="AN229" s="1">
        <v>18.936966666666699</v>
      </c>
      <c r="AO229" s="1">
        <v>9212.1334628295608</v>
      </c>
      <c r="AP229" s="1"/>
      <c r="AQ229" s="1">
        <v>11.713516666666701</v>
      </c>
      <c r="AR229" s="1">
        <v>1324928.42889824</v>
      </c>
    </row>
    <row r="230" spans="1:44">
      <c r="A230" s="4"/>
      <c r="B230" s="4"/>
      <c r="C230" s="4" t="s">
        <v>538</v>
      </c>
      <c r="D230" s="4"/>
      <c r="E230" s="4"/>
      <c r="F230" s="4" t="s">
        <v>256</v>
      </c>
      <c r="G230" s="4" t="s">
        <v>115</v>
      </c>
      <c r="H230" s="4"/>
      <c r="I230" s="2">
        <v>44488.864312187499</v>
      </c>
      <c r="J230" s="1"/>
      <c r="K230" s="1">
        <v>0</v>
      </c>
      <c r="L230" s="1">
        <v>5.8663999999999996</v>
      </c>
      <c r="M230" s="1">
        <v>0</v>
      </c>
      <c r="N230" s="1"/>
      <c r="O230" s="1">
        <v>5.86431666666667</v>
      </c>
      <c r="P230" s="1">
        <v>123219.87157679199</v>
      </c>
      <c r="Q230" s="1"/>
      <c r="R230" s="1">
        <v>0</v>
      </c>
      <c r="S230" s="1">
        <v>7.0580166666666697</v>
      </c>
      <c r="T230" s="1">
        <v>0</v>
      </c>
      <c r="U230" s="1"/>
      <c r="V230" s="1">
        <v>6.5173333333333296</v>
      </c>
      <c r="W230" s="1">
        <v>122168.62043456</v>
      </c>
      <c r="X230" s="1"/>
      <c r="Y230" s="1">
        <v>20.237516370846699</v>
      </c>
      <c r="Z230" s="1">
        <v>7.3091833333333298</v>
      </c>
      <c r="AA230" s="1">
        <v>5301.9978408933503</v>
      </c>
      <c r="AB230" s="1"/>
      <c r="AC230" s="1">
        <v>6.5173333333333296</v>
      </c>
      <c r="AD230" s="1">
        <v>122168.62043456</v>
      </c>
      <c r="AE230" s="1"/>
      <c r="AF230" s="1">
        <v>5.7034071975837799</v>
      </c>
      <c r="AG230" s="1">
        <v>7.75075</v>
      </c>
      <c r="AH230" s="1">
        <v>396.513057250977</v>
      </c>
      <c r="AI230" s="1"/>
      <c r="AJ230" s="1">
        <v>7.3140666666666698</v>
      </c>
      <c r="AK230" s="1">
        <v>47361.795941963202</v>
      </c>
      <c r="AL230" s="1"/>
      <c r="AM230" s="1">
        <v>0.25119287316322397</v>
      </c>
      <c r="AN230" s="1">
        <v>18.93695</v>
      </c>
      <c r="AO230" s="1">
        <v>14613.3935458056</v>
      </c>
      <c r="AP230" s="1"/>
      <c r="AQ230" s="1">
        <v>11.7135</v>
      </c>
      <c r="AR230" s="1">
        <v>1406141.3919844001</v>
      </c>
    </row>
    <row r="231" spans="1:44">
      <c r="A231" s="4"/>
      <c r="B231" s="4"/>
      <c r="C231" s="4" t="s">
        <v>240</v>
      </c>
      <c r="D231" s="4"/>
      <c r="E231" s="4"/>
      <c r="F231" s="4" t="s">
        <v>228</v>
      </c>
      <c r="G231" s="4" t="s">
        <v>115</v>
      </c>
      <c r="H231" s="4"/>
      <c r="I231" s="2">
        <v>44488.882552476898</v>
      </c>
      <c r="J231" s="1"/>
      <c r="K231" s="1">
        <v>0</v>
      </c>
      <c r="L231" s="1">
        <v>5.0082500000000003</v>
      </c>
      <c r="M231" s="1">
        <v>0</v>
      </c>
      <c r="N231" s="1"/>
      <c r="O231" s="1">
        <v>5.8685</v>
      </c>
      <c r="P231" s="1">
        <v>120417.56896001199</v>
      </c>
      <c r="Q231" s="1"/>
      <c r="R231" s="1">
        <v>0</v>
      </c>
      <c r="S231" s="1">
        <v>7.0733666666666704</v>
      </c>
      <c r="T231" s="1">
        <v>0</v>
      </c>
      <c r="U231" s="1"/>
      <c r="V231" s="1">
        <v>6.5173333333333296</v>
      </c>
      <c r="W231" s="1">
        <v>128415.52463851401</v>
      </c>
      <c r="X231" s="1"/>
      <c r="Y231" s="1">
        <v>12.1808954557298</v>
      </c>
      <c r="Z231" s="1">
        <v>7.3091833333333298</v>
      </c>
      <c r="AA231" s="1">
        <v>3354.4352251179498</v>
      </c>
      <c r="AB231" s="1"/>
      <c r="AC231" s="1">
        <v>6.5173333333333296</v>
      </c>
      <c r="AD231" s="1">
        <v>128415.52463851401</v>
      </c>
      <c r="AE231" s="1"/>
      <c r="AF231" s="1">
        <v>3.7447361039743501</v>
      </c>
      <c r="AG231" s="1">
        <v>7.75075</v>
      </c>
      <c r="AH231" s="1">
        <v>277.21087272847399</v>
      </c>
      <c r="AI231" s="1"/>
      <c r="AJ231" s="1">
        <v>7.3217333333333299</v>
      </c>
      <c r="AK231" s="1">
        <v>50430.594822630599</v>
      </c>
      <c r="AL231" s="1"/>
      <c r="AM231" s="1">
        <v>0</v>
      </c>
      <c r="AN231" s="1">
        <v>18.93695</v>
      </c>
      <c r="AO231" s="1">
        <v>11326.968439595201</v>
      </c>
      <c r="AP231" s="1"/>
      <c r="AQ231" s="1">
        <v>11.7135</v>
      </c>
      <c r="AR231" s="1">
        <v>1415774.57226815</v>
      </c>
    </row>
    <row r="232" spans="1:44">
      <c r="A232" s="4"/>
      <c r="B232" s="4"/>
      <c r="C232" s="4" t="s">
        <v>136</v>
      </c>
      <c r="D232" s="4"/>
      <c r="E232" s="4"/>
      <c r="F232" s="4" t="s">
        <v>461</v>
      </c>
      <c r="G232" s="4" t="s">
        <v>115</v>
      </c>
      <c r="H232" s="4"/>
      <c r="I232" s="2">
        <v>44488.900785705999</v>
      </c>
      <c r="J232" s="1"/>
      <c r="K232" s="1">
        <v>0</v>
      </c>
      <c r="L232" s="1">
        <v>5.8705999999999996</v>
      </c>
      <c r="M232" s="1">
        <v>0</v>
      </c>
      <c r="N232" s="1"/>
      <c r="O232" s="1">
        <v>5.8685</v>
      </c>
      <c r="P232" s="1">
        <v>113528.19345928699</v>
      </c>
      <c r="Q232" s="1"/>
      <c r="R232" s="1">
        <v>0</v>
      </c>
      <c r="S232" s="1">
        <v>7.0580499999999997</v>
      </c>
      <c r="T232" s="1">
        <v>0</v>
      </c>
      <c r="U232" s="1"/>
      <c r="V232" s="1">
        <v>6.5173500000000004</v>
      </c>
      <c r="W232" s="1">
        <v>126417.329892202</v>
      </c>
      <c r="X232" s="1"/>
      <c r="Y232" s="1">
        <v>13.1669110480086</v>
      </c>
      <c r="Z232" s="1">
        <v>7.3092166666666696</v>
      </c>
      <c r="AA232" s="1">
        <v>3569.5476072224901</v>
      </c>
      <c r="AB232" s="1"/>
      <c r="AC232" s="1">
        <v>6.5173500000000004</v>
      </c>
      <c r="AD232" s="1">
        <v>126417.329892202</v>
      </c>
      <c r="AE232" s="1"/>
      <c r="AF232" s="1">
        <v>6.2452934368347801</v>
      </c>
      <c r="AG232" s="1">
        <v>7.7507999999999999</v>
      </c>
      <c r="AH232" s="1">
        <v>433.89120918274102</v>
      </c>
      <c r="AI232" s="1"/>
      <c r="AJ232" s="1">
        <v>7.3140999999999998</v>
      </c>
      <c r="AK232" s="1">
        <v>47329.623635932599</v>
      </c>
      <c r="AL232" s="1"/>
      <c r="AM232" s="1">
        <v>2.4686307373227701</v>
      </c>
      <c r="AN232" s="1">
        <v>18.9235333333333</v>
      </c>
      <c r="AO232" s="1">
        <v>14416.258583548901</v>
      </c>
      <c r="AP232" s="1"/>
      <c r="AQ232" s="1">
        <v>11.71355</v>
      </c>
      <c r="AR232" s="1">
        <v>1326155.75796512</v>
      </c>
    </row>
    <row r="233" spans="1:44">
      <c r="A233" s="4"/>
      <c r="B233" s="4"/>
      <c r="C233" s="4" t="s">
        <v>306</v>
      </c>
      <c r="D233" s="4"/>
      <c r="E233" s="4"/>
      <c r="F233" s="4" t="s">
        <v>261</v>
      </c>
      <c r="G233" s="4" t="s">
        <v>115</v>
      </c>
      <c r="H233" s="4"/>
      <c r="I233" s="2">
        <v>44488.918956747701</v>
      </c>
      <c r="J233" s="1"/>
      <c r="K233" s="1">
        <v>0</v>
      </c>
      <c r="L233" s="1">
        <v>5.0208166666666703</v>
      </c>
      <c r="M233" s="1">
        <v>0</v>
      </c>
      <c r="N233" s="1"/>
      <c r="O233" s="1">
        <v>5.86011666666667</v>
      </c>
      <c r="P233" s="1">
        <v>126927.278935989</v>
      </c>
      <c r="Q233" s="1"/>
      <c r="R233" s="1">
        <v>0</v>
      </c>
      <c r="S233" s="1">
        <v>7.0810666666666702</v>
      </c>
      <c r="T233" s="1">
        <v>0</v>
      </c>
      <c r="U233" s="1"/>
      <c r="V233" s="1">
        <v>6.5173500000000004</v>
      </c>
      <c r="W233" s="1">
        <v>132279.814972655</v>
      </c>
      <c r="X233" s="1"/>
      <c r="Y233" s="1">
        <v>11.037656353119701</v>
      </c>
      <c r="Z233" s="1">
        <v>7.3091999999999997</v>
      </c>
      <c r="AA233" s="1">
        <v>3131.07240834103</v>
      </c>
      <c r="AB233" s="1"/>
      <c r="AC233" s="1">
        <v>6.5173500000000004</v>
      </c>
      <c r="AD233" s="1">
        <v>132279.814972655</v>
      </c>
      <c r="AE233" s="1"/>
      <c r="AF233" s="1">
        <v>8.2617654539364196</v>
      </c>
      <c r="AG233" s="1">
        <v>7.75078333333333</v>
      </c>
      <c r="AH233" s="1">
        <v>616.62736279400599</v>
      </c>
      <c r="AI233" s="1"/>
      <c r="AJ233" s="1">
        <v>7.3140833333333299</v>
      </c>
      <c r="AK233" s="1">
        <v>50845.787667388999</v>
      </c>
      <c r="AL233" s="1"/>
      <c r="AM233" s="1">
        <v>0</v>
      </c>
      <c r="AN233" s="1">
        <v>18.9235333333333</v>
      </c>
      <c r="AO233" s="1">
        <v>7028.53931048308</v>
      </c>
      <c r="AP233" s="1"/>
      <c r="AQ233" s="1">
        <v>11.7000833333333</v>
      </c>
      <c r="AR233" s="1">
        <v>1447332.7378780199</v>
      </c>
    </row>
    <row r="234" spans="1:44">
      <c r="A234" s="4"/>
      <c r="B234" s="4"/>
      <c r="C234" s="4" t="s">
        <v>361</v>
      </c>
      <c r="D234" s="4"/>
      <c r="E234" s="4"/>
      <c r="F234" s="4" t="s">
        <v>93</v>
      </c>
      <c r="G234" s="4" t="s">
        <v>115</v>
      </c>
      <c r="H234" s="4"/>
      <c r="I234" s="2">
        <v>44488.937221631903</v>
      </c>
      <c r="J234" s="1"/>
      <c r="K234" s="1">
        <v>0</v>
      </c>
      <c r="L234" s="1">
        <v>5.8622333333333296</v>
      </c>
      <c r="M234" s="1">
        <v>0</v>
      </c>
      <c r="N234" s="1"/>
      <c r="O234" s="1">
        <v>5.8685</v>
      </c>
      <c r="P234" s="1">
        <v>123580.45000277599</v>
      </c>
      <c r="Q234" s="1"/>
      <c r="R234" s="1">
        <v>0</v>
      </c>
      <c r="S234" s="1">
        <v>7.0426833333333301</v>
      </c>
      <c r="T234" s="1">
        <v>0</v>
      </c>
      <c r="U234" s="1"/>
      <c r="V234" s="1">
        <v>6.5173500000000004</v>
      </c>
      <c r="W234" s="1">
        <v>124074.384717918</v>
      </c>
      <c r="X234" s="1"/>
      <c r="Y234" s="1">
        <v>4.2556616299406196</v>
      </c>
      <c r="Z234" s="1">
        <v>7.3091999999999997</v>
      </c>
      <c r="AA234" s="1">
        <v>1132.32705361328</v>
      </c>
      <c r="AB234" s="1"/>
      <c r="AC234" s="1">
        <v>6.5173500000000004</v>
      </c>
      <c r="AD234" s="1">
        <v>124074.384717918</v>
      </c>
      <c r="AE234" s="1"/>
      <c r="AF234" s="1">
        <v>4.1409951272171899</v>
      </c>
      <c r="AG234" s="1">
        <v>7.75078333333333</v>
      </c>
      <c r="AH234" s="1">
        <v>307.98922316233399</v>
      </c>
      <c r="AI234" s="1"/>
      <c r="AJ234" s="1">
        <v>7.3140833333333299</v>
      </c>
      <c r="AK234" s="1">
        <v>50668.243536313501</v>
      </c>
      <c r="AL234" s="1"/>
      <c r="AM234" s="1">
        <v>0</v>
      </c>
      <c r="AN234" s="1">
        <v>18.9235166666667</v>
      </c>
      <c r="AO234" s="1">
        <v>10179.005501969799</v>
      </c>
      <c r="AP234" s="1"/>
      <c r="AQ234" s="1">
        <v>11.7135333333333</v>
      </c>
      <c r="AR234" s="1">
        <v>1389979.3888238301</v>
      </c>
    </row>
    <row r="235" spans="1:44">
      <c r="A235" s="4"/>
      <c r="B235" s="4"/>
      <c r="C235" s="4" t="s">
        <v>114</v>
      </c>
      <c r="D235" s="4"/>
      <c r="E235" s="4"/>
      <c r="F235" s="4" t="s">
        <v>294</v>
      </c>
      <c r="G235" s="4" t="s">
        <v>115</v>
      </c>
      <c r="H235" s="4"/>
      <c r="I235" s="2">
        <v>44488.955393391203</v>
      </c>
      <c r="J235" s="1"/>
      <c r="K235" s="1">
        <v>0</v>
      </c>
      <c r="L235" s="1">
        <v>5.8663999999999996</v>
      </c>
      <c r="M235" s="1">
        <v>0</v>
      </c>
      <c r="N235" s="1"/>
      <c r="O235" s="1">
        <v>5.8601333333333301</v>
      </c>
      <c r="P235" s="1">
        <v>105198.33764496</v>
      </c>
      <c r="Q235" s="1"/>
      <c r="R235" s="1">
        <v>0</v>
      </c>
      <c r="S235" s="1">
        <v>7.0887166666666701</v>
      </c>
      <c r="T235" s="1">
        <v>0</v>
      </c>
      <c r="U235" s="1"/>
      <c r="V235" s="1">
        <v>6.5173333333333296</v>
      </c>
      <c r="W235" s="1">
        <v>111361.966283495</v>
      </c>
      <c r="X235" s="1"/>
      <c r="Y235" s="1">
        <v>8.3927213813075898</v>
      </c>
      <c r="Z235" s="1">
        <v>7.3091833333333298</v>
      </c>
      <c r="AA235" s="1">
        <v>2004.2983090427699</v>
      </c>
      <c r="AB235" s="1"/>
      <c r="AC235" s="1">
        <v>6.5173333333333296</v>
      </c>
      <c r="AD235" s="1">
        <v>111361.966283495</v>
      </c>
      <c r="AE235" s="1"/>
      <c r="AF235" s="1">
        <v>7.3088128099244098</v>
      </c>
      <c r="AG235" s="1">
        <v>7.75075</v>
      </c>
      <c r="AH235" s="1">
        <v>454.45388977027602</v>
      </c>
      <c r="AI235" s="1"/>
      <c r="AJ235" s="1">
        <v>7.3217333333333299</v>
      </c>
      <c r="AK235" s="1">
        <v>42359.227790863901</v>
      </c>
      <c r="AL235" s="1"/>
      <c r="AM235" s="1">
        <v>0</v>
      </c>
      <c r="AN235" s="1">
        <v>18.923483333333301</v>
      </c>
      <c r="AO235" s="1">
        <v>11440.0365041444</v>
      </c>
      <c r="AP235" s="1"/>
      <c r="AQ235" s="1">
        <v>11.7135</v>
      </c>
      <c r="AR235" s="1">
        <v>1315638.3881443499</v>
      </c>
    </row>
    <row r="236" spans="1:44">
      <c r="A236" s="4"/>
      <c r="B236" s="4"/>
      <c r="C236" s="4" t="s">
        <v>329</v>
      </c>
      <c r="D236" s="4"/>
      <c r="E236" s="4"/>
      <c r="F236" s="4" t="s">
        <v>371</v>
      </c>
      <c r="G236" s="4" t="s">
        <v>115</v>
      </c>
      <c r="H236" s="4"/>
      <c r="I236" s="2">
        <v>44488.973620659701</v>
      </c>
      <c r="J236" s="1"/>
      <c r="K236" s="1">
        <v>0</v>
      </c>
      <c r="L236" s="1">
        <v>5.8622333333333296</v>
      </c>
      <c r="M236" s="1">
        <v>0</v>
      </c>
      <c r="N236" s="1"/>
      <c r="O236" s="1">
        <v>5.86431666666667</v>
      </c>
      <c r="P236" s="1">
        <v>113258.07928524799</v>
      </c>
      <c r="Q236" s="1"/>
      <c r="R236" s="1">
        <v>0</v>
      </c>
      <c r="S236" s="1">
        <v>6.8047833333333303</v>
      </c>
      <c r="T236" s="1">
        <v>0</v>
      </c>
      <c r="U236" s="1"/>
      <c r="V236" s="1">
        <v>6.5173500000000004</v>
      </c>
      <c r="W236" s="1">
        <v>113531.69461926199</v>
      </c>
      <c r="X236" s="1"/>
      <c r="Y236" s="1">
        <v>5.4104168611761398</v>
      </c>
      <c r="Z236" s="1">
        <v>7.3091833333333298</v>
      </c>
      <c r="AA236" s="1">
        <v>1317.2569904255299</v>
      </c>
      <c r="AB236" s="1"/>
      <c r="AC236" s="1">
        <v>6.5173500000000004</v>
      </c>
      <c r="AD236" s="1">
        <v>113531.69461926199</v>
      </c>
      <c r="AE236" s="1"/>
      <c r="AF236" s="1">
        <v>6.3160914931876002</v>
      </c>
      <c r="AG236" s="1">
        <v>7.7507666666666699</v>
      </c>
      <c r="AH236" s="1">
        <v>399.229186503297</v>
      </c>
      <c r="AI236" s="1"/>
      <c r="AJ236" s="1">
        <v>7.3140666666666698</v>
      </c>
      <c r="AK236" s="1">
        <v>43060.485264105897</v>
      </c>
      <c r="AL236" s="1"/>
      <c r="AM236" s="1">
        <v>21.882945383196201</v>
      </c>
      <c r="AN236" s="1">
        <v>18.93695</v>
      </c>
      <c r="AO236" s="1">
        <v>20579.818268454299</v>
      </c>
      <c r="AP236" s="1"/>
      <c r="AQ236" s="1">
        <v>11.713516666666701</v>
      </c>
      <c r="AR236" s="1">
        <v>1366920.8826377899</v>
      </c>
    </row>
    <row r="237" spans="1:44">
      <c r="A237" s="4"/>
      <c r="B237" s="4"/>
      <c r="C237" s="4" t="s">
        <v>320</v>
      </c>
      <c r="D237" s="4"/>
      <c r="E237" s="4"/>
      <c r="F237" s="4" t="s">
        <v>89</v>
      </c>
      <c r="G237" s="4" t="s">
        <v>115</v>
      </c>
      <c r="H237" s="4"/>
      <c r="I237" s="2">
        <v>44488.991833831002</v>
      </c>
      <c r="J237" s="1"/>
      <c r="K237" s="1">
        <v>0</v>
      </c>
      <c r="L237" s="1">
        <v>5.8663999999999996</v>
      </c>
      <c r="M237" s="1">
        <v>0</v>
      </c>
      <c r="N237" s="1"/>
      <c r="O237" s="1">
        <v>5.86431666666667</v>
      </c>
      <c r="P237" s="1">
        <v>111832.18247637</v>
      </c>
      <c r="Q237" s="1"/>
      <c r="R237" s="1">
        <v>0</v>
      </c>
      <c r="S237" s="1">
        <v>7.1271000000000004</v>
      </c>
      <c r="T237" s="1">
        <v>0</v>
      </c>
      <c r="U237" s="1"/>
      <c r="V237" s="1">
        <v>6.5173333333333296</v>
      </c>
      <c r="W237" s="1">
        <v>125045.084389394</v>
      </c>
      <c r="X237" s="1"/>
      <c r="Y237" s="1">
        <v>0</v>
      </c>
      <c r="Z237" s="1">
        <v>7.3091833333333298</v>
      </c>
      <c r="AA237" s="1">
        <v>0</v>
      </c>
      <c r="AB237" s="1"/>
      <c r="AC237" s="1">
        <v>6.5173333333333296</v>
      </c>
      <c r="AD237" s="1">
        <v>125045.084389394</v>
      </c>
      <c r="AE237" s="1"/>
      <c r="AF237" s="1" t="s">
        <v>450</v>
      </c>
      <c r="AG237" s="1" t="s">
        <v>450</v>
      </c>
      <c r="AH237" s="1" t="s">
        <v>450</v>
      </c>
      <c r="AI237" s="1" t="s">
        <v>450</v>
      </c>
      <c r="AJ237" s="1">
        <v>7.3140666666666698</v>
      </c>
      <c r="AK237" s="1">
        <v>50001.317305676901</v>
      </c>
      <c r="AL237" s="1"/>
      <c r="AM237" s="1">
        <v>20.7216024814132</v>
      </c>
      <c r="AN237" s="1">
        <v>18.923500000000001</v>
      </c>
      <c r="AO237" s="1">
        <v>20777.8298191629</v>
      </c>
      <c r="AP237" s="1"/>
      <c r="AQ237" s="1">
        <v>11.7135</v>
      </c>
      <c r="AR237" s="1">
        <v>1403400.3955578799</v>
      </c>
    </row>
    <row r="238" spans="1:44">
      <c r="A238" s="4"/>
      <c r="B238" s="4"/>
      <c r="C238" s="4" t="s">
        <v>123</v>
      </c>
      <c r="D238" s="4"/>
      <c r="E238" s="4"/>
      <c r="F238" s="4" t="s">
        <v>249</v>
      </c>
      <c r="G238" s="4" t="s">
        <v>115</v>
      </c>
      <c r="H238" s="4"/>
      <c r="I238" s="2">
        <v>44489.010055497703</v>
      </c>
      <c r="J238" s="1"/>
      <c r="K238" s="1">
        <v>0</v>
      </c>
      <c r="L238" s="1">
        <v>5.8622333333333296</v>
      </c>
      <c r="M238" s="1">
        <v>0</v>
      </c>
      <c r="N238" s="1"/>
      <c r="O238" s="1">
        <v>5.8685</v>
      </c>
      <c r="P238" s="1">
        <v>117949.282534043</v>
      </c>
      <c r="Q238" s="1"/>
      <c r="R238" s="1">
        <v>0</v>
      </c>
      <c r="S238" s="1">
        <v>7.0119833333333297</v>
      </c>
      <c r="T238" s="1">
        <v>0</v>
      </c>
      <c r="U238" s="1"/>
      <c r="V238" s="1">
        <v>6.5173500000000004</v>
      </c>
      <c r="W238" s="1">
        <v>129441.340458855</v>
      </c>
      <c r="X238" s="1"/>
      <c r="Y238" s="1">
        <v>0</v>
      </c>
      <c r="Z238" s="1">
        <v>7.3015166666666698</v>
      </c>
      <c r="AA238" s="1">
        <v>0</v>
      </c>
      <c r="AB238" s="1"/>
      <c r="AC238" s="1">
        <v>6.5173500000000004</v>
      </c>
      <c r="AD238" s="1">
        <v>129441.340458855</v>
      </c>
      <c r="AE238" s="1"/>
      <c r="AF238" s="1">
        <v>0</v>
      </c>
      <c r="AG238" s="1">
        <v>7.7507666666666699</v>
      </c>
      <c r="AH238" s="1">
        <v>0</v>
      </c>
      <c r="AI238" s="1"/>
      <c r="AJ238" s="1">
        <v>7.3217499999999998</v>
      </c>
      <c r="AK238" s="1">
        <v>49776.319244005703</v>
      </c>
      <c r="AL238" s="1"/>
      <c r="AM238" s="1">
        <v>33.026257596995301</v>
      </c>
      <c r="AN238" s="1">
        <v>18.923500000000001</v>
      </c>
      <c r="AO238" s="1">
        <v>23897.030260699401</v>
      </c>
      <c r="AP238" s="1"/>
      <c r="AQ238" s="1">
        <v>11.7000666666667</v>
      </c>
      <c r="AR238" s="1">
        <v>1368959.4982979</v>
      </c>
    </row>
    <row r="239" spans="1:44">
      <c r="A239" s="4"/>
      <c r="B239" s="4"/>
      <c r="C239" s="4" t="s">
        <v>130</v>
      </c>
      <c r="D239" s="4"/>
      <c r="E239" s="4"/>
      <c r="F239" s="4" t="s">
        <v>96</v>
      </c>
      <c r="G239" s="4" t="s">
        <v>115</v>
      </c>
      <c r="H239" s="4"/>
      <c r="I239" s="2">
        <v>44489.028281134299</v>
      </c>
      <c r="J239" s="1"/>
      <c r="K239" s="1">
        <v>0</v>
      </c>
      <c r="L239" s="1">
        <v>5.8705833333333297</v>
      </c>
      <c r="M239" s="1">
        <v>0</v>
      </c>
      <c r="N239" s="1"/>
      <c r="O239" s="1">
        <v>5.8685</v>
      </c>
      <c r="P239" s="1">
        <v>124036.0686864</v>
      </c>
      <c r="Q239" s="1"/>
      <c r="R239" s="1">
        <v>0</v>
      </c>
      <c r="S239" s="1">
        <v>6.9582666666666704</v>
      </c>
      <c r="T239" s="1">
        <v>0</v>
      </c>
      <c r="U239" s="1"/>
      <c r="V239" s="1">
        <v>6.5173333333333296</v>
      </c>
      <c r="W239" s="1">
        <v>129709.585880774</v>
      </c>
      <c r="X239" s="1"/>
      <c r="Y239" s="1">
        <v>0</v>
      </c>
      <c r="Z239" s="1">
        <v>7.3168499999999996</v>
      </c>
      <c r="AA239" s="1">
        <v>0</v>
      </c>
      <c r="AB239" s="1"/>
      <c r="AC239" s="1">
        <v>6.5173333333333296</v>
      </c>
      <c r="AD239" s="1">
        <v>129709.585880774</v>
      </c>
      <c r="AE239" s="1"/>
      <c r="AF239" s="1">
        <v>0</v>
      </c>
      <c r="AG239" s="1">
        <v>7.75075</v>
      </c>
      <c r="AH239" s="1">
        <v>0</v>
      </c>
      <c r="AI239" s="1"/>
      <c r="AJ239" s="1">
        <v>7.3140666666666698</v>
      </c>
      <c r="AK239" s="1">
        <v>50719.444274435897</v>
      </c>
      <c r="AL239" s="1"/>
      <c r="AM239" s="1">
        <v>9.0114470998868992</v>
      </c>
      <c r="AN239" s="1">
        <v>18.9369333333333</v>
      </c>
      <c r="AO239" s="1">
        <v>17467.616906933901</v>
      </c>
      <c r="AP239" s="1"/>
      <c r="AQ239" s="1">
        <v>11.7000333333333</v>
      </c>
      <c r="AR239" s="1">
        <v>1422284.7865987599</v>
      </c>
    </row>
    <row r="240" spans="1:44">
      <c r="A240" s="4"/>
      <c r="B240" s="4"/>
      <c r="C240" s="4" t="s">
        <v>199</v>
      </c>
      <c r="D240" s="4"/>
      <c r="E240" s="4"/>
      <c r="F240" s="4" t="s">
        <v>187</v>
      </c>
      <c r="G240" s="4" t="s">
        <v>115</v>
      </c>
      <c r="H240" s="4"/>
      <c r="I240" s="2">
        <v>44489.0829061806</v>
      </c>
      <c r="J240" s="1"/>
      <c r="K240" s="1">
        <v>0</v>
      </c>
      <c r="L240" s="1">
        <v>5.8580333333333297</v>
      </c>
      <c r="M240" s="1">
        <v>0</v>
      </c>
      <c r="N240" s="1"/>
      <c r="O240" s="1">
        <v>5.8559333333333301</v>
      </c>
      <c r="P240" s="1">
        <v>128089.29668381601</v>
      </c>
      <c r="Q240" s="1"/>
      <c r="R240" s="1">
        <v>0</v>
      </c>
      <c r="S240" s="1">
        <v>6.8431499999999996</v>
      </c>
      <c r="T240" s="1">
        <v>0</v>
      </c>
      <c r="U240" s="1"/>
      <c r="V240" s="1">
        <v>6.5173333333333296</v>
      </c>
      <c r="W240" s="1">
        <v>125868.60624379999</v>
      </c>
      <c r="X240" s="1"/>
      <c r="Y240" s="1">
        <v>0</v>
      </c>
      <c r="Z240" s="1">
        <v>7.2554666666666696</v>
      </c>
      <c r="AA240" s="1">
        <v>0</v>
      </c>
      <c r="AB240" s="1"/>
      <c r="AC240" s="1">
        <v>6.5173333333333296</v>
      </c>
      <c r="AD240" s="1">
        <v>125868.60624379999</v>
      </c>
      <c r="AE240" s="1"/>
      <c r="AF240" s="1">
        <v>0</v>
      </c>
      <c r="AG240" s="1">
        <v>7.8315000000000001</v>
      </c>
      <c r="AH240" s="1">
        <v>0</v>
      </c>
      <c r="AI240" s="1"/>
      <c r="AJ240" s="1">
        <v>7.3217333333333299</v>
      </c>
      <c r="AK240" s="1">
        <v>49571.222218129296</v>
      </c>
      <c r="AL240" s="1"/>
      <c r="AM240" s="1">
        <v>22.4050932458806</v>
      </c>
      <c r="AN240" s="1">
        <v>18.93695</v>
      </c>
      <c r="AO240" s="1">
        <v>21379.003229940001</v>
      </c>
      <c r="AP240" s="1"/>
      <c r="AQ240" s="1">
        <v>11.700049999999999</v>
      </c>
      <c r="AR240" s="1">
        <v>1409469.8549769099</v>
      </c>
    </row>
    <row r="241" spans="1:44">
      <c r="A241" s="4"/>
      <c r="B241" s="4"/>
      <c r="C241" s="4" t="s">
        <v>378</v>
      </c>
      <c r="D241" s="4"/>
      <c r="E241" s="4"/>
      <c r="F241" s="4" t="s">
        <v>232</v>
      </c>
      <c r="G241" s="4" t="s">
        <v>115</v>
      </c>
      <c r="H241" s="4"/>
      <c r="I241" s="2">
        <v>44489.101108680603</v>
      </c>
      <c r="J241" s="1"/>
      <c r="K241" s="1">
        <v>0</v>
      </c>
      <c r="L241" s="1">
        <v>5.8622166666666704</v>
      </c>
      <c r="M241" s="1">
        <v>0</v>
      </c>
      <c r="N241" s="1"/>
      <c r="O241" s="1">
        <v>5.8601333333333301</v>
      </c>
      <c r="P241" s="1">
        <v>126772.961969754</v>
      </c>
      <c r="Q241" s="1"/>
      <c r="R241" s="1">
        <v>0</v>
      </c>
      <c r="S241" s="1">
        <v>6.8891999999999998</v>
      </c>
      <c r="T241" s="1">
        <v>0</v>
      </c>
      <c r="U241" s="1"/>
      <c r="V241" s="1">
        <v>6.5173500000000004</v>
      </c>
      <c r="W241" s="1">
        <v>125866.044469573</v>
      </c>
      <c r="X241" s="1"/>
      <c r="Y241" s="1">
        <v>0</v>
      </c>
      <c r="Z241" s="1">
        <v>7.2708166666666703</v>
      </c>
      <c r="AA241" s="1">
        <v>0</v>
      </c>
      <c r="AB241" s="1"/>
      <c r="AC241" s="1">
        <v>6.5173500000000004</v>
      </c>
      <c r="AD241" s="1">
        <v>125866.044469573</v>
      </c>
      <c r="AE241" s="1"/>
      <c r="AF241" s="1">
        <v>0</v>
      </c>
      <c r="AG241" s="1">
        <v>7.6700166666666698</v>
      </c>
      <c r="AH241" s="1">
        <v>0</v>
      </c>
      <c r="AI241" s="1"/>
      <c r="AJ241" s="1">
        <v>7.3217499999999998</v>
      </c>
      <c r="AK241" s="1">
        <v>50447.097982712097</v>
      </c>
      <c r="AL241" s="1"/>
      <c r="AM241" s="1">
        <v>8.0077586113012398</v>
      </c>
      <c r="AN241" s="1">
        <v>18.93695</v>
      </c>
      <c r="AO241" s="1">
        <v>17395.662560213801</v>
      </c>
      <c r="AP241" s="1"/>
      <c r="AQ241" s="1">
        <v>11.700049999999999</v>
      </c>
      <c r="AR241" s="1">
        <v>1441828.8458126499</v>
      </c>
    </row>
    <row r="242" spans="1:44">
      <c r="A242" s="4"/>
      <c r="B242" s="4"/>
      <c r="C242" s="4" t="s">
        <v>522</v>
      </c>
      <c r="D242" s="4"/>
      <c r="E242" s="4"/>
      <c r="F242" s="4" t="s">
        <v>503</v>
      </c>
      <c r="G242" s="4" t="s">
        <v>115</v>
      </c>
      <c r="H242" s="4"/>
      <c r="I242" s="2">
        <v>44489.119276099504</v>
      </c>
      <c r="J242" s="1"/>
      <c r="K242" s="1">
        <v>0</v>
      </c>
      <c r="L242" s="1">
        <v>5.0250000000000004</v>
      </c>
      <c r="M242" s="1">
        <v>0</v>
      </c>
      <c r="N242" s="1"/>
      <c r="O242" s="1">
        <v>5.8727</v>
      </c>
      <c r="P242" s="1">
        <v>131204.38664632</v>
      </c>
      <c r="Q242" s="1"/>
      <c r="R242" s="1">
        <v>0</v>
      </c>
      <c r="S242" s="1">
        <v>7.1424500000000002</v>
      </c>
      <c r="T242" s="1">
        <v>0</v>
      </c>
      <c r="U242" s="1"/>
      <c r="V242" s="1">
        <v>6.5173500000000004</v>
      </c>
      <c r="W242" s="1">
        <v>130182.76863266699</v>
      </c>
      <c r="X242" s="1"/>
      <c r="Y242" s="1">
        <v>0</v>
      </c>
      <c r="Z242" s="1">
        <v>7.2554833333333297</v>
      </c>
      <c r="AA242" s="1">
        <v>0</v>
      </c>
      <c r="AB242" s="1"/>
      <c r="AC242" s="1">
        <v>6.5173500000000004</v>
      </c>
      <c r="AD242" s="1">
        <v>130182.76863266699</v>
      </c>
      <c r="AE242" s="1"/>
      <c r="AF242" s="1">
        <v>0</v>
      </c>
      <c r="AG242" s="1">
        <v>7.6834833333333297</v>
      </c>
      <c r="AH242" s="1">
        <v>0</v>
      </c>
      <c r="AI242" s="1"/>
      <c r="AJ242" s="1">
        <v>7.3140833333333299</v>
      </c>
      <c r="AK242" s="1">
        <v>51841.1054393827</v>
      </c>
      <c r="AL242" s="1"/>
      <c r="AM242" s="1">
        <v>36.348909691078703</v>
      </c>
      <c r="AN242" s="1">
        <v>18.9235166666667</v>
      </c>
      <c r="AO242" s="1">
        <v>24980.060157498701</v>
      </c>
      <c r="AP242" s="1"/>
      <c r="AQ242" s="1">
        <v>11.7000833333333</v>
      </c>
      <c r="AR242" s="1">
        <v>1374645.16379844</v>
      </c>
    </row>
    <row r="243" spans="1:44">
      <c r="A243" s="4"/>
      <c r="B243" s="4"/>
      <c r="C243" s="4" t="s">
        <v>296</v>
      </c>
      <c r="D243" s="4"/>
      <c r="E243" s="4"/>
      <c r="F243" s="4" t="s">
        <v>445</v>
      </c>
      <c r="G243" s="4" t="s">
        <v>115</v>
      </c>
      <c r="H243" s="4"/>
      <c r="I243" s="2">
        <v>44489.137461435203</v>
      </c>
      <c r="J243" s="1"/>
      <c r="K243" s="1">
        <v>0</v>
      </c>
      <c r="L243" s="1">
        <v>5.8622166666666704</v>
      </c>
      <c r="M243" s="1">
        <v>0</v>
      </c>
      <c r="N243" s="1"/>
      <c r="O243" s="1">
        <v>5.86431666666667</v>
      </c>
      <c r="P243" s="1">
        <v>118809.30288158399</v>
      </c>
      <c r="Q243" s="1"/>
      <c r="R243" s="1">
        <v>0</v>
      </c>
      <c r="S243" s="1">
        <v>6.6666499999999997</v>
      </c>
      <c r="T243" s="1">
        <v>0</v>
      </c>
      <c r="U243" s="1"/>
      <c r="V243" s="1">
        <v>6.5173500000000004</v>
      </c>
      <c r="W243" s="1">
        <v>119275.451920914</v>
      </c>
      <c r="X243" s="1"/>
      <c r="Y243" s="1">
        <v>0</v>
      </c>
      <c r="Z243" s="1">
        <v>7.2631333333333297</v>
      </c>
      <c r="AA243" s="1">
        <v>0</v>
      </c>
      <c r="AB243" s="1"/>
      <c r="AC243" s="1">
        <v>6.5173500000000004</v>
      </c>
      <c r="AD243" s="1">
        <v>119275.451920914</v>
      </c>
      <c r="AE243" s="1"/>
      <c r="AF243" s="1">
        <v>0</v>
      </c>
      <c r="AG243" s="1">
        <v>7.8853499999999999</v>
      </c>
      <c r="AH243" s="1">
        <v>0</v>
      </c>
      <c r="AI243" s="1"/>
      <c r="AJ243" s="1">
        <v>7.3140666666666698</v>
      </c>
      <c r="AK243" s="1">
        <v>43884.721557843899</v>
      </c>
      <c r="AL243" s="1"/>
      <c r="AM243" s="1">
        <v>109.43259069197001</v>
      </c>
      <c r="AN243" s="1">
        <v>18.93695</v>
      </c>
      <c r="AO243" s="1">
        <v>42908.4310952218</v>
      </c>
      <c r="AP243" s="1"/>
      <c r="AQ243" s="1">
        <v>11.7135</v>
      </c>
      <c r="AR243" s="1">
        <v>1266017.1960154001</v>
      </c>
    </row>
    <row r="244" spans="1:44">
      <c r="A244" s="4"/>
      <c r="B244" s="4"/>
      <c r="C244" s="4" t="s">
        <v>407</v>
      </c>
      <c r="D244" s="4"/>
      <c r="E244" s="4"/>
      <c r="F244" s="4" t="s">
        <v>301</v>
      </c>
      <c r="G244" s="4" t="s">
        <v>115</v>
      </c>
      <c r="H244" s="4"/>
      <c r="I244" s="2">
        <v>44489.155705520803</v>
      </c>
      <c r="J244" s="1"/>
      <c r="K244" s="1">
        <v>0</v>
      </c>
      <c r="L244" s="1">
        <v>5.8580333333333297</v>
      </c>
      <c r="M244" s="1">
        <v>0</v>
      </c>
      <c r="N244" s="1"/>
      <c r="O244" s="1">
        <v>5.85595</v>
      </c>
      <c r="P244" s="1">
        <v>115620.327120583</v>
      </c>
      <c r="Q244" s="1"/>
      <c r="R244" s="1">
        <v>0</v>
      </c>
      <c r="S244" s="1">
        <v>7.54918333333333</v>
      </c>
      <c r="T244" s="1">
        <v>0</v>
      </c>
      <c r="U244" s="1"/>
      <c r="V244" s="1">
        <v>6.5173500000000004</v>
      </c>
      <c r="W244" s="1">
        <v>104327.422324832</v>
      </c>
      <c r="X244" s="1"/>
      <c r="Y244" s="1">
        <v>0</v>
      </c>
      <c r="Z244" s="1">
        <v>7.2554666666666696</v>
      </c>
      <c r="AA244" s="1">
        <v>0</v>
      </c>
      <c r="AB244" s="1"/>
      <c r="AC244" s="1">
        <v>6.5173500000000004</v>
      </c>
      <c r="AD244" s="1">
        <v>104327.422324832</v>
      </c>
      <c r="AE244" s="1"/>
      <c r="AF244" s="1">
        <v>0</v>
      </c>
      <c r="AG244" s="1">
        <v>7.9526333333333303</v>
      </c>
      <c r="AH244" s="1">
        <v>0</v>
      </c>
      <c r="AI244" s="1"/>
      <c r="AJ244" s="1">
        <v>7.3217333333333299</v>
      </c>
      <c r="AK244" s="1">
        <v>43549.467296231</v>
      </c>
      <c r="AL244" s="1"/>
      <c r="AM244" s="1">
        <v>60.598734192295701</v>
      </c>
      <c r="AN244" s="1">
        <v>18.93695</v>
      </c>
      <c r="AO244" s="1">
        <v>30814.252431811601</v>
      </c>
      <c r="AP244" s="1"/>
      <c r="AQ244" s="1">
        <v>11.7135</v>
      </c>
      <c r="AR244" s="1">
        <v>1317263.3320672</v>
      </c>
    </row>
    <row r="245" spans="1:44">
      <c r="A245" s="4"/>
      <c r="B245" s="4"/>
      <c r="C245" s="4" t="s">
        <v>46</v>
      </c>
      <c r="D245" s="4"/>
      <c r="E245" s="4"/>
      <c r="F245" s="4" t="s">
        <v>384</v>
      </c>
      <c r="G245" s="4" t="s">
        <v>115</v>
      </c>
      <c r="H245" s="4"/>
      <c r="I245" s="2">
        <v>44489.173874756903</v>
      </c>
      <c r="J245" s="1"/>
      <c r="K245" s="1">
        <v>0</v>
      </c>
      <c r="L245" s="1">
        <v>5.8580333333333297</v>
      </c>
      <c r="M245" s="1">
        <v>0</v>
      </c>
      <c r="N245" s="1"/>
      <c r="O245" s="1">
        <v>5.8601333333333301</v>
      </c>
      <c r="P245" s="1">
        <v>105553.564300413</v>
      </c>
      <c r="Q245" s="1"/>
      <c r="R245" s="1">
        <v>0</v>
      </c>
      <c r="S245" s="1">
        <v>7.0657166666666704</v>
      </c>
      <c r="T245" s="1">
        <v>0</v>
      </c>
      <c r="U245" s="1"/>
      <c r="V245" s="1">
        <v>6.5173500000000004</v>
      </c>
      <c r="W245" s="1">
        <v>105897.770509615</v>
      </c>
      <c r="X245" s="1"/>
      <c r="Y245" s="1">
        <v>0</v>
      </c>
      <c r="Z245" s="1">
        <v>7.2554833333333297</v>
      </c>
      <c r="AA245" s="1">
        <v>0</v>
      </c>
      <c r="AB245" s="1"/>
      <c r="AC245" s="1">
        <v>6.5173500000000004</v>
      </c>
      <c r="AD245" s="1">
        <v>105897.770509615</v>
      </c>
      <c r="AE245" s="1"/>
      <c r="AF245" s="1">
        <v>0</v>
      </c>
      <c r="AG245" s="1">
        <v>7.9391999999999996</v>
      </c>
      <c r="AH245" s="1">
        <v>0</v>
      </c>
      <c r="AI245" s="1"/>
      <c r="AJ245" s="1">
        <v>7.3217666666666696</v>
      </c>
      <c r="AK245" s="1">
        <v>42817.488636996197</v>
      </c>
      <c r="AL245" s="1"/>
      <c r="AM245" s="1">
        <v>92.191325912358906</v>
      </c>
      <c r="AN245" s="1">
        <v>18.936966666666699</v>
      </c>
      <c r="AO245" s="1">
        <v>39910.817064168303</v>
      </c>
      <c r="AP245" s="1"/>
      <c r="AQ245" s="1">
        <v>11.7000833333333</v>
      </c>
      <c r="AR245" s="1">
        <v>1322100.4982677801</v>
      </c>
    </row>
    <row r="246" spans="1:44">
      <c r="A246" s="4"/>
      <c r="B246" s="4"/>
      <c r="C246" s="4" t="s">
        <v>333</v>
      </c>
      <c r="D246" s="4"/>
      <c r="E246" s="4"/>
      <c r="F246" s="4" t="s">
        <v>243</v>
      </c>
      <c r="G246" s="4" t="s">
        <v>115</v>
      </c>
      <c r="H246" s="4"/>
      <c r="I246" s="2">
        <v>44489.192036400498</v>
      </c>
      <c r="J246" s="1"/>
      <c r="K246" s="1">
        <v>0</v>
      </c>
      <c r="L246" s="1">
        <v>5.8580333333333297</v>
      </c>
      <c r="M246" s="1">
        <v>0</v>
      </c>
      <c r="N246" s="1"/>
      <c r="O246" s="1">
        <v>5.8559333333333301</v>
      </c>
      <c r="P246" s="1">
        <v>109126.478283456</v>
      </c>
      <c r="Q246" s="1"/>
      <c r="R246" s="1">
        <v>0</v>
      </c>
      <c r="S246" s="1">
        <v>7.0656999999999996</v>
      </c>
      <c r="T246" s="1">
        <v>0</v>
      </c>
      <c r="U246" s="1"/>
      <c r="V246" s="1">
        <v>6.5173333333333296</v>
      </c>
      <c r="W246" s="1">
        <v>120091.466649094</v>
      </c>
      <c r="X246" s="1"/>
      <c r="Y246" s="1">
        <v>0</v>
      </c>
      <c r="Z246" s="1">
        <v>7.2631333333333297</v>
      </c>
      <c r="AA246" s="1">
        <v>0</v>
      </c>
      <c r="AB246" s="1"/>
      <c r="AC246" s="1">
        <v>6.5173333333333296</v>
      </c>
      <c r="AD246" s="1">
        <v>120091.466649094</v>
      </c>
      <c r="AE246" s="1"/>
      <c r="AF246" s="1" t="s">
        <v>450</v>
      </c>
      <c r="AG246" s="1" t="s">
        <v>450</v>
      </c>
      <c r="AH246" s="1" t="s">
        <v>450</v>
      </c>
      <c r="AI246" s="1" t="s">
        <v>450</v>
      </c>
      <c r="AJ246" s="1">
        <v>7.3217333333333299</v>
      </c>
      <c r="AK246" s="1">
        <v>49819.552378214597</v>
      </c>
      <c r="AL246" s="1"/>
      <c r="AM246" s="1">
        <v>63.364263407093702</v>
      </c>
      <c r="AN246" s="1">
        <v>18.93695</v>
      </c>
      <c r="AO246" s="1">
        <v>33101.011657327697</v>
      </c>
      <c r="AP246" s="1"/>
      <c r="AQ246" s="1">
        <v>11.7000333333333</v>
      </c>
      <c r="AR246" s="1">
        <v>1379914.5283755399</v>
      </c>
    </row>
    <row r="247" spans="1:44">
      <c r="A247" s="4"/>
      <c r="B247" s="4"/>
      <c r="C247" s="4" t="s">
        <v>110</v>
      </c>
      <c r="D247" s="4"/>
      <c r="E247" s="4"/>
      <c r="F247" s="4" t="s">
        <v>391</v>
      </c>
      <c r="G247" s="4" t="s">
        <v>115</v>
      </c>
      <c r="H247" s="4"/>
      <c r="I247" s="2">
        <v>44489.210278854203</v>
      </c>
      <c r="J247" s="1"/>
      <c r="K247" s="1">
        <v>0</v>
      </c>
      <c r="L247" s="1">
        <v>5.1128999999999998</v>
      </c>
      <c r="M247" s="1">
        <v>0</v>
      </c>
      <c r="N247" s="1"/>
      <c r="O247" s="1">
        <v>5.8643000000000001</v>
      </c>
      <c r="P247" s="1">
        <v>105093.51567064</v>
      </c>
      <c r="Q247" s="1"/>
      <c r="R247" s="1">
        <v>0</v>
      </c>
      <c r="S247" s="1">
        <v>7.1271000000000004</v>
      </c>
      <c r="T247" s="1">
        <v>0</v>
      </c>
      <c r="U247" s="1"/>
      <c r="V247" s="1">
        <v>6.5173500000000004</v>
      </c>
      <c r="W247" s="1">
        <v>120571.861255225</v>
      </c>
      <c r="X247" s="1"/>
      <c r="Y247" s="1">
        <v>0</v>
      </c>
      <c r="Z247" s="1">
        <v>7.2631500000000004</v>
      </c>
      <c r="AA247" s="1">
        <v>0</v>
      </c>
      <c r="AB247" s="1"/>
      <c r="AC247" s="1">
        <v>6.5173500000000004</v>
      </c>
      <c r="AD247" s="1">
        <v>120571.861255225</v>
      </c>
      <c r="AE247" s="1"/>
      <c r="AF247" s="1">
        <v>0</v>
      </c>
      <c r="AG247" s="1">
        <v>8.0064833333333301</v>
      </c>
      <c r="AH247" s="1">
        <v>0</v>
      </c>
      <c r="AI247" s="1"/>
      <c r="AJ247" s="1">
        <v>7.3217499999999998</v>
      </c>
      <c r="AK247" s="1">
        <v>47692.679601506301</v>
      </c>
      <c r="AL247" s="1"/>
      <c r="AM247" s="1">
        <v>41.506595198318202</v>
      </c>
      <c r="AN247" s="1">
        <v>18.936966666666699</v>
      </c>
      <c r="AO247" s="1">
        <v>25015.255003104001</v>
      </c>
      <c r="AP247" s="1"/>
      <c r="AQ247" s="1">
        <v>11.713516666666701</v>
      </c>
      <c r="AR247" s="1">
        <v>1297286.8889217</v>
      </c>
    </row>
    <row r="248" spans="1:44">
      <c r="A248" s="4"/>
      <c r="B248" s="4"/>
      <c r="C248" s="4" t="s">
        <v>357</v>
      </c>
      <c r="D248" s="4"/>
      <c r="E248" s="4"/>
      <c r="F248" s="4" t="s">
        <v>471</v>
      </c>
      <c r="G248" s="4" t="s">
        <v>115</v>
      </c>
      <c r="H248" s="4"/>
      <c r="I248" s="2">
        <v>44489.228456585603</v>
      </c>
      <c r="J248" s="1"/>
      <c r="K248" s="1">
        <v>0</v>
      </c>
      <c r="L248" s="1">
        <v>5.8705833333333297</v>
      </c>
      <c r="M248" s="1">
        <v>0</v>
      </c>
      <c r="N248" s="1"/>
      <c r="O248" s="1">
        <v>5.86431666666667</v>
      </c>
      <c r="P248" s="1">
        <v>109565.556434781</v>
      </c>
      <c r="Q248" s="1"/>
      <c r="R248" s="1">
        <v>0</v>
      </c>
      <c r="S248" s="1">
        <v>7.2268833333333298</v>
      </c>
      <c r="T248" s="1">
        <v>0</v>
      </c>
      <c r="U248" s="1"/>
      <c r="V248" s="1">
        <v>6.5173500000000004</v>
      </c>
      <c r="W248" s="1">
        <v>121209.31223983</v>
      </c>
      <c r="X248" s="1"/>
      <c r="Y248" s="1">
        <v>0</v>
      </c>
      <c r="Z248" s="1">
        <v>7.3705999999999996</v>
      </c>
      <c r="AA248" s="1">
        <v>0</v>
      </c>
      <c r="AB248" s="1"/>
      <c r="AC248" s="1">
        <v>6.5173500000000004</v>
      </c>
      <c r="AD248" s="1">
        <v>121209.31223983</v>
      </c>
      <c r="AE248" s="1"/>
      <c r="AF248" s="1">
        <v>0</v>
      </c>
      <c r="AG248" s="1">
        <v>7.8180833333333304</v>
      </c>
      <c r="AH248" s="1">
        <v>0</v>
      </c>
      <c r="AI248" s="1"/>
      <c r="AJ248" s="1">
        <v>7.3140999999999998</v>
      </c>
      <c r="AK248" s="1">
        <v>46229.757093517503</v>
      </c>
      <c r="AL248" s="1"/>
      <c r="AM248" s="1">
        <v>45.250508868058901</v>
      </c>
      <c r="AN248" s="1">
        <v>18.9235166666667</v>
      </c>
      <c r="AO248" s="1">
        <v>25951.5117910068</v>
      </c>
      <c r="AP248" s="1"/>
      <c r="AQ248" s="1">
        <v>11.7000833333333</v>
      </c>
      <c r="AR248" s="1">
        <v>1291833.4921598099</v>
      </c>
    </row>
    <row r="249" spans="1:44">
      <c r="A249" s="4"/>
      <c r="B249" s="4"/>
      <c r="C249" s="4" t="s">
        <v>327</v>
      </c>
      <c r="D249" s="4"/>
      <c r="E249" s="4"/>
      <c r="F249" s="4" t="s">
        <v>428</v>
      </c>
      <c r="G249" s="4" t="s">
        <v>115</v>
      </c>
      <c r="H249" s="4"/>
      <c r="I249" s="2">
        <v>44489.246647141197</v>
      </c>
      <c r="J249" s="1"/>
      <c r="K249" s="1">
        <v>0</v>
      </c>
      <c r="L249" s="1">
        <v>5.8580333333333297</v>
      </c>
      <c r="M249" s="1">
        <v>0</v>
      </c>
      <c r="N249" s="1"/>
      <c r="O249" s="1">
        <v>5.86431666666667</v>
      </c>
      <c r="P249" s="1">
        <v>104098.91357478</v>
      </c>
      <c r="Q249" s="1"/>
      <c r="R249" s="1">
        <v>32.930890554297797</v>
      </c>
      <c r="S249" s="1">
        <v>7.0810500000000003</v>
      </c>
      <c r="T249" s="1">
        <v>779.234228022651</v>
      </c>
      <c r="U249" s="1"/>
      <c r="V249" s="1">
        <v>6.5173500000000004</v>
      </c>
      <c r="W249" s="1">
        <v>114354.98645515399</v>
      </c>
      <c r="X249" s="1"/>
      <c r="Y249" s="1">
        <v>17.433366132239499</v>
      </c>
      <c r="Z249" s="1">
        <v>7.3091833333333298</v>
      </c>
      <c r="AA249" s="1">
        <v>4275.2254497915201</v>
      </c>
      <c r="AB249" s="1"/>
      <c r="AC249" s="1">
        <v>6.5173500000000004</v>
      </c>
      <c r="AD249" s="1">
        <v>114354.98645515399</v>
      </c>
      <c r="AE249" s="1"/>
      <c r="AF249" s="1">
        <v>0</v>
      </c>
      <c r="AG249" s="1">
        <v>7.7507666666666699</v>
      </c>
      <c r="AH249" s="1">
        <v>0</v>
      </c>
      <c r="AI249" s="1"/>
      <c r="AJ249" s="1">
        <v>7.3140666666666698</v>
      </c>
      <c r="AK249" s="1">
        <v>49027.080369821902</v>
      </c>
      <c r="AL249" s="1"/>
      <c r="AM249" s="1">
        <v>131.980099067688</v>
      </c>
      <c r="AN249" s="1">
        <v>18.923500000000001</v>
      </c>
      <c r="AO249" s="1">
        <v>50329.680346743597</v>
      </c>
      <c r="AP249" s="1"/>
      <c r="AQ249" s="1">
        <v>11.7000666666667</v>
      </c>
      <c r="AR249" s="1">
        <v>1299353.7957208301</v>
      </c>
    </row>
    <row r="250" spans="1:44">
      <c r="A250" s="4"/>
      <c r="B250" s="4"/>
      <c r="C250" s="4" t="s">
        <v>201</v>
      </c>
      <c r="D250" s="4"/>
      <c r="E250" s="4"/>
      <c r="F250" s="4" t="s">
        <v>519</v>
      </c>
      <c r="G250" s="4" t="s">
        <v>115</v>
      </c>
      <c r="H250" s="4"/>
      <c r="I250" s="2">
        <v>44489.283044363401</v>
      </c>
      <c r="J250" s="1"/>
      <c r="K250" s="1">
        <v>0</v>
      </c>
      <c r="L250" s="1">
        <v>5.8622166666666704</v>
      </c>
      <c r="M250" s="1">
        <v>0</v>
      </c>
      <c r="N250" s="1"/>
      <c r="O250" s="1">
        <v>5.8559333333333301</v>
      </c>
      <c r="P250" s="1">
        <v>105871.50469980401</v>
      </c>
      <c r="Q250" s="1"/>
      <c r="R250" s="1">
        <v>50.063758818232401</v>
      </c>
      <c r="S250" s="1">
        <v>7.0810500000000003</v>
      </c>
      <c r="T250" s="1">
        <v>1217.1569076539699</v>
      </c>
      <c r="U250" s="1"/>
      <c r="V250" s="1">
        <v>6.5173333333333296</v>
      </c>
      <c r="W250" s="1">
        <v>117493.45535883799</v>
      </c>
      <c r="X250" s="1"/>
      <c r="Y250" s="1">
        <v>16.801787131848801</v>
      </c>
      <c r="Z250" s="1">
        <v>7.3091833333333298</v>
      </c>
      <c r="AA250" s="1">
        <v>4233.4244921146901</v>
      </c>
      <c r="AB250" s="1"/>
      <c r="AC250" s="1">
        <v>6.5173333333333296</v>
      </c>
      <c r="AD250" s="1">
        <v>117493.45535883799</v>
      </c>
      <c r="AE250" s="1"/>
      <c r="AF250" s="1">
        <v>0</v>
      </c>
      <c r="AG250" s="1">
        <v>7.75075</v>
      </c>
      <c r="AH250" s="1">
        <v>0</v>
      </c>
      <c r="AI250" s="1"/>
      <c r="AJ250" s="1">
        <v>7.3217333333333299</v>
      </c>
      <c r="AK250" s="1">
        <v>49392.532243097099</v>
      </c>
      <c r="AL250" s="1"/>
      <c r="AM250" s="1">
        <v>136.16885082415001</v>
      </c>
      <c r="AN250" s="1">
        <v>18.93695</v>
      </c>
      <c r="AO250" s="1">
        <v>49971.339283701098</v>
      </c>
      <c r="AP250" s="1"/>
      <c r="AQ250" s="1">
        <v>11.700049999999999</v>
      </c>
      <c r="AR250" s="1">
        <v>1260836.4710004199</v>
      </c>
    </row>
    <row r="251" spans="1:44">
      <c r="A251" s="4"/>
      <c r="B251" s="4"/>
      <c r="C251" s="4" t="s">
        <v>173</v>
      </c>
      <c r="D251" s="4"/>
      <c r="E251" s="4"/>
      <c r="F251" s="4" t="s">
        <v>204</v>
      </c>
      <c r="G251" s="4" t="s">
        <v>115</v>
      </c>
      <c r="H251" s="4"/>
      <c r="I251" s="2">
        <v>44489.301195289401</v>
      </c>
      <c r="J251" s="1"/>
      <c r="K251" s="1">
        <v>0</v>
      </c>
      <c r="L251" s="1">
        <v>5.8622166666666704</v>
      </c>
      <c r="M251" s="1">
        <v>0</v>
      </c>
      <c r="N251" s="1"/>
      <c r="O251" s="1">
        <v>5.8601333333333301</v>
      </c>
      <c r="P251" s="1">
        <v>115348.695893175</v>
      </c>
      <c r="Q251" s="1"/>
      <c r="R251" s="1">
        <v>52.9484603649829</v>
      </c>
      <c r="S251" s="1">
        <v>7.0810500000000003</v>
      </c>
      <c r="T251" s="1">
        <v>1353.21563517404</v>
      </c>
      <c r="U251" s="1"/>
      <c r="V251" s="1">
        <v>6.5173500000000004</v>
      </c>
      <c r="W251" s="1">
        <v>123510.60025919401</v>
      </c>
      <c r="X251" s="1"/>
      <c r="Y251" s="1">
        <v>12.607373452164801</v>
      </c>
      <c r="Z251" s="1">
        <v>7.3091833333333298</v>
      </c>
      <c r="AA251" s="1">
        <v>3339.2698302295098</v>
      </c>
      <c r="AB251" s="1"/>
      <c r="AC251" s="1">
        <v>6.5173500000000004</v>
      </c>
      <c r="AD251" s="1">
        <v>123510.60025919401</v>
      </c>
      <c r="AE251" s="1"/>
      <c r="AF251" s="1">
        <v>0</v>
      </c>
      <c r="AG251" s="1">
        <v>7.7507666666666699</v>
      </c>
      <c r="AH251" s="1">
        <v>0</v>
      </c>
      <c r="AI251" s="1"/>
      <c r="AJ251" s="1">
        <v>7.3140666666666698</v>
      </c>
      <c r="AK251" s="1">
        <v>47500.537285325801</v>
      </c>
      <c r="AL251" s="1"/>
      <c r="AM251" s="1">
        <v>181.24210621129399</v>
      </c>
      <c r="AN251" s="1">
        <v>18.936966666666699</v>
      </c>
      <c r="AO251" s="1">
        <v>64932.453089749899</v>
      </c>
      <c r="AP251" s="1"/>
      <c r="AQ251" s="1">
        <v>11.7000666666667</v>
      </c>
      <c r="AR251" s="1">
        <v>1317092.26072702</v>
      </c>
    </row>
    <row r="252" spans="1:44">
      <c r="A252" s="4"/>
      <c r="B252" s="4"/>
      <c r="C252" s="4" t="s">
        <v>95</v>
      </c>
      <c r="D252" s="4"/>
      <c r="E252" s="4"/>
      <c r="F252" s="4" t="s">
        <v>444</v>
      </c>
      <c r="G252" s="4" t="s">
        <v>115</v>
      </c>
      <c r="H252" s="4"/>
      <c r="I252" s="2">
        <v>44489.3194604167</v>
      </c>
      <c r="J252" s="1"/>
      <c r="K252" s="1">
        <v>0</v>
      </c>
      <c r="L252" s="1">
        <v>5.0208166666666703</v>
      </c>
      <c r="M252" s="1">
        <v>0</v>
      </c>
      <c r="N252" s="1"/>
      <c r="O252" s="1">
        <v>5.8685</v>
      </c>
      <c r="P252" s="1">
        <v>112496.979665419</v>
      </c>
      <c r="Q252" s="1"/>
      <c r="R252" s="1">
        <v>0</v>
      </c>
      <c r="S252" s="1">
        <v>6.6205999999999996</v>
      </c>
      <c r="T252" s="1">
        <v>0</v>
      </c>
      <c r="U252" s="1"/>
      <c r="V252" s="1">
        <v>6.5173333333333296</v>
      </c>
      <c r="W252" s="1">
        <v>117698.952063609</v>
      </c>
      <c r="X252" s="1"/>
      <c r="Y252" s="1">
        <v>7.2000244559202597</v>
      </c>
      <c r="Z252" s="1">
        <v>7.3091833333333298</v>
      </c>
      <c r="AA252" s="1">
        <v>1817.3108999599799</v>
      </c>
      <c r="AB252" s="1"/>
      <c r="AC252" s="1">
        <v>6.5173333333333296</v>
      </c>
      <c r="AD252" s="1">
        <v>117698.952063609</v>
      </c>
      <c r="AE252" s="1"/>
      <c r="AF252" s="1">
        <v>0</v>
      </c>
      <c r="AG252" s="1">
        <v>7.75075</v>
      </c>
      <c r="AH252" s="1">
        <v>0</v>
      </c>
      <c r="AI252" s="1"/>
      <c r="AJ252" s="1">
        <v>7.3217333333333299</v>
      </c>
      <c r="AK252" s="1">
        <v>48777.7890240251</v>
      </c>
      <c r="AL252" s="1"/>
      <c r="AM252" s="1">
        <v>103.298507608473</v>
      </c>
      <c r="AN252" s="1">
        <v>18.93695</v>
      </c>
      <c r="AO252" s="1">
        <v>43788.619359976401</v>
      </c>
      <c r="AP252" s="1"/>
      <c r="AQ252" s="1">
        <v>11.700049999999999</v>
      </c>
      <c r="AR252" s="1">
        <v>1344259.03204342</v>
      </c>
    </row>
    <row r="253" spans="1:44">
      <c r="A253" s="4"/>
      <c r="B253" s="4"/>
      <c r="C253" s="4" t="s">
        <v>26</v>
      </c>
      <c r="D253" s="4"/>
      <c r="E253" s="4"/>
      <c r="F253" s="4" t="s">
        <v>53</v>
      </c>
      <c r="G253" s="4" t="s">
        <v>115</v>
      </c>
      <c r="H253" s="4"/>
      <c r="I253" s="2">
        <v>44489.337731817097</v>
      </c>
      <c r="J253" s="1"/>
      <c r="K253" s="1">
        <v>0</v>
      </c>
      <c r="L253" s="1">
        <v>5.0124500000000003</v>
      </c>
      <c r="M253" s="1">
        <v>0</v>
      </c>
      <c r="N253" s="1"/>
      <c r="O253" s="1">
        <v>5.8685</v>
      </c>
      <c r="P253" s="1">
        <v>116636.944262922</v>
      </c>
      <c r="Q253" s="1"/>
      <c r="R253" s="1">
        <v>0</v>
      </c>
      <c r="S253" s="1">
        <v>7.2038333333333302</v>
      </c>
      <c r="T253" s="1">
        <v>0</v>
      </c>
      <c r="U253" s="1"/>
      <c r="V253" s="1">
        <v>6.5173333333333296</v>
      </c>
      <c r="W253" s="1">
        <v>120695.156936439</v>
      </c>
      <c r="X253" s="1"/>
      <c r="Y253" s="1">
        <v>5.0011640624012896</v>
      </c>
      <c r="Z253" s="1">
        <v>7.3091833333333298</v>
      </c>
      <c r="AA253" s="1">
        <v>1294.4450206890899</v>
      </c>
      <c r="AB253" s="1"/>
      <c r="AC253" s="1">
        <v>6.5173333333333296</v>
      </c>
      <c r="AD253" s="1">
        <v>120695.156936439</v>
      </c>
      <c r="AE253" s="1"/>
      <c r="AF253" s="1">
        <v>0</v>
      </c>
      <c r="AG253" s="1">
        <v>7.75075</v>
      </c>
      <c r="AH253" s="1">
        <v>0</v>
      </c>
      <c r="AI253" s="1"/>
      <c r="AJ253" s="1">
        <v>7.3140666666666698</v>
      </c>
      <c r="AK253" s="1">
        <v>49119.988974632899</v>
      </c>
      <c r="AL253" s="1"/>
      <c r="AM253" s="1">
        <v>71.673922494140101</v>
      </c>
      <c r="AN253" s="1">
        <v>18.923500000000001</v>
      </c>
      <c r="AO253" s="1">
        <v>35460.714302580003</v>
      </c>
      <c r="AP253" s="1"/>
      <c r="AQ253" s="1">
        <v>11.700049999999999</v>
      </c>
      <c r="AR253" s="1">
        <v>1375753.5168621901</v>
      </c>
    </row>
    <row r="254" spans="1:44">
      <c r="A254" s="4"/>
      <c r="B254" s="4"/>
      <c r="C254" s="4" t="s">
        <v>152</v>
      </c>
      <c r="D254" s="4"/>
      <c r="E254" s="4"/>
      <c r="F254" s="4" t="s">
        <v>5</v>
      </c>
      <c r="G254" s="4" t="s">
        <v>115</v>
      </c>
      <c r="H254" s="4"/>
      <c r="I254" s="2">
        <v>44489.355883483797</v>
      </c>
      <c r="J254" s="1"/>
      <c r="K254" s="1">
        <v>0</v>
      </c>
      <c r="L254" s="1">
        <v>5.0208166666666703</v>
      </c>
      <c r="M254" s="1">
        <v>0</v>
      </c>
      <c r="N254" s="1"/>
      <c r="O254" s="1">
        <v>5.8685</v>
      </c>
      <c r="P254" s="1">
        <v>117849.668620868</v>
      </c>
      <c r="Q254" s="1"/>
      <c r="R254" s="1">
        <v>0</v>
      </c>
      <c r="S254" s="1">
        <v>7.1271000000000004</v>
      </c>
      <c r="T254" s="1">
        <v>0</v>
      </c>
      <c r="U254" s="1"/>
      <c r="V254" s="1">
        <v>6.5173500000000004</v>
      </c>
      <c r="W254" s="1">
        <v>123920.79868983199</v>
      </c>
      <c r="X254" s="1"/>
      <c r="Y254" s="1">
        <v>5.2876129995530796</v>
      </c>
      <c r="Z254" s="1">
        <v>7.3091833333333298</v>
      </c>
      <c r="AA254" s="1">
        <v>1405.1624291497301</v>
      </c>
      <c r="AB254" s="1"/>
      <c r="AC254" s="1">
        <v>6.5173500000000004</v>
      </c>
      <c r="AD254" s="1">
        <v>123920.79868983199</v>
      </c>
      <c r="AE254" s="1"/>
      <c r="AF254" s="1" t="s">
        <v>450</v>
      </c>
      <c r="AG254" s="1" t="s">
        <v>450</v>
      </c>
      <c r="AH254" s="1" t="s">
        <v>450</v>
      </c>
      <c r="AI254" s="1" t="s">
        <v>450</v>
      </c>
      <c r="AJ254" s="1">
        <v>7.3140666666666698</v>
      </c>
      <c r="AK254" s="1">
        <v>49709.551745382501</v>
      </c>
      <c r="AL254" s="1"/>
      <c r="AM254" s="1">
        <v>104.669862765454</v>
      </c>
      <c r="AN254" s="1">
        <v>18.923483333333301</v>
      </c>
      <c r="AO254" s="1">
        <v>44391.216899823201</v>
      </c>
      <c r="AP254" s="1"/>
      <c r="AQ254" s="1">
        <v>11.7135</v>
      </c>
      <c r="AR254" s="1">
        <v>1350541.37856487</v>
      </c>
    </row>
    <row r="255" spans="1:44">
      <c r="A255" s="4"/>
      <c r="B255" s="4"/>
      <c r="C255" s="4" t="s">
        <v>274</v>
      </c>
      <c r="D255" s="4"/>
      <c r="E255" s="4"/>
      <c r="F255" s="4" t="s">
        <v>346</v>
      </c>
      <c r="G255" s="4" t="s">
        <v>115</v>
      </c>
      <c r="H255" s="4"/>
      <c r="I255" s="2">
        <v>44489.374046585603</v>
      </c>
      <c r="J255" s="1"/>
      <c r="K255" s="1">
        <v>0</v>
      </c>
      <c r="L255" s="1">
        <v>5.8622166666666704</v>
      </c>
      <c r="M255" s="1">
        <v>0</v>
      </c>
      <c r="N255" s="1"/>
      <c r="O255" s="1">
        <v>5.86431666666667</v>
      </c>
      <c r="P255" s="1">
        <v>113317.25607082499</v>
      </c>
      <c r="Q255" s="1"/>
      <c r="R255" s="1">
        <v>0</v>
      </c>
      <c r="S255" s="1">
        <v>7.0656999999999996</v>
      </c>
      <c r="T255" s="1">
        <v>0</v>
      </c>
      <c r="U255" s="1"/>
      <c r="V255" s="1">
        <v>6.5173500000000004</v>
      </c>
      <c r="W255" s="1">
        <v>123044.891584261</v>
      </c>
      <c r="X255" s="1"/>
      <c r="Y255" s="1">
        <v>4.7201782052500096</v>
      </c>
      <c r="Z255" s="1">
        <v>7.3091833333333298</v>
      </c>
      <c r="AA255" s="1">
        <v>1245.5026243443101</v>
      </c>
      <c r="AB255" s="1"/>
      <c r="AC255" s="1">
        <v>6.5173500000000004</v>
      </c>
      <c r="AD255" s="1">
        <v>123044.891584261</v>
      </c>
      <c r="AE255" s="1"/>
      <c r="AF255" s="1">
        <v>0</v>
      </c>
      <c r="AG255" s="1">
        <v>7.75075</v>
      </c>
      <c r="AH255" s="1">
        <v>0</v>
      </c>
      <c r="AI255" s="1"/>
      <c r="AJ255" s="1">
        <v>7.3217499999999998</v>
      </c>
      <c r="AK255" s="1">
        <v>50201.248488454701</v>
      </c>
      <c r="AL255" s="1"/>
      <c r="AM255" s="1">
        <v>111.908350232126</v>
      </c>
      <c r="AN255" s="1">
        <v>18.923500000000001</v>
      </c>
      <c r="AO255" s="1">
        <v>42350.812062516197</v>
      </c>
      <c r="AP255" s="1"/>
      <c r="AQ255" s="1">
        <v>11.700049999999999</v>
      </c>
      <c r="AR255" s="1">
        <v>1230259.37393932</v>
      </c>
    </row>
    <row r="256" spans="1:44">
      <c r="A256" s="4"/>
      <c r="B256" s="4"/>
      <c r="C256" s="4" t="s">
        <v>365</v>
      </c>
      <c r="D256" s="4"/>
      <c r="E256" s="4"/>
      <c r="F256" s="4" t="s">
        <v>323</v>
      </c>
      <c r="G256" s="4" t="s">
        <v>115</v>
      </c>
      <c r="H256" s="4"/>
      <c r="I256" s="2">
        <v>44489.392136273098</v>
      </c>
      <c r="J256" s="1"/>
      <c r="K256" s="1">
        <v>0</v>
      </c>
      <c r="L256" s="1">
        <v>5.8663999999999996</v>
      </c>
      <c r="M256" s="1">
        <v>0</v>
      </c>
      <c r="N256" s="1"/>
      <c r="O256" s="1">
        <v>5.86431666666667</v>
      </c>
      <c r="P256" s="1">
        <v>120540.656200267</v>
      </c>
      <c r="Q256" s="1"/>
      <c r="R256" s="1">
        <v>0</v>
      </c>
      <c r="S256" s="1">
        <v>7.0042999999999997</v>
      </c>
      <c r="T256" s="1">
        <v>0</v>
      </c>
      <c r="U256" s="1"/>
      <c r="V256" s="1">
        <v>6.5173333333333296</v>
      </c>
      <c r="W256" s="1">
        <v>132167.29955264099</v>
      </c>
      <c r="X256" s="1"/>
      <c r="Y256" s="1">
        <v>2.5000320839576</v>
      </c>
      <c r="Z256" s="1">
        <v>7.3091833333333298</v>
      </c>
      <c r="AA256" s="1">
        <v>708.58550247142898</v>
      </c>
      <c r="AB256" s="1"/>
      <c r="AC256" s="1">
        <v>6.5173333333333296</v>
      </c>
      <c r="AD256" s="1">
        <v>132167.29955264099</v>
      </c>
      <c r="AE256" s="1"/>
      <c r="AF256" s="1">
        <v>0</v>
      </c>
      <c r="AG256" s="1">
        <v>7.75075</v>
      </c>
      <c r="AH256" s="1">
        <v>0</v>
      </c>
      <c r="AI256" s="1"/>
      <c r="AJ256" s="1">
        <v>7.3140666666666698</v>
      </c>
      <c r="AK256" s="1">
        <v>51975.752162348101</v>
      </c>
      <c r="AL256" s="1"/>
      <c r="AM256" s="1">
        <v>72.795444112373005</v>
      </c>
      <c r="AN256" s="1">
        <v>18.923483333333301</v>
      </c>
      <c r="AO256" s="1">
        <v>35546.103863534699</v>
      </c>
      <c r="AP256" s="1"/>
      <c r="AQ256" s="1">
        <v>11.7000333333333</v>
      </c>
      <c r="AR256" s="1">
        <v>1366278.5762329299</v>
      </c>
    </row>
    <row r="257" spans="1:44">
      <c r="A257" s="4"/>
      <c r="B257" s="4"/>
      <c r="C257" s="4" t="s">
        <v>430</v>
      </c>
      <c r="D257" s="4"/>
      <c r="E257" s="4"/>
      <c r="F257" s="4" t="s">
        <v>520</v>
      </c>
      <c r="G257" s="4" t="s">
        <v>115</v>
      </c>
      <c r="H257" s="4"/>
      <c r="I257" s="2">
        <v>44489.410265462997</v>
      </c>
      <c r="J257" s="1"/>
      <c r="K257" s="1">
        <v>0</v>
      </c>
      <c r="L257" s="1">
        <v>5.8622166666666704</v>
      </c>
      <c r="M257" s="1">
        <v>0</v>
      </c>
      <c r="N257" s="1"/>
      <c r="O257" s="1">
        <v>5.8559333333333301</v>
      </c>
      <c r="P257" s="1">
        <v>126594.938822563</v>
      </c>
      <c r="Q257" s="1"/>
      <c r="R257" s="1">
        <v>0</v>
      </c>
      <c r="S257" s="1">
        <v>7.1271000000000004</v>
      </c>
      <c r="T257" s="1">
        <v>0</v>
      </c>
      <c r="U257" s="1"/>
      <c r="V257" s="1">
        <v>6.5173500000000004</v>
      </c>
      <c r="W257" s="1">
        <v>126911.83789424199</v>
      </c>
      <c r="X257" s="1"/>
      <c r="Y257" s="1">
        <v>4.4693214742888099</v>
      </c>
      <c r="Z257" s="1">
        <v>7.3168666666666704</v>
      </c>
      <c r="AA257" s="1">
        <v>1216.3719354672301</v>
      </c>
      <c r="AB257" s="1"/>
      <c r="AC257" s="1">
        <v>6.5173500000000004</v>
      </c>
      <c r="AD257" s="1">
        <v>126911.83789424199</v>
      </c>
      <c r="AE257" s="1"/>
      <c r="AF257" s="1">
        <v>0</v>
      </c>
      <c r="AG257" s="1">
        <v>7.75078333333333</v>
      </c>
      <c r="AH257" s="1">
        <v>0</v>
      </c>
      <c r="AI257" s="1"/>
      <c r="AJ257" s="1">
        <v>7.3140833333333299</v>
      </c>
      <c r="AK257" s="1">
        <v>49185.956388432503</v>
      </c>
      <c r="AL257" s="1"/>
      <c r="AM257" s="1">
        <v>13.9822338970625</v>
      </c>
      <c r="AN257" s="1">
        <v>18.9235166666667</v>
      </c>
      <c r="AO257" s="1">
        <v>18000.9755315117</v>
      </c>
      <c r="AP257" s="1"/>
      <c r="AQ257" s="1">
        <v>11.7000666666667</v>
      </c>
      <c r="AR257" s="1">
        <v>1348095.77278082</v>
      </c>
    </row>
    <row r="258" spans="1:44">
      <c r="A258" s="4"/>
      <c r="B258" s="4"/>
      <c r="C258" s="4" t="s">
        <v>149</v>
      </c>
      <c r="D258" s="4"/>
      <c r="E258" s="4"/>
      <c r="F258" s="4" t="s">
        <v>491</v>
      </c>
      <c r="G258" s="4" t="s">
        <v>115</v>
      </c>
      <c r="H258" s="4"/>
      <c r="I258" s="2">
        <v>44489.446547361098</v>
      </c>
      <c r="J258" s="1"/>
      <c r="K258" s="1">
        <v>0</v>
      </c>
      <c r="L258" s="1">
        <v>5.8664166666666704</v>
      </c>
      <c r="M258" s="1">
        <v>0</v>
      </c>
      <c r="N258" s="1"/>
      <c r="O258" s="1">
        <v>5.8685</v>
      </c>
      <c r="P258" s="1">
        <v>123418.84129640101</v>
      </c>
      <c r="Q258" s="1"/>
      <c r="R258" s="1">
        <v>0</v>
      </c>
      <c r="S258" s="1">
        <v>7.1961666666666702</v>
      </c>
      <c r="T258" s="1">
        <v>0</v>
      </c>
      <c r="U258" s="1"/>
      <c r="V258" s="1">
        <v>6.5173500000000004</v>
      </c>
      <c r="W258" s="1">
        <v>121173.201281027</v>
      </c>
      <c r="X258" s="1"/>
      <c r="Y258" s="1">
        <v>0</v>
      </c>
      <c r="Z258" s="1">
        <v>7.2554666666666696</v>
      </c>
      <c r="AA258" s="1">
        <v>0</v>
      </c>
      <c r="AB258" s="1"/>
      <c r="AC258" s="1">
        <v>6.5173500000000004</v>
      </c>
      <c r="AD258" s="1">
        <v>121173.201281027</v>
      </c>
      <c r="AE258" s="1"/>
      <c r="AF258" s="1" t="s">
        <v>450</v>
      </c>
      <c r="AG258" s="1" t="s">
        <v>450</v>
      </c>
      <c r="AH258" s="1" t="s">
        <v>450</v>
      </c>
      <c r="AI258" s="1" t="s">
        <v>450</v>
      </c>
      <c r="AJ258" s="1">
        <v>7.3140666666666698</v>
      </c>
      <c r="AK258" s="1">
        <v>48529.379991542199</v>
      </c>
      <c r="AL258" s="1"/>
      <c r="AM258" s="1">
        <v>37.749192284231498</v>
      </c>
      <c r="AN258" s="1">
        <v>18.9235166666667</v>
      </c>
      <c r="AO258" s="1">
        <v>24315.502965757401</v>
      </c>
      <c r="AP258" s="1"/>
      <c r="AQ258" s="1">
        <v>11.7000666666667</v>
      </c>
      <c r="AR258" s="1">
        <v>1316230.82843041</v>
      </c>
    </row>
    <row r="259" spans="1:44">
      <c r="A259" s="4"/>
      <c r="B259" s="4"/>
      <c r="C259" s="4" t="s">
        <v>101</v>
      </c>
      <c r="D259" s="4"/>
      <c r="E259" s="4"/>
      <c r="F259" s="4" t="s">
        <v>236</v>
      </c>
      <c r="G259" s="4" t="s">
        <v>115</v>
      </c>
      <c r="H259" s="4"/>
      <c r="I259" s="2">
        <v>44489.464688958302</v>
      </c>
      <c r="J259" s="1"/>
      <c r="K259" s="1">
        <v>0</v>
      </c>
      <c r="L259" s="1">
        <v>5.8705999999999996</v>
      </c>
      <c r="M259" s="1">
        <v>0</v>
      </c>
      <c r="N259" s="1"/>
      <c r="O259" s="1">
        <v>5.8685</v>
      </c>
      <c r="P259" s="1">
        <v>131226.41835814799</v>
      </c>
      <c r="Q259" s="1"/>
      <c r="R259" s="1">
        <v>0</v>
      </c>
      <c r="S259" s="1">
        <v>7.0657166666666704</v>
      </c>
      <c r="T259" s="1">
        <v>0</v>
      </c>
      <c r="U259" s="1"/>
      <c r="V259" s="1">
        <v>6.5173500000000004</v>
      </c>
      <c r="W259" s="1">
        <v>130559.52871573401</v>
      </c>
      <c r="X259" s="1"/>
      <c r="Y259" s="1">
        <v>0</v>
      </c>
      <c r="Z259" s="1">
        <v>7.2554833333333297</v>
      </c>
      <c r="AA259" s="1">
        <v>0</v>
      </c>
      <c r="AB259" s="1"/>
      <c r="AC259" s="1">
        <v>6.5173500000000004</v>
      </c>
      <c r="AD259" s="1">
        <v>130559.52871573401</v>
      </c>
      <c r="AE259" s="1"/>
      <c r="AF259" s="1" t="s">
        <v>450</v>
      </c>
      <c r="AG259" s="1" t="s">
        <v>450</v>
      </c>
      <c r="AH259" s="1" t="s">
        <v>450</v>
      </c>
      <c r="AI259" s="1" t="s">
        <v>450</v>
      </c>
      <c r="AJ259" s="1">
        <v>7.3140833333333299</v>
      </c>
      <c r="AK259" s="1">
        <v>50891.215748881899</v>
      </c>
      <c r="AL259" s="1"/>
      <c r="AM259" s="1">
        <v>66.251245075621995</v>
      </c>
      <c r="AN259" s="1">
        <v>18.9235166666667</v>
      </c>
      <c r="AO259" s="1">
        <v>32261.042398089499</v>
      </c>
      <c r="AP259" s="1"/>
      <c r="AQ259" s="1">
        <v>11.7000666666667</v>
      </c>
      <c r="AR259" s="1">
        <v>1310950.3858404399</v>
      </c>
    </row>
    <row r="260" spans="1:44">
      <c r="A260" s="4"/>
      <c r="B260" s="4"/>
      <c r="C260" s="4" t="s">
        <v>284</v>
      </c>
      <c r="D260" s="4"/>
      <c r="E260" s="4"/>
      <c r="F260" s="4" t="s">
        <v>324</v>
      </c>
      <c r="G260" s="4" t="s">
        <v>115</v>
      </c>
      <c r="H260" s="4"/>
      <c r="I260" s="2">
        <v>44489.482930312501</v>
      </c>
      <c r="J260" s="1"/>
      <c r="K260" s="1">
        <v>0</v>
      </c>
      <c r="L260" s="1">
        <v>5.1170833333333299</v>
      </c>
      <c r="M260" s="1">
        <v>0</v>
      </c>
      <c r="N260" s="1"/>
      <c r="O260" s="1">
        <v>5.8685</v>
      </c>
      <c r="P260" s="1">
        <v>118528.782498179</v>
      </c>
      <c r="Q260" s="1"/>
      <c r="R260" s="1">
        <v>0</v>
      </c>
      <c r="S260" s="1">
        <v>6.8431499999999996</v>
      </c>
      <c r="T260" s="1">
        <v>0</v>
      </c>
      <c r="U260" s="1"/>
      <c r="V260" s="1">
        <v>6.5173333333333296</v>
      </c>
      <c r="W260" s="1">
        <v>119726.045369666</v>
      </c>
      <c r="X260" s="1"/>
      <c r="Y260" s="1">
        <v>0</v>
      </c>
      <c r="Z260" s="1">
        <v>7.2554666666666696</v>
      </c>
      <c r="AA260" s="1">
        <v>0</v>
      </c>
      <c r="AB260" s="1"/>
      <c r="AC260" s="1">
        <v>6.5173333333333296</v>
      </c>
      <c r="AD260" s="1">
        <v>119726.045369666</v>
      </c>
      <c r="AE260" s="1"/>
      <c r="AF260" s="1">
        <v>0</v>
      </c>
      <c r="AG260" s="1">
        <v>7.6430833333333297</v>
      </c>
      <c r="AH260" s="1">
        <v>0</v>
      </c>
      <c r="AI260" s="1"/>
      <c r="AJ260" s="1">
        <v>7.3140666666666698</v>
      </c>
      <c r="AK260" s="1">
        <v>47508.508346783397</v>
      </c>
      <c r="AL260" s="1"/>
      <c r="AM260" s="1">
        <v>44.361420406983498</v>
      </c>
      <c r="AN260" s="1">
        <v>18.923483333333301</v>
      </c>
      <c r="AO260" s="1">
        <v>25230.42473305</v>
      </c>
      <c r="AP260" s="1"/>
      <c r="AQ260" s="1">
        <v>11.700049999999999</v>
      </c>
      <c r="AR260" s="1">
        <v>1268021.96757607</v>
      </c>
    </row>
  </sheetData>
  <sortState xmlns:xlrd2="http://schemas.microsoft.com/office/spreadsheetml/2017/richdata2" ref="A3:AR260">
    <sortCondition ref="G2:G260"/>
  </sortState>
  <mergeCells count="11">
    <mergeCell ref="A1:I1"/>
    <mergeCell ref="K1:N1"/>
    <mergeCell ref="O1:P1"/>
    <mergeCell ref="R1:U1"/>
    <mergeCell ref="V1:W1"/>
    <mergeCell ref="AM1:AP1"/>
    <mergeCell ref="AQ1:AR1"/>
    <mergeCell ref="Y1:AB1"/>
    <mergeCell ref="AC1:AD1"/>
    <mergeCell ref="AF1:AI1"/>
    <mergeCell ref="AJ1:AK1"/>
  </mergeCells>
  <conditionalFormatting sqref="N3:N17">
    <cfRule type="cellIs" dxfId="39" priority="39" operator="lessThan">
      <formula>75</formula>
    </cfRule>
    <cfRule type="cellIs" dxfId="38" priority="40" operator="greaterThan">
      <formula>125</formula>
    </cfRule>
  </conditionalFormatting>
  <conditionalFormatting sqref="U3:U17">
    <cfRule type="cellIs" dxfId="37" priority="37" operator="lessThan">
      <formula>75</formula>
    </cfRule>
    <cfRule type="cellIs" dxfId="36" priority="38" operator="greaterThan">
      <formula>125</formula>
    </cfRule>
  </conditionalFormatting>
  <conditionalFormatting sqref="AB3:AB17">
    <cfRule type="cellIs" dxfId="35" priority="35" operator="lessThan">
      <formula>75</formula>
    </cfRule>
    <cfRule type="cellIs" dxfId="34" priority="36" operator="greaterThan">
      <formula>125</formula>
    </cfRule>
  </conditionalFormatting>
  <conditionalFormatting sqref="AI3:AI17">
    <cfRule type="cellIs" dxfId="33" priority="33" operator="lessThan">
      <formula>75</formula>
    </cfRule>
    <cfRule type="cellIs" dxfId="32" priority="34" operator="greaterThan">
      <formula>125</formula>
    </cfRule>
  </conditionalFormatting>
  <conditionalFormatting sqref="AP3:AP17">
    <cfRule type="cellIs" dxfId="31" priority="31" operator="lessThan">
      <formula>75</formula>
    </cfRule>
    <cfRule type="cellIs" dxfId="30" priority="32" operator="greaterThan">
      <formula>125</formula>
    </cfRule>
  </conditionalFormatting>
  <conditionalFormatting sqref="N23:N26 N29 N31:N51">
    <cfRule type="cellIs" dxfId="29" priority="29" operator="lessThan">
      <formula>75</formula>
    </cfRule>
    <cfRule type="cellIs" dxfId="28" priority="30" operator="greaterThan">
      <formula>125</formula>
    </cfRule>
  </conditionalFormatting>
  <conditionalFormatting sqref="N27:N28">
    <cfRule type="cellIs" dxfId="27" priority="27" operator="lessThan">
      <formula>75</formula>
    </cfRule>
    <cfRule type="cellIs" dxfId="26" priority="28" operator="greaterThan">
      <formula>125</formula>
    </cfRule>
  </conditionalFormatting>
  <conditionalFormatting sqref="N30">
    <cfRule type="cellIs" dxfId="25" priority="25" operator="lessThan">
      <formula>75</formula>
    </cfRule>
    <cfRule type="cellIs" dxfId="24" priority="26" operator="greaterThan">
      <formula>125</formula>
    </cfRule>
  </conditionalFormatting>
  <conditionalFormatting sqref="U23:U26 U29 U31:U51">
    <cfRule type="cellIs" dxfId="23" priority="23" operator="lessThan">
      <formula>75</formula>
    </cfRule>
    <cfRule type="cellIs" dxfId="22" priority="24" operator="greaterThan">
      <formula>125</formula>
    </cfRule>
  </conditionalFormatting>
  <conditionalFormatting sqref="U27:U28">
    <cfRule type="cellIs" dxfId="21" priority="21" operator="lessThan">
      <formula>75</formula>
    </cfRule>
    <cfRule type="cellIs" dxfId="20" priority="22" operator="greaterThan">
      <formula>125</formula>
    </cfRule>
  </conditionalFormatting>
  <conditionalFormatting sqref="U30">
    <cfRule type="cellIs" dxfId="19" priority="19" operator="lessThan">
      <formula>75</formula>
    </cfRule>
    <cfRule type="cellIs" dxfId="18" priority="20" operator="greaterThan">
      <formula>125</formula>
    </cfRule>
  </conditionalFormatting>
  <conditionalFormatting sqref="AB23:AB26 AB29 AB31:AB51">
    <cfRule type="cellIs" dxfId="17" priority="17" operator="lessThan">
      <formula>75</formula>
    </cfRule>
    <cfRule type="cellIs" dxfId="16" priority="18" operator="greaterThan">
      <formula>125</formula>
    </cfRule>
  </conditionalFormatting>
  <conditionalFormatting sqref="AB27:AB28">
    <cfRule type="cellIs" dxfId="15" priority="15" operator="lessThan">
      <formula>75</formula>
    </cfRule>
    <cfRule type="cellIs" dxfId="14" priority="16" operator="greaterThan">
      <formula>125</formula>
    </cfRule>
  </conditionalFormatting>
  <conditionalFormatting sqref="AB30">
    <cfRule type="cellIs" dxfId="13" priority="13" operator="lessThan">
      <formula>75</formula>
    </cfRule>
    <cfRule type="cellIs" dxfId="12" priority="14" operator="greaterThan">
      <formula>125</formula>
    </cfRule>
  </conditionalFormatting>
  <conditionalFormatting sqref="AI23:AI26 AI29 AI31:AI51">
    <cfRule type="cellIs" dxfId="11" priority="11" operator="lessThan">
      <formula>75</formula>
    </cfRule>
    <cfRule type="cellIs" dxfId="10" priority="12" operator="greaterThan">
      <formula>125</formula>
    </cfRule>
  </conditionalFormatting>
  <conditionalFormatting sqref="AI27:AI28">
    <cfRule type="cellIs" dxfId="9" priority="9" operator="lessThan">
      <formula>75</formula>
    </cfRule>
    <cfRule type="cellIs" dxfId="8" priority="10" operator="greaterThan">
      <formula>125</formula>
    </cfRule>
  </conditionalFormatting>
  <conditionalFormatting sqref="AI30">
    <cfRule type="cellIs" dxfId="7" priority="7" operator="lessThan">
      <formula>75</formula>
    </cfRule>
    <cfRule type="cellIs" dxfId="6" priority="8" operator="greaterThan">
      <formula>125</formula>
    </cfRule>
  </conditionalFormatting>
  <conditionalFormatting sqref="AP23:AP26 AP29 AP31:AP51">
    <cfRule type="cellIs" dxfId="5" priority="5" operator="lessThan">
      <formula>75</formula>
    </cfRule>
    <cfRule type="cellIs" dxfId="4" priority="6" operator="greaterThan">
      <formula>125</formula>
    </cfRule>
  </conditionalFormatting>
  <conditionalFormatting sqref="AP27:AP28">
    <cfRule type="cellIs" dxfId="3" priority="3" operator="lessThan">
      <formula>75</formula>
    </cfRule>
    <cfRule type="cellIs" dxfId="2" priority="4" operator="greaterThan">
      <formula>125</formula>
    </cfRule>
  </conditionalFormatting>
  <conditionalFormatting sqref="AP30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ValueList_Helper!$A$1:$A$11</xm:f>
          </x14:formula1>
          <xm:sqref>G59:G260 G3:G58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847D-0A4E-452E-8F50-1D2DD9FC6CF3}">
  <dimension ref="A1:K28"/>
  <sheetViews>
    <sheetView workbookViewId="0">
      <selection activeCell="C7" sqref="C7:G13"/>
    </sheetView>
  </sheetViews>
  <sheetFormatPr defaultRowHeight="15"/>
  <cols>
    <col min="3" max="3" width="13.5703125" customWidth="1"/>
    <col min="4" max="4" width="20.5703125" customWidth="1"/>
    <col min="7" max="7" width="16.28515625" customWidth="1"/>
  </cols>
  <sheetData>
    <row r="1" spans="1:11">
      <c r="A1" t="s">
        <v>540</v>
      </c>
    </row>
    <row r="3" spans="1:11">
      <c r="A3">
        <v>30503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406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452</v>
      </c>
      <c r="D7" s="4" t="s">
        <v>12</v>
      </c>
      <c r="E7" s="4" t="s">
        <v>188</v>
      </c>
      <c r="F7" s="4" t="s">
        <v>498</v>
      </c>
      <c r="G7" s="2">
        <v>44489.501080763897</v>
      </c>
      <c r="H7" s="1">
        <v>5.4352499999999999</v>
      </c>
      <c r="I7" s="1">
        <v>48.382602153377697</v>
      </c>
      <c r="J7" s="1">
        <v>96.765204306755393</v>
      </c>
      <c r="K7" s="1">
        <v>2053.2008078613399</v>
      </c>
    </row>
    <row r="8" spans="1:11">
      <c r="A8" s="4"/>
      <c r="B8" s="4"/>
      <c r="C8" s="4" t="s">
        <v>452</v>
      </c>
      <c r="D8" s="4" t="s">
        <v>549</v>
      </c>
      <c r="E8" s="4" t="s">
        <v>188</v>
      </c>
      <c r="F8" s="4" t="s">
        <v>498</v>
      </c>
      <c r="G8" s="2">
        <v>44489.519238483801</v>
      </c>
      <c r="H8" s="1">
        <v>5.4268666666666698</v>
      </c>
      <c r="I8" s="1">
        <v>46.731925049619598</v>
      </c>
      <c r="J8" s="1">
        <v>93.463850099239096</v>
      </c>
      <c r="K8" s="1">
        <v>2023.9215103372001</v>
      </c>
    </row>
    <row r="9" spans="1:11">
      <c r="A9" s="4"/>
      <c r="B9" s="4"/>
      <c r="C9" s="4" t="s">
        <v>452</v>
      </c>
      <c r="D9" s="4" t="s">
        <v>550</v>
      </c>
      <c r="E9" s="4" t="s">
        <v>188</v>
      </c>
      <c r="F9" s="4" t="s">
        <v>498</v>
      </c>
      <c r="G9" s="2">
        <v>44489.537405694398</v>
      </c>
      <c r="H9" s="1">
        <v>5.4226666666666699</v>
      </c>
      <c r="I9" s="1">
        <v>46.630101948075698</v>
      </c>
      <c r="J9" s="1">
        <v>93.260203896151495</v>
      </c>
      <c r="K9" s="1">
        <v>1848.7565115856401</v>
      </c>
    </row>
    <row r="10" spans="1:11">
      <c r="A10" s="4"/>
      <c r="B10" s="4"/>
      <c r="C10" s="4" t="s">
        <v>452</v>
      </c>
      <c r="D10" s="4" t="s">
        <v>551</v>
      </c>
      <c r="E10" s="4" t="s">
        <v>188</v>
      </c>
      <c r="F10" s="4" t="s">
        <v>498</v>
      </c>
      <c r="G10" s="2">
        <v>44489.555568148098</v>
      </c>
      <c r="H10" s="1">
        <v>5.42268333333333</v>
      </c>
      <c r="I10" s="1">
        <v>44.7234896365078</v>
      </c>
      <c r="J10" s="1">
        <v>89.4469792730157</v>
      </c>
      <c r="K10" s="1">
        <v>1578.63520352927</v>
      </c>
    </row>
    <row r="11" spans="1:11">
      <c r="A11" s="4"/>
      <c r="B11" s="4"/>
      <c r="C11" s="4" t="s">
        <v>452</v>
      </c>
      <c r="D11" s="4" t="s">
        <v>552</v>
      </c>
      <c r="E11" s="4" t="s">
        <v>188</v>
      </c>
      <c r="F11" s="4" t="s">
        <v>498</v>
      </c>
      <c r="G11" s="2">
        <v>44489.573695405103</v>
      </c>
      <c r="H11" s="1">
        <v>5.4310499999999999</v>
      </c>
      <c r="I11" s="1">
        <v>50.9034300447587</v>
      </c>
      <c r="J11" s="1">
        <v>101.806860089517</v>
      </c>
      <c r="K11" s="1">
        <v>1786.53983194393</v>
      </c>
    </row>
    <row r="12" spans="1:11">
      <c r="A12" s="4"/>
      <c r="B12" s="4"/>
      <c r="C12" s="4" t="s">
        <v>452</v>
      </c>
      <c r="D12" s="4" t="s">
        <v>553</v>
      </c>
      <c r="E12" s="4" t="s">
        <v>188</v>
      </c>
      <c r="F12" s="4" t="s">
        <v>498</v>
      </c>
      <c r="G12" s="2">
        <v>44489.591886550901</v>
      </c>
      <c r="H12" s="1">
        <v>5.4310499999999999</v>
      </c>
      <c r="I12" s="1">
        <v>61.499636696053102</v>
      </c>
      <c r="J12" s="1">
        <v>122.99927339210601</v>
      </c>
      <c r="K12" s="1">
        <v>2015.92085998536</v>
      </c>
    </row>
    <row r="13" spans="1:11">
      <c r="A13" s="4"/>
      <c r="B13" s="4"/>
      <c r="C13" s="4" t="s">
        <v>452</v>
      </c>
      <c r="D13" s="4" t="s">
        <v>554</v>
      </c>
      <c r="E13" s="4" t="s">
        <v>188</v>
      </c>
      <c r="F13" s="4" t="s">
        <v>498</v>
      </c>
      <c r="G13" s="2">
        <v>44489.610062557898</v>
      </c>
      <c r="H13" s="1">
        <v>5.4268666666666698</v>
      </c>
      <c r="I13" s="1">
        <v>51.128814471607399</v>
      </c>
      <c r="J13" s="1">
        <v>102.257628943215</v>
      </c>
      <c r="K13" s="1">
        <v>1674.47596240235</v>
      </c>
    </row>
    <row r="14" spans="1:11">
      <c r="H14" t="s">
        <v>541</v>
      </c>
      <c r="I14">
        <f>ROUND(STDEV(I7:I13),2)</f>
        <v>5.58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17.54</v>
      </c>
    </row>
    <row r="26" spans="1:8">
      <c r="A26" t="s">
        <v>544</v>
      </c>
    </row>
    <row r="27" spans="1:8">
      <c r="A27" t="s">
        <v>545</v>
      </c>
      <c r="C27" s="7" t="s">
        <v>546</v>
      </c>
    </row>
    <row r="28" spans="1:8">
      <c r="A28" t="s">
        <v>547</v>
      </c>
      <c r="H28" s="7" t="s">
        <v>548</v>
      </c>
    </row>
  </sheetData>
  <mergeCells count="2">
    <mergeCell ref="A5:G5"/>
    <mergeCell ref="H5:K5"/>
  </mergeCells>
  <hyperlinks>
    <hyperlink ref="H28" r:id="rId1" xr:uid="{782EFC02-D7A9-46B9-A80B-1BA0DEE64C35}"/>
    <hyperlink ref="C27" r:id="rId2" xr:uid="{5C81F6AE-4470-4C71-8DC9-B97DB4F50CB5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8E74-13FE-482B-8F34-BF6FEA6E5A2B}">
  <dimension ref="A1:K28"/>
  <sheetViews>
    <sheetView topLeftCell="A7" workbookViewId="0">
      <selection activeCell="D37" sqref="D37"/>
    </sheetView>
  </sheetViews>
  <sheetFormatPr defaultRowHeight="15"/>
  <cols>
    <col min="3" max="3" width="13.5703125" customWidth="1"/>
    <col min="4" max="4" width="20.5703125" customWidth="1"/>
    <col min="7" max="7" width="16.5703125" customWidth="1"/>
  </cols>
  <sheetData>
    <row r="1" spans="1:11">
      <c r="A1" t="s">
        <v>540</v>
      </c>
    </row>
    <row r="3" spans="1:11">
      <c r="A3">
        <v>30507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313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452</v>
      </c>
      <c r="D7" s="4" t="s">
        <v>12</v>
      </c>
      <c r="E7" s="4" t="s">
        <v>188</v>
      </c>
      <c r="F7" s="4" t="s">
        <v>498</v>
      </c>
      <c r="G7" s="2">
        <v>44489.501080763897</v>
      </c>
      <c r="H7" s="1">
        <v>7.0887333333333302</v>
      </c>
      <c r="I7" s="1">
        <v>43.131552878668998</v>
      </c>
      <c r="J7" s="1">
        <v>86.263105757337996</v>
      </c>
      <c r="K7" s="1">
        <v>841.08091094102201</v>
      </c>
    </row>
    <row r="8" spans="1:11">
      <c r="A8" s="4"/>
      <c r="B8" s="4"/>
      <c r="C8" s="4" t="s">
        <v>452</v>
      </c>
      <c r="D8" s="4" t="s">
        <v>549</v>
      </c>
      <c r="E8" s="4" t="s">
        <v>188</v>
      </c>
      <c r="F8" s="4" t="s">
        <v>498</v>
      </c>
      <c r="G8" s="2">
        <v>44489.519238483801</v>
      </c>
      <c r="H8" s="1">
        <v>7.0810500000000003</v>
      </c>
      <c r="I8" s="1">
        <v>56.202478050659998</v>
      </c>
      <c r="J8" s="1">
        <v>112.40495610132</v>
      </c>
      <c r="K8" s="1">
        <v>1045.8814743018299</v>
      </c>
    </row>
    <row r="9" spans="1:11">
      <c r="A9" s="4"/>
      <c r="B9" s="4"/>
      <c r="C9" s="4" t="s">
        <v>452</v>
      </c>
      <c r="D9" s="4" t="s">
        <v>550</v>
      </c>
      <c r="E9" s="4" t="s">
        <v>188</v>
      </c>
      <c r="F9" s="4" t="s">
        <v>498</v>
      </c>
      <c r="G9" s="2">
        <v>44489.537405694398</v>
      </c>
      <c r="H9" s="1">
        <v>7.0810333333333304</v>
      </c>
      <c r="I9" s="1">
        <v>49.623265779027697</v>
      </c>
      <c r="J9" s="1">
        <v>99.246531558055395</v>
      </c>
      <c r="K9" s="1">
        <v>918.11377728957495</v>
      </c>
    </row>
    <row r="10" spans="1:11">
      <c r="A10" s="4"/>
      <c r="B10" s="4"/>
      <c r="C10" s="4" t="s">
        <v>452</v>
      </c>
      <c r="D10" s="4" t="s">
        <v>551</v>
      </c>
      <c r="E10" s="4" t="s">
        <v>188</v>
      </c>
      <c r="F10" s="4" t="s">
        <v>498</v>
      </c>
      <c r="G10" s="2">
        <v>44489.555568148098</v>
      </c>
      <c r="H10" s="1">
        <v>7.0810500000000003</v>
      </c>
      <c r="I10" s="1">
        <v>45.796664807643701</v>
      </c>
      <c r="J10" s="1">
        <v>91.593329615287502</v>
      </c>
      <c r="K10" s="1">
        <v>710.828998179103</v>
      </c>
    </row>
    <row r="11" spans="1:11">
      <c r="A11" s="4"/>
      <c r="B11" s="4"/>
      <c r="C11" s="4" t="s">
        <v>452</v>
      </c>
      <c r="D11" s="4" t="s">
        <v>552</v>
      </c>
      <c r="E11" s="4" t="s">
        <v>188</v>
      </c>
      <c r="F11" s="4" t="s">
        <v>498</v>
      </c>
      <c r="G11" s="2">
        <v>44489.573695405103</v>
      </c>
      <c r="H11" s="1">
        <v>7.0810500000000003</v>
      </c>
      <c r="I11" s="1">
        <v>48.537960985961398</v>
      </c>
      <c r="J11" s="1">
        <v>97.075921971922796</v>
      </c>
      <c r="K11" s="1">
        <v>743.32973551047905</v>
      </c>
    </row>
    <row r="12" spans="1:11">
      <c r="A12" s="4"/>
      <c r="B12" s="4"/>
      <c r="C12" s="4" t="s">
        <v>452</v>
      </c>
      <c r="D12" s="4" t="s">
        <v>553</v>
      </c>
      <c r="E12" s="4" t="s">
        <v>188</v>
      </c>
      <c r="F12" s="4" t="s">
        <v>498</v>
      </c>
      <c r="G12" s="2">
        <v>44489.591886550901</v>
      </c>
      <c r="H12" s="1">
        <v>7.0810666666666702</v>
      </c>
      <c r="I12" s="1">
        <v>56.671200621193798</v>
      </c>
      <c r="J12" s="1">
        <v>113.34240124238799</v>
      </c>
      <c r="K12" s="1">
        <v>659.10281508859396</v>
      </c>
    </row>
    <row r="13" spans="1:11">
      <c r="A13" s="4"/>
      <c r="B13" s="4"/>
      <c r="C13" s="4" t="s">
        <v>452</v>
      </c>
      <c r="D13" s="4" t="s">
        <v>554</v>
      </c>
      <c r="E13" s="4" t="s">
        <v>188</v>
      </c>
      <c r="F13" s="4" t="s">
        <v>498</v>
      </c>
      <c r="G13" s="2">
        <v>44489.610062557898</v>
      </c>
      <c r="H13" s="1">
        <v>7.0810500000000003</v>
      </c>
      <c r="I13" s="1">
        <v>50.036876876844403</v>
      </c>
      <c r="J13" s="1">
        <v>100.073753753689</v>
      </c>
      <c r="K13" s="1">
        <v>616.04096673583899</v>
      </c>
    </row>
    <row r="14" spans="1:11">
      <c r="H14" t="s">
        <v>541</v>
      </c>
      <c r="I14">
        <f>ROUND(STDEV(I7:I13),2)</f>
        <v>5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15.72</v>
      </c>
    </row>
    <row r="26" spans="1:8">
      <c r="A26" t="s">
        <v>544</v>
      </c>
    </row>
    <row r="27" spans="1:8">
      <c r="A27" t="s">
        <v>545</v>
      </c>
      <c r="C27" s="7" t="s">
        <v>546</v>
      </c>
    </row>
    <row r="28" spans="1:8">
      <c r="A28" t="s">
        <v>547</v>
      </c>
      <c r="H28" s="7" t="s">
        <v>548</v>
      </c>
    </row>
  </sheetData>
  <mergeCells count="2">
    <mergeCell ref="A5:G5"/>
    <mergeCell ref="H5:K5"/>
  </mergeCells>
  <hyperlinks>
    <hyperlink ref="H28" r:id="rId1" xr:uid="{BC50D1F2-ED5D-4DE5-BAED-25B6C9D810AE}"/>
    <hyperlink ref="C27" r:id="rId2" xr:uid="{6ABBC366-5B33-42BB-BE99-27D3EAA47533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ADA4-693F-4E60-BDDA-EB60FF6C9960}">
  <dimension ref="A1:K28"/>
  <sheetViews>
    <sheetView workbookViewId="0">
      <selection activeCell="J30" sqref="J30"/>
    </sheetView>
  </sheetViews>
  <sheetFormatPr defaultRowHeight="15"/>
  <cols>
    <col min="3" max="3" width="13.5703125" customWidth="1"/>
    <col min="4" max="4" width="20.5703125" customWidth="1"/>
    <col min="7" max="7" width="16.42578125" customWidth="1"/>
  </cols>
  <sheetData>
    <row r="1" spans="1:11">
      <c r="A1" t="s">
        <v>540</v>
      </c>
    </row>
    <row r="3" spans="1:11">
      <c r="A3">
        <v>30501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202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300</v>
      </c>
      <c r="D7" s="4" t="s">
        <v>555</v>
      </c>
      <c r="E7" s="4" t="s">
        <v>188</v>
      </c>
      <c r="F7" s="4" t="s">
        <v>343</v>
      </c>
      <c r="G7" s="2">
        <v>44489.628171909702</v>
      </c>
      <c r="H7" s="1">
        <v>7.75075</v>
      </c>
      <c r="I7" s="1">
        <v>7.06329784078636</v>
      </c>
      <c r="J7" s="1">
        <v>100.904254868377</v>
      </c>
      <c r="K7" s="1">
        <v>324.80667613899402</v>
      </c>
    </row>
    <row r="8" spans="1:11">
      <c r="A8" s="4"/>
      <c r="B8" s="4"/>
      <c r="C8" s="4" t="s">
        <v>300</v>
      </c>
      <c r="D8" s="4" t="s">
        <v>556</v>
      </c>
      <c r="E8" s="4" t="s">
        <v>188</v>
      </c>
      <c r="F8" s="4" t="s">
        <v>343</v>
      </c>
      <c r="G8" s="2">
        <v>44489.646365254601</v>
      </c>
      <c r="H8" s="1">
        <v>7.7507666666666699</v>
      </c>
      <c r="I8" s="1">
        <v>7.91162754046473</v>
      </c>
      <c r="J8" s="1">
        <v>113.023250578068</v>
      </c>
      <c r="K8" s="1">
        <v>428.03023658676398</v>
      </c>
    </row>
    <row r="9" spans="1:11">
      <c r="A9" s="4"/>
      <c r="B9" s="4"/>
      <c r="C9" s="4" t="s">
        <v>300</v>
      </c>
      <c r="D9" s="4" t="s">
        <v>557</v>
      </c>
      <c r="E9" s="4" t="s">
        <v>188</v>
      </c>
      <c r="F9" s="4" t="s">
        <v>343</v>
      </c>
      <c r="G9" s="2">
        <v>44489.664510983799</v>
      </c>
      <c r="H9" s="1">
        <v>7.7507666666666699</v>
      </c>
      <c r="I9" s="1">
        <v>7.28766280509672</v>
      </c>
      <c r="J9" s="1">
        <v>104.109468644239</v>
      </c>
      <c r="K9" s="1">
        <v>406.50462158661901</v>
      </c>
    </row>
    <row r="10" spans="1:11">
      <c r="A10" s="4"/>
      <c r="B10" s="4"/>
      <c r="C10" s="4" t="s">
        <v>300</v>
      </c>
      <c r="D10" s="4" t="s">
        <v>558</v>
      </c>
      <c r="E10" s="4" t="s">
        <v>188</v>
      </c>
      <c r="F10" s="4" t="s">
        <v>343</v>
      </c>
      <c r="G10" s="2">
        <v>44489.682691932903</v>
      </c>
      <c r="H10" s="1">
        <v>7.75075</v>
      </c>
      <c r="I10" s="1">
        <v>6.9828784298578599</v>
      </c>
      <c r="J10" s="1">
        <v>99.755406140826594</v>
      </c>
      <c r="K10" s="1">
        <v>361.457824812176</v>
      </c>
    </row>
    <row r="11" spans="1:11">
      <c r="A11" s="4"/>
      <c r="B11" s="4"/>
      <c r="C11" s="4" t="s">
        <v>300</v>
      </c>
      <c r="D11" s="4" t="s">
        <v>559</v>
      </c>
      <c r="E11" s="4" t="s">
        <v>188</v>
      </c>
      <c r="F11" s="4" t="s">
        <v>343</v>
      </c>
      <c r="G11" s="2">
        <v>44489.700895231501</v>
      </c>
      <c r="H11" s="1">
        <v>7.75075</v>
      </c>
      <c r="I11" s="1">
        <v>7.2755491567114801</v>
      </c>
      <c r="J11" s="1">
        <v>103.93641652445</v>
      </c>
      <c r="K11" s="1">
        <v>388.48941943359398</v>
      </c>
    </row>
    <row r="12" spans="1:11">
      <c r="A12" s="4"/>
      <c r="B12" s="4"/>
      <c r="C12" s="4" t="s">
        <v>300</v>
      </c>
      <c r="D12" s="4" t="s">
        <v>560</v>
      </c>
      <c r="E12" s="4" t="s">
        <v>188</v>
      </c>
      <c r="F12" s="4" t="s">
        <v>343</v>
      </c>
      <c r="G12" s="2">
        <v>44489.719072488399</v>
      </c>
      <c r="H12" s="1">
        <v>7.75075</v>
      </c>
      <c r="I12" s="1">
        <v>6.6665294486520601</v>
      </c>
      <c r="J12" s="1">
        <v>95.236134980743799</v>
      </c>
      <c r="K12" s="1">
        <v>380.57374069213898</v>
      </c>
    </row>
    <row r="13" spans="1:11">
      <c r="A13" s="4"/>
      <c r="B13" s="4"/>
      <c r="C13" s="4" t="s">
        <v>300</v>
      </c>
      <c r="D13" s="4" t="s">
        <v>561</v>
      </c>
      <c r="E13" s="4" t="s">
        <v>188</v>
      </c>
      <c r="F13" s="4" t="s">
        <v>343</v>
      </c>
      <c r="G13" s="2">
        <v>44489.737246388897</v>
      </c>
      <c r="H13" s="1">
        <v>7.7507666666666699</v>
      </c>
      <c r="I13" s="1">
        <v>5.8124547784307898</v>
      </c>
      <c r="J13" s="1">
        <v>83.035068263297006</v>
      </c>
      <c r="K13" s="1">
        <v>333.46596255850199</v>
      </c>
    </row>
    <row r="14" spans="1:11">
      <c r="H14" t="s">
        <v>541</v>
      </c>
      <c r="I14">
        <f>ROUND(STDEV(I7:I13),2)</f>
        <v>0.65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2.04</v>
      </c>
    </row>
    <row r="26" spans="1:8">
      <c r="A26" t="s">
        <v>544</v>
      </c>
    </row>
    <row r="27" spans="1:8">
      <c r="A27" t="s">
        <v>545</v>
      </c>
      <c r="C27" s="7" t="s">
        <v>546</v>
      </c>
    </row>
    <row r="28" spans="1:8">
      <c r="A28" t="s">
        <v>547</v>
      </c>
      <c r="H28" s="7" t="s">
        <v>548</v>
      </c>
    </row>
  </sheetData>
  <mergeCells count="2">
    <mergeCell ref="A5:G5"/>
    <mergeCell ref="H5:K5"/>
  </mergeCells>
  <hyperlinks>
    <hyperlink ref="H28" r:id="rId1" xr:uid="{08B5677B-B031-4BDD-9440-571702A20D85}"/>
    <hyperlink ref="C27" r:id="rId2" xr:uid="{6DA4A127-0E2F-432B-B077-82E92CE2E691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6C0-8E59-40D7-8356-3B0E15DE0531}">
  <dimension ref="A1:AD38"/>
  <sheetViews>
    <sheetView workbookViewId="0">
      <selection activeCell="K20" sqref="K20"/>
    </sheetView>
  </sheetViews>
  <sheetFormatPr defaultRowHeight="15"/>
  <cols>
    <col min="3" max="3" width="13.5703125" customWidth="1"/>
    <col min="4" max="4" width="20.5703125" customWidth="1"/>
    <col min="7" max="7" width="18.85546875" customWidth="1"/>
  </cols>
  <sheetData>
    <row r="1" spans="1:11">
      <c r="A1" t="s">
        <v>540</v>
      </c>
    </row>
    <row r="3" spans="1:11">
      <c r="A3">
        <v>30516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185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300</v>
      </c>
      <c r="D7" s="4" t="s">
        <v>555</v>
      </c>
      <c r="E7" s="4" t="s">
        <v>188</v>
      </c>
      <c r="F7" s="4" t="s">
        <v>343</v>
      </c>
      <c r="G7" s="2">
        <v>44489.628171909702</v>
      </c>
      <c r="H7" s="1">
        <v>7.2554666666666696</v>
      </c>
      <c r="I7" s="1">
        <v>6.3183446737896203</v>
      </c>
      <c r="J7" s="1">
        <v>90.262066768423097</v>
      </c>
      <c r="K7" s="1">
        <v>12386.3598611124</v>
      </c>
    </row>
    <row r="8" spans="1:11">
      <c r="A8" s="4"/>
      <c r="B8" s="4"/>
      <c r="C8" s="4" t="s">
        <v>300</v>
      </c>
      <c r="D8" s="4" t="s">
        <v>556</v>
      </c>
      <c r="E8" s="4" t="s">
        <v>188</v>
      </c>
      <c r="F8" s="4" t="s">
        <v>343</v>
      </c>
      <c r="G8" s="2">
        <v>44489.646365254601</v>
      </c>
      <c r="H8" s="1">
        <v>7.2554666666666696</v>
      </c>
      <c r="I8" s="1">
        <v>6.9018428308040702</v>
      </c>
      <c r="J8" s="1">
        <v>98.597754725772404</v>
      </c>
      <c r="K8" s="1">
        <v>12277.339497680099</v>
      </c>
    </row>
    <row r="9" spans="1:11">
      <c r="A9" s="4"/>
      <c r="B9" s="4"/>
      <c r="C9" s="4" t="s">
        <v>300</v>
      </c>
      <c r="D9" s="4" t="s">
        <v>557</v>
      </c>
      <c r="E9" s="4" t="s">
        <v>188</v>
      </c>
      <c r="F9" s="4" t="s">
        <v>343</v>
      </c>
      <c r="G9" s="2">
        <v>44489.664510983799</v>
      </c>
      <c r="H9" s="1">
        <v>7.2554666666666696</v>
      </c>
      <c r="I9" s="1">
        <v>7.7662344713585201</v>
      </c>
      <c r="J9" s="1">
        <v>110.946206733693</v>
      </c>
      <c r="K9" s="1">
        <v>13521.9560671787</v>
      </c>
    </row>
    <row r="10" spans="1:11">
      <c r="A10" s="4"/>
      <c r="B10" s="4"/>
      <c r="C10" s="4" t="s">
        <v>300</v>
      </c>
      <c r="D10" s="4" t="s">
        <v>558</v>
      </c>
      <c r="E10" s="4" t="s">
        <v>188</v>
      </c>
      <c r="F10" s="4" t="s">
        <v>343</v>
      </c>
      <c r="G10" s="2">
        <v>44489.682691932903</v>
      </c>
      <c r="H10" s="1">
        <v>7.2554666666666696</v>
      </c>
      <c r="I10" s="1">
        <v>6.7260736833395596</v>
      </c>
      <c r="J10" s="1">
        <v>96.086766904850805</v>
      </c>
      <c r="K10" s="1">
        <v>12479.931072867999</v>
      </c>
    </row>
    <row r="11" spans="1:11">
      <c r="A11" s="4"/>
      <c r="B11" s="4"/>
      <c r="C11" s="4" t="s">
        <v>300</v>
      </c>
      <c r="D11" s="4" t="s">
        <v>559</v>
      </c>
      <c r="E11" s="4" t="s">
        <v>188</v>
      </c>
      <c r="F11" s="4" t="s">
        <v>343</v>
      </c>
      <c r="G11" s="2">
        <v>44489.700895231501</v>
      </c>
      <c r="H11" s="1">
        <v>7.2554666666666696</v>
      </c>
      <c r="I11" s="1">
        <v>7.0895864217722799</v>
      </c>
      <c r="J11" s="1">
        <v>101.279806025318</v>
      </c>
      <c r="K11" s="1">
        <v>12576.3487767933</v>
      </c>
    </row>
    <row r="12" spans="1:11">
      <c r="A12" s="4"/>
      <c r="B12" s="4"/>
      <c r="C12" s="4" t="s">
        <v>300</v>
      </c>
      <c r="D12" s="4" t="s">
        <v>560</v>
      </c>
      <c r="E12" s="4" t="s">
        <v>188</v>
      </c>
      <c r="F12" s="4" t="s">
        <v>343</v>
      </c>
      <c r="G12" s="2">
        <v>44489.719072488399</v>
      </c>
      <c r="H12" s="1">
        <v>7.2554666666666696</v>
      </c>
      <c r="I12" s="1">
        <v>7.2288003523885296</v>
      </c>
      <c r="J12" s="1">
        <v>103.26857646269301</v>
      </c>
      <c r="K12" s="1">
        <v>14102.3069189492</v>
      </c>
    </row>
    <row r="13" spans="1:11">
      <c r="A13" s="4"/>
      <c r="B13" s="4"/>
      <c r="C13" s="4" t="s">
        <v>300</v>
      </c>
      <c r="D13" s="4" t="s">
        <v>561</v>
      </c>
      <c r="E13" s="4" t="s">
        <v>188</v>
      </c>
      <c r="F13" s="4" t="s">
        <v>343</v>
      </c>
      <c r="G13" s="2">
        <v>44489.737246388897</v>
      </c>
      <c r="H13" s="1">
        <v>7.2554666666666696</v>
      </c>
      <c r="I13" s="1">
        <v>6.9691175665474301</v>
      </c>
      <c r="J13" s="1">
        <v>99.558822379248994</v>
      </c>
      <c r="K13" s="1">
        <v>14533.448573325901</v>
      </c>
    </row>
    <row r="14" spans="1:11">
      <c r="H14" t="s">
        <v>541</v>
      </c>
      <c r="I14">
        <f>ROUND(STDEV(I7:I13),2)</f>
        <v>0.45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1.41</v>
      </c>
    </row>
    <row r="26" spans="1:30">
      <c r="A26" t="s">
        <v>544</v>
      </c>
    </row>
    <row r="27" spans="1:30">
      <c r="A27" t="s">
        <v>545</v>
      </c>
      <c r="C27" s="7" t="s">
        <v>546</v>
      </c>
    </row>
    <row r="28" spans="1:30">
      <c r="A28" t="s">
        <v>547</v>
      </c>
      <c r="H28" s="7" t="s">
        <v>548</v>
      </c>
    </row>
    <row r="30" spans="1:30" ht="15" customHeight="1">
      <c r="A30" s="78" t="s">
        <v>115</v>
      </c>
      <c r="B30" s="79"/>
      <c r="C30" s="79"/>
      <c r="D30" s="79"/>
      <c r="E30" s="79"/>
      <c r="F30" s="79"/>
      <c r="G30" s="79"/>
      <c r="H30" s="79"/>
      <c r="I30" s="80"/>
      <c r="J30" s="3" t="s">
        <v>486</v>
      </c>
      <c r="K30" s="78" t="s">
        <v>185</v>
      </c>
      <c r="L30" s="79"/>
      <c r="M30" s="79"/>
      <c r="N30" s="80"/>
      <c r="O30" s="78" t="s">
        <v>159</v>
      </c>
      <c r="P30" s="80"/>
      <c r="Q30" s="3" t="s">
        <v>262</v>
      </c>
      <c r="R30" s="78" t="s">
        <v>202</v>
      </c>
      <c r="S30" s="79"/>
      <c r="T30" s="79"/>
      <c r="U30" s="80"/>
      <c r="V30" s="78" t="s">
        <v>7</v>
      </c>
      <c r="W30" s="80"/>
      <c r="X30" s="3" t="s">
        <v>0</v>
      </c>
      <c r="Y30" s="78" t="s">
        <v>457</v>
      </c>
      <c r="Z30" s="79"/>
      <c r="AA30" s="79"/>
      <c r="AB30" s="80"/>
      <c r="AC30" s="78" t="s">
        <v>79</v>
      </c>
      <c r="AD30" s="80"/>
    </row>
    <row r="31" spans="1:30" ht="15" customHeight="1">
      <c r="A31" s="3" t="s">
        <v>450</v>
      </c>
      <c r="B31" s="3" t="s">
        <v>450</v>
      </c>
      <c r="C31" s="3" t="s">
        <v>253</v>
      </c>
      <c r="D31" s="3" t="s">
        <v>165</v>
      </c>
      <c r="E31" s="3" t="s">
        <v>347</v>
      </c>
      <c r="F31" s="3" t="s">
        <v>220</v>
      </c>
      <c r="G31" s="3" t="s">
        <v>264</v>
      </c>
      <c r="H31" s="3" t="s">
        <v>116</v>
      </c>
      <c r="I31" s="3" t="s">
        <v>277</v>
      </c>
      <c r="J31" s="3" t="s">
        <v>76</v>
      </c>
      <c r="K31" s="3" t="s">
        <v>83</v>
      </c>
      <c r="L31" s="3" t="s">
        <v>15</v>
      </c>
      <c r="M31" s="3" t="s">
        <v>287</v>
      </c>
      <c r="N31" s="3" t="s">
        <v>2</v>
      </c>
      <c r="O31" s="3" t="s">
        <v>15</v>
      </c>
      <c r="P31" s="3" t="s">
        <v>446</v>
      </c>
      <c r="Q31" s="3" t="s">
        <v>76</v>
      </c>
      <c r="R31" s="3" t="s">
        <v>83</v>
      </c>
      <c r="S31" s="3" t="s">
        <v>15</v>
      </c>
      <c r="T31" s="3" t="s">
        <v>287</v>
      </c>
      <c r="U31" s="3" t="s">
        <v>2</v>
      </c>
      <c r="V31" s="3" t="s">
        <v>15</v>
      </c>
      <c r="W31" s="3" t="s">
        <v>446</v>
      </c>
      <c r="X31" s="3" t="s">
        <v>76</v>
      </c>
      <c r="Y31" s="3" t="s">
        <v>83</v>
      </c>
      <c r="Z31" s="3" t="s">
        <v>15</v>
      </c>
      <c r="AA31" s="3" t="s">
        <v>287</v>
      </c>
      <c r="AB31" s="3" t="s">
        <v>2</v>
      </c>
      <c r="AC31" s="3" t="s">
        <v>15</v>
      </c>
      <c r="AD31" s="3" t="s">
        <v>446</v>
      </c>
    </row>
    <row r="32" spans="1:30">
      <c r="A32" s="4"/>
      <c r="B32" s="4"/>
      <c r="C32" s="4" t="s">
        <v>300</v>
      </c>
      <c r="D32" s="4" t="s">
        <v>450</v>
      </c>
      <c r="E32" s="4" t="s">
        <v>450</v>
      </c>
      <c r="F32" s="4" t="s">
        <v>555</v>
      </c>
      <c r="G32" s="4" t="s">
        <v>188</v>
      </c>
      <c r="H32" s="4" t="s">
        <v>343</v>
      </c>
      <c r="I32" s="2">
        <v>44489.628171909702</v>
      </c>
      <c r="J32" s="1">
        <v>7</v>
      </c>
      <c r="K32" s="1">
        <v>6.3183446737896203</v>
      </c>
      <c r="L32" s="1">
        <v>7.2554666666666696</v>
      </c>
      <c r="M32" s="1">
        <v>12386.3598611124</v>
      </c>
      <c r="N32" s="1">
        <v>90.262066768423097</v>
      </c>
      <c r="O32" s="1">
        <v>6.5173333333333296</v>
      </c>
      <c r="P32" s="1">
        <v>91346.095148731401</v>
      </c>
      <c r="Q32" s="1">
        <v>7</v>
      </c>
      <c r="R32" s="1">
        <v>7.06329784078636</v>
      </c>
      <c r="S32" s="1">
        <v>7.75075</v>
      </c>
      <c r="T32" s="1">
        <v>324.80667613899402</v>
      </c>
      <c r="U32" s="1">
        <v>100.904254868377</v>
      </c>
      <c r="V32" s="1">
        <v>7.3140666666666698</v>
      </c>
      <c r="W32" s="1">
        <v>31875.491013499599</v>
      </c>
      <c r="X32" s="1">
        <v>7</v>
      </c>
      <c r="Y32" s="1">
        <v>4.5910902685074797</v>
      </c>
      <c r="Z32" s="1">
        <v>18.93695</v>
      </c>
      <c r="AA32" s="1">
        <v>22029.854346478998</v>
      </c>
      <c r="AB32" s="1">
        <v>65.587003835821207</v>
      </c>
      <c r="AC32" s="1">
        <v>11.700049999999999</v>
      </c>
      <c r="AD32" s="1">
        <v>1373742.6711786599</v>
      </c>
    </row>
    <row r="33" spans="1:30">
      <c r="A33" s="4"/>
      <c r="B33" s="4"/>
      <c r="C33" s="4" t="s">
        <v>300</v>
      </c>
      <c r="D33" s="4" t="s">
        <v>450</v>
      </c>
      <c r="E33" s="4" t="s">
        <v>450</v>
      </c>
      <c r="F33" s="4" t="s">
        <v>556</v>
      </c>
      <c r="G33" s="4" t="s">
        <v>188</v>
      </c>
      <c r="H33" s="4" t="s">
        <v>343</v>
      </c>
      <c r="I33" s="2">
        <v>44489.646365254601</v>
      </c>
      <c r="J33" s="1">
        <v>7</v>
      </c>
      <c r="K33" s="1">
        <v>6.9018428308040702</v>
      </c>
      <c r="L33" s="1">
        <v>7.2554666666666696</v>
      </c>
      <c r="M33" s="1">
        <v>12277.339497680099</v>
      </c>
      <c r="N33" s="1">
        <v>98.597754725772404</v>
      </c>
      <c r="O33" s="1">
        <v>6.5173500000000004</v>
      </c>
      <c r="P33" s="1">
        <v>82887.455361272499</v>
      </c>
      <c r="Q33" s="1">
        <v>7</v>
      </c>
      <c r="R33" s="1">
        <v>7.91162754046473</v>
      </c>
      <c r="S33" s="1">
        <v>7.7507666666666699</v>
      </c>
      <c r="T33" s="1">
        <v>428.03023658676398</v>
      </c>
      <c r="U33" s="1">
        <v>113.023250578068</v>
      </c>
      <c r="V33" s="1">
        <v>7.3140666666666698</v>
      </c>
      <c r="W33" s="1">
        <v>37501.450982234201</v>
      </c>
      <c r="X33" s="1">
        <v>7</v>
      </c>
      <c r="Y33" s="1">
        <v>4.8381856715727203</v>
      </c>
      <c r="Z33" s="1">
        <v>18.923483333333301</v>
      </c>
      <c r="AA33" s="1">
        <v>23512.832169776499</v>
      </c>
      <c r="AB33" s="1">
        <v>69.116938165324598</v>
      </c>
      <c r="AC33" s="1">
        <v>11.700049999999999</v>
      </c>
      <c r="AD33" s="1">
        <v>1391335.9524685901</v>
      </c>
    </row>
    <row r="34" spans="1:30">
      <c r="A34" s="4"/>
      <c r="B34" s="4"/>
      <c r="C34" s="4" t="s">
        <v>300</v>
      </c>
      <c r="D34" s="4" t="s">
        <v>450</v>
      </c>
      <c r="E34" s="4" t="s">
        <v>450</v>
      </c>
      <c r="F34" s="4" t="s">
        <v>557</v>
      </c>
      <c r="G34" s="4" t="s">
        <v>188</v>
      </c>
      <c r="H34" s="4" t="s">
        <v>343</v>
      </c>
      <c r="I34" s="2">
        <v>44489.664510983799</v>
      </c>
      <c r="J34" s="1">
        <v>7</v>
      </c>
      <c r="K34" s="1">
        <v>7.7662344713585201</v>
      </c>
      <c r="L34" s="1">
        <v>7.2554666666666696</v>
      </c>
      <c r="M34" s="1">
        <v>13521.9560671787</v>
      </c>
      <c r="N34" s="1">
        <v>110.946206733693</v>
      </c>
      <c r="O34" s="1">
        <v>6.5096833333333297</v>
      </c>
      <c r="P34" s="1">
        <v>81129.468229953505</v>
      </c>
      <c r="Q34" s="1">
        <v>7</v>
      </c>
      <c r="R34" s="1">
        <v>7.28766280509672</v>
      </c>
      <c r="S34" s="1">
        <v>7.7507666666666699</v>
      </c>
      <c r="T34" s="1">
        <v>406.50462158661901</v>
      </c>
      <c r="U34" s="1">
        <v>104.109468644239</v>
      </c>
      <c r="V34" s="1">
        <v>7.3140833333333299</v>
      </c>
      <c r="W34" s="1">
        <v>38664.880604309401</v>
      </c>
      <c r="X34" s="1">
        <v>7</v>
      </c>
      <c r="Y34" s="1">
        <v>6.1402787284421896</v>
      </c>
      <c r="Z34" s="1">
        <v>18.9235166666667</v>
      </c>
      <c r="AA34" s="1">
        <v>30116.630937505401</v>
      </c>
      <c r="AB34" s="1">
        <v>87.7182675491742</v>
      </c>
      <c r="AC34" s="1">
        <v>11.7000666666667</v>
      </c>
      <c r="AD34" s="1">
        <v>1404196.5309663599</v>
      </c>
    </row>
    <row r="35" spans="1:30">
      <c r="A35" s="4"/>
      <c r="B35" s="4"/>
      <c r="C35" s="4" t="s">
        <v>300</v>
      </c>
      <c r="D35" s="4" t="s">
        <v>450</v>
      </c>
      <c r="E35" s="4" t="s">
        <v>450</v>
      </c>
      <c r="F35" s="4" t="s">
        <v>558</v>
      </c>
      <c r="G35" s="4" t="s">
        <v>188</v>
      </c>
      <c r="H35" s="4" t="s">
        <v>343</v>
      </c>
      <c r="I35" s="2">
        <v>44489.682691932903</v>
      </c>
      <c r="J35" s="1">
        <v>7</v>
      </c>
      <c r="K35" s="1">
        <v>6.7260736833395596</v>
      </c>
      <c r="L35" s="1">
        <v>7.2554666666666696</v>
      </c>
      <c r="M35" s="1">
        <v>12479.931072867999</v>
      </c>
      <c r="N35" s="1">
        <v>96.086766904850805</v>
      </c>
      <c r="O35" s="1">
        <v>6.5173333333333296</v>
      </c>
      <c r="P35" s="1">
        <v>86457.002265744202</v>
      </c>
      <c r="Q35" s="1">
        <v>7</v>
      </c>
      <c r="R35" s="1">
        <v>6.9828784298578599</v>
      </c>
      <c r="S35" s="1">
        <v>7.75075</v>
      </c>
      <c r="T35" s="1">
        <v>361.457824812176</v>
      </c>
      <c r="U35" s="1">
        <v>99.755406140826594</v>
      </c>
      <c r="V35" s="1">
        <v>7.3140666666666698</v>
      </c>
      <c r="W35" s="1">
        <v>35880.840314393601</v>
      </c>
      <c r="X35" s="1">
        <v>7</v>
      </c>
      <c r="Y35" s="1">
        <v>6.6019285229382296</v>
      </c>
      <c r="Z35" s="1">
        <v>18.923500000000001</v>
      </c>
      <c r="AA35" s="1">
        <v>30826.503497757702</v>
      </c>
      <c r="AB35" s="1">
        <v>94.313264613403305</v>
      </c>
      <c r="AC35" s="1">
        <v>11.7000333333333</v>
      </c>
      <c r="AD35" s="1">
        <v>1336789.5566867101</v>
      </c>
    </row>
    <row r="36" spans="1:30">
      <c r="A36" s="4"/>
      <c r="B36" s="4"/>
      <c r="C36" s="4" t="s">
        <v>300</v>
      </c>
      <c r="D36" s="4" t="s">
        <v>450</v>
      </c>
      <c r="E36" s="4" t="s">
        <v>450</v>
      </c>
      <c r="F36" s="4" t="s">
        <v>559</v>
      </c>
      <c r="G36" s="4" t="s">
        <v>188</v>
      </c>
      <c r="H36" s="4" t="s">
        <v>343</v>
      </c>
      <c r="I36" s="2">
        <v>44489.700895231501</v>
      </c>
      <c r="J36" s="1">
        <v>7</v>
      </c>
      <c r="K36" s="1">
        <v>7.0895864217722799</v>
      </c>
      <c r="L36" s="1">
        <v>7.2554666666666696</v>
      </c>
      <c r="M36" s="1">
        <v>12576.3487767933</v>
      </c>
      <c r="N36" s="1">
        <v>101.279806025318</v>
      </c>
      <c r="O36" s="1">
        <v>6.5096666666666696</v>
      </c>
      <c r="P36" s="1">
        <v>82657.692873523207</v>
      </c>
      <c r="Q36" s="1">
        <v>7</v>
      </c>
      <c r="R36" s="1">
        <v>7.2755491567114801</v>
      </c>
      <c r="S36" s="1">
        <v>7.75075</v>
      </c>
      <c r="T36" s="1">
        <v>388.48941943359398</v>
      </c>
      <c r="U36" s="1">
        <v>103.93641652445</v>
      </c>
      <c r="V36" s="1">
        <v>7.3140666666666698</v>
      </c>
      <c r="W36" s="1">
        <v>37012.879367088797</v>
      </c>
      <c r="X36" s="1">
        <v>7</v>
      </c>
      <c r="Y36" s="1">
        <v>7.8407517710893897</v>
      </c>
      <c r="Z36" s="1">
        <v>18.923500000000001</v>
      </c>
      <c r="AA36" s="1">
        <v>36995.249839162701</v>
      </c>
      <c r="AB36" s="1">
        <v>112.01073958699099</v>
      </c>
      <c r="AC36" s="1">
        <v>11.7000666666667</v>
      </c>
      <c r="AD36" s="1">
        <v>1350821.1577065201</v>
      </c>
    </row>
    <row r="37" spans="1:30">
      <c r="A37" s="4"/>
      <c r="B37" s="4"/>
      <c r="C37" s="4" t="s">
        <v>300</v>
      </c>
      <c r="D37" s="4" t="s">
        <v>450</v>
      </c>
      <c r="E37" s="4" t="s">
        <v>450</v>
      </c>
      <c r="F37" s="4" t="s">
        <v>560</v>
      </c>
      <c r="G37" s="4" t="s">
        <v>188</v>
      </c>
      <c r="H37" s="4" t="s">
        <v>343</v>
      </c>
      <c r="I37" s="2">
        <v>44489.719072488399</v>
      </c>
      <c r="J37" s="1">
        <v>7</v>
      </c>
      <c r="K37" s="1">
        <v>7.2288003523885296</v>
      </c>
      <c r="L37" s="1">
        <v>7.2554666666666696</v>
      </c>
      <c r="M37" s="1">
        <v>14102.3069189492</v>
      </c>
      <c r="N37" s="1">
        <v>103.26857646269301</v>
      </c>
      <c r="O37" s="1">
        <v>6.5173333333333296</v>
      </c>
      <c r="P37" s="1">
        <v>90902.021012169396</v>
      </c>
      <c r="Q37" s="1">
        <v>7</v>
      </c>
      <c r="R37" s="1">
        <v>6.6665294486520601</v>
      </c>
      <c r="S37" s="1">
        <v>7.75075</v>
      </c>
      <c r="T37" s="1">
        <v>380.57374069213898</v>
      </c>
      <c r="U37" s="1">
        <v>95.236134980743799</v>
      </c>
      <c r="V37" s="1">
        <v>7.3140666666666698</v>
      </c>
      <c r="W37" s="1">
        <v>39571.131889217701</v>
      </c>
      <c r="X37" s="1">
        <v>7</v>
      </c>
      <c r="Y37" s="1">
        <v>9.0413501131149605</v>
      </c>
      <c r="Z37" s="1">
        <v>18.923483333333301</v>
      </c>
      <c r="AA37" s="1">
        <v>41901.981873574099</v>
      </c>
      <c r="AB37" s="1">
        <v>129.16214447307101</v>
      </c>
      <c r="AC37" s="1">
        <v>11.7000333333333</v>
      </c>
      <c r="AD37" s="1">
        <v>1326816.5260777301</v>
      </c>
    </row>
    <row r="38" spans="1:30">
      <c r="A38" s="4"/>
      <c r="B38" s="4"/>
      <c r="C38" s="4" t="s">
        <v>300</v>
      </c>
      <c r="D38" s="4" t="s">
        <v>450</v>
      </c>
      <c r="E38" s="4" t="s">
        <v>450</v>
      </c>
      <c r="F38" s="4" t="s">
        <v>561</v>
      </c>
      <c r="G38" s="4" t="s">
        <v>188</v>
      </c>
      <c r="H38" s="4" t="s">
        <v>343</v>
      </c>
      <c r="I38" s="2">
        <v>44489.737246388897</v>
      </c>
      <c r="J38" s="1">
        <v>7</v>
      </c>
      <c r="K38" s="1">
        <v>6.9691175665474301</v>
      </c>
      <c r="L38" s="1">
        <v>7.2554666666666696</v>
      </c>
      <c r="M38" s="1">
        <v>14533.448573325901</v>
      </c>
      <c r="N38" s="1">
        <v>99.558822379248994</v>
      </c>
      <c r="O38" s="1">
        <v>6.5173500000000004</v>
      </c>
      <c r="P38" s="1">
        <v>97171.855184936794</v>
      </c>
      <c r="Q38" s="1">
        <v>7</v>
      </c>
      <c r="R38" s="1">
        <v>5.8124547784307898</v>
      </c>
      <c r="S38" s="1">
        <v>7.7507666666666699</v>
      </c>
      <c r="T38" s="1">
        <v>333.46596255850199</v>
      </c>
      <c r="U38" s="1">
        <v>83.035068263297006</v>
      </c>
      <c r="V38" s="1">
        <v>7.3140833333333299</v>
      </c>
      <c r="W38" s="1">
        <v>39767.7829844363</v>
      </c>
      <c r="X38" s="1">
        <v>7</v>
      </c>
      <c r="Y38" s="1">
        <v>9.9464149243350093</v>
      </c>
      <c r="Z38" s="1">
        <v>18.9235166666667</v>
      </c>
      <c r="AA38" s="1">
        <v>47628.400808390397</v>
      </c>
      <c r="AB38" s="1">
        <v>142.091641776214</v>
      </c>
      <c r="AC38" s="1">
        <v>11.7000666666667</v>
      </c>
      <c r="AD38" s="1">
        <v>1370910.24493034</v>
      </c>
    </row>
  </sheetData>
  <mergeCells count="9">
    <mergeCell ref="V30:W30"/>
    <mergeCell ref="Y30:AB30"/>
    <mergeCell ref="AC30:AD30"/>
    <mergeCell ref="A5:G5"/>
    <mergeCell ref="H5:K5"/>
    <mergeCell ref="A30:I30"/>
    <mergeCell ref="K30:N30"/>
    <mergeCell ref="O30:P30"/>
    <mergeCell ref="R30:U30"/>
  </mergeCells>
  <hyperlinks>
    <hyperlink ref="H28" r:id="rId1" xr:uid="{5A28DA4B-9C18-41A2-BC34-DABA636E099D}"/>
    <hyperlink ref="C27" r:id="rId2" xr:uid="{86059F59-505D-496F-90FD-B11C7D3EE41B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704A-BC07-46DD-8485-D66E2ED1C417}">
  <dimension ref="A1:K28"/>
  <sheetViews>
    <sheetView workbookViewId="0">
      <selection activeCell="M5" sqref="M5"/>
    </sheetView>
  </sheetViews>
  <sheetFormatPr defaultRowHeight="15"/>
  <cols>
    <col min="3" max="3" width="13.5703125" customWidth="1"/>
    <col min="4" max="4" width="20.5703125" customWidth="1"/>
    <col min="7" max="7" width="15.7109375" customWidth="1"/>
  </cols>
  <sheetData>
    <row r="1" spans="1:11">
      <c r="A1" t="s">
        <v>540</v>
      </c>
    </row>
    <row r="3" spans="1:11">
      <c r="A3" t="s">
        <v>562</v>
      </c>
    </row>
    <row r="5" spans="1:11">
      <c r="A5" s="78" t="s">
        <v>115</v>
      </c>
      <c r="B5" s="79"/>
      <c r="C5" s="79"/>
      <c r="D5" s="79"/>
      <c r="E5" s="79"/>
      <c r="F5" s="79"/>
      <c r="G5" s="80"/>
      <c r="H5" s="78" t="s">
        <v>457</v>
      </c>
      <c r="I5" s="79"/>
      <c r="J5" s="79"/>
      <c r="K5" s="80"/>
    </row>
    <row r="6" spans="1:11">
      <c r="A6" s="3" t="s">
        <v>450</v>
      </c>
      <c r="B6" s="3" t="s">
        <v>450</v>
      </c>
      <c r="C6" s="3" t="s">
        <v>253</v>
      </c>
      <c r="D6" s="3" t="s">
        <v>220</v>
      </c>
      <c r="E6" s="3" t="s">
        <v>264</v>
      </c>
      <c r="F6" s="3" t="s">
        <v>116</v>
      </c>
      <c r="G6" s="3" t="s">
        <v>277</v>
      </c>
      <c r="H6" s="3" t="s">
        <v>15</v>
      </c>
      <c r="I6" s="3" t="s">
        <v>83</v>
      </c>
      <c r="J6" s="3" t="s">
        <v>2</v>
      </c>
      <c r="K6" s="3" t="s">
        <v>287</v>
      </c>
    </row>
    <row r="7" spans="1:11">
      <c r="A7" s="4"/>
      <c r="B7" s="4"/>
      <c r="C7" s="4" t="s">
        <v>300</v>
      </c>
      <c r="D7" s="4" t="s">
        <v>555</v>
      </c>
      <c r="E7" s="4" t="s">
        <v>188</v>
      </c>
      <c r="F7" s="4" t="s">
        <v>343</v>
      </c>
      <c r="G7" s="2">
        <v>44489.628171909702</v>
      </c>
      <c r="H7" s="1">
        <v>18.93695</v>
      </c>
      <c r="I7" s="1">
        <v>4.5910902685074797</v>
      </c>
      <c r="J7" s="1">
        <v>65.587003835821207</v>
      </c>
      <c r="K7" s="1">
        <v>22029.854346478998</v>
      </c>
    </row>
    <row r="8" spans="1:11">
      <c r="A8" s="4"/>
      <c r="B8" s="4"/>
      <c r="C8" s="4" t="s">
        <v>300</v>
      </c>
      <c r="D8" s="4" t="s">
        <v>556</v>
      </c>
      <c r="E8" s="4" t="s">
        <v>188</v>
      </c>
      <c r="F8" s="4" t="s">
        <v>343</v>
      </c>
      <c r="G8" s="2">
        <v>44489.646365254601</v>
      </c>
      <c r="H8" s="1">
        <v>18.923483333333301</v>
      </c>
      <c r="I8" s="1">
        <v>4.8381856715727203</v>
      </c>
      <c r="J8" s="1">
        <v>69.116938165324598</v>
      </c>
      <c r="K8" s="1">
        <v>23512.832169776499</v>
      </c>
    </row>
    <row r="9" spans="1:11">
      <c r="A9" s="4"/>
      <c r="B9" s="4"/>
      <c r="C9" s="4" t="s">
        <v>300</v>
      </c>
      <c r="D9" s="4" t="s">
        <v>557</v>
      </c>
      <c r="E9" s="4" t="s">
        <v>188</v>
      </c>
      <c r="F9" s="4" t="s">
        <v>343</v>
      </c>
      <c r="G9" s="2">
        <v>44489.664510983799</v>
      </c>
      <c r="H9" s="1">
        <v>18.9235166666667</v>
      </c>
      <c r="I9" s="1">
        <v>6.1402787284421896</v>
      </c>
      <c r="J9" s="1">
        <v>87.7182675491742</v>
      </c>
      <c r="K9" s="1">
        <v>30116.630937505401</v>
      </c>
    </row>
    <row r="10" spans="1:11">
      <c r="A10" s="4"/>
      <c r="B10" s="4"/>
      <c r="C10" s="4" t="s">
        <v>300</v>
      </c>
      <c r="D10" s="4" t="s">
        <v>558</v>
      </c>
      <c r="E10" s="4" t="s">
        <v>188</v>
      </c>
      <c r="F10" s="4" t="s">
        <v>343</v>
      </c>
      <c r="G10" s="2">
        <v>44489.682691932903</v>
      </c>
      <c r="H10" s="1">
        <v>18.923500000000001</v>
      </c>
      <c r="I10" s="1">
        <v>6.6019285229382296</v>
      </c>
      <c r="J10" s="1">
        <v>94.313264613403305</v>
      </c>
      <c r="K10" s="1">
        <v>30826.503497757702</v>
      </c>
    </row>
    <row r="11" spans="1:11">
      <c r="A11" s="4"/>
      <c r="B11" s="4"/>
      <c r="C11" s="4" t="s">
        <v>300</v>
      </c>
      <c r="D11" s="4" t="s">
        <v>559</v>
      </c>
      <c r="E11" s="4" t="s">
        <v>188</v>
      </c>
      <c r="F11" s="4" t="s">
        <v>343</v>
      </c>
      <c r="G11" s="2">
        <v>44489.700895231501</v>
      </c>
      <c r="H11" s="1">
        <v>18.923500000000001</v>
      </c>
      <c r="I11" s="1">
        <v>7.8407517710893897</v>
      </c>
      <c r="J11" s="1">
        <v>112.01073958699099</v>
      </c>
      <c r="K11" s="1">
        <v>36995.249839162701</v>
      </c>
    </row>
    <row r="12" spans="1:11">
      <c r="A12" s="4"/>
      <c r="B12" s="4"/>
      <c r="C12" s="4" t="s">
        <v>300</v>
      </c>
      <c r="D12" s="4" t="s">
        <v>560</v>
      </c>
      <c r="E12" s="4" t="s">
        <v>188</v>
      </c>
      <c r="F12" s="4" t="s">
        <v>343</v>
      </c>
      <c r="G12" s="2">
        <v>44489.719072488399</v>
      </c>
      <c r="H12" s="1">
        <v>18.923483333333301</v>
      </c>
      <c r="I12" s="1">
        <v>9.0413501131149605</v>
      </c>
      <c r="J12" s="1">
        <v>129.16214447307101</v>
      </c>
      <c r="K12" s="1">
        <v>41901.981873574099</v>
      </c>
    </row>
    <row r="13" spans="1:11">
      <c r="A13" s="4"/>
      <c r="B13" s="4"/>
      <c r="C13" s="4" t="s">
        <v>300</v>
      </c>
      <c r="D13" s="4" t="s">
        <v>561</v>
      </c>
      <c r="E13" s="4" t="s">
        <v>188</v>
      </c>
      <c r="F13" s="4" t="s">
        <v>343</v>
      </c>
      <c r="G13" s="2">
        <v>44489.737246388897</v>
      </c>
      <c r="H13" s="1">
        <v>18.9235166666667</v>
      </c>
      <c r="I13" s="1">
        <v>9.9464149243350093</v>
      </c>
      <c r="J13" s="1">
        <v>142.091641776214</v>
      </c>
      <c r="K13" s="1">
        <v>47628.400808390397</v>
      </c>
    </row>
    <row r="14" spans="1:11">
      <c r="H14" t="s">
        <v>541</v>
      </c>
      <c r="I14">
        <f>ROUND(STDEV(I7:I13),2)</f>
        <v>2.04</v>
      </c>
    </row>
    <row r="15" spans="1:11">
      <c r="A15" s="5" t="s">
        <v>542</v>
      </c>
      <c r="E15" s="6">
        <v>3.1429999999999998</v>
      </c>
      <c r="H15" t="s">
        <v>543</v>
      </c>
      <c r="I15">
        <f>ROUND((I14*E15),2)</f>
        <v>6.41</v>
      </c>
    </row>
    <row r="26" spans="1:8">
      <c r="A26" t="s">
        <v>544</v>
      </c>
    </row>
    <row r="27" spans="1:8">
      <c r="A27" t="s">
        <v>545</v>
      </c>
      <c r="C27" s="7" t="s">
        <v>546</v>
      </c>
    </row>
    <row r="28" spans="1:8">
      <c r="A28" t="s">
        <v>547</v>
      </c>
      <c r="H28" s="7" t="s">
        <v>548</v>
      </c>
    </row>
  </sheetData>
  <mergeCells count="2">
    <mergeCell ref="A5:G5"/>
    <mergeCell ref="H5:K5"/>
  </mergeCells>
  <hyperlinks>
    <hyperlink ref="H28" r:id="rId1" xr:uid="{78796F93-CC95-4D50-93CB-3EAA505DAE3A}"/>
    <hyperlink ref="C27" r:id="rId2" xr:uid="{6E62ABDA-3E92-4A0C-AF54-5F5FCA08D61D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5A5A-4F16-4E90-886D-0568B6594210}">
  <dimension ref="A1:AE23"/>
  <sheetViews>
    <sheetView topLeftCell="E1" workbookViewId="0">
      <selection activeCell="X6" sqref="X6:X23"/>
    </sheetView>
  </sheetViews>
  <sheetFormatPr defaultRowHeight="15"/>
  <sheetData>
    <row r="1" spans="1:31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</row>
    <row r="2" spans="1:31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</row>
    <row r="3" spans="1:31" ht="15.75">
      <c r="A3" s="4"/>
      <c r="B3" s="4"/>
      <c r="C3" s="4" t="s">
        <v>200</v>
      </c>
      <c r="D3" s="4"/>
      <c r="E3" s="4"/>
      <c r="F3" s="4" t="s">
        <v>398</v>
      </c>
      <c r="G3" s="4" t="s">
        <v>115</v>
      </c>
      <c r="H3" s="4"/>
      <c r="I3" s="2">
        <v>44486.073198333303</v>
      </c>
      <c r="J3" s="1"/>
      <c r="K3" s="1">
        <v>1255.2678098112799</v>
      </c>
      <c r="L3" s="1">
        <v>5.42268333333333</v>
      </c>
      <c r="M3" s="1">
        <v>87788.104121313503</v>
      </c>
      <c r="N3" s="1"/>
      <c r="O3" s="1">
        <v>5.86011666666667</v>
      </c>
      <c r="P3" s="1">
        <v>108757.10943783799</v>
      </c>
      <c r="S3" s="48"/>
      <c r="T3" s="49"/>
      <c r="U3" s="50"/>
      <c r="V3" s="49"/>
      <c r="W3" s="96" t="s">
        <v>628</v>
      </c>
      <c r="X3" s="96"/>
      <c r="Y3" s="96"/>
      <c r="Z3" s="96"/>
    </row>
    <row r="4" spans="1:31">
      <c r="A4" s="4"/>
      <c r="B4" s="4"/>
      <c r="C4" s="4" t="s">
        <v>51</v>
      </c>
      <c r="D4" s="4"/>
      <c r="E4" s="4"/>
      <c r="F4" s="4" t="s">
        <v>169</v>
      </c>
      <c r="G4" s="4" t="s">
        <v>115</v>
      </c>
      <c r="H4" s="4"/>
      <c r="I4" s="2">
        <v>44486.092462511602</v>
      </c>
      <c r="J4" s="1"/>
      <c r="K4" s="1">
        <v>988.46063205518999</v>
      </c>
      <c r="L4" s="1">
        <v>5.42268333333333</v>
      </c>
      <c r="M4" s="1">
        <v>71962.529157231402</v>
      </c>
      <c r="N4" s="1"/>
      <c r="O4" s="1">
        <v>5.8601333333333301</v>
      </c>
      <c r="P4" s="1">
        <v>114104.474735836</v>
      </c>
      <c r="S4" s="97" t="s">
        <v>596</v>
      </c>
      <c r="T4" s="97"/>
      <c r="U4" s="97"/>
      <c r="V4" s="97"/>
      <c r="W4" s="51"/>
      <c r="X4" s="87" t="s">
        <v>597</v>
      </c>
      <c r="Y4" s="88"/>
      <c r="Z4" s="89"/>
    </row>
    <row r="5" spans="1:31">
      <c r="A5" s="4"/>
      <c r="B5" s="4"/>
      <c r="C5" s="4" t="s">
        <v>9</v>
      </c>
      <c r="D5" s="4"/>
      <c r="E5" s="4"/>
      <c r="F5" s="4" t="s">
        <v>39</v>
      </c>
      <c r="G5" s="4" t="s">
        <v>115</v>
      </c>
      <c r="H5" s="4"/>
      <c r="I5" s="2">
        <v>44486.110887037001</v>
      </c>
      <c r="J5" s="1"/>
      <c r="K5" s="1">
        <v>1049.13724844131</v>
      </c>
      <c r="L5" s="1">
        <v>5.4268666666666698</v>
      </c>
      <c r="M5" s="1">
        <v>73308.619347335902</v>
      </c>
      <c r="N5" s="1"/>
      <c r="O5" s="1">
        <v>5.86431666666667</v>
      </c>
      <c r="P5" s="1">
        <v>109320.95960514501</v>
      </c>
      <c r="S5" s="52" t="s">
        <v>598</v>
      </c>
      <c r="T5" s="52" t="s">
        <v>599</v>
      </c>
      <c r="U5" s="52" t="s">
        <v>600</v>
      </c>
      <c r="V5" s="53" t="s">
        <v>601</v>
      </c>
      <c r="W5" s="54" t="s">
        <v>602</v>
      </c>
      <c r="X5" s="54" t="s">
        <v>603</v>
      </c>
      <c r="Y5" s="55" t="s">
        <v>600</v>
      </c>
      <c r="Z5" s="56" t="s">
        <v>604</v>
      </c>
    </row>
    <row r="6" spans="1:31">
      <c r="A6" s="4"/>
      <c r="B6" s="4"/>
      <c r="C6" s="4" t="s">
        <v>73</v>
      </c>
      <c r="D6" s="4"/>
      <c r="E6" s="4"/>
      <c r="F6" s="4" t="s">
        <v>316</v>
      </c>
      <c r="G6" s="4" t="s">
        <v>115</v>
      </c>
      <c r="H6" s="4"/>
      <c r="I6" s="2">
        <v>44486.695200636597</v>
      </c>
      <c r="J6" s="1"/>
      <c r="K6" s="1">
        <v>317.35882854809802</v>
      </c>
      <c r="L6" s="1">
        <v>5.4268666666666698</v>
      </c>
      <c r="M6" s="1">
        <v>25018.4833511658</v>
      </c>
      <c r="N6" s="1"/>
      <c r="O6" s="1">
        <v>5.86431666666667</v>
      </c>
      <c r="P6" s="1">
        <v>126046.427137583</v>
      </c>
      <c r="S6" s="57" t="s">
        <v>605</v>
      </c>
      <c r="T6" s="1">
        <f>K3</f>
        <v>1255.2678098112799</v>
      </c>
      <c r="U6" s="90">
        <f>AVERAGE(T6:T8)</f>
        <v>1097.62189676926</v>
      </c>
      <c r="V6" s="93">
        <f>_xlfn.STDEV.S(T6:T8)</f>
        <v>139.85559827249125</v>
      </c>
      <c r="W6" s="61">
        <v>0</v>
      </c>
      <c r="X6" s="11">
        <f>T6/$U$6</f>
        <v>1.1436249709540551</v>
      </c>
      <c r="Y6" s="59">
        <f>AVERAGE(X6:X8)</f>
        <v>0.99999999999999989</v>
      </c>
      <c r="Z6" s="60">
        <f>STDEV(X6:X8)</f>
        <v>0.12741691714072284</v>
      </c>
    </row>
    <row r="7" spans="1:31">
      <c r="A7" s="4"/>
      <c r="B7" s="4"/>
      <c r="C7" s="4" t="s">
        <v>352</v>
      </c>
      <c r="D7" s="4"/>
      <c r="E7" s="4"/>
      <c r="F7" s="4" t="s">
        <v>383</v>
      </c>
      <c r="G7" s="4" t="s">
        <v>115</v>
      </c>
      <c r="H7" s="4"/>
      <c r="I7" s="2">
        <v>44486.713345648102</v>
      </c>
      <c r="J7" s="1"/>
      <c r="K7" s="1">
        <v>476.57707989162998</v>
      </c>
      <c r="L7" s="1">
        <v>5.4268666666666698</v>
      </c>
      <c r="M7" s="1">
        <v>34637.091452387001</v>
      </c>
      <c r="N7" s="1"/>
      <c r="O7" s="1">
        <v>5.86431666666667</v>
      </c>
      <c r="P7" s="1">
        <v>115653.043917389</v>
      </c>
      <c r="S7" s="57" t="s">
        <v>606</v>
      </c>
      <c r="T7" s="1">
        <f t="shared" ref="T7:T15" si="0">K4</f>
        <v>988.46063205518999</v>
      </c>
      <c r="U7" s="91"/>
      <c r="V7" s="94"/>
      <c r="W7" s="61"/>
      <c r="X7" s="11">
        <f t="shared" ref="X7:X23" si="1">T7/$U$6</f>
        <v>0.9005474790222614</v>
      </c>
      <c r="Y7" s="59"/>
      <c r="Z7" s="60"/>
    </row>
    <row r="8" spans="1:31">
      <c r="A8" s="4"/>
      <c r="B8" s="4"/>
      <c r="C8" s="4" t="s">
        <v>119</v>
      </c>
      <c r="D8" s="4"/>
      <c r="E8" s="4"/>
      <c r="F8" s="4" t="s">
        <v>495</v>
      </c>
      <c r="G8" s="4" t="s">
        <v>115</v>
      </c>
      <c r="H8" s="4"/>
      <c r="I8" s="2">
        <v>44486.731546898103</v>
      </c>
      <c r="J8" s="1"/>
      <c r="K8" s="1">
        <v>412.54263436079299</v>
      </c>
      <c r="L8" s="1">
        <v>5.4310666666666698</v>
      </c>
      <c r="M8" s="1">
        <v>32942.332803118501</v>
      </c>
      <c r="N8" s="1"/>
      <c r="O8" s="1">
        <v>5.8685</v>
      </c>
      <c r="P8" s="1">
        <v>127311.074011866</v>
      </c>
      <c r="S8" s="57" t="s">
        <v>607</v>
      </c>
      <c r="T8" s="1">
        <f t="shared" si="0"/>
        <v>1049.13724844131</v>
      </c>
      <c r="U8" s="92"/>
      <c r="V8" s="95"/>
      <c r="W8" s="61"/>
      <c r="X8" s="11">
        <f t="shared" si="1"/>
        <v>0.95582755002368325</v>
      </c>
      <c r="Y8" s="59"/>
      <c r="Z8" s="60"/>
    </row>
    <row r="9" spans="1:31">
      <c r="A9" s="4"/>
      <c r="B9" s="4"/>
      <c r="C9" s="4" t="s">
        <v>61</v>
      </c>
      <c r="D9" s="4"/>
      <c r="E9" s="4"/>
      <c r="F9" s="4" t="s">
        <v>177</v>
      </c>
      <c r="G9" s="4" t="s">
        <v>115</v>
      </c>
      <c r="H9" s="4"/>
      <c r="I9" s="2">
        <v>44486.749718113402</v>
      </c>
      <c r="J9" s="1"/>
      <c r="K9" s="1">
        <v>150.948771191557</v>
      </c>
      <c r="L9" s="1">
        <v>5.4310666666666698</v>
      </c>
      <c r="M9" s="1">
        <v>11358.457665419101</v>
      </c>
      <c r="N9" s="1"/>
      <c r="O9" s="1">
        <v>5.8685</v>
      </c>
      <c r="P9" s="1">
        <v>120916.464882197</v>
      </c>
      <c r="S9" s="62" t="s">
        <v>608</v>
      </c>
      <c r="T9" s="62">
        <f t="shared" si="0"/>
        <v>317.35882854809802</v>
      </c>
      <c r="U9" s="81">
        <f>AVERAGE(T9:T11)</f>
        <v>402.15951426684029</v>
      </c>
      <c r="V9" s="84">
        <f>_xlfn.STDEV.S(T9:T11)</f>
        <v>80.115352944283785</v>
      </c>
      <c r="W9" s="63">
        <v>15</v>
      </c>
      <c r="X9" s="72">
        <f t="shared" si="1"/>
        <v>0.28913310629298838</v>
      </c>
      <c r="Y9" s="64">
        <f>AVERAGE(X9:X11)</f>
        <v>0.36639166497184189</v>
      </c>
      <c r="Z9" s="65">
        <f>STDEV(X9:X11)</f>
        <v>7.2989936862680072E-2</v>
      </c>
    </row>
    <row r="10" spans="1:31">
      <c r="A10" s="4"/>
      <c r="B10" s="4"/>
      <c r="C10" s="4" t="s">
        <v>370</v>
      </c>
      <c r="D10" s="4"/>
      <c r="E10" s="4"/>
      <c r="F10" s="4" t="s">
        <v>197</v>
      </c>
      <c r="G10" s="4" t="s">
        <v>115</v>
      </c>
      <c r="H10" s="4"/>
      <c r="I10" s="2">
        <v>44486.767866921298</v>
      </c>
      <c r="J10" s="1"/>
      <c r="K10" s="1">
        <v>237.811270383671</v>
      </c>
      <c r="L10" s="1">
        <v>5.4352499999999999</v>
      </c>
      <c r="M10" s="1">
        <v>18361.235851044199</v>
      </c>
      <c r="N10" s="1"/>
      <c r="O10" s="1">
        <v>5.8768833333333301</v>
      </c>
      <c r="P10" s="1">
        <v>123745.15516892599</v>
      </c>
      <c r="S10" s="62" t="s">
        <v>609</v>
      </c>
      <c r="T10" s="62">
        <f t="shared" si="0"/>
        <v>476.57707989162998</v>
      </c>
      <c r="U10" s="82"/>
      <c r="V10" s="85"/>
      <c r="W10" s="66"/>
      <c r="X10" s="72">
        <f t="shared" si="1"/>
        <v>0.43419057263196625</v>
      </c>
      <c r="Y10" s="67"/>
      <c r="Z10" s="68"/>
    </row>
    <row r="11" spans="1:31">
      <c r="A11" s="4"/>
      <c r="B11" s="4"/>
      <c r="C11" s="4" t="s">
        <v>122</v>
      </c>
      <c r="D11" s="4"/>
      <c r="E11" s="4"/>
      <c r="F11" s="4" t="s">
        <v>353</v>
      </c>
      <c r="G11" s="4" t="s">
        <v>115</v>
      </c>
      <c r="H11" s="4"/>
      <c r="I11" s="2">
        <v>44486.786061828701</v>
      </c>
      <c r="J11" s="1"/>
      <c r="K11" s="1">
        <v>134.98941838526201</v>
      </c>
      <c r="L11" s="1">
        <v>5.4268666666666698</v>
      </c>
      <c r="M11" s="1">
        <v>9916.1432921255491</v>
      </c>
      <c r="N11" s="1"/>
      <c r="O11" s="1">
        <v>5.8685</v>
      </c>
      <c r="P11" s="1">
        <v>118099.46806943</v>
      </c>
      <c r="S11" s="62" t="s">
        <v>610</v>
      </c>
      <c r="T11" s="62">
        <f t="shared" si="0"/>
        <v>412.54263436079299</v>
      </c>
      <c r="U11" s="83"/>
      <c r="V11" s="86"/>
      <c r="W11" s="69"/>
      <c r="X11" s="72">
        <f t="shared" si="1"/>
        <v>0.37585131599057092</v>
      </c>
      <c r="Y11" s="70"/>
      <c r="Z11" s="71"/>
    </row>
    <row r="12" spans="1:31">
      <c r="A12" s="4"/>
      <c r="B12" s="4"/>
      <c r="C12" s="4" t="s">
        <v>247</v>
      </c>
      <c r="D12" s="4"/>
      <c r="E12" s="4"/>
      <c r="F12" s="4" t="s">
        <v>420</v>
      </c>
      <c r="G12" s="4" t="s">
        <v>115</v>
      </c>
      <c r="H12" s="4"/>
      <c r="I12" s="2">
        <v>44486.804319294002</v>
      </c>
      <c r="J12" s="1"/>
      <c r="K12" s="1">
        <v>86.986203340735202</v>
      </c>
      <c r="L12" s="1">
        <v>5.4310499999999999</v>
      </c>
      <c r="M12" s="1">
        <v>6719.26605439375</v>
      </c>
      <c r="N12" s="1"/>
      <c r="O12" s="1">
        <v>5.86431666666667</v>
      </c>
      <c r="P12" s="1">
        <v>124367.305799209</v>
      </c>
      <c r="S12" s="57" t="s">
        <v>611</v>
      </c>
      <c r="T12" s="57">
        <f t="shared" si="0"/>
        <v>150.948771191557</v>
      </c>
      <c r="U12" s="90">
        <f t="shared" ref="U12" si="2">AVERAGE(T12:T14)</f>
        <v>174.58315332016332</v>
      </c>
      <c r="V12" s="93">
        <f>_xlfn.STDEV.S(T12:T14)</f>
        <v>55.335534026938149</v>
      </c>
      <c r="W12" s="61">
        <v>30</v>
      </c>
      <c r="X12" s="73">
        <f t="shared" si="1"/>
        <v>0.13752346927103001</v>
      </c>
      <c r="Y12" s="59">
        <f>AVERAGE(X12:X14)</f>
        <v>0.15905582225904144</v>
      </c>
      <c r="Z12" s="60">
        <f>STDEV(X12:X14)</f>
        <v>5.0414021613282886E-2</v>
      </c>
    </row>
    <row r="13" spans="1:31">
      <c r="A13" s="4"/>
      <c r="B13" s="4"/>
      <c r="C13" s="4" t="s">
        <v>234</v>
      </c>
      <c r="D13" s="4"/>
      <c r="E13" s="4"/>
      <c r="F13" s="4" t="s">
        <v>44</v>
      </c>
      <c r="G13" s="4" t="s">
        <v>115</v>
      </c>
      <c r="H13" s="4"/>
      <c r="I13" s="2">
        <v>44486.840705127302</v>
      </c>
      <c r="J13" s="1"/>
      <c r="K13" s="1">
        <v>44.92209327162</v>
      </c>
      <c r="L13" s="1">
        <v>5.4185166666666698</v>
      </c>
      <c r="M13" s="1">
        <v>3603.7494290530099</v>
      </c>
      <c r="N13" s="1"/>
      <c r="O13" s="1">
        <v>5.86015</v>
      </c>
      <c r="P13" s="1">
        <v>129324.87764262001</v>
      </c>
      <c r="S13" s="57" t="s">
        <v>612</v>
      </c>
      <c r="T13" s="57">
        <f t="shared" si="0"/>
        <v>237.811270383671</v>
      </c>
      <c r="U13" s="91"/>
      <c r="V13" s="94"/>
      <c r="W13" s="61"/>
      <c r="X13" s="73">
        <f t="shared" si="1"/>
        <v>0.21666046485009513</v>
      </c>
      <c r="Y13" s="59"/>
      <c r="Z13" s="60"/>
    </row>
    <row r="14" spans="1:31">
      <c r="A14" s="4"/>
      <c r="B14" s="4"/>
      <c r="C14" s="4" t="s">
        <v>190</v>
      </c>
      <c r="D14" s="4"/>
      <c r="E14" s="4"/>
      <c r="F14" s="4" t="s">
        <v>156</v>
      </c>
      <c r="G14" s="4" t="s">
        <v>115</v>
      </c>
      <c r="H14" s="4"/>
      <c r="I14" s="2">
        <v>44486.858869837997</v>
      </c>
      <c r="J14" s="1"/>
      <c r="K14" s="1">
        <v>0</v>
      </c>
      <c r="L14" s="1">
        <v>5.8622166666666704</v>
      </c>
      <c r="M14" s="1">
        <v>0</v>
      </c>
      <c r="N14" s="1"/>
      <c r="O14" s="1">
        <v>5.86431666666667</v>
      </c>
      <c r="P14" s="1">
        <v>139437.08268674999</v>
      </c>
      <c r="S14" s="57" t="s">
        <v>613</v>
      </c>
      <c r="T14" s="57">
        <f t="shared" si="0"/>
        <v>134.98941838526201</v>
      </c>
      <c r="U14" s="92"/>
      <c r="V14" s="95"/>
      <c r="W14" s="61"/>
      <c r="X14" s="73">
        <f t="shared" si="1"/>
        <v>0.12298353265599914</v>
      </c>
      <c r="Y14" s="59"/>
      <c r="Z14" s="60"/>
    </row>
    <row r="15" spans="1:31">
      <c r="A15" s="4"/>
      <c r="B15" s="4"/>
      <c r="C15" s="4" t="s">
        <v>206</v>
      </c>
      <c r="D15" s="4"/>
      <c r="E15" s="4"/>
      <c r="F15" s="4" t="s">
        <v>19</v>
      </c>
      <c r="G15" s="4" t="s">
        <v>115</v>
      </c>
      <c r="H15" s="4"/>
      <c r="I15" s="2">
        <v>44486.8770159259</v>
      </c>
      <c r="J15" s="1"/>
      <c r="K15" s="1">
        <v>0</v>
      </c>
      <c r="L15" s="1">
        <v>5.1170999999999998</v>
      </c>
      <c r="M15" s="1">
        <v>0</v>
      </c>
      <c r="N15" s="1"/>
      <c r="O15" s="1">
        <v>5.86431666666667</v>
      </c>
      <c r="P15" s="1">
        <v>130397.452487594</v>
      </c>
      <c r="S15" s="62" t="s">
        <v>614</v>
      </c>
      <c r="T15" s="62">
        <f t="shared" si="0"/>
        <v>86.986203340735202</v>
      </c>
      <c r="U15" s="81">
        <f t="shared" ref="U15" si="3">AVERAGE(T15:T17)</f>
        <v>28.995401113578399</v>
      </c>
      <c r="V15" s="84">
        <f>_xlfn.STDEV.S(T15:T17)</f>
        <v>50.221507914556994</v>
      </c>
      <c r="W15" s="63">
        <v>60</v>
      </c>
      <c r="X15" s="72">
        <f t="shared" si="1"/>
        <v>7.9249697547735129E-2</v>
      </c>
      <c r="Y15" s="64">
        <f>AVERAGE(X15:X17)</f>
        <v>2.6416565849245042E-2</v>
      </c>
      <c r="Z15" s="65">
        <f>STDEV(X15:X17)</f>
        <v>4.5754834212381301E-2</v>
      </c>
      <c r="AB15" s="52" t="s">
        <v>615</v>
      </c>
      <c r="AC15" s="87" t="s">
        <v>597</v>
      </c>
      <c r="AD15" s="88"/>
      <c r="AE15" s="89"/>
    </row>
    <row r="16" spans="1:31">
      <c r="A16" s="4"/>
      <c r="B16" s="4"/>
      <c r="C16" s="4" t="s">
        <v>179</v>
      </c>
      <c r="D16" s="4"/>
      <c r="E16" s="4"/>
      <c r="F16" s="4" t="s">
        <v>435</v>
      </c>
      <c r="G16" s="4" t="s">
        <v>115</v>
      </c>
      <c r="H16" s="4"/>
      <c r="I16" s="2">
        <v>44486.895214456003</v>
      </c>
      <c r="J16" s="1"/>
      <c r="K16" s="1">
        <v>0</v>
      </c>
      <c r="L16" s="1">
        <v>5.8705833333333297</v>
      </c>
      <c r="M16" s="1">
        <v>0</v>
      </c>
      <c r="N16" s="1"/>
      <c r="O16" s="1">
        <v>5.8685</v>
      </c>
      <c r="P16" s="1">
        <v>126430.40241239899</v>
      </c>
      <c r="S16" s="62" t="s">
        <v>616</v>
      </c>
      <c r="T16" s="62">
        <f>K14</f>
        <v>0</v>
      </c>
      <c r="U16" s="82"/>
      <c r="V16" s="85"/>
      <c r="W16" s="66"/>
      <c r="X16" s="72">
        <f t="shared" si="1"/>
        <v>0</v>
      </c>
      <c r="Y16" s="67"/>
      <c r="Z16" s="68"/>
      <c r="AB16" s="62">
        <v>0</v>
      </c>
      <c r="AC16" s="72">
        <f>X6</f>
        <v>1.1436249709540551</v>
      </c>
      <c r="AD16" s="72">
        <f>X7</f>
        <v>0.9005474790222614</v>
      </c>
      <c r="AE16" s="72">
        <f>X8</f>
        <v>0.95582755002368325</v>
      </c>
    </row>
    <row r="17" spans="1:31">
      <c r="A17" s="4"/>
      <c r="B17" s="4"/>
      <c r="C17" s="4" t="s">
        <v>310</v>
      </c>
      <c r="D17" s="4"/>
      <c r="E17" s="4"/>
      <c r="F17" s="4" t="s">
        <v>317</v>
      </c>
      <c r="G17" s="4" t="s">
        <v>115</v>
      </c>
      <c r="H17" s="4"/>
      <c r="I17" s="2">
        <v>44486.913355659701</v>
      </c>
      <c r="J17" s="1"/>
      <c r="K17" s="1">
        <v>0</v>
      </c>
      <c r="L17" s="1">
        <v>5.8705833333333297</v>
      </c>
      <c r="M17" s="1">
        <v>0</v>
      </c>
      <c r="N17" s="1"/>
      <c r="O17" s="1">
        <v>5.8685</v>
      </c>
      <c r="P17" s="1">
        <v>130830.38802568799</v>
      </c>
      <c r="S17" s="62" t="s">
        <v>617</v>
      </c>
      <c r="T17" s="62">
        <f t="shared" ref="T17:T23" si="4">K15</f>
        <v>0</v>
      </c>
      <c r="U17" s="83"/>
      <c r="V17" s="86"/>
      <c r="W17" s="69"/>
      <c r="X17" s="72">
        <f t="shared" si="1"/>
        <v>0</v>
      </c>
      <c r="Y17" s="70"/>
      <c r="Z17" s="71"/>
      <c r="AB17" s="57">
        <v>15</v>
      </c>
      <c r="AC17" s="73">
        <f>X9</f>
        <v>0.28913310629298838</v>
      </c>
      <c r="AD17" s="73">
        <f>X10</f>
        <v>0.43419057263196625</v>
      </c>
      <c r="AE17" s="73">
        <f>X11</f>
        <v>0.37585131599057092</v>
      </c>
    </row>
    <row r="18" spans="1:31">
      <c r="A18" s="4"/>
      <c r="B18" s="4"/>
      <c r="C18" s="4" t="s">
        <v>286</v>
      </c>
      <c r="D18" s="4"/>
      <c r="E18" s="4"/>
      <c r="F18" s="4" t="s">
        <v>107</v>
      </c>
      <c r="G18" s="4" t="s">
        <v>115</v>
      </c>
      <c r="H18" s="4"/>
      <c r="I18" s="2">
        <v>44486.508119675898</v>
      </c>
      <c r="J18" s="1"/>
      <c r="K18" s="1">
        <v>22.542112372753898</v>
      </c>
      <c r="L18" s="1">
        <v>5.4184999999999999</v>
      </c>
      <c r="M18" s="1">
        <v>1663.6400078275301</v>
      </c>
      <c r="N18" s="1"/>
      <c r="O18" s="1">
        <v>5.85595</v>
      </c>
      <c r="P18" s="1">
        <v>119054.707913923</v>
      </c>
      <c r="S18" s="57" t="s">
        <v>618</v>
      </c>
      <c r="T18" s="57">
        <f t="shared" si="4"/>
        <v>0</v>
      </c>
      <c r="U18" s="90">
        <f t="shared" ref="U18" si="5">AVERAGE(T18:T20)</f>
        <v>7.5140374575846325</v>
      </c>
      <c r="V18" s="93">
        <f>_xlfn.STDEV.S(T18:T20)</f>
        <v>13.014694646512257</v>
      </c>
      <c r="W18" s="61">
        <v>120</v>
      </c>
      <c r="X18" s="73">
        <f t="shared" si="1"/>
        <v>0</v>
      </c>
      <c r="Y18" s="59">
        <f>AVERAGE(X18:X20)</f>
        <v>6.8457430374716903E-3</v>
      </c>
      <c r="Z18" s="60">
        <f>STDEV(X18:X20)</f>
        <v>1.185717475646186E-2</v>
      </c>
      <c r="AB18" s="57">
        <v>30</v>
      </c>
      <c r="AC18" s="73">
        <f>X12</f>
        <v>0.13752346927103001</v>
      </c>
      <c r="AD18" s="73">
        <f>X13</f>
        <v>0.21666046485009513</v>
      </c>
      <c r="AE18" s="73">
        <f>X14</f>
        <v>0.12298353265599914</v>
      </c>
    </row>
    <row r="19" spans="1:31">
      <c r="A19" s="4"/>
      <c r="B19" s="4"/>
      <c r="C19" s="4" t="s">
        <v>223</v>
      </c>
      <c r="D19" s="4"/>
      <c r="E19" s="4"/>
      <c r="F19" s="4" t="s">
        <v>356</v>
      </c>
      <c r="G19" s="4" t="s">
        <v>115</v>
      </c>
      <c r="H19" s="4"/>
      <c r="I19" s="2">
        <v>44486.526303831</v>
      </c>
      <c r="J19" s="1"/>
      <c r="K19" s="1">
        <v>0</v>
      </c>
      <c r="L19" s="1">
        <v>5.8789666666666696</v>
      </c>
      <c r="M19" s="1">
        <v>0</v>
      </c>
      <c r="N19" s="1"/>
      <c r="O19" s="1">
        <v>5.8726833333333301</v>
      </c>
      <c r="P19" s="1">
        <v>120106.77556922</v>
      </c>
      <c r="S19" s="57" t="s">
        <v>619</v>
      </c>
      <c r="T19" s="57">
        <f t="shared" si="4"/>
        <v>0</v>
      </c>
      <c r="U19" s="91"/>
      <c r="V19" s="94"/>
      <c r="W19" s="61"/>
      <c r="X19" s="73">
        <f t="shared" si="1"/>
        <v>0</v>
      </c>
      <c r="Y19" s="59"/>
      <c r="Z19" s="60"/>
      <c r="AB19" s="62">
        <v>60</v>
      </c>
      <c r="AC19" s="72">
        <f>X15</f>
        <v>7.9249697547735129E-2</v>
      </c>
      <c r="AD19" s="72">
        <f>X16</f>
        <v>0</v>
      </c>
      <c r="AE19" s="72">
        <f>X17</f>
        <v>0</v>
      </c>
    </row>
    <row r="20" spans="1:31">
      <c r="A20" s="4"/>
      <c r="B20" s="4"/>
      <c r="C20" s="4" t="s">
        <v>106</v>
      </c>
      <c r="D20" s="4"/>
      <c r="E20" s="4"/>
      <c r="F20" s="4" t="s">
        <v>322</v>
      </c>
      <c r="G20" s="4" t="s">
        <v>115</v>
      </c>
      <c r="H20" s="4"/>
      <c r="I20" s="2">
        <v>44486.544435497701</v>
      </c>
      <c r="J20" s="1"/>
      <c r="K20" s="1">
        <v>0</v>
      </c>
      <c r="L20" s="1">
        <v>5.0417500000000004</v>
      </c>
      <c r="M20" s="1">
        <v>0</v>
      </c>
      <c r="N20" s="1"/>
      <c r="O20" s="1">
        <v>5.8726833333333301</v>
      </c>
      <c r="P20" s="1">
        <v>121616.026039014</v>
      </c>
      <c r="S20" s="57" t="s">
        <v>620</v>
      </c>
      <c r="T20" s="57">
        <f t="shared" si="4"/>
        <v>22.542112372753898</v>
      </c>
      <c r="U20" s="92"/>
      <c r="V20" s="95"/>
      <c r="W20" s="61"/>
      <c r="X20" s="73">
        <f t="shared" si="1"/>
        <v>2.0537229112415071E-2</v>
      </c>
      <c r="Y20" s="59"/>
      <c r="Z20" s="60"/>
      <c r="AB20" s="57">
        <v>120</v>
      </c>
      <c r="AC20" s="73">
        <f>X18</f>
        <v>0</v>
      </c>
      <c r="AD20" s="73">
        <f>X19</f>
        <v>0</v>
      </c>
      <c r="AE20" s="73">
        <f>X20</f>
        <v>2.0537229112415071E-2</v>
      </c>
    </row>
    <row r="21" spans="1:31">
      <c r="S21" s="62" t="s">
        <v>621</v>
      </c>
      <c r="T21" s="62">
        <f t="shared" si="4"/>
        <v>0</v>
      </c>
      <c r="U21" s="81">
        <f t="shared" ref="U21" si="6">AVERAGE(T21:T23)</f>
        <v>0</v>
      </c>
      <c r="V21" s="84">
        <f>_xlfn.STDEV.S(T21:T23)</f>
        <v>0</v>
      </c>
      <c r="W21" s="63">
        <v>240</v>
      </c>
      <c r="X21" s="72">
        <f t="shared" si="1"/>
        <v>0</v>
      </c>
      <c r="Y21" s="64">
        <f>AVERAGE(X21:X23)</f>
        <v>0</v>
      </c>
      <c r="Z21" s="65">
        <f>STDEV(X21:X23)</f>
        <v>0</v>
      </c>
      <c r="AB21" s="62">
        <v>240</v>
      </c>
      <c r="AC21" s="72">
        <f>X21</f>
        <v>0</v>
      </c>
      <c r="AD21" s="72">
        <f>X22</f>
        <v>0</v>
      </c>
      <c r="AE21" s="72">
        <f>X23</f>
        <v>0</v>
      </c>
    </row>
    <row r="22" spans="1:31">
      <c r="S22" s="62" t="s">
        <v>622</v>
      </c>
      <c r="T22" s="62">
        <f t="shared" si="4"/>
        <v>0</v>
      </c>
      <c r="U22" s="82"/>
      <c r="V22" s="85"/>
      <c r="W22" s="66"/>
      <c r="X22" s="72">
        <f t="shared" si="1"/>
        <v>0</v>
      </c>
      <c r="Y22" s="67"/>
      <c r="Z22" s="68"/>
    </row>
    <row r="23" spans="1:31">
      <c r="S23" s="62" t="s">
        <v>623</v>
      </c>
      <c r="T23" s="62">
        <f t="shared" si="4"/>
        <v>0</v>
      </c>
      <c r="U23" s="83"/>
      <c r="V23" s="86"/>
      <c r="W23" s="69"/>
      <c r="X23" s="72">
        <f t="shared" si="1"/>
        <v>0</v>
      </c>
      <c r="Y23" s="70"/>
      <c r="Z23" s="71"/>
    </row>
  </sheetData>
  <mergeCells count="19">
    <mergeCell ref="A1:I1"/>
    <mergeCell ref="K1:N1"/>
    <mergeCell ref="O1:P1"/>
    <mergeCell ref="W3:Z3"/>
    <mergeCell ref="S4:V4"/>
    <mergeCell ref="X4:Z4"/>
    <mergeCell ref="U6:U8"/>
    <mergeCell ref="V6:V8"/>
    <mergeCell ref="U9:U11"/>
    <mergeCell ref="V9:V11"/>
    <mergeCell ref="U12:U14"/>
    <mergeCell ref="V12:V14"/>
    <mergeCell ref="U21:U23"/>
    <mergeCell ref="V21:V23"/>
    <mergeCell ref="U15:U17"/>
    <mergeCell ref="V15:V17"/>
    <mergeCell ref="AC15:AE15"/>
    <mergeCell ref="U18:U20"/>
    <mergeCell ref="V18:V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F8E3C785-02AC-4C29-BEFC-66A005D3B6A9}">
          <x14:formula1>
            <xm:f>ValueList_Helper!$A$1:$A$11</xm:f>
          </x14:formula1>
          <xm:sqref>G3:G20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4E83-5A04-4B31-9DB2-50ABCDC72D33}">
  <dimension ref="A1:AL23"/>
  <sheetViews>
    <sheetView topLeftCell="G1" workbookViewId="0">
      <selection activeCell="AE6" sqref="AE6:AE23"/>
    </sheetView>
  </sheetViews>
  <sheetFormatPr defaultRowHeight="15"/>
  <cols>
    <col min="10" max="16" width="9.140625" hidden="1" customWidth="1"/>
    <col min="17" max="23" width="9.140625" customWidth="1"/>
    <col min="35" max="35" width="10.7109375" bestFit="1" customWidth="1"/>
  </cols>
  <sheetData>
    <row r="1" spans="1:38" ht="15" customHeight="1">
      <c r="A1" s="78" t="s">
        <v>115</v>
      </c>
      <c r="B1" s="79"/>
      <c r="C1" s="79"/>
      <c r="D1" s="79"/>
      <c r="E1" s="79"/>
      <c r="F1" s="79"/>
      <c r="G1" s="79"/>
      <c r="H1" s="79"/>
      <c r="I1" s="80"/>
      <c r="J1" s="3" t="s">
        <v>490</v>
      </c>
      <c r="K1" s="78" t="s">
        <v>406</v>
      </c>
      <c r="L1" s="79"/>
      <c r="M1" s="79"/>
      <c r="N1" s="80"/>
      <c r="O1" s="78" t="s">
        <v>401</v>
      </c>
      <c r="P1" s="80"/>
      <c r="Q1" s="3" t="s">
        <v>500</v>
      </c>
      <c r="R1" s="78" t="s">
        <v>313</v>
      </c>
      <c r="S1" s="79"/>
      <c r="T1" s="79"/>
      <c r="U1" s="80"/>
      <c r="V1" s="78" t="s">
        <v>159</v>
      </c>
      <c r="W1" s="80"/>
    </row>
    <row r="2" spans="1:38" ht="15" customHeight="1">
      <c r="A2" s="3" t="s">
        <v>450</v>
      </c>
      <c r="B2" s="3" t="s">
        <v>450</v>
      </c>
      <c r="C2" s="3" t="s">
        <v>253</v>
      </c>
      <c r="D2" s="3" t="s">
        <v>165</v>
      </c>
      <c r="E2" s="3" t="s">
        <v>347</v>
      </c>
      <c r="F2" s="3" t="s">
        <v>220</v>
      </c>
      <c r="G2" s="3" t="s">
        <v>264</v>
      </c>
      <c r="H2" s="3" t="s">
        <v>116</v>
      </c>
      <c r="I2" s="3" t="s">
        <v>277</v>
      </c>
      <c r="J2" s="3" t="s">
        <v>76</v>
      </c>
      <c r="K2" s="3" t="s">
        <v>83</v>
      </c>
      <c r="L2" s="3" t="s">
        <v>15</v>
      </c>
      <c r="M2" s="3" t="s">
        <v>287</v>
      </c>
      <c r="N2" s="3" t="s">
        <v>2</v>
      </c>
      <c r="O2" s="3" t="s">
        <v>15</v>
      </c>
      <c r="P2" s="3" t="s">
        <v>446</v>
      </c>
      <c r="Q2" s="3" t="s">
        <v>76</v>
      </c>
      <c r="R2" s="3" t="s">
        <v>83</v>
      </c>
      <c r="S2" s="3" t="s">
        <v>15</v>
      </c>
      <c r="T2" s="3" t="s">
        <v>287</v>
      </c>
      <c r="U2" s="3" t="s">
        <v>2</v>
      </c>
      <c r="V2" s="3" t="s">
        <v>15</v>
      </c>
      <c r="W2" s="3" t="s">
        <v>446</v>
      </c>
    </row>
    <row r="3" spans="1:38" ht="15.75">
      <c r="A3" s="4"/>
      <c r="B3" s="4"/>
      <c r="C3" s="4" t="s">
        <v>6</v>
      </c>
      <c r="D3" s="4"/>
      <c r="E3" s="4"/>
      <c r="F3" s="4" t="s">
        <v>314</v>
      </c>
      <c r="G3" s="4" t="s">
        <v>115</v>
      </c>
      <c r="H3" s="4"/>
      <c r="I3" s="2">
        <v>44488.627790497703</v>
      </c>
      <c r="J3" s="1"/>
      <c r="K3" s="1">
        <v>0</v>
      </c>
      <c r="L3" s="1">
        <v>5.8705999999999996</v>
      </c>
      <c r="M3" s="1">
        <v>0</v>
      </c>
      <c r="N3" s="1"/>
      <c r="O3" s="1">
        <v>5.86431666666667</v>
      </c>
      <c r="P3" s="1">
        <v>108162.85494583299</v>
      </c>
      <c r="Q3" s="1"/>
      <c r="R3" s="1">
        <v>1206.47747829318</v>
      </c>
      <c r="S3" s="1">
        <v>7.0810500000000003</v>
      </c>
      <c r="T3" s="1">
        <v>30056.8233028006</v>
      </c>
      <c r="U3" s="1"/>
      <c r="V3" s="1">
        <v>6.5173500000000004</v>
      </c>
      <c r="W3" s="1">
        <v>120396.65488180199</v>
      </c>
      <c r="Z3" s="48"/>
      <c r="AA3" s="49"/>
      <c r="AB3" s="50"/>
      <c r="AC3" s="49"/>
      <c r="AD3" s="96" t="s">
        <v>627</v>
      </c>
      <c r="AE3" s="96"/>
      <c r="AF3" s="96"/>
      <c r="AG3" s="96"/>
    </row>
    <row r="4" spans="1:38">
      <c r="A4" s="4"/>
      <c r="B4" s="4"/>
      <c r="C4" s="4" t="s">
        <v>299</v>
      </c>
      <c r="D4" s="4"/>
      <c r="E4" s="4"/>
      <c r="F4" s="4" t="s">
        <v>212</v>
      </c>
      <c r="G4" s="4" t="s">
        <v>115</v>
      </c>
      <c r="H4" s="4"/>
      <c r="I4" s="2">
        <v>44488.664065335703</v>
      </c>
      <c r="J4" s="1"/>
      <c r="K4" s="1">
        <v>0</v>
      </c>
      <c r="L4" s="1">
        <v>5.8705999999999996</v>
      </c>
      <c r="M4" s="1">
        <v>0</v>
      </c>
      <c r="N4" s="1"/>
      <c r="O4" s="1">
        <v>5.8685</v>
      </c>
      <c r="P4" s="1">
        <v>108694.905572833</v>
      </c>
      <c r="Q4" s="1"/>
      <c r="R4" s="1">
        <v>969.79134694238905</v>
      </c>
      <c r="S4" s="1">
        <v>7.0810500000000003</v>
      </c>
      <c r="T4" s="1">
        <v>23782.19387264</v>
      </c>
      <c r="U4" s="1"/>
      <c r="V4" s="1">
        <v>6.5173500000000004</v>
      </c>
      <c r="W4" s="1">
        <v>118512.50338207401</v>
      </c>
      <c r="Z4" s="97" t="s">
        <v>596</v>
      </c>
      <c r="AA4" s="97"/>
      <c r="AB4" s="97"/>
      <c r="AC4" s="97"/>
      <c r="AD4" s="51"/>
      <c r="AE4" s="87" t="s">
        <v>597</v>
      </c>
      <c r="AF4" s="88"/>
      <c r="AG4" s="89"/>
    </row>
    <row r="5" spans="1:38">
      <c r="A5" s="4"/>
      <c r="B5" s="4"/>
      <c r="C5" s="4" t="s">
        <v>113</v>
      </c>
      <c r="D5" s="4"/>
      <c r="E5" s="4"/>
      <c r="F5" s="4" t="s">
        <v>303</v>
      </c>
      <c r="G5" s="4" t="s">
        <v>115</v>
      </c>
      <c r="H5" s="4"/>
      <c r="I5" s="2">
        <v>44488.682196597198</v>
      </c>
      <c r="J5" s="1"/>
      <c r="K5" s="1">
        <v>0</v>
      </c>
      <c r="L5" s="1">
        <v>5.1087333333333298</v>
      </c>
      <c r="M5" s="1">
        <v>0</v>
      </c>
      <c r="N5" s="1"/>
      <c r="O5" s="1">
        <v>5.8601333333333301</v>
      </c>
      <c r="P5" s="1">
        <v>109467.90199302101</v>
      </c>
      <c r="Q5" s="1"/>
      <c r="R5" s="1">
        <v>951.81674133483295</v>
      </c>
      <c r="S5" s="1">
        <v>7.0810666666666702</v>
      </c>
      <c r="T5" s="1">
        <v>22082.349448221899</v>
      </c>
      <c r="U5" s="1"/>
      <c r="V5" s="1">
        <v>6.5173500000000004</v>
      </c>
      <c r="W5" s="1">
        <v>112119.848054688</v>
      </c>
      <c r="Z5" s="52" t="s">
        <v>598</v>
      </c>
      <c r="AA5" s="52" t="s">
        <v>599</v>
      </c>
      <c r="AB5" s="52" t="s">
        <v>600</v>
      </c>
      <c r="AC5" s="53" t="s">
        <v>601</v>
      </c>
      <c r="AD5" s="54" t="s">
        <v>602</v>
      </c>
      <c r="AE5" s="54" t="s">
        <v>603</v>
      </c>
      <c r="AF5" s="55" t="s">
        <v>600</v>
      </c>
      <c r="AG5" s="56" t="s">
        <v>604</v>
      </c>
    </row>
    <row r="6" spans="1:38">
      <c r="A6" s="4"/>
      <c r="B6" s="4"/>
      <c r="C6" s="4" t="s">
        <v>327</v>
      </c>
      <c r="D6" s="4"/>
      <c r="E6" s="4"/>
      <c r="F6" s="4" t="s">
        <v>428</v>
      </c>
      <c r="G6" s="4" t="s">
        <v>115</v>
      </c>
      <c r="H6" s="4"/>
      <c r="I6" s="2">
        <v>44489.246647141197</v>
      </c>
      <c r="J6" s="1"/>
      <c r="K6" s="1">
        <v>0</v>
      </c>
      <c r="L6" s="1">
        <v>5.8580333333333297</v>
      </c>
      <c r="M6" s="1">
        <v>0</v>
      </c>
      <c r="N6" s="1"/>
      <c r="O6" s="1">
        <v>5.86431666666667</v>
      </c>
      <c r="P6" s="1">
        <v>104098.91357478</v>
      </c>
      <c r="Q6" s="1"/>
      <c r="R6" s="1">
        <v>32.930890554297797</v>
      </c>
      <c r="S6" s="1">
        <v>7.0810500000000003</v>
      </c>
      <c r="T6" s="1">
        <v>779.234228022651</v>
      </c>
      <c r="U6" s="1"/>
      <c r="V6" s="1">
        <v>6.5173500000000004</v>
      </c>
      <c r="W6" s="1">
        <v>114354.98645515399</v>
      </c>
      <c r="Z6" s="57" t="s">
        <v>605</v>
      </c>
      <c r="AA6" s="1">
        <f>R3</f>
        <v>1206.47747829318</v>
      </c>
      <c r="AB6" s="90">
        <f>AVERAGE(AA6:AA8)</f>
        <v>1042.6951888568008</v>
      </c>
      <c r="AC6" s="93">
        <f>_xlfn.STDEV.S(AA6:AA8)</f>
        <v>142.12406679184497</v>
      </c>
      <c r="AD6" s="61">
        <v>0</v>
      </c>
      <c r="AE6" s="11">
        <f>AA6/$AB$6</f>
        <v>1.1570759040481891</v>
      </c>
      <c r="AF6" s="59">
        <f>AVERAGE(AE6:AE8)</f>
        <v>1</v>
      </c>
      <c r="AG6" s="60">
        <f>STDEV(AE6:AE8)</f>
        <v>0.136304519586083</v>
      </c>
    </row>
    <row r="7" spans="1:38">
      <c r="A7" s="4"/>
      <c r="B7" s="4"/>
      <c r="C7" s="4" t="s">
        <v>201</v>
      </c>
      <c r="D7" s="4"/>
      <c r="E7" s="4"/>
      <c r="F7" s="4" t="s">
        <v>519</v>
      </c>
      <c r="G7" s="4" t="s">
        <v>115</v>
      </c>
      <c r="H7" s="4"/>
      <c r="I7" s="2">
        <v>44489.283044363401</v>
      </c>
      <c r="J7" s="1"/>
      <c r="K7" s="1">
        <v>0</v>
      </c>
      <c r="L7" s="1">
        <v>5.8622166666666704</v>
      </c>
      <c r="M7" s="1">
        <v>0</v>
      </c>
      <c r="N7" s="1"/>
      <c r="O7" s="1">
        <v>5.8559333333333301</v>
      </c>
      <c r="P7" s="1">
        <v>105871.50469980401</v>
      </c>
      <c r="Q7" s="1"/>
      <c r="R7" s="1">
        <v>50.063758818232401</v>
      </c>
      <c r="S7" s="1">
        <v>7.0810500000000003</v>
      </c>
      <c r="T7" s="1">
        <v>1217.1569076539699</v>
      </c>
      <c r="U7" s="1"/>
      <c r="V7" s="1">
        <v>6.5173333333333296</v>
      </c>
      <c r="W7" s="1">
        <v>117493.45535883799</v>
      </c>
      <c r="Z7" s="57" t="s">
        <v>606</v>
      </c>
      <c r="AA7" s="1">
        <f t="shared" ref="AA7:AA15" si="0">R4</f>
        <v>969.79134694238905</v>
      </c>
      <c r="AB7" s="91"/>
      <c r="AC7" s="94"/>
      <c r="AD7" s="61"/>
      <c r="AE7" s="11">
        <f t="shared" ref="AE7:AE23" si="1">AA7/$AB$6</f>
        <v>0.9300813481317175</v>
      </c>
      <c r="AF7" s="59"/>
      <c r="AG7" s="60"/>
    </row>
    <row r="8" spans="1:38">
      <c r="A8" s="4"/>
      <c r="B8" s="4"/>
      <c r="C8" s="4" t="s">
        <v>173</v>
      </c>
      <c r="D8" s="4"/>
      <c r="E8" s="4"/>
      <c r="F8" s="4" t="s">
        <v>204</v>
      </c>
      <c r="G8" s="4" t="s">
        <v>115</v>
      </c>
      <c r="H8" s="4"/>
      <c r="I8" s="2">
        <v>44489.301195289401</v>
      </c>
      <c r="J8" s="1"/>
      <c r="K8" s="1">
        <v>0</v>
      </c>
      <c r="L8" s="1">
        <v>5.8622166666666704</v>
      </c>
      <c r="M8" s="1">
        <v>0</v>
      </c>
      <c r="N8" s="1"/>
      <c r="O8" s="1">
        <v>5.8601333333333301</v>
      </c>
      <c r="P8" s="1">
        <v>115348.695893175</v>
      </c>
      <c r="Q8" s="1"/>
      <c r="R8" s="1">
        <v>52.9484603649829</v>
      </c>
      <c r="S8" s="1">
        <v>7.0810500000000003</v>
      </c>
      <c r="T8" s="1">
        <v>1353.21563517404</v>
      </c>
      <c r="U8" s="1"/>
      <c r="V8" s="1">
        <v>6.5173500000000004</v>
      </c>
      <c r="W8" s="1">
        <v>123510.60025919401</v>
      </c>
      <c r="Z8" s="57" t="s">
        <v>607</v>
      </c>
      <c r="AA8" s="1">
        <f t="shared" si="0"/>
        <v>951.81674133483295</v>
      </c>
      <c r="AB8" s="92"/>
      <c r="AC8" s="95"/>
      <c r="AD8" s="61"/>
      <c r="AE8" s="11">
        <f t="shared" si="1"/>
        <v>0.91284274782009311</v>
      </c>
      <c r="AF8" s="59"/>
      <c r="AG8" s="60"/>
    </row>
    <row r="9" spans="1:38">
      <c r="A9" s="4"/>
      <c r="B9" s="4"/>
      <c r="C9" s="4" t="s">
        <v>95</v>
      </c>
      <c r="D9" s="4"/>
      <c r="E9" s="4"/>
      <c r="F9" s="4" t="s">
        <v>444</v>
      </c>
      <c r="G9" s="4" t="s">
        <v>115</v>
      </c>
      <c r="H9" s="4"/>
      <c r="I9" s="2">
        <v>44489.3194604167</v>
      </c>
      <c r="J9" s="1"/>
      <c r="K9" s="1">
        <v>0</v>
      </c>
      <c r="L9" s="1">
        <v>5.0208166666666703</v>
      </c>
      <c r="M9" s="1">
        <v>0</v>
      </c>
      <c r="N9" s="1"/>
      <c r="O9" s="1">
        <v>5.8685</v>
      </c>
      <c r="P9" s="1">
        <v>112496.979665419</v>
      </c>
      <c r="Q9" s="1"/>
      <c r="R9" s="1">
        <v>0</v>
      </c>
      <c r="S9" s="1">
        <v>6.6205999999999996</v>
      </c>
      <c r="T9" s="1">
        <v>0</v>
      </c>
      <c r="U9" s="1"/>
      <c r="V9" s="1">
        <v>6.5173333333333296</v>
      </c>
      <c r="W9" s="1">
        <v>117698.952063609</v>
      </c>
      <c r="Z9" s="62" t="s">
        <v>608</v>
      </c>
      <c r="AA9" s="62">
        <f t="shared" si="0"/>
        <v>32.930890554297797</v>
      </c>
      <c r="AB9" s="81">
        <f>AVERAGE(AA9:AA11)</f>
        <v>45.314369912504368</v>
      </c>
      <c r="AC9" s="84">
        <f>_xlfn.STDEV.S(AA9:AA11)</f>
        <v>10.820965599926899</v>
      </c>
      <c r="AD9" s="63">
        <v>15</v>
      </c>
      <c r="AE9" s="72">
        <f t="shared" si="1"/>
        <v>3.158247099078193E-2</v>
      </c>
      <c r="AF9" s="64">
        <f>AVERAGE(AE9:AE11)</f>
        <v>4.3458884625895831E-2</v>
      </c>
      <c r="AG9" s="65">
        <f>STDEV(AE9:AE11)</f>
        <v>1.0377880051207392E-2</v>
      </c>
    </row>
    <row r="10" spans="1:38">
      <c r="A10" s="4"/>
      <c r="B10" s="4"/>
      <c r="C10" s="4" t="s">
        <v>26</v>
      </c>
      <c r="D10" s="4"/>
      <c r="E10" s="4"/>
      <c r="F10" s="4" t="s">
        <v>53</v>
      </c>
      <c r="G10" s="4" t="s">
        <v>115</v>
      </c>
      <c r="H10" s="4"/>
      <c r="I10" s="2">
        <v>44489.337731817097</v>
      </c>
      <c r="J10" s="1"/>
      <c r="K10" s="1">
        <v>0</v>
      </c>
      <c r="L10" s="1">
        <v>5.0124500000000003</v>
      </c>
      <c r="M10" s="1">
        <v>0</v>
      </c>
      <c r="N10" s="1"/>
      <c r="O10" s="1">
        <v>5.8685</v>
      </c>
      <c r="P10" s="1">
        <v>116636.944262922</v>
      </c>
      <c r="Q10" s="1"/>
      <c r="R10" s="1">
        <v>0</v>
      </c>
      <c r="S10" s="1">
        <v>7.2038333333333302</v>
      </c>
      <c r="T10" s="1">
        <v>0</v>
      </c>
      <c r="U10" s="1"/>
      <c r="V10" s="1">
        <v>6.5173333333333296</v>
      </c>
      <c r="W10" s="1">
        <v>120695.156936439</v>
      </c>
      <c r="Z10" s="62" t="s">
        <v>609</v>
      </c>
      <c r="AA10" s="62">
        <f t="shared" si="0"/>
        <v>50.063758818232401</v>
      </c>
      <c r="AB10" s="82"/>
      <c r="AC10" s="85"/>
      <c r="AD10" s="66"/>
      <c r="AE10" s="72">
        <f t="shared" si="1"/>
        <v>4.8013800536589935E-2</v>
      </c>
      <c r="AF10" s="67"/>
      <c r="AG10" s="68"/>
    </row>
    <row r="11" spans="1:38">
      <c r="A11" s="4"/>
      <c r="B11" s="4"/>
      <c r="C11" s="4" t="s">
        <v>152</v>
      </c>
      <c r="D11" s="4"/>
      <c r="E11" s="4"/>
      <c r="F11" s="4" t="s">
        <v>5</v>
      </c>
      <c r="G11" s="4" t="s">
        <v>115</v>
      </c>
      <c r="H11" s="4"/>
      <c r="I11" s="2">
        <v>44489.355883483797</v>
      </c>
      <c r="J11" s="1"/>
      <c r="K11" s="1">
        <v>0</v>
      </c>
      <c r="L11" s="1">
        <v>5.0208166666666703</v>
      </c>
      <c r="M11" s="1">
        <v>0</v>
      </c>
      <c r="N11" s="1"/>
      <c r="O11" s="1">
        <v>5.8685</v>
      </c>
      <c r="P11" s="1">
        <v>117849.668620868</v>
      </c>
      <c r="Q11" s="1"/>
      <c r="R11" s="1">
        <v>0</v>
      </c>
      <c r="S11" s="1">
        <v>7.1271000000000004</v>
      </c>
      <c r="T11" s="1">
        <v>0</v>
      </c>
      <c r="U11" s="1"/>
      <c r="V11" s="1">
        <v>6.5173500000000004</v>
      </c>
      <c r="W11" s="1">
        <v>123920.79868983199</v>
      </c>
      <c r="Z11" s="62" t="s">
        <v>610</v>
      </c>
      <c r="AA11" s="62">
        <f t="shared" si="0"/>
        <v>52.9484603649829</v>
      </c>
      <c r="AB11" s="83"/>
      <c r="AC11" s="86"/>
      <c r="AD11" s="69"/>
      <c r="AE11" s="72">
        <f t="shared" si="1"/>
        <v>5.0780382350315623E-2</v>
      </c>
      <c r="AF11" s="70"/>
      <c r="AG11" s="71"/>
    </row>
    <row r="12" spans="1:38">
      <c r="A12" s="4"/>
      <c r="B12" s="4"/>
      <c r="C12" s="4" t="s">
        <v>274</v>
      </c>
      <c r="D12" s="4"/>
      <c r="E12" s="4"/>
      <c r="F12" s="4" t="s">
        <v>346</v>
      </c>
      <c r="G12" s="4" t="s">
        <v>115</v>
      </c>
      <c r="H12" s="4"/>
      <c r="I12" s="2">
        <v>44489.374046585603</v>
      </c>
      <c r="J12" s="1"/>
      <c r="K12" s="1">
        <v>0</v>
      </c>
      <c r="L12" s="1">
        <v>5.8622166666666704</v>
      </c>
      <c r="M12" s="1">
        <v>0</v>
      </c>
      <c r="N12" s="1"/>
      <c r="O12" s="1">
        <v>5.86431666666667</v>
      </c>
      <c r="P12" s="1">
        <v>113317.25607082499</v>
      </c>
      <c r="Q12" s="1"/>
      <c r="R12" s="1">
        <v>0</v>
      </c>
      <c r="S12" s="1">
        <v>7.0656999999999996</v>
      </c>
      <c r="T12" s="1">
        <v>0</v>
      </c>
      <c r="U12" s="1"/>
      <c r="V12" s="1">
        <v>6.5173500000000004</v>
      </c>
      <c r="W12" s="1">
        <v>123044.891584261</v>
      </c>
      <c r="Z12" s="57" t="s">
        <v>611</v>
      </c>
      <c r="AA12" s="57">
        <f t="shared" si="0"/>
        <v>0</v>
      </c>
      <c r="AB12" s="90">
        <f t="shared" ref="AB12" si="2">AVERAGE(AA12:AA14)</f>
        <v>0</v>
      </c>
      <c r="AC12" s="93">
        <f>_xlfn.STDEV.S(AA12:AA14)</f>
        <v>0</v>
      </c>
      <c r="AD12" s="61">
        <v>30</v>
      </c>
      <c r="AE12" s="73">
        <f t="shared" si="1"/>
        <v>0</v>
      </c>
      <c r="AF12" s="59">
        <f>AVERAGE(AE12:AE14)</f>
        <v>0</v>
      </c>
      <c r="AG12" s="60">
        <f>STDEV(AE12:AE14)</f>
        <v>0</v>
      </c>
    </row>
    <row r="13" spans="1:38">
      <c r="A13" s="4"/>
      <c r="B13" s="4"/>
      <c r="C13" s="4" t="s">
        <v>365</v>
      </c>
      <c r="D13" s="4"/>
      <c r="E13" s="4"/>
      <c r="F13" s="4" t="s">
        <v>323</v>
      </c>
      <c r="G13" s="4" t="s">
        <v>115</v>
      </c>
      <c r="H13" s="4"/>
      <c r="I13" s="2">
        <v>44489.392136273098</v>
      </c>
      <c r="J13" s="1"/>
      <c r="K13" s="1">
        <v>0</v>
      </c>
      <c r="L13" s="1">
        <v>5.8663999999999996</v>
      </c>
      <c r="M13" s="1">
        <v>0</v>
      </c>
      <c r="N13" s="1"/>
      <c r="O13" s="1">
        <v>5.86431666666667</v>
      </c>
      <c r="P13" s="1">
        <v>120540.656200267</v>
      </c>
      <c r="Q13" s="1"/>
      <c r="R13" s="1">
        <v>0</v>
      </c>
      <c r="S13" s="1">
        <v>7.0042999999999997</v>
      </c>
      <c r="T13" s="1">
        <v>0</v>
      </c>
      <c r="U13" s="1"/>
      <c r="V13" s="1">
        <v>6.5173333333333296</v>
      </c>
      <c r="W13" s="1">
        <v>132167.29955264099</v>
      </c>
      <c r="Z13" s="57" t="s">
        <v>612</v>
      </c>
      <c r="AA13" s="57">
        <f t="shared" si="0"/>
        <v>0</v>
      </c>
      <c r="AB13" s="91"/>
      <c r="AC13" s="94"/>
      <c r="AD13" s="61"/>
      <c r="AE13" s="73">
        <f t="shared" si="1"/>
        <v>0</v>
      </c>
      <c r="AF13" s="59"/>
      <c r="AG13" s="60"/>
    </row>
    <row r="14" spans="1:38">
      <c r="A14" s="4"/>
      <c r="B14" s="4"/>
      <c r="C14" s="4" t="s">
        <v>430</v>
      </c>
      <c r="D14" s="4"/>
      <c r="E14" s="4"/>
      <c r="F14" s="4" t="s">
        <v>520</v>
      </c>
      <c r="G14" s="4" t="s">
        <v>115</v>
      </c>
      <c r="H14" s="4"/>
      <c r="I14" s="2">
        <v>44489.410265462997</v>
      </c>
      <c r="J14" s="1"/>
      <c r="K14" s="1">
        <v>0</v>
      </c>
      <c r="L14" s="1">
        <v>5.8622166666666704</v>
      </c>
      <c r="M14" s="1">
        <v>0</v>
      </c>
      <c r="N14" s="1"/>
      <c r="O14" s="1">
        <v>5.8559333333333301</v>
      </c>
      <c r="P14" s="1">
        <v>126594.938822563</v>
      </c>
      <c r="Q14" s="1"/>
      <c r="R14" s="1">
        <v>0</v>
      </c>
      <c r="S14" s="1">
        <v>7.1271000000000004</v>
      </c>
      <c r="T14" s="1">
        <v>0</v>
      </c>
      <c r="U14" s="1"/>
      <c r="V14" s="1">
        <v>6.5173500000000004</v>
      </c>
      <c r="W14" s="1">
        <v>126911.83789424199</v>
      </c>
      <c r="Z14" s="57" t="s">
        <v>613</v>
      </c>
      <c r="AA14" s="57">
        <f t="shared" si="0"/>
        <v>0</v>
      </c>
      <c r="AB14" s="92"/>
      <c r="AC14" s="95"/>
      <c r="AD14" s="61"/>
      <c r="AE14" s="73">
        <f t="shared" si="1"/>
        <v>0</v>
      </c>
      <c r="AF14" s="59"/>
      <c r="AG14" s="60"/>
    </row>
    <row r="15" spans="1:38">
      <c r="A15" s="4"/>
      <c r="B15" s="4"/>
      <c r="C15" s="4" t="s">
        <v>149</v>
      </c>
      <c r="D15" s="4"/>
      <c r="E15" s="4"/>
      <c r="F15" s="4" t="s">
        <v>491</v>
      </c>
      <c r="G15" s="4" t="s">
        <v>115</v>
      </c>
      <c r="H15" s="4"/>
      <c r="I15" s="2">
        <v>44489.446547361098</v>
      </c>
      <c r="J15" s="1"/>
      <c r="K15" s="1">
        <v>0</v>
      </c>
      <c r="L15" s="1">
        <v>5.8664166666666704</v>
      </c>
      <c r="M15" s="1">
        <v>0</v>
      </c>
      <c r="N15" s="1"/>
      <c r="O15" s="1">
        <v>5.8685</v>
      </c>
      <c r="P15" s="1">
        <v>123418.84129640101</v>
      </c>
      <c r="Q15" s="1"/>
      <c r="R15" s="1">
        <v>0</v>
      </c>
      <c r="S15" s="1">
        <v>7.1961666666666702</v>
      </c>
      <c r="T15" s="1">
        <v>0</v>
      </c>
      <c r="U15" s="1"/>
      <c r="V15" s="1">
        <v>6.5173500000000004</v>
      </c>
      <c r="W15" s="1">
        <v>121173.201281027</v>
      </c>
      <c r="Z15" s="62" t="s">
        <v>614</v>
      </c>
      <c r="AA15" s="62">
        <f t="shared" si="0"/>
        <v>0</v>
      </c>
      <c r="AB15" s="81">
        <f t="shared" ref="AB15" si="3">AVERAGE(AA15:AA17)</f>
        <v>0</v>
      </c>
      <c r="AC15" s="84">
        <f>_xlfn.STDEV.S(AA15:AA17)</f>
        <v>0</v>
      </c>
      <c r="AD15" s="63">
        <v>60</v>
      </c>
      <c r="AE15" s="72">
        <f t="shared" si="1"/>
        <v>0</v>
      </c>
      <c r="AF15" s="64">
        <f>AVERAGE(AE15:AE17)</f>
        <v>0</v>
      </c>
      <c r="AG15" s="65">
        <f>STDEV(AE15:AE17)</f>
        <v>0</v>
      </c>
      <c r="AI15" s="52" t="s">
        <v>615</v>
      </c>
      <c r="AJ15" s="87" t="s">
        <v>597</v>
      </c>
      <c r="AK15" s="88"/>
      <c r="AL15" s="89"/>
    </row>
    <row r="16" spans="1:38">
      <c r="A16" s="4"/>
      <c r="B16" s="4"/>
      <c r="C16" s="4" t="s">
        <v>101</v>
      </c>
      <c r="D16" s="4"/>
      <c r="E16" s="4"/>
      <c r="F16" s="4" t="s">
        <v>236</v>
      </c>
      <c r="G16" s="4" t="s">
        <v>115</v>
      </c>
      <c r="H16" s="4"/>
      <c r="I16" s="2">
        <v>44489.464688958302</v>
      </c>
      <c r="J16" s="1"/>
      <c r="K16" s="1">
        <v>0</v>
      </c>
      <c r="L16" s="1">
        <v>5.8705999999999996</v>
      </c>
      <c r="M16" s="1">
        <v>0</v>
      </c>
      <c r="N16" s="1"/>
      <c r="O16" s="1">
        <v>5.8685</v>
      </c>
      <c r="P16" s="1">
        <v>131226.41835814799</v>
      </c>
      <c r="Q16" s="1"/>
      <c r="R16" s="1">
        <v>0</v>
      </c>
      <c r="S16" s="1">
        <v>7.0657166666666704</v>
      </c>
      <c r="T16" s="1">
        <v>0</v>
      </c>
      <c r="U16" s="1"/>
      <c r="V16" s="1">
        <v>6.5173500000000004</v>
      </c>
      <c r="W16" s="1">
        <v>130559.52871573401</v>
      </c>
      <c r="Z16" s="62" t="s">
        <v>616</v>
      </c>
      <c r="AA16" s="62">
        <f>R14</f>
        <v>0</v>
      </c>
      <c r="AB16" s="82"/>
      <c r="AC16" s="85"/>
      <c r="AD16" s="66"/>
      <c r="AE16" s="72">
        <f t="shared" si="1"/>
        <v>0</v>
      </c>
      <c r="AF16" s="67"/>
      <c r="AG16" s="68"/>
      <c r="AI16" s="62">
        <v>0</v>
      </c>
      <c r="AJ16" s="72">
        <f>AE6</f>
        <v>1.1570759040481891</v>
      </c>
      <c r="AK16" s="72">
        <f>AE7</f>
        <v>0.9300813481317175</v>
      </c>
      <c r="AL16" s="72">
        <f>AE8</f>
        <v>0.91284274782009311</v>
      </c>
    </row>
    <row r="17" spans="1:38">
      <c r="A17" s="4"/>
      <c r="B17" s="4"/>
      <c r="C17" s="4" t="s">
        <v>284</v>
      </c>
      <c r="D17" s="4"/>
      <c r="E17" s="4"/>
      <c r="F17" s="4" t="s">
        <v>324</v>
      </c>
      <c r="G17" s="4" t="s">
        <v>115</v>
      </c>
      <c r="H17" s="4"/>
      <c r="I17" s="2">
        <v>44489.482930312501</v>
      </c>
      <c r="J17" s="1"/>
      <c r="K17" s="1">
        <v>0</v>
      </c>
      <c r="L17" s="1">
        <v>5.1170833333333299</v>
      </c>
      <c r="M17" s="1">
        <v>0</v>
      </c>
      <c r="N17" s="1"/>
      <c r="O17" s="1">
        <v>5.8685</v>
      </c>
      <c r="P17" s="1">
        <v>118528.782498179</v>
      </c>
      <c r="Q17" s="1"/>
      <c r="R17" s="1">
        <v>0</v>
      </c>
      <c r="S17" s="1">
        <v>6.8431499999999996</v>
      </c>
      <c r="T17" s="1">
        <v>0</v>
      </c>
      <c r="U17" s="1"/>
      <c r="V17" s="1">
        <v>6.5173333333333296</v>
      </c>
      <c r="W17" s="1">
        <v>119726.045369666</v>
      </c>
      <c r="Z17" s="62" t="s">
        <v>617</v>
      </c>
      <c r="AA17" s="62">
        <f t="shared" ref="AA17:AA23" si="4">R15</f>
        <v>0</v>
      </c>
      <c r="AB17" s="83"/>
      <c r="AC17" s="86"/>
      <c r="AD17" s="69"/>
      <c r="AE17" s="72">
        <f t="shared" si="1"/>
        <v>0</v>
      </c>
      <c r="AF17" s="70"/>
      <c r="AG17" s="71"/>
      <c r="AI17" s="57">
        <v>15</v>
      </c>
      <c r="AJ17" s="73">
        <f>AE9</f>
        <v>3.158247099078193E-2</v>
      </c>
      <c r="AK17" s="73">
        <f>AE10</f>
        <v>4.8013800536589935E-2</v>
      </c>
      <c r="AL17" s="73">
        <f>AE11</f>
        <v>5.0780382350315623E-2</v>
      </c>
    </row>
    <row r="18" spans="1:38">
      <c r="A18" s="4"/>
      <c r="B18" s="4"/>
      <c r="C18" s="4" t="s">
        <v>199</v>
      </c>
      <c r="D18" s="4"/>
      <c r="E18" s="4"/>
      <c r="F18" s="4" t="s">
        <v>187</v>
      </c>
      <c r="G18" s="4" t="s">
        <v>115</v>
      </c>
      <c r="H18" s="4"/>
      <c r="I18" s="2">
        <v>44489.0829061806</v>
      </c>
      <c r="J18" s="1"/>
      <c r="K18" s="1">
        <v>0</v>
      </c>
      <c r="L18" s="1">
        <v>5.8580333333333297</v>
      </c>
      <c r="M18" s="1">
        <v>0</v>
      </c>
      <c r="N18" s="1"/>
      <c r="O18" s="1">
        <v>5.8559333333333301</v>
      </c>
      <c r="P18" s="1">
        <v>128089.29668381601</v>
      </c>
      <c r="Q18" s="1"/>
      <c r="R18" s="1">
        <v>0</v>
      </c>
      <c r="S18" s="1">
        <v>6.8431499999999996</v>
      </c>
      <c r="T18" s="1">
        <v>0</v>
      </c>
      <c r="U18" s="1"/>
      <c r="V18" s="1">
        <v>6.5173333333333296</v>
      </c>
      <c r="W18" s="1">
        <v>125868.60624379999</v>
      </c>
      <c r="Z18" s="57" t="s">
        <v>618</v>
      </c>
      <c r="AA18" s="57">
        <f t="shared" si="4"/>
        <v>0</v>
      </c>
      <c r="AB18" s="90">
        <f t="shared" ref="AB18" si="5">AVERAGE(AA18:AA20)</f>
        <v>0</v>
      </c>
      <c r="AC18" s="93">
        <f>_xlfn.STDEV.S(AA18:AA20)</f>
        <v>0</v>
      </c>
      <c r="AD18" s="61">
        <v>120</v>
      </c>
      <c r="AE18" s="73">
        <f t="shared" si="1"/>
        <v>0</v>
      </c>
      <c r="AF18" s="59">
        <f>AVERAGE(AE18:AE20)</f>
        <v>0</v>
      </c>
      <c r="AG18" s="60">
        <f>STDEV(AE18:AE20)</f>
        <v>0</v>
      </c>
      <c r="AI18" s="57">
        <v>30</v>
      </c>
      <c r="AJ18" s="73">
        <f>AE12</f>
        <v>0</v>
      </c>
      <c r="AK18" s="73">
        <f>AE13</f>
        <v>0</v>
      </c>
      <c r="AL18" s="73">
        <f>AE14</f>
        <v>0</v>
      </c>
    </row>
    <row r="19" spans="1:38">
      <c r="A19" s="4"/>
      <c r="B19" s="4"/>
      <c r="C19" s="4" t="s">
        <v>378</v>
      </c>
      <c r="D19" s="4"/>
      <c r="E19" s="4"/>
      <c r="F19" s="4" t="s">
        <v>232</v>
      </c>
      <c r="G19" s="4" t="s">
        <v>115</v>
      </c>
      <c r="H19" s="4"/>
      <c r="I19" s="2">
        <v>44489.101108680603</v>
      </c>
      <c r="J19" s="1"/>
      <c r="K19" s="1">
        <v>0</v>
      </c>
      <c r="L19" s="1">
        <v>5.8622166666666704</v>
      </c>
      <c r="M19" s="1">
        <v>0</v>
      </c>
      <c r="N19" s="1"/>
      <c r="O19" s="1">
        <v>5.8601333333333301</v>
      </c>
      <c r="P19" s="1">
        <v>126772.961969754</v>
      </c>
      <c r="Q19" s="1"/>
      <c r="R19" s="1">
        <v>0</v>
      </c>
      <c r="S19" s="1">
        <v>6.8891999999999998</v>
      </c>
      <c r="T19" s="1">
        <v>0</v>
      </c>
      <c r="U19" s="1"/>
      <c r="V19" s="1">
        <v>6.5173500000000004</v>
      </c>
      <c r="W19" s="1">
        <v>125866.044469573</v>
      </c>
      <c r="Z19" s="57" t="s">
        <v>619</v>
      </c>
      <c r="AA19" s="57">
        <f t="shared" si="4"/>
        <v>0</v>
      </c>
      <c r="AB19" s="91"/>
      <c r="AC19" s="94"/>
      <c r="AD19" s="61"/>
      <c r="AE19" s="73">
        <f t="shared" si="1"/>
        <v>0</v>
      </c>
      <c r="AF19" s="59"/>
      <c r="AG19" s="60"/>
      <c r="AI19" s="62">
        <v>60</v>
      </c>
      <c r="AJ19" s="72">
        <f>AE15</f>
        <v>0</v>
      </c>
      <c r="AK19" s="72">
        <f>AE16</f>
        <v>0</v>
      </c>
      <c r="AL19" s="72">
        <f>AE17</f>
        <v>0</v>
      </c>
    </row>
    <row r="20" spans="1:38">
      <c r="A20" s="4"/>
      <c r="B20" s="4"/>
      <c r="C20" s="4" t="s">
        <v>522</v>
      </c>
      <c r="D20" s="4"/>
      <c r="E20" s="4"/>
      <c r="F20" s="4" t="s">
        <v>503</v>
      </c>
      <c r="G20" s="4" t="s">
        <v>115</v>
      </c>
      <c r="H20" s="4"/>
      <c r="I20" s="2">
        <v>44489.119276099504</v>
      </c>
      <c r="J20" s="1"/>
      <c r="K20" s="1">
        <v>0</v>
      </c>
      <c r="L20" s="1">
        <v>5.0250000000000004</v>
      </c>
      <c r="M20" s="1">
        <v>0</v>
      </c>
      <c r="N20" s="1"/>
      <c r="O20" s="1">
        <v>5.8727</v>
      </c>
      <c r="P20" s="1">
        <v>131204.38664632</v>
      </c>
      <c r="Q20" s="1"/>
      <c r="R20" s="1">
        <v>0</v>
      </c>
      <c r="S20" s="1">
        <v>7.1424500000000002</v>
      </c>
      <c r="T20" s="1">
        <v>0</v>
      </c>
      <c r="U20" s="1"/>
      <c r="V20" s="1">
        <v>6.5173500000000004</v>
      </c>
      <c r="W20" s="1">
        <v>130182.76863266699</v>
      </c>
      <c r="Z20" s="57" t="s">
        <v>620</v>
      </c>
      <c r="AA20" s="57">
        <f t="shared" si="4"/>
        <v>0</v>
      </c>
      <c r="AB20" s="92"/>
      <c r="AC20" s="95"/>
      <c r="AD20" s="61"/>
      <c r="AE20" s="73">
        <f t="shared" si="1"/>
        <v>0</v>
      </c>
      <c r="AF20" s="59"/>
      <c r="AG20" s="60"/>
      <c r="AI20" s="57">
        <v>120</v>
      </c>
      <c r="AJ20" s="73">
        <f>AE18</f>
        <v>0</v>
      </c>
      <c r="AK20" s="73">
        <f>AE19</f>
        <v>0</v>
      </c>
      <c r="AL20" s="73">
        <f>AE20</f>
        <v>0</v>
      </c>
    </row>
    <row r="21" spans="1:38">
      <c r="Z21" s="62" t="s">
        <v>621</v>
      </c>
      <c r="AA21" s="62">
        <f t="shared" si="4"/>
        <v>0</v>
      </c>
      <c r="AB21" s="81">
        <f t="shared" ref="AB21" si="6">AVERAGE(AA21:AA23)</f>
        <v>0</v>
      </c>
      <c r="AC21" s="84">
        <f>_xlfn.STDEV.S(AA21:AA23)</f>
        <v>0</v>
      </c>
      <c r="AD21" s="63">
        <v>240</v>
      </c>
      <c r="AE21" s="72">
        <f t="shared" si="1"/>
        <v>0</v>
      </c>
      <c r="AF21" s="64">
        <f>AVERAGE(AE21:AE23)</f>
        <v>0</v>
      </c>
      <c r="AG21" s="65">
        <f>STDEV(AE21:AE23)</f>
        <v>0</v>
      </c>
      <c r="AI21" s="62">
        <v>240</v>
      </c>
      <c r="AJ21" s="72">
        <f>AE21</f>
        <v>0</v>
      </c>
      <c r="AK21" s="72">
        <f>AE22</f>
        <v>0</v>
      </c>
      <c r="AL21" s="72">
        <f>AE23</f>
        <v>0</v>
      </c>
    </row>
    <row r="22" spans="1:38">
      <c r="Z22" s="62" t="s">
        <v>622</v>
      </c>
      <c r="AA22" s="62">
        <f t="shared" si="4"/>
        <v>0</v>
      </c>
      <c r="AB22" s="82"/>
      <c r="AC22" s="85"/>
      <c r="AD22" s="66"/>
      <c r="AE22" s="72">
        <f t="shared" si="1"/>
        <v>0</v>
      </c>
      <c r="AF22" s="67"/>
      <c r="AG22" s="68"/>
    </row>
    <row r="23" spans="1:38">
      <c r="Z23" s="62" t="s">
        <v>623</v>
      </c>
      <c r="AA23" s="62">
        <f t="shared" si="4"/>
        <v>0</v>
      </c>
      <c r="AB23" s="83"/>
      <c r="AC23" s="86"/>
      <c r="AD23" s="69"/>
      <c r="AE23" s="72">
        <f t="shared" si="1"/>
        <v>0</v>
      </c>
      <c r="AF23" s="70"/>
      <c r="AG23" s="71"/>
    </row>
  </sheetData>
  <mergeCells count="21">
    <mergeCell ref="AB21:AB23"/>
    <mergeCell ref="AC21:AC23"/>
    <mergeCell ref="A1:I1"/>
    <mergeCell ref="K1:N1"/>
    <mergeCell ref="O1:P1"/>
    <mergeCell ref="R1:U1"/>
    <mergeCell ref="V1:W1"/>
    <mergeCell ref="AB9:AB11"/>
    <mergeCell ref="AC9:AC11"/>
    <mergeCell ref="AB12:AB14"/>
    <mergeCell ref="AC12:AC14"/>
    <mergeCell ref="AB15:AB17"/>
    <mergeCell ref="AC15:AC17"/>
    <mergeCell ref="AJ15:AL15"/>
    <mergeCell ref="AB18:AB20"/>
    <mergeCell ref="AC18:AC20"/>
    <mergeCell ref="AD3:AG3"/>
    <mergeCell ref="Z4:AC4"/>
    <mergeCell ref="AE4:AG4"/>
    <mergeCell ref="AB6:AB8"/>
    <mergeCell ref="AC6:AC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4699C4C1-E91E-40B4-80FE-471DEDFB0E1D}">
          <x14:formula1>
            <xm:f>ValueList_Helper!$A$1:$A$11</xm:f>
          </x14:formula1>
          <xm:sqref>G3:G20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Hep Data for Prism</vt:lpstr>
      <vt:lpstr>Data</vt:lpstr>
      <vt:lpstr>30503 MDL</vt:lpstr>
      <vt:lpstr>30507 MDL</vt:lpstr>
      <vt:lpstr>30501 MDL</vt:lpstr>
      <vt:lpstr>30516 MDL</vt:lpstr>
      <vt:lpstr>Ametryn MDL</vt:lpstr>
      <vt:lpstr>503Stab</vt:lpstr>
      <vt:lpstr>507Stab</vt:lpstr>
      <vt:lpstr>501Stab</vt:lpstr>
      <vt:lpstr>516Stab</vt:lpstr>
      <vt:lpstr>AmetrynStab</vt:lpstr>
      <vt:lpstr>Notes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2021-11-04T17:16:09Z</dcterms:created>
  <dcterms:modified xsi:type="dcterms:W3CDTF">2021-11-05T20:55:40Z</dcterms:modified>
</cp:coreProperties>
</file>