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embeddings/oleObject2.bin" ContentType="application/vnd.openxmlformats-officedocument.oleObject"/>
  <Override PartName="/xl/drawings/drawing12.xml" ContentType="application/vnd.openxmlformats-officedocument.drawing+xml"/>
  <Override PartName="/xl/embeddings/oleObject3.bin" ContentType="application/vnd.openxmlformats-officedocument.oleObject"/>
  <Override PartName="/xl/drawings/drawing13.xml" ContentType="application/vnd.openxmlformats-officedocument.drawing+xml"/>
  <Override PartName="/xl/embeddings/oleObject4.bin" ContentType="application/vnd.openxmlformats-officedocument.oleObject"/>
  <Override PartName="/xl/drawings/drawing14.xml" ContentType="application/vnd.openxmlformats-officedocument.drawing+xml"/>
  <Override PartName="/xl/embeddings/oleObject5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13_ncr:1_{9BCDC445-9E75-49EB-8FAC-8CF7538F59C9}" xr6:coauthVersionLast="46" xr6:coauthVersionMax="46" xr10:uidLastSave="{00000000-0000-0000-0000-000000000000}"/>
  <bookViews>
    <workbookView xWindow="28680" yWindow="-120" windowWidth="25440" windowHeight="15390" tabRatio="777" firstSheet="1" activeTab="13" xr2:uid="{00000000-000D-0000-FFFF-FFFF00000000}"/>
  </bookViews>
  <sheets>
    <sheet name="Cover Sheet" sheetId="7" r:id="rId1"/>
    <sheet name="Hep Clearance Calcs" sheetId="21" r:id="rId2"/>
    <sheet name="Hep Data for Prism" sheetId="22" r:id="rId3"/>
    <sheet name="MDL" sheetId="20" r:id="rId4"/>
    <sheet name="Assay Summary" sheetId="8" r:id="rId5"/>
    <sheet name="476" sheetId="14" r:id="rId6"/>
    <sheet name="900" sheetId="15" r:id="rId7"/>
    <sheet name="906" sheetId="16" r:id="rId8"/>
    <sheet name="913" sheetId="17" r:id="rId9"/>
    <sheet name="965" sheetId="18" r:id="rId10"/>
    <sheet name="Stability_476" sheetId="24" r:id="rId11"/>
    <sheet name="900_stability" sheetId="31" r:id="rId12"/>
    <sheet name="913_stability" sheetId="28" r:id="rId13"/>
    <sheet name="906_stability" sheetId="29" r:id="rId14"/>
    <sheet name="965_stability" sheetId="30" r:id="rId15"/>
    <sheet name="Notes" sheetId="11" r:id="rId16"/>
    <sheet name="ValueList_Helper" sheetId="2" state="hidden" r:id="rId17"/>
  </sheets>
  <definedNames>
    <definedName name="_xlnm.Print_Area" localSheetId="1">'Hep Clearance Calcs'!$D$1:$H$22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24" l="1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6" i="24"/>
  <c r="E63" i="7"/>
  <c r="E65" i="7"/>
  <c r="E66" i="7"/>
  <c r="E67" i="7"/>
  <c r="D67" i="7"/>
  <c r="D66" i="7"/>
  <c r="D65" i="7"/>
  <c r="D63" i="7"/>
  <c r="T5" i="31"/>
  <c r="W8" i="31" s="1"/>
  <c r="U5" i="31"/>
  <c r="T8" i="31"/>
  <c r="U8" i="31"/>
  <c r="T11" i="31"/>
  <c r="U11" i="31"/>
  <c r="T14" i="31"/>
  <c r="U14" i="31"/>
  <c r="W15" i="31"/>
  <c r="AC17" i="31" s="1"/>
  <c r="T17" i="31"/>
  <c r="U17" i="31"/>
  <c r="W18" i="31"/>
  <c r="AC18" i="31" s="1"/>
  <c r="T20" i="31"/>
  <c r="U20" i="31"/>
  <c r="W21" i="31"/>
  <c r="AC19" i="31" s="1"/>
  <c r="T23" i="31"/>
  <c r="U23" i="31"/>
  <c r="W25" i="31"/>
  <c r="AD20" i="31" s="1"/>
  <c r="T26" i="31"/>
  <c r="U26" i="31"/>
  <c r="W26" i="31"/>
  <c r="X26" i="31" s="1"/>
  <c r="W27" i="31"/>
  <c r="W28" i="31"/>
  <c r="X8" i="31" l="1"/>
  <c r="Y8" i="31"/>
  <c r="AB16" i="31"/>
  <c r="Y26" i="31"/>
  <c r="W23" i="31"/>
  <c r="W19" i="31"/>
  <c r="AD18" i="31" s="1"/>
  <c r="W16" i="31"/>
  <c r="AD17" i="31" s="1"/>
  <c r="W7" i="31"/>
  <c r="AD15" i="31" s="1"/>
  <c r="W10" i="31"/>
  <c r="AD16" i="31" s="1"/>
  <c r="W6" i="31"/>
  <c r="AC15" i="31" s="1"/>
  <c r="W14" i="31"/>
  <c r="W20" i="31"/>
  <c r="W17" i="31"/>
  <c r="W13" i="31"/>
  <c r="W9" i="31"/>
  <c r="AC16" i="31" s="1"/>
  <c r="W11" i="31"/>
  <c r="W22" i="31"/>
  <c r="AD19" i="31" s="1"/>
  <c r="W12" i="31"/>
  <c r="W5" i="31"/>
  <c r="W24" i="31"/>
  <c r="AC20" i="31" s="1"/>
  <c r="X11" i="31" l="1"/>
  <c r="Y11" i="31"/>
  <c r="Y14" i="31"/>
  <c r="AB17" i="31"/>
  <c r="X14" i="31"/>
  <c r="AB18" i="31"/>
  <c r="X17" i="31"/>
  <c r="Y17" i="31"/>
  <c r="X23" i="31"/>
  <c r="AB20" i="31"/>
  <c r="Y23" i="31"/>
  <c r="X5" i="31"/>
  <c r="AB15" i="31"/>
  <c r="Y5" i="31"/>
  <c r="X20" i="31"/>
  <c r="Y20" i="31"/>
  <c r="AB19" i="31"/>
  <c r="L6" i="30" l="1"/>
  <c r="M6" i="30"/>
  <c r="U6" i="30" s="1"/>
  <c r="O6" i="30"/>
  <c r="P6" i="30" s="1"/>
  <c r="T6" i="30" s="1"/>
  <c r="O7" i="30"/>
  <c r="U16" i="30" s="1"/>
  <c r="U7" i="30"/>
  <c r="O8" i="30"/>
  <c r="V16" i="30" s="1"/>
  <c r="L9" i="30"/>
  <c r="M9" i="30"/>
  <c r="O9" i="30"/>
  <c r="P9" i="30" s="1"/>
  <c r="T7" i="30" s="1"/>
  <c r="O10" i="30"/>
  <c r="O11" i="30"/>
  <c r="V17" i="30" s="1"/>
  <c r="L12" i="30"/>
  <c r="M12" i="30"/>
  <c r="U8" i="30" s="1"/>
  <c r="O12" i="30"/>
  <c r="P12" i="30" s="1"/>
  <c r="T8" i="30" s="1"/>
  <c r="O13" i="30"/>
  <c r="U18" i="30" s="1"/>
  <c r="O14" i="30"/>
  <c r="L15" i="30"/>
  <c r="M15" i="30"/>
  <c r="U9" i="30" s="1"/>
  <c r="O15" i="30"/>
  <c r="Q15" i="30"/>
  <c r="O16" i="30"/>
  <c r="T16" i="30"/>
  <c r="O17" i="30"/>
  <c r="V19" i="30" s="1"/>
  <c r="U17" i="30"/>
  <c r="L18" i="30"/>
  <c r="M18" i="30"/>
  <c r="U10" i="30" s="1"/>
  <c r="O18" i="30"/>
  <c r="P18" i="30" s="1"/>
  <c r="T10" i="30" s="1"/>
  <c r="T18" i="30"/>
  <c r="V18" i="30"/>
  <c r="O19" i="30"/>
  <c r="T19" i="30"/>
  <c r="U19" i="30"/>
  <c r="O20" i="30"/>
  <c r="U20" i="30"/>
  <c r="V20" i="30"/>
  <c r="L21" i="30"/>
  <c r="M21" i="30"/>
  <c r="U11" i="30" s="1"/>
  <c r="O21" i="30"/>
  <c r="P21" i="30" s="1"/>
  <c r="T11" i="30" s="1"/>
  <c r="V21" i="30"/>
  <c r="O22" i="30"/>
  <c r="U21" i="30" s="1"/>
  <c r="O23" i="30"/>
  <c r="L24" i="30"/>
  <c r="M24" i="30"/>
  <c r="U12" i="30" s="1"/>
  <c r="O24" i="30"/>
  <c r="P24" i="30" s="1"/>
  <c r="T12" i="30" s="1"/>
  <c r="O25" i="30"/>
  <c r="U22" i="30" s="1"/>
  <c r="O26" i="30"/>
  <c r="V22" i="30" s="1"/>
  <c r="L6" i="29"/>
  <c r="O26" i="29" s="1"/>
  <c r="V22" i="29" s="1"/>
  <c r="M6" i="29"/>
  <c r="U6" i="29" s="1"/>
  <c r="O6" i="29"/>
  <c r="U7" i="29"/>
  <c r="O8" i="29"/>
  <c r="V16" i="29" s="1"/>
  <c r="U8" i="29"/>
  <c r="L9" i="29"/>
  <c r="M9" i="29"/>
  <c r="L12" i="29"/>
  <c r="M12" i="29"/>
  <c r="U12" i="29"/>
  <c r="O13" i="29"/>
  <c r="U18" i="29" s="1"/>
  <c r="O14" i="29"/>
  <c r="V18" i="29" s="1"/>
  <c r="L15" i="29"/>
  <c r="M15" i="29"/>
  <c r="U9" i="29" s="1"/>
  <c r="O16" i="29"/>
  <c r="L18" i="29"/>
  <c r="M18" i="29"/>
  <c r="U10" i="29" s="1"/>
  <c r="O18" i="29"/>
  <c r="O19" i="29"/>
  <c r="U20" i="29" s="1"/>
  <c r="U19" i="29"/>
  <c r="L21" i="29"/>
  <c r="M21" i="29"/>
  <c r="U11" i="29" s="1"/>
  <c r="O21" i="29"/>
  <c r="O22" i="29"/>
  <c r="U21" i="29" s="1"/>
  <c r="L24" i="29"/>
  <c r="M24" i="29"/>
  <c r="O25" i="29"/>
  <c r="U22" i="29" s="1"/>
  <c r="L6" i="28"/>
  <c r="O6" i="28" s="1"/>
  <c r="M6" i="28"/>
  <c r="U6" i="28" s="1"/>
  <c r="U7" i="28"/>
  <c r="L9" i="28"/>
  <c r="M9" i="28"/>
  <c r="L12" i="28"/>
  <c r="M12" i="28"/>
  <c r="U8" i="28" s="1"/>
  <c r="U12" i="28"/>
  <c r="O13" i="28"/>
  <c r="U18" i="28" s="1"/>
  <c r="L15" i="28"/>
  <c r="M15" i="28"/>
  <c r="U9" i="28" s="1"/>
  <c r="L18" i="28"/>
  <c r="M18" i="28"/>
  <c r="U10" i="28" s="1"/>
  <c r="O19" i="28"/>
  <c r="U20" i="28" s="1"/>
  <c r="L21" i="28"/>
  <c r="M21" i="28"/>
  <c r="U11" i="28" s="1"/>
  <c r="O22" i="28"/>
  <c r="U21" i="28" s="1"/>
  <c r="L24" i="28"/>
  <c r="M24" i="28"/>
  <c r="P15" i="30" l="1"/>
  <c r="T9" i="30" s="1"/>
  <c r="Q12" i="30"/>
  <c r="T21" i="30"/>
  <c r="T20" i="30"/>
  <c r="T17" i="30"/>
  <c r="Q21" i="30"/>
  <c r="Q18" i="30"/>
  <c r="Q6" i="30"/>
  <c r="Q24" i="30"/>
  <c r="T22" i="30"/>
  <c r="Q9" i="30"/>
  <c r="P18" i="29"/>
  <c r="T10" i="29" s="1"/>
  <c r="P6" i="29"/>
  <c r="T6" i="29" s="1"/>
  <c r="T16" i="29"/>
  <c r="O24" i="29"/>
  <c r="O7" i="29"/>
  <c r="U16" i="29" s="1"/>
  <c r="O11" i="29"/>
  <c r="V17" i="29" s="1"/>
  <c r="O9" i="29"/>
  <c r="T21" i="29"/>
  <c r="T20" i="29"/>
  <c r="O15" i="29"/>
  <c r="O23" i="29"/>
  <c r="V21" i="29" s="1"/>
  <c r="O20" i="29"/>
  <c r="V20" i="29" s="1"/>
  <c r="O17" i="29"/>
  <c r="V19" i="29" s="1"/>
  <c r="O12" i="29"/>
  <c r="O10" i="29"/>
  <c r="U17" i="29" s="1"/>
  <c r="Q6" i="29"/>
  <c r="P6" i="28"/>
  <c r="T6" i="28" s="1"/>
  <c r="T16" i="28"/>
  <c r="O7" i="28"/>
  <c r="U16" i="28" s="1"/>
  <c r="O9" i="28"/>
  <c r="O15" i="28"/>
  <c r="O23" i="28"/>
  <c r="V21" i="28" s="1"/>
  <c r="O20" i="28"/>
  <c r="V20" i="28" s="1"/>
  <c r="O17" i="28"/>
  <c r="V19" i="28" s="1"/>
  <c r="O12" i="28"/>
  <c r="O10" i="28"/>
  <c r="U17" i="28" s="1"/>
  <c r="O16" i="28"/>
  <c r="U19" i="28" s="1"/>
  <c r="O24" i="28"/>
  <c r="O26" i="28"/>
  <c r="V22" i="28" s="1"/>
  <c r="O11" i="28"/>
  <c r="V17" i="28" s="1"/>
  <c r="O25" i="28"/>
  <c r="U22" i="28" s="1"/>
  <c r="O21" i="28"/>
  <c r="O18" i="28"/>
  <c r="O14" i="28"/>
  <c r="V18" i="28" s="1"/>
  <c r="O8" i="28"/>
  <c r="V16" i="28" s="1"/>
  <c r="T17" i="29" l="1"/>
  <c r="P9" i="29"/>
  <c r="T7" i="29" s="1"/>
  <c r="Q9" i="29"/>
  <c r="Q15" i="29"/>
  <c r="P15" i="29"/>
  <c r="T9" i="29" s="1"/>
  <c r="T19" i="29"/>
  <c r="P12" i="29"/>
  <c r="T8" i="29" s="1"/>
  <c r="T18" i="29"/>
  <c r="Q12" i="29"/>
  <c r="Q18" i="29"/>
  <c r="P21" i="29"/>
  <c r="T11" i="29" s="1"/>
  <c r="Q21" i="29"/>
  <c r="T22" i="29"/>
  <c r="P24" i="29"/>
  <c r="T12" i="29" s="1"/>
  <c r="Q24" i="29"/>
  <c r="Q9" i="28"/>
  <c r="T17" i="28"/>
  <c r="P9" i="28"/>
  <c r="T7" i="28" s="1"/>
  <c r="Q15" i="28"/>
  <c r="P15" i="28"/>
  <c r="T9" i="28" s="1"/>
  <c r="T19" i="28"/>
  <c r="P21" i="28"/>
  <c r="T11" i="28" s="1"/>
  <c r="Q21" i="28"/>
  <c r="T21" i="28"/>
  <c r="Q24" i="28"/>
  <c r="T22" i="28"/>
  <c r="P24" i="28"/>
  <c r="T12" i="28" s="1"/>
  <c r="P18" i="28"/>
  <c r="T10" i="28" s="1"/>
  <c r="Q18" i="28"/>
  <c r="T20" i="28"/>
  <c r="P12" i="28"/>
  <c r="T8" i="28" s="1"/>
  <c r="T18" i="28"/>
  <c r="Q12" i="28"/>
  <c r="Q6" i="28"/>
  <c r="R6" i="24" l="1"/>
  <c r="S6" i="24" s="1"/>
  <c r="T6" i="24"/>
  <c r="AB6" i="24" s="1"/>
  <c r="R7" i="24"/>
  <c r="R8" i="24"/>
  <c r="R9" i="24"/>
  <c r="S9" i="24"/>
  <c r="AA7" i="24" s="1"/>
  <c r="T9" i="24"/>
  <c r="AB7" i="24" s="1"/>
  <c r="R10" i="24"/>
  <c r="R11" i="24"/>
  <c r="R12" i="24"/>
  <c r="T12" i="24" s="1"/>
  <c r="AB8" i="24" s="1"/>
  <c r="S12" i="24"/>
  <c r="AA8" i="24" s="1"/>
  <c r="R13" i="24"/>
  <c r="R14" i="24"/>
  <c r="R15" i="24"/>
  <c r="R16" i="24"/>
  <c r="T15" i="24" s="1"/>
  <c r="AB9" i="24" s="1"/>
  <c r="R17" i="24"/>
  <c r="R18" i="24"/>
  <c r="T18" i="24" s="1"/>
  <c r="AB10" i="24" s="1"/>
  <c r="S18" i="24"/>
  <c r="AA10" i="24" s="1"/>
  <c r="R19" i="24"/>
  <c r="R20" i="24"/>
  <c r="R21" i="24"/>
  <c r="S21" i="24"/>
  <c r="T21" i="24"/>
  <c r="R22" i="24"/>
  <c r="R23" i="24"/>
  <c r="R24" i="24"/>
  <c r="T24" i="24" s="1"/>
  <c r="S24" i="24"/>
  <c r="R25" i="24"/>
  <c r="R26" i="24"/>
  <c r="AA6" i="24" l="1"/>
  <c r="S15" i="24"/>
  <c r="AA9" i="24" s="1"/>
  <c r="W15" i="24" l="1"/>
  <c r="X15" i="24"/>
  <c r="W6" i="24"/>
  <c r="X6" i="24"/>
  <c r="W9" i="24"/>
  <c r="X9" i="24"/>
  <c r="W21" i="24"/>
  <c r="X21" i="24"/>
  <c r="X12" i="24"/>
  <c r="W12" i="24"/>
  <c r="W24" i="24"/>
  <c r="D64" i="7" s="1"/>
  <c r="X24" i="24"/>
  <c r="E64" i="7" s="1"/>
  <c r="X18" i="24"/>
  <c r="W18" i="24"/>
  <c r="D71" i="7" l="1"/>
  <c r="P7" i="21" l="1"/>
  <c r="T7" i="21" l="1"/>
  <c r="U7" i="21" s="1"/>
  <c r="X7" i="21"/>
  <c r="Y7" i="21" s="1"/>
  <c r="G7" i="21"/>
  <c r="F7" i="21"/>
  <c r="P123" i="22"/>
  <c r="O123" i="22"/>
  <c r="N123" i="22"/>
  <c r="P122" i="22"/>
  <c r="O122" i="22"/>
  <c r="N122" i="22"/>
  <c r="P121" i="22"/>
  <c r="O121" i="22"/>
  <c r="N121" i="22"/>
  <c r="P120" i="22"/>
  <c r="O120" i="22"/>
  <c r="N120" i="22"/>
  <c r="P119" i="22"/>
  <c r="O119" i="22"/>
  <c r="N119" i="22"/>
  <c r="P118" i="22"/>
  <c r="O118" i="22"/>
  <c r="N118" i="22"/>
  <c r="G94" i="22" l="1"/>
  <c r="G95" i="22"/>
  <c r="G96" i="22"/>
  <c r="G97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I169" i="22"/>
  <c r="J169" i="22" s="1"/>
  <c r="J166" i="22"/>
  <c r="I166" i="22"/>
  <c r="I163" i="22"/>
  <c r="J163" i="22" s="1"/>
  <c r="I160" i="22"/>
  <c r="J160" i="22" s="1"/>
  <c r="I157" i="22"/>
  <c r="J157" i="22" s="1"/>
  <c r="J154" i="22"/>
  <c r="I154" i="22"/>
  <c r="H186" i="22"/>
  <c r="G186" i="22"/>
  <c r="H185" i="22"/>
  <c r="G185" i="22"/>
  <c r="I184" i="22"/>
  <c r="J184" i="22" s="1"/>
  <c r="H184" i="22"/>
  <c r="P185" i="22" s="1"/>
  <c r="G184" i="22"/>
  <c r="P183" i="22"/>
  <c r="O183" i="22"/>
  <c r="N183" i="22"/>
  <c r="G183" i="22"/>
  <c r="P182" i="22"/>
  <c r="O182" i="22"/>
  <c r="N182" i="22"/>
  <c r="G182" i="22"/>
  <c r="I181" i="22"/>
  <c r="J181" i="22" s="1"/>
  <c r="G181" i="22"/>
  <c r="G180" i="22"/>
  <c r="G179" i="22"/>
  <c r="P178" i="22"/>
  <c r="O178" i="22"/>
  <c r="N178" i="22"/>
  <c r="I178" i="22"/>
  <c r="J178" i="22" s="1"/>
  <c r="G178" i="22"/>
  <c r="P177" i="22"/>
  <c r="O177" i="22"/>
  <c r="N177" i="22"/>
  <c r="G177" i="22"/>
  <c r="G176" i="22"/>
  <c r="I175" i="22"/>
  <c r="J175" i="22" s="1"/>
  <c r="G175" i="22"/>
  <c r="P160" i="22"/>
  <c r="O160" i="22"/>
  <c r="N160" i="22"/>
  <c r="P159" i="22"/>
  <c r="O159" i="22"/>
  <c r="N159" i="22"/>
  <c r="P158" i="22"/>
  <c r="O158" i="22"/>
  <c r="N158" i="22"/>
  <c r="P157" i="22"/>
  <c r="O157" i="22"/>
  <c r="N157" i="22"/>
  <c r="P156" i="22"/>
  <c r="O156" i="22"/>
  <c r="N156" i="22"/>
  <c r="P155" i="22"/>
  <c r="O155" i="22"/>
  <c r="N155" i="22"/>
  <c r="H149" i="22"/>
  <c r="H147" i="22"/>
  <c r="P146" i="22"/>
  <c r="O146" i="22"/>
  <c r="N146" i="22"/>
  <c r="P145" i="22"/>
  <c r="O145" i="22"/>
  <c r="N145" i="22"/>
  <c r="P141" i="22"/>
  <c r="O141" i="22"/>
  <c r="N141" i="22"/>
  <c r="P140" i="22"/>
  <c r="O140" i="22"/>
  <c r="N140" i="22"/>
  <c r="I141" i="22"/>
  <c r="J141" i="22" s="1"/>
  <c r="I138" i="22"/>
  <c r="J138" i="22" s="1"/>
  <c r="Q7" i="21"/>
  <c r="Z7" i="21" s="1"/>
  <c r="F59" i="7" s="1"/>
  <c r="G5" i="22"/>
  <c r="I5" i="22"/>
  <c r="J5" i="22" s="1"/>
  <c r="G6" i="22"/>
  <c r="N6" i="22"/>
  <c r="O6" i="22"/>
  <c r="P6" i="22"/>
  <c r="G7" i="22"/>
  <c r="N7" i="22"/>
  <c r="O7" i="22"/>
  <c r="P7" i="22"/>
  <c r="G8" i="22"/>
  <c r="I8" i="22"/>
  <c r="J8" i="22"/>
  <c r="N8" i="22"/>
  <c r="O8" i="22"/>
  <c r="P8" i="22"/>
  <c r="G9" i="22"/>
  <c r="N9" i="22"/>
  <c r="O9" i="22"/>
  <c r="P9" i="22"/>
  <c r="G10" i="22"/>
  <c r="N10" i="22"/>
  <c r="O10" i="22"/>
  <c r="P10" i="22"/>
  <c r="G11" i="22"/>
  <c r="I11" i="22"/>
  <c r="J11" i="22" s="1"/>
  <c r="N11" i="22"/>
  <c r="O11" i="22"/>
  <c r="P11" i="22"/>
  <c r="G12" i="22"/>
  <c r="G13" i="22"/>
  <c r="G14" i="22"/>
  <c r="I14" i="22"/>
  <c r="J14" i="22" s="1"/>
  <c r="G15" i="22"/>
  <c r="G16" i="22"/>
  <c r="G17" i="22"/>
  <c r="I17" i="22"/>
  <c r="J17" i="22" s="1"/>
  <c r="G18" i="22"/>
  <c r="G19" i="22"/>
  <c r="G20" i="22"/>
  <c r="I20" i="22"/>
  <c r="J20" i="22" s="1"/>
  <c r="G21" i="22"/>
  <c r="G22" i="22"/>
  <c r="G26" i="22"/>
  <c r="I26" i="22"/>
  <c r="J26" i="22" s="1"/>
  <c r="G27" i="22"/>
  <c r="G28" i="22"/>
  <c r="N28" i="22"/>
  <c r="O28" i="22"/>
  <c r="P28" i="22"/>
  <c r="G29" i="22"/>
  <c r="I29" i="22"/>
  <c r="J29" i="22" s="1"/>
  <c r="N29" i="22"/>
  <c r="O29" i="22"/>
  <c r="P29" i="22"/>
  <c r="G30" i="22"/>
  <c r="G31" i="22"/>
  <c r="G32" i="22"/>
  <c r="I32" i="22"/>
  <c r="J32" i="22" s="1"/>
  <c r="G33" i="22"/>
  <c r="N33" i="22"/>
  <c r="O33" i="22"/>
  <c r="P33" i="22"/>
  <c r="G34" i="22"/>
  <c r="N34" i="22"/>
  <c r="O34" i="22"/>
  <c r="P34" i="22"/>
  <c r="G35" i="22"/>
  <c r="H35" i="22"/>
  <c r="P36" i="22" s="1"/>
  <c r="I35" i="22"/>
  <c r="J35" i="22" s="1"/>
  <c r="G36" i="22"/>
  <c r="H36" i="22"/>
  <c r="G37" i="22"/>
  <c r="H37" i="22"/>
  <c r="G42" i="22"/>
  <c r="I42" i="22"/>
  <c r="J42" i="22" s="1"/>
  <c r="G43" i="22"/>
  <c r="N43" i="22"/>
  <c r="O43" i="22"/>
  <c r="P43" i="22"/>
  <c r="G44" i="22"/>
  <c r="N44" i="22"/>
  <c r="O44" i="22"/>
  <c r="P44" i="22"/>
  <c r="G45" i="22"/>
  <c r="I45" i="22"/>
  <c r="J45" i="22"/>
  <c r="N45" i="22"/>
  <c r="O45" i="22"/>
  <c r="P45" i="22"/>
  <c r="G46" i="22"/>
  <c r="N46" i="22"/>
  <c r="O46" i="22"/>
  <c r="P46" i="22"/>
  <c r="G47" i="22"/>
  <c r="N47" i="22"/>
  <c r="O47" i="22"/>
  <c r="P47" i="22"/>
  <c r="G48" i="22"/>
  <c r="I48" i="22"/>
  <c r="J48" i="22" s="1"/>
  <c r="N48" i="22"/>
  <c r="O48" i="22"/>
  <c r="P48" i="22"/>
  <c r="G49" i="22"/>
  <c r="G50" i="22"/>
  <c r="G51" i="22"/>
  <c r="I51" i="22"/>
  <c r="J51" i="22" s="1"/>
  <c r="G52" i="22"/>
  <c r="G53" i="22"/>
  <c r="G54" i="22"/>
  <c r="I54" i="22"/>
  <c r="J54" i="22" s="1"/>
  <c r="G55" i="22"/>
  <c r="G56" i="22"/>
  <c r="G57" i="22"/>
  <c r="I57" i="22"/>
  <c r="J57" i="22" s="1"/>
  <c r="G58" i="22"/>
  <c r="G59" i="22"/>
  <c r="G63" i="22"/>
  <c r="I63" i="22"/>
  <c r="J63" i="22" s="1"/>
  <c r="G64" i="22"/>
  <c r="G65" i="22"/>
  <c r="N65" i="22"/>
  <c r="O65" i="22"/>
  <c r="P65" i="22"/>
  <c r="G66" i="22"/>
  <c r="I66" i="22"/>
  <c r="J66" i="22" s="1"/>
  <c r="N66" i="22"/>
  <c r="O66" i="22"/>
  <c r="P66" i="22"/>
  <c r="G67" i="22"/>
  <c r="G68" i="22"/>
  <c r="G69" i="22"/>
  <c r="I69" i="22"/>
  <c r="J69" i="22" s="1"/>
  <c r="G70" i="22"/>
  <c r="N70" i="22"/>
  <c r="O70" i="22"/>
  <c r="P70" i="22"/>
  <c r="G71" i="22"/>
  <c r="N71" i="22"/>
  <c r="O71" i="22"/>
  <c r="P71" i="22"/>
  <c r="G72" i="22"/>
  <c r="H72" i="22"/>
  <c r="I72" i="22"/>
  <c r="J72" i="22" s="1"/>
  <c r="G73" i="22"/>
  <c r="H73" i="22"/>
  <c r="G74" i="22"/>
  <c r="H74" i="22"/>
  <c r="G80" i="22"/>
  <c r="I80" i="22"/>
  <c r="J80" i="22" s="1"/>
  <c r="G81" i="22"/>
  <c r="N81" i="22"/>
  <c r="O81" i="22"/>
  <c r="P81" i="22"/>
  <c r="G82" i="22"/>
  <c r="N82" i="22"/>
  <c r="O82" i="22"/>
  <c r="P82" i="22"/>
  <c r="G83" i="22"/>
  <c r="I83" i="22"/>
  <c r="J83" i="22" s="1"/>
  <c r="N83" i="22"/>
  <c r="O83" i="22"/>
  <c r="P83" i="22"/>
  <c r="G84" i="22"/>
  <c r="N84" i="22"/>
  <c r="O84" i="22"/>
  <c r="P84" i="22"/>
  <c r="G85" i="22"/>
  <c r="N85" i="22"/>
  <c r="O85" i="22"/>
  <c r="P85" i="22"/>
  <c r="G86" i="22"/>
  <c r="I86" i="22"/>
  <c r="J86" i="22"/>
  <c r="N86" i="22"/>
  <c r="O86" i="22"/>
  <c r="P86" i="22"/>
  <c r="G87" i="22"/>
  <c r="G88" i="22"/>
  <c r="G89" i="22"/>
  <c r="I89" i="22"/>
  <c r="J89" i="22"/>
  <c r="G90" i="22"/>
  <c r="G91" i="22"/>
  <c r="G92" i="22"/>
  <c r="I92" i="22"/>
  <c r="J92" i="22"/>
  <c r="G93" i="22"/>
  <c r="I95" i="22"/>
  <c r="G101" i="22"/>
  <c r="I101" i="22"/>
  <c r="J101" i="22" s="1"/>
  <c r="G102" i="22"/>
  <c r="G103" i="22"/>
  <c r="N103" i="22"/>
  <c r="O103" i="22"/>
  <c r="P103" i="22"/>
  <c r="G104" i="22"/>
  <c r="I104" i="22"/>
  <c r="J104" i="22"/>
  <c r="N104" i="22"/>
  <c r="O104" i="22"/>
  <c r="P104" i="22"/>
  <c r="G105" i="22"/>
  <c r="G106" i="22"/>
  <c r="G107" i="22"/>
  <c r="I107" i="22"/>
  <c r="J107" i="22"/>
  <c r="G108" i="22"/>
  <c r="N108" i="22"/>
  <c r="O108" i="22"/>
  <c r="P108" i="22"/>
  <c r="G109" i="22"/>
  <c r="N109" i="22"/>
  <c r="O109" i="22"/>
  <c r="P109" i="22"/>
  <c r="G110" i="22"/>
  <c r="H110" i="22"/>
  <c r="P111" i="22" s="1"/>
  <c r="I110" i="22"/>
  <c r="J110" i="22" s="1"/>
  <c r="G111" i="22"/>
  <c r="H111" i="22"/>
  <c r="G112" i="22"/>
  <c r="H112" i="22"/>
  <c r="I117" i="22"/>
  <c r="J117" i="22" s="1"/>
  <c r="I120" i="22"/>
  <c r="J120" i="22" s="1"/>
  <c r="I123" i="22"/>
  <c r="J123" i="22" s="1"/>
  <c r="I126" i="22"/>
  <c r="J126" i="22" s="1"/>
  <c r="I129" i="22"/>
  <c r="J129" i="22" s="1"/>
  <c r="I132" i="22"/>
  <c r="J132" i="22" s="1"/>
  <c r="I144" i="22"/>
  <c r="J144" i="22" s="1"/>
  <c r="P148" i="22"/>
  <c r="I147" i="22"/>
  <c r="J147" i="22"/>
  <c r="H62" i="21"/>
  <c r="N148" i="22" l="1"/>
  <c r="N185" i="22"/>
  <c r="P73" i="22"/>
  <c r="N73" i="22"/>
  <c r="N36" i="22"/>
  <c r="N111" i="22"/>
  <c r="J107" i="20" l="1"/>
  <c r="J108" i="20" s="1"/>
  <c r="J93" i="20"/>
  <c r="J94" i="20" s="1"/>
  <c r="J79" i="20"/>
  <c r="J80" i="20" s="1"/>
  <c r="J65" i="20"/>
  <c r="J66" i="20" s="1"/>
  <c r="J51" i="20"/>
  <c r="J52" i="20" s="1"/>
  <c r="J37" i="20"/>
  <c r="J38" i="20" s="1"/>
  <c r="J23" i="20"/>
  <c r="J24" i="20" s="1"/>
  <c r="R306" i="18" l="1"/>
  <c r="R305" i="18"/>
  <c r="R304" i="18"/>
  <c r="R303" i="18"/>
  <c r="R302" i="18"/>
  <c r="R301" i="18"/>
  <c r="R300" i="18"/>
  <c r="R299" i="18"/>
  <c r="R298" i="18"/>
  <c r="R297" i="18"/>
  <c r="R296" i="18"/>
  <c r="R295" i="18"/>
  <c r="R294" i="18"/>
  <c r="R293" i="18"/>
  <c r="R292" i="18"/>
  <c r="R291" i="18"/>
  <c r="R290" i="18"/>
  <c r="R289" i="18"/>
  <c r="R288" i="18"/>
  <c r="R287" i="18"/>
  <c r="R286" i="18"/>
  <c r="R276" i="17"/>
  <c r="R275" i="17"/>
  <c r="R274" i="17"/>
  <c r="R273" i="17"/>
  <c r="R272" i="17"/>
  <c r="R271" i="17"/>
  <c r="R270" i="17"/>
  <c r="R269" i="17"/>
  <c r="R268" i="17"/>
  <c r="R267" i="17"/>
  <c r="R266" i="17"/>
  <c r="R265" i="17"/>
  <c r="R264" i="17"/>
  <c r="R263" i="17"/>
  <c r="R262" i="17"/>
  <c r="R261" i="17"/>
  <c r="R260" i="17"/>
  <c r="R259" i="17"/>
  <c r="R258" i="17"/>
  <c r="R257" i="17"/>
  <c r="R256" i="17"/>
  <c r="R255" i="17"/>
  <c r="R254" i="17"/>
  <c r="R253" i="17"/>
  <c r="R252" i="17"/>
  <c r="R251" i="17"/>
  <c r="R250" i="17"/>
  <c r="R249" i="17"/>
  <c r="R248" i="17"/>
  <c r="R247" i="17"/>
  <c r="R182" i="16"/>
  <c r="R181" i="16"/>
  <c r="R180" i="16"/>
  <c r="R179" i="16"/>
  <c r="R178" i="16"/>
  <c r="R177" i="16"/>
  <c r="R168" i="16"/>
  <c r="R167" i="16"/>
  <c r="R166" i="16"/>
  <c r="R164" i="16"/>
  <c r="R163" i="16"/>
  <c r="R162" i="16"/>
  <c r="R161" i="16"/>
  <c r="R160" i="16"/>
  <c r="R159" i="16"/>
  <c r="R158" i="16"/>
  <c r="R156" i="16"/>
  <c r="R155" i="16"/>
  <c r="R154" i="16"/>
  <c r="R153" i="16"/>
  <c r="R152" i="16"/>
  <c r="R151" i="16"/>
  <c r="R150" i="16"/>
  <c r="R149" i="16"/>
  <c r="P246" i="15"/>
  <c r="P245" i="15"/>
  <c r="P244" i="15"/>
  <c r="P243" i="15"/>
  <c r="P242" i="15"/>
  <c r="P241" i="15"/>
  <c r="P240" i="15"/>
  <c r="P239" i="15"/>
  <c r="P238" i="15"/>
  <c r="P237" i="15"/>
  <c r="P236" i="15"/>
  <c r="P235" i="15"/>
  <c r="P234" i="15"/>
  <c r="P233" i="15"/>
  <c r="P232" i="15"/>
  <c r="P231" i="15"/>
  <c r="P230" i="15"/>
  <c r="P229" i="15"/>
  <c r="P228" i="15"/>
  <c r="P227" i="15"/>
  <c r="P226" i="15"/>
  <c r="P225" i="15"/>
  <c r="P224" i="15"/>
  <c r="P223" i="15"/>
  <c r="P222" i="15"/>
  <c r="P221" i="15"/>
  <c r="P220" i="15"/>
  <c r="P219" i="15"/>
  <c r="P218" i="15"/>
  <c r="P217" i="15"/>
  <c r="R112" i="14" l="1"/>
  <c r="R111" i="14"/>
  <c r="R110" i="14"/>
  <c r="R109" i="14"/>
  <c r="R108" i="14"/>
  <c r="R107" i="14"/>
  <c r="R106" i="14"/>
  <c r="R105" i="14"/>
  <c r="R104" i="14"/>
  <c r="R95" i="14"/>
  <c r="R94" i="14"/>
  <c r="R93" i="14"/>
  <c r="R88" i="14"/>
  <c r="R87" i="14"/>
  <c r="R86" i="14"/>
  <c r="R85" i="14"/>
  <c r="R84" i="14"/>
  <c r="R83" i="14"/>
  <c r="R102" i="14"/>
  <c r="R103" i="14"/>
  <c r="R100" i="14"/>
  <c r="R99" i="14"/>
  <c r="R97" i="14"/>
  <c r="R96" i="14"/>
  <c r="R92" i="14"/>
  <c r="R90" i="14"/>
  <c r="R89" i="14"/>
  <c r="R82" i="14"/>
  <c r="R81" i="14"/>
  <c r="R8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tc={4998FED4-DDD2-44B9-9DBC-E53D744D310F}</author>
  </authors>
  <commentList>
    <comment ref="E7" authorId="0" shapeId="0" xr:uid="{4998FED4-DDD2-44B9-9DBC-E53D744D310F}">
      <text>
        <t>[Threaded comment]
Your version of Excel allows you to read this threaded comment; however, any edits to it will get removed if the file is opened in a newer version of Excel. Learn more: https://go.microsoft.com/fwlink/?linkid=870924
Comment:
    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tc={69203F72-024B-434E-9281-86E14472EC50}</author>
    <author>tc={089D70C2-8AF4-4719-AA33-3B63EBBC75C5}</author>
    <author>tc={1C64EAED-BA8B-4563-8447-0090D2086084}</author>
    <author>tc={E58D253E-BA5B-45F1-BD6B-E101A3B23677}</author>
  </authors>
  <commentList>
    <comment ref="D3" authorId="0" shapeId="0" xr:uid="{69203F72-024B-434E-9281-86E14472EC50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drop?</t>
      </text>
    </comment>
    <comment ref="D40" authorId="1" shapeId="0" xr:uid="{089D70C2-8AF4-4719-AA33-3B63EBBC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drop?</t>
      </text>
    </comment>
    <comment ref="O85" authorId="2" shapeId="0" xr:uid="{1C64EAED-BA8B-4563-8447-0090D2086084}">
      <text>
        <t>[Threaded comment]
Your version of Excel allows you to read this threaded comment; however, any edits to it will get removed if the file is opened in a newer version of Excel. Learn more: https://go.microsoft.com/fwlink/?linkid=870924
Comment:
    sub in for LOQ? drop 240?
Reply:
    prolly just drop wholly?</t>
      </text>
    </comment>
    <comment ref="D152" authorId="3" shapeId="0" xr:uid="{E58D253E-BA5B-45F1-BD6B-E101A3B23677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tc={DEB3D3E5-93F5-4C2D-8984-F0A807D509E9}</author>
  </authors>
  <commentList>
    <comment ref="C104" authorId="0" shapeId="0" xr:uid="{DEB3D3E5-93F5-4C2D-8984-F0A807D509E9}">
      <text>
        <t>[Threaded comment]
Your version of Excel allows you to read this threaded comment; however, any edits to it will get removed if the file is opened in a newer version of Excel. Learn more: https://go.microsoft.com/fwlink/?linkid=870924
Comment:
    misclassified as blank</t>
      </text>
    </comment>
  </commentList>
</comments>
</file>

<file path=xl/sharedStrings.xml><?xml version="1.0" encoding="utf-8"?>
<sst xmlns="http://schemas.openxmlformats.org/spreadsheetml/2006/main" count="9323" uniqueCount="1213">
  <si>
    <t>Accuracy</t>
  </si>
  <si>
    <t>DoubleBlank</t>
  </si>
  <si>
    <t>RT</t>
  </si>
  <si>
    <t>908 Results</t>
  </si>
  <si>
    <t>Blank</t>
  </si>
  <si>
    <t>Final Conc.</t>
  </si>
  <si>
    <t>2</t>
  </si>
  <si>
    <t>Sample</t>
  </si>
  <si>
    <t>Level</t>
  </si>
  <si>
    <t>QC</t>
  </si>
  <si>
    <t>MatrixSpikeDup</t>
  </si>
  <si>
    <t>Comment</t>
  </si>
  <si>
    <t>10</t>
  </si>
  <si>
    <t>Cal</t>
  </si>
  <si>
    <t>13</t>
  </si>
  <si>
    <t>MatrixSpike</t>
  </si>
  <si>
    <t>Data File</t>
  </si>
  <si>
    <t>3</t>
  </si>
  <si>
    <t>Name</t>
  </si>
  <si>
    <t>Type</t>
  </si>
  <si>
    <t>8</t>
  </si>
  <si>
    <t>Acq. Date-Time</t>
  </si>
  <si>
    <t>ResponseCheck</t>
  </si>
  <si>
    <t>1</t>
  </si>
  <si>
    <t>ACN</t>
  </si>
  <si>
    <t>11</t>
  </si>
  <si>
    <t>9</t>
  </si>
  <si>
    <t>TuneCheck</t>
  </si>
  <si>
    <t>CC</t>
  </si>
  <si>
    <t>Resp.</t>
  </si>
  <si>
    <t/>
  </si>
  <si>
    <t>4</t>
  </si>
  <si>
    <t>7</t>
  </si>
  <si>
    <t>6</t>
  </si>
  <si>
    <t>MatrixBlank</t>
  </si>
  <si>
    <t>5</t>
  </si>
  <si>
    <t>15</t>
  </si>
  <si>
    <t>14</t>
  </si>
  <si>
    <t>12</t>
  </si>
  <si>
    <t>Media</t>
  </si>
  <si>
    <t>Exp. Conc.</t>
  </si>
  <si>
    <t>MI</t>
  </si>
  <si>
    <t>Calc. Conc.</t>
  </si>
  <si>
    <t>Custom Calc.</t>
  </si>
  <si>
    <t>T=240 Media</t>
  </si>
  <si>
    <t>Y3</t>
  </si>
  <si>
    <t>Y2</t>
  </si>
  <si>
    <t>Y1</t>
  </si>
  <si>
    <t>T=240 Inac</t>
  </si>
  <si>
    <t>T=0 Media</t>
  </si>
  <si>
    <t>Heat Inac</t>
  </si>
  <si>
    <t>T=0 Inac</t>
  </si>
  <si>
    <t>RSD</t>
  </si>
  <si>
    <t>Avg Conc. (nM)</t>
  </si>
  <si>
    <t>Conc. (nM)</t>
  </si>
  <si>
    <t>Compound</t>
  </si>
  <si>
    <t>T=240 act</t>
  </si>
  <si>
    <t>T=120 act</t>
  </si>
  <si>
    <t>T=60 act</t>
  </si>
  <si>
    <t>T=30 act</t>
  </si>
  <si>
    <t>T=15 act</t>
  </si>
  <si>
    <t>T=0 act</t>
  </si>
  <si>
    <t>1 uM</t>
  </si>
  <si>
    <t>1uM</t>
  </si>
  <si>
    <t>Human</t>
  </si>
  <si>
    <t xml:space="preserve"> </t>
  </si>
  <si>
    <t>ln Transformed for Prism Entry- Clint Calcs on Hep Clear Data Tab</t>
  </si>
  <si>
    <t>Calcs</t>
  </si>
  <si>
    <t>3/23/20 LC Runs of 3/4/20 &amp; 3/6/20 Hepatocytes</t>
  </si>
  <si>
    <t>k</t>
  </si>
  <si>
    <t>Clint calcs:</t>
  </si>
  <si>
    <t>Clearance</t>
  </si>
  <si>
    <t>Half Life</t>
  </si>
  <si>
    <t>Slope</t>
  </si>
  <si>
    <t>P value</t>
  </si>
  <si>
    <t>DFd</t>
  </si>
  <si>
    <t>DFn</t>
  </si>
  <si>
    <t>F</t>
  </si>
  <si>
    <t>Sy.x</t>
  </si>
  <si>
    <t>r2</t>
  </si>
  <si>
    <t>HT BkgdCl</t>
  </si>
  <si>
    <t>No Cells BkgdCl</t>
  </si>
  <si>
    <t>Best-Fit Values</t>
  </si>
  <si>
    <t>T-test pvalue</t>
  </si>
  <si>
    <t>Concentration (nM)</t>
  </si>
  <si>
    <t>Species</t>
  </si>
  <si>
    <t>Assay Date</t>
  </si>
  <si>
    <t>DTXSID</t>
  </si>
  <si>
    <t>Linear Regression Results</t>
  </si>
  <si>
    <t>Hepatocyte metabolic stabilty assay - Time course data and Clint calculations from Prism</t>
  </si>
  <si>
    <t>Flags</t>
  </si>
  <si>
    <t>MS Date</t>
  </si>
  <si>
    <t>Flag in comments</t>
  </si>
  <si>
    <t>Reproducibility</t>
  </si>
  <si>
    <t>1 per assay batch</t>
  </si>
  <si>
    <t>Reference Chemical(s) (Assay)</t>
  </si>
  <si>
    <t>75-125%</t>
  </si>
  <si>
    <t>Every assay sample</t>
  </si>
  <si>
    <t>Flag in comments, assess and resolve</t>
  </si>
  <si>
    <t>Specificity</t>
  </si>
  <si>
    <t>&lt;½ LOD of instrument method</t>
  </si>
  <si>
    <t>1 every 6-10 injections</t>
  </si>
  <si>
    <t>Precision</t>
  </si>
  <si>
    <t>Curve Precision Check (Analytical)</t>
  </si>
  <si>
    <t>7-pt curve min.</t>
  </si>
  <si>
    <t>Linearity</t>
  </si>
  <si>
    <t>1 each run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</si>
  <si>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</si>
  <si>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</si>
  <si>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</si>
  <si>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</si>
  <si>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</si>
  <si>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</si>
  <si>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</si>
  <si>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</si>
  <si>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75-125 %</t>
  </si>
  <si>
    <t>Analyte</t>
  </si>
  <si>
    <t>Sample ID</t>
  </si>
  <si>
    <t>IS</t>
  </si>
  <si>
    <t>Reference Compound</t>
  </si>
  <si>
    <t>MSC</t>
  </si>
  <si>
    <t>Action</t>
  </si>
  <si>
    <t>Person</t>
  </si>
  <si>
    <t>Review of Data Timeline</t>
  </si>
  <si>
    <t>Quality Check</t>
  </si>
  <si>
    <t>Calibration Curve</t>
  </si>
  <si>
    <t>Sample ID Key</t>
  </si>
  <si>
    <t>Avg. MW</t>
  </si>
  <si>
    <t>Analyte-IS Matching</t>
  </si>
  <si>
    <t>Description</t>
  </si>
  <si>
    <t>QC Type</t>
  </si>
  <si>
    <t>QC Samples and Acceptance Criteria: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</si>
  <si>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</si>
  <si>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</si>
  <si>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</si>
  <si>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</si>
  <si>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</si>
  <si>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</si>
  <si>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t>Dates Prepared:</t>
  </si>
  <si>
    <t>PFAS</t>
  </si>
  <si>
    <t>Analytes: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</si>
  <si>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</si>
  <si>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</si>
  <si>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</si>
  <si>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</si>
  <si>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Quantitative Limits</t>
  </si>
  <si>
    <t>eLOQ (nM)</t>
  </si>
  <si>
    <t>Ratio</t>
  </si>
  <si>
    <t>Vial</t>
  </si>
  <si>
    <t>Data Path</t>
  </si>
  <si>
    <t>For sample replicates, I use the first one or report as a concentration +/- sd (%RSD) using data from the replicates (min. of 3 for sd and RSD). It just depends on what your data are for and how you want to present them.</t>
  </si>
  <si>
    <t>Calibration Curve Linearity (Analytical)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</si>
  <si>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</si>
  <si>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Rerun samples and curve</t>
  </si>
  <si>
    <t>2-3 samples per run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</si>
  <si>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</si>
  <si>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RSD = ±20% of historical or published values</t>
  </si>
  <si>
    <t>Concentrations listed are pre-crash concentrations in the assay</t>
  </si>
  <si>
    <t>Dates of MS Run:</t>
  </si>
  <si>
    <t>*Hepatic clearance assay of PFAS acids</t>
  </si>
  <si>
    <t>HepCl</t>
  </si>
  <si>
    <t>HepCl_CC</t>
  </si>
  <si>
    <t xml:space="preserve">Technical Replicate assessment </t>
  </si>
  <si>
    <t>MDL Calculation</t>
  </si>
  <si>
    <t xml:space="preserve">References: </t>
  </si>
  <si>
    <t>40 CFR Part 136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</si>
  <si>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</si>
  <si>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</si>
  <si>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Notes</t>
  </si>
  <si>
    <t xml:space="preserve">Subtraction of background, abiotic clearance was performed using the “No cell” negative controls. Heat inactivated hepatocytes were included in the assay but the resulting data indicates that, despite only 1% viability, metabolism was still occurring. </t>
  </si>
  <si>
    <t>Heat-treated Inactivated</t>
  </si>
  <si>
    <t>Assay Layout</t>
  </si>
  <si>
    <t>CC Setup</t>
  </si>
  <si>
    <t>7010_1_032221004.D</t>
  </si>
  <si>
    <t>E:\Shark Tank\Hep\Alcohols\031721Alcohols</t>
  </si>
  <si>
    <t>965</t>
  </si>
  <si>
    <t>7010_1_032221003.D</t>
  </si>
  <si>
    <t>913</t>
  </si>
  <si>
    <t>7010_1_032221002.D</t>
  </si>
  <si>
    <t>267</t>
  </si>
  <si>
    <t>7010_1_032221001.D</t>
  </si>
  <si>
    <t>476</t>
  </si>
  <si>
    <t>7010_1_031721307.D</t>
  </si>
  <si>
    <t>906</t>
  </si>
  <si>
    <t>7010_1_031721306.D</t>
  </si>
  <si>
    <t>900</t>
  </si>
  <si>
    <t>7010_1_031721305.D</t>
  </si>
  <si>
    <t>899</t>
  </si>
  <si>
    <t>7010_1_031721304.D</t>
  </si>
  <si>
    <t>7010_1_031721303.D</t>
  </si>
  <si>
    <t>Alcohol Spike</t>
  </si>
  <si>
    <t>7010_1_031721302.D</t>
  </si>
  <si>
    <t>auto CC 3/2</t>
  </si>
  <si>
    <t>HC_Alcohol CC 9</t>
  </si>
  <si>
    <t>7010_1_031721301.D</t>
  </si>
  <si>
    <t>Alcohol Hep031521 T240G9_031721</t>
  </si>
  <si>
    <t>7010_1_031721300.D</t>
  </si>
  <si>
    <t>Alcohol Hep031521 T240G8_031721</t>
  </si>
  <si>
    <t>7010_1_031721299.D</t>
  </si>
  <si>
    <t>Alcohol Hep031521 T240G7_031721</t>
  </si>
  <si>
    <t>7010_1_031721298.D</t>
  </si>
  <si>
    <t>Alcohol Hep031521 T240G6_031721</t>
  </si>
  <si>
    <t>7010_1_031721297.D</t>
  </si>
  <si>
    <t>Alcohol Hep031521 T240G5_031721</t>
  </si>
  <si>
    <t>7010_1_031721296.D</t>
  </si>
  <si>
    <t>Alcohol Hep031521 T240G4_031721</t>
  </si>
  <si>
    <t>7010_1_031721295.D</t>
  </si>
  <si>
    <t>Alcohol Hep031521 T240G3_031721</t>
  </si>
  <si>
    <t>7010_1_031721294.D</t>
  </si>
  <si>
    <t>Alcohol Hep031521 T240G2_031721</t>
  </si>
  <si>
    <t>7010_1_031721293.D</t>
  </si>
  <si>
    <t>Alcohol Hep031521 T240G1_031721</t>
  </si>
  <si>
    <t>7010_1_031721292.D</t>
  </si>
  <si>
    <t>Alcohol Hep031521 TMidG12_031721</t>
  </si>
  <si>
    <t>7010_1_031721291.D</t>
  </si>
  <si>
    <t>HC_Alcohol CC 12</t>
  </si>
  <si>
    <t>7010_1_031721290.D</t>
  </si>
  <si>
    <t>Alcohol Hep031521 TMidG11_031721</t>
  </si>
  <si>
    <t>7010_1_031721289.D</t>
  </si>
  <si>
    <t>Alcohol Hep031521 TMidG10_031721</t>
  </si>
  <si>
    <t>7010_1_031721288.D</t>
  </si>
  <si>
    <t>Alcohol Hep031521 TMidG9_031721</t>
  </si>
  <si>
    <t>7010_1_031721287.D</t>
  </si>
  <si>
    <t>Alcohol Hep031521 TMidG8_031721</t>
  </si>
  <si>
    <t>7010_1_031721286.D</t>
  </si>
  <si>
    <t>Alcohol Hep031521 TMidG7_031721</t>
  </si>
  <si>
    <t>7010_1_031721285.D</t>
  </si>
  <si>
    <t>Alcohol Hep031521 TMidG6_031721</t>
  </si>
  <si>
    <t>7010_1_031721284.D</t>
  </si>
  <si>
    <t>Alcohol Hep031521 TMidG5_031721</t>
  </si>
  <si>
    <t>7010_1_031721283.D</t>
  </si>
  <si>
    <t>Alcohol Hep031521 TMidG4_031721</t>
  </si>
  <si>
    <t>7010_1_031721282.D</t>
  </si>
  <si>
    <t>Alcohol Hep031521 TMidG3_031721</t>
  </si>
  <si>
    <t>7010_1_031721281.D</t>
  </si>
  <si>
    <t>Alcohol Hep031521 TMidG2_031721</t>
  </si>
  <si>
    <t>7010_1_031721280.D</t>
  </si>
  <si>
    <t>HC_Alcohol CC 4</t>
  </si>
  <si>
    <t>7010_1_031721279.D</t>
  </si>
  <si>
    <t>Alcohol Hep031521 TMidG1_031721</t>
  </si>
  <si>
    <t>7010_1_031721278.D</t>
  </si>
  <si>
    <t>Alcohol Hep031521 T0G9_031721</t>
  </si>
  <si>
    <t>7010_1_031721277.D</t>
  </si>
  <si>
    <t>Alcohol Hep031521 T0G8_031721</t>
  </si>
  <si>
    <t>7010_1_031721276.D</t>
  </si>
  <si>
    <t>Alcohol Hep031521 T0G7_031721</t>
  </si>
  <si>
    <t>7010_1_031721275.D</t>
  </si>
  <si>
    <t>Alcohol Hep031521 T0G6_031721</t>
  </si>
  <si>
    <t>7010_1_031721274.D</t>
  </si>
  <si>
    <t>Alcohol Hep031521 T0G5_031721</t>
  </si>
  <si>
    <t>7010_1_031721273.D</t>
  </si>
  <si>
    <t>Alcohol Hep031521 T0G4_031721</t>
  </si>
  <si>
    <t>7010_1_031721272.D</t>
  </si>
  <si>
    <t>Alcohol Hep031521 T0G3_031721</t>
  </si>
  <si>
    <t>7010_1_031721271.D</t>
  </si>
  <si>
    <t>Alcohol Hep031521 T0G2_031721</t>
  </si>
  <si>
    <t>7010_1_031721270.D</t>
  </si>
  <si>
    <t>Alcohol Hep031521 T0G1_031721</t>
  </si>
  <si>
    <t>7010_1_031721269.D</t>
  </si>
  <si>
    <t>HC_Alcohol CC 6</t>
  </si>
  <si>
    <t>7010_1_031721268.D</t>
  </si>
  <si>
    <t>Alcohol Hep031521 T240F9_031721</t>
  </si>
  <si>
    <t>7010_1_031721267.D</t>
  </si>
  <si>
    <t>Alcohol Hep031521 T240F8_031721</t>
  </si>
  <si>
    <t>7010_1_031721266.D</t>
  </si>
  <si>
    <t>Alcohol Hep031521 T240F7_031721</t>
  </si>
  <si>
    <t>7010_1_031721265.D</t>
  </si>
  <si>
    <t>Alcohol Hep031521 T240F6_031721</t>
  </si>
  <si>
    <t>7010_1_031721264.D</t>
  </si>
  <si>
    <t>Alcohol Hep031521 T240F5_031721</t>
  </si>
  <si>
    <t>7010_1_031721263.D</t>
  </si>
  <si>
    <t>Alcohol Hep031521 T240F4_031721</t>
  </si>
  <si>
    <t>7010_1_031721262.D</t>
  </si>
  <si>
    <t>Alcohol Hep031521 T240F3_031721</t>
  </si>
  <si>
    <t>7010_1_031721261.D</t>
  </si>
  <si>
    <t>Alcohol Hep031521 T240F2_031721</t>
  </si>
  <si>
    <t>7010_1_031721260.D</t>
  </si>
  <si>
    <t>Alcohol Hep031521 T240F1_031721</t>
  </si>
  <si>
    <t>7010_1_031721259.D</t>
  </si>
  <si>
    <t>Alcohol Hep031521 TMidF12_031721</t>
  </si>
  <si>
    <t>7010_1_031721258.D</t>
  </si>
  <si>
    <t>QCHC_Alcohol CC 5</t>
  </si>
  <si>
    <t>7010_1_031721257.D</t>
  </si>
  <si>
    <t>7010_1_031721256.D</t>
  </si>
  <si>
    <t>Alcohol Hep031521 TMidF11_031721</t>
  </si>
  <si>
    <t>7010_1_031721255.D</t>
  </si>
  <si>
    <t>Alcohol Hep031521 TMidF10_031721</t>
  </si>
  <si>
    <t>7010_1_031721254.D</t>
  </si>
  <si>
    <t>Alcohol Hep031521 TMidF9_031721</t>
  </si>
  <si>
    <t>7010_1_031721253.D</t>
  </si>
  <si>
    <t>Alcohol Hep031521 TMidF8_031721</t>
  </si>
  <si>
    <t>7010_1_031721252.D</t>
  </si>
  <si>
    <t>Alcohol Hep031521 TMidF7_031721</t>
  </si>
  <si>
    <t>7010_1_031721251.D</t>
  </si>
  <si>
    <t>Alcohol Hep031521 TMidF6_031721</t>
  </si>
  <si>
    <t>7010_1_031721250.D</t>
  </si>
  <si>
    <t>Alcohol Hep031521 TMidF5_031721</t>
  </si>
  <si>
    <t>7010_1_031721249.D</t>
  </si>
  <si>
    <t>Alcohol Hep031521 TMidF4_031721</t>
  </si>
  <si>
    <t>7010_1_031721248.D</t>
  </si>
  <si>
    <t>Alcohol Hep031521 TMidF3_031721</t>
  </si>
  <si>
    <t>7010_1_031721247.D</t>
  </si>
  <si>
    <t>Alcohol Hep031521 TMidF2_031721</t>
  </si>
  <si>
    <t>7010_1_031721246.D</t>
  </si>
  <si>
    <t>HC_Alcohol CC 7</t>
  </si>
  <si>
    <t>7010_1_031721245.D</t>
  </si>
  <si>
    <t>Alcohol Hep031521 TMidF1_031721</t>
  </si>
  <si>
    <t>7010_1_031721244.D</t>
  </si>
  <si>
    <t>Alcohol Hep031521 T0F9_031721</t>
  </si>
  <si>
    <t>7010_1_031721243.D</t>
  </si>
  <si>
    <t>Alcohol Hep031521 T0F8_031721</t>
  </si>
  <si>
    <t>7010_1_031721242.D</t>
  </si>
  <si>
    <t>Alcohol Hep031521 T0F7_031721</t>
  </si>
  <si>
    <t>7010_1_031721241.D</t>
  </si>
  <si>
    <t>Alcohol Hep031521 T0F6_031721</t>
  </si>
  <si>
    <t>7010_1_031721240.D</t>
  </si>
  <si>
    <t>Alcohol Hep031521 T0F5_031721</t>
  </si>
  <si>
    <t>7010_1_031721239.D</t>
  </si>
  <si>
    <t>Alcohol Hep031521 T0F4_031721</t>
  </si>
  <si>
    <t>7010_1_031721238.D</t>
  </si>
  <si>
    <t>Alcohol Hep031521 T0F3_031721</t>
  </si>
  <si>
    <t>7010_1_031721237.D</t>
  </si>
  <si>
    <t>Alcohol Hep031521 T0F2_031721</t>
  </si>
  <si>
    <t>7010_1_031721236.D</t>
  </si>
  <si>
    <t>Alcohol Hep031521 T0F1_031721</t>
  </si>
  <si>
    <t>7010_1_031721235.D</t>
  </si>
  <si>
    <t>7010_1_031721234.D</t>
  </si>
  <si>
    <t>HC_Alcohol CC 10</t>
  </si>
  <si>
    <t>7010_1_031721233.D</t>
  </si>
  <si>
    <t>Alcohol Hep031521 T240E9_031721</t>
  </si>
  <si>
    <t>7010_1_031721232.D</t>
  </si>
  <si>
    <t>Alcohol Hep031521 T240E8_031721</t>
  </si>
  <si>
    <t>7010_1_031721231.D</t>
  </si>
  <si>
    <t>Alcohol Hep031521 T240E7_031721</t>
  </si>
  <si>
    <t>7010_1_031721230.D</t>
  </si>
  <si>
    <t>Alcohol Hep031521 T240E6_031721</t>
  </si>
  <si>
    <t>7010_1_031721229.D</t>
  </si>
  <si>
    <t>Alcohol Hep031521 T240E5_031721</t>
  </si>
  <si>
    <t>7010_1_031721228.D</t>
  </si>
  <si>
    <t>Alcohol Hep031521 T240E4_031721</t>
  </si>
  <si>
    <t>7010_1_031721227.D</t>
  </si>
  <si>
    <t>Alcohol Hep031521 T240E3_031721</t>
  </si>
  <si>
    <t>7010_1_031721226.D</t>
  </si>
  <si>
    <t>Alcohol Hep031521 T240E2_031721</t>
  </si>
  <si>
    <t>7010_1_031721225.D</t>
  </si>
  <si>
    <t>Alcohol Hep031521 T240E1_031721</t>
  </si>
  <si>
    <t>7010_1_031721224.D</t>
  </si>
  <si>
    <t>Alcohol Hep031521 TMidE12_031721</t>
  </si>
  <si>
    <t>7010_1_031721223.D</t>
  </si>
  <si>
    <t>HC_Alcohol CC 5</t>
  </si>
  <si>
    <t>7010_1_031721222.D</t>
  </si>
  <si>
    <t>Alcohol Hep031521 TMidE11_031721</t>
  </si>
  <si>
    <t>7010_1_031721221.D</t>
  </si>
  <si>
    <t>Alcohol Hep031521 TMidE10_031721</t>
  </si>
  <si>
    <t>7010_1_031721220.D</t>
  </si>
  <si>
    <t>Alcohol Hep031521 TMidE9_031721</t>
  </si>
  <si>
    <t>7010_1_031721219.D</t>
  </si>
  <si>
    <t>Alcohol Hep031521 TMidE8_031721</t>
  </si>
  <si>
    <t>7010_1_031721218.D</t>
  </si>
  <si>
    <t>Alcohol Hep031521 TMidE7_031721</t>
  </si>
  <si>
    <t>7010_1_031721217.D</t>
  </si>
  <si>
    <t>Alcohol Hep031521 TMidE6_031721</t>
  </si>
  <si>
    <t>7010_1_031721216.D</t>
  </si>
  <si>
    <t>Alcohol Hep031521 TMidE5_031721</t>
  </si>
  <si>
    <t>7010_1_031721215.D</t>
  </si>
  <si>
    <t>Alcohol Hep031521 TMidE4_031721</t>
  </si>
  <si>
    <t>7010_1_031721214.D</t>
  </si>
  <si>
    <t>Alcohol Hep031521 TMidE3_031721</t>
  </si>
  <si>
    <t>7010_1_031721213.D</t>
  </si>
  <si>
    <t>Alcohol Hep031521 TMidE2_031721</t>
  </si>
  <si>
    <t>7010_1_031721212.D</t>
  </si>
  <si>
    <t>HC_Alcohol CC 13</t>
  </si>
  <si>
    <t>7010_1_031721211.D</t>
  </si>
  <si>
    <t>Alcohol Hep031521 TMidE1_031721</t>
  </si>
  <si>
    <t>7010_1_031721210.D</t>
  </si>
  <si>
    <t>Alcohol Hep031521 T0E9_031721</t>
  </si>
  <si>
    <t>7010_1_031721209.D</t>
  </si>
  <si>
    <t>Alcohol Hep031521 T0E8_031721</t>
  </si>
  <si>
    <t>7010_1_031721208.D</t>
  </si>
  <si>
    <t>Alcohol Hep031521 T0E7_031721</t>
  </si>
  <si>
    <t>7010_1_031721207.D</t>
  </si>
  <si>
    <t>Alcohol Hep031521 T0E6_031721</t>
  </si>
  <si>
    <t>7010_1_031721206.D</t>
  </si>
  <si>
    <t>Alcohol Hep031521 T0E5_031721</t>
  </si>
  <si>
    <t>7010_1_031721205.D</t>
  </si>
  <si>
    <t>Alcohol Hep031521 T0E4_031721</t>
  </si>
  <si>
    <t>7010_1_031721204.D</t>
  </si>
  <si>
    <t>Alcohol Hep031521 T0E3_031721</t>
  </si>
  <si>
    <t>7010_1_031721203.D</t>
  </si>
  <si>
    <t>Alcohol Hep031521 T0E2_031721</t>
  </si>
  <si>
    <t>7010_1_031721202.D</t>
  </si>
  <si>
    <t>Alcohol Hep031521 T0E1_031721</t>
  </si>
  <si>
    <t>7010_1_031721201.D</t>
  </si>
  <si>
    <t>7010_1_031721200.D</t>
  </si>
  <si>
    <t>7010_1_031721199.D</t>
  </si>
  <si>
    <t>Alcohol Hep031521 TMidD12_031721</t>
  </si>
  <si>
    <t>7010_1_031721198.D</t>
  </si>
  <si>
    <t>Alcohol Hep031521 T240D9_031721</t>
  </si>
  <si>
    <t>7010_1_031721197.D</t>
  </si>
  <si>
    <t>Alcohol Hep031521 T240D8_031721</t>
  </si>
  <si>
    <t>7010_1_031721196.D</t>
  </si>
  <si>
    <t>Alcohol Hep031521 T240D7_031721</t>
  </si>
  <si>
    <t>7010_1_031721195.D</t>
  </si>
  <si>
    <t>HC_Alcohol CC 8</t>
  </si>
  <si>
    <t>7010_1_031721194.D</t>
  </si>
  <si>
    <t>Alcohol Hep031521 T240D6_031721</t>
  </si>
  <si>
    <t>7010_1_031721193.D</t>
  </si>
  <si>
    <t>Alcohol Hep031521 T240D5_031721</t>
  </si>
  <si>
    <t>7010_1_031721192.D</t>
  </si>
  <si>
    <t>Alcohol Hep031521 T240D4_031721</t>
  </si>
  <si>
    <t>7010_1_031721191.D</t>
  </si>
  <si>
    <t>Alcohol Hep031521 T240D3_031721</t>
  </si>
  <si>
    <t>7010_1_031721190.D</t>
  </si>
  <si>
    <t>Alcohol Hep031521 T240D2_031721</t>
  </si>
  <si>
    <t>7010_1_031721189.D</t>
  </si>
  <si>
    <t>Alcohol Hep031521 T240D1_031721</t>
  </si>
  <si>
    <t>7010_1_031721188.D</t>
  </si>
  <si>
    <t>7010_1_031721187.D</t>
  </si>
  <si>
    <t>7010_1_031721186.D</t>
  </si>
  <si>
    <t>Alcohol Hep031521 TMidD11_031721</t>
  </si>
  <si>
    <t>7010_1_031721185.D</t>
  </si>
  <si>
    <t>Alcohol Hep031521 TMidD6_031721</t>
  </si>
  <si>
    <t>7010_1_031721184.D</t>
  </si>
  <si>
    <t>HC_Alcohol CC 11</t>
  </si>
  <si>
    <t>7010_1_031721183.D</t>
  </si>
  <si>
    <t>Alcohol Hep031521 TMidD10_031721</t>
  </si>
  <si>
    <t>7010_1_031721182.D</t>
  </si>
  <si>
    <t>Alcohol Hep031521 TMidD9_031721</t>
  </si>
  <si>
    <t>7010_1_031721181.D</t>
  </si>
  <si>
    <t>Alcohol Hep031521 TMidD8_031721</t>
  </si>
  <si>
    <t>7010_1_031721180.D</t>
  </si>
  <si>
    <t>Alcohol Hep031521 TMidD7_031721</t>
  </si>
  <si>
    <t>7010_1_031721179.D</t>
  </si>
  <si>
    <t>7010_1_031721178.D</t>
  </si>
  <si>
    <t>Alcohol Hep031521 TMidD5_031721</t>
  </si>
  <si>
    <t>7010_1_031721177.D</t>
  </si>
  <si>
    <t>Alcohol Hep031521 TMidD4_031721</t>
  </si>
  <si>
    <t>7010_1_031721176.D</t>
  </si>
  <si>
    <t>Alcohol Hep031521 TMidD3_031721</t>
  </si>
  <si>
    <t>7010_1_031721175.D</t>
  </si>
  <si>
    <t>Alcohol Hep031521 TMidD2_031721</t>
  </si>
  <si>
    <t>7010_1_031721174.D</t>
  </si>
  <si>
    <t>Alcohol Hep031521 TMidD1_031721</t>
  </si>
  <si>
    <t>7010_1_031721173.D</t>
  </si>
  <si>
    <t>7010_1_031721172.D</t>
  </si>
  <si>
    <t>7010_1_031721171.D</t>
  </si>
  <si>
    <t>Alcohol Hep031521 T0D9_031721</t>
  </si>
  <si>
    <t>7010_1_031721170.D</t>
  </si>
  <si>
    <t>Alcohol Hep031521 T0D8_031721</t>
  </si>
  <si>
    <t>7010_1_031721169.D</t>
  </si>
  <si>
    <t>Alcohol Hep031521 T0D7_031721</t>
  </si>
  <si>
    <t>7010_1_031721168.D</t>
  </si>
  <si>
    <t>Alcohol Hep031521 T0D6_031721</t>
  </si>
  <si>
    <t>7010_1_031721167.D</t>
  </si>
  <si>
    <t>Alcohol Hep031521 T0D5_031721</t>
  </si>
  <si>
    <t>7010_1_031721166.D</t>
  </si>
  <si>
    <t>Alcohol Hep031521 T0D4_031721</t>
  </si>
  <si>
    <t>7010_1_031721165.D</t>
  </si>
  <si>
    <t>Alcohol Hep031521 T0D3_031721</t>
  </si>
  <si>
    <t>7010_1_031721164.D</t>
  </si>
  <si>
    <t>7010_1_031721163.D</t>
  </si>
  <si>
    <t>Alcohol Hep031521 T0D2_031721</t>
  </si>
  <si>
    <t>7010_1_031721162.D</t>
  </si>
  <si>
    <t>Alcohol Hep031521 T0D1_031721</t>
  </si>
  <si>
    <t>7010_1_031721161.D</t>
  </si>
  <si>
    <t>HC_Alcohol CC 1</t>
  </si>
  <si>
    <t>7010_1_031721160.D</t>
  </si>
  <si>
    <t>HC_Alcohol CC 2</t>
  </si>
  <si>
    <t>7010_1_031721159.D</t>
  </si>
  <si>
    <t>HC_Alcohol CC 3</t>
  </si>
  <si>
    <t>7010_1_031721158.D</t>
  </si>
  <si>
    <t>7010_1_031721157.D</t>
  </si>
  <si>
    <t>7010_1_031721156.D</t>
  </si>
  <si>
    <t>7010_1_031721155.D</t>
  </si>
  <si>
    <t>7010_1_031721154.D</t>
  </si>
  <si>
    <t>7010_1_031721153.D</t>
  </si>
  <si>
    <t>7010_1_031721152.D</t>
  </si>
  <si>
    <t>7010_1_031721151.D</t>
  </si>
  <si>
    <t>7010_1_031721150.D</t>
  </si>
  <si>
    <t>7010_1_031721149.D</t>
  </si>
  <si>
    <t>7010_1_031721148.D</t>
  </si>
  <si>
    <t>HC_Alcohol CC 14</t>
  </si>
  <si>
    <t>7010_1_031721147.D</t>
  </si>
  <si>
    <t>auto CCA 3/2</t>
  </si>
  <si>
    <t>HC_Alcohol CC 15</t>
  </si>
  <si>
    <t>7010_1_031721146.D</t>
  </si>
  <si>
    <t>Alcohol Hep031521 T240C9_031721</t>
  </si>
  <si>
    <t>7010_1_031721145.D</t>
  </si>
  <si>
    <t>Alcohol Hep031521 T240C8_031721</t>
  </si>
  <si>
    <t>7010_1_031721144.D</t>
  </si>
  <si>
    <t>Alcohol Hep031521 T240C7_031721</t>
  </si>
  <si>
    <t>7010_1_031721143.D</t>
  </si>
  <si>
    <t>7010_1_031721142.D</t>
  </si>
  <si>
    <t>Alcohol Hep031521 T240C6_031721</t>
  </si>
  <si>
    <t>7010_1_031721141.D</t>
  </si>
  <si>
    <t>Alcohol Hep031521 T240C5_031721</t>
  </si>
  <si>
    <t>7010_1_031721140.D</t>
  </si>
  <si>
    <t>Alcohol Hep031521 T240C4_031721</t>
  </si>
  <si>
    <t>7010_1_031721139.D</t>
  </si>
  <si>
    <t>Alcohol Hep031521 T240C3_031721</t>
  </si>
  <si>
    <t>7010_1_031721138.D</t>
  </si>
  <si>
    <t>Alcohol Hep031521 T240C2_031721</t>
  </si>
  <si>
    <t>7010_1_031721137.D</t>
  </si>
  <si>
    <t>Alcohol Hep031521 T240C1_031721</t>
  </si>
  <si>
    <t>7010_1_031721136.D</t>
  </si>
  <si>
    <t>Alcohol Hep031521 TMidC12_031721</t>
  </si>
  <si>
    <t>7010_1_031721135.D</t>
  </si>
  <si>
    <t>7010_1_031721134.D</t>
  </si>
  <si>
    <t>Alcohol Hep031521 TMidC11_031721</t>
  </si>
  <si>
    <t>7010_1_031721133.D</t>
  </si>
  <si>
    <t>Alcohol Hep031521 TMidC6_031721</t>
  </si>
  <si>
    <t>7010_1_031721132.D</t>
  </si>
  <si>
    <t>7010_1_031721131.D</t>
  </si>
  <si>
    <t>Alcohol Hep031521 TMidC10_031721</t>
  </si>
  <si>
    <t>7010_1_031721130.D</t>
  </si>
  <si>
    <t>Alcohol Hep031521 TMidC9_031721</t>
  </si>
  <si>
    <t>7010_1_031721129.D</t>
  </si>
  <si>
    <t>Alcohol Hep031521 TMidC8_031721</t>
  </si>
  <si>
    <t>7010_1_031721128.D</t>
  </si>
  <si>
    <t>Alcohol Hep031521 TMidC7_031721</t>
  </si>
  <si>
    <t>7010_1_031721127.D</t>
  </si>
  <si>
    <t>Alcohol Hep031521 T0C8_031721</t>
  </si>
  <si>
    <t>7010_1_031721126.D</t>
  </si>
  <si>
    <t>7010_1_031721125.D</t>
  </si>
  <si>
    <t>Alcohol Hep031521 TMidC5_031721</t>
  </si>
  <si>
    <t>7010_1_031721124.D</t>
  </si>
  <si>
    <t>Alcohol Hep031521 TMidC4_031721</t>
  </si>
  <si>
    <t>7010_1_031721123.D</t>
  </si>
  <si>
    <t>Alcohol Hep031521 TMidC3_031721</t>
  </si>
  <si>
    <t>7010_1_031721122.D</t>
  </si>
  <si>
    <t>Alcohol Hep031521 TMidC2_031721</t>
  </si>
  <si>
    <t>7010_1_031721121.D</t>
  </si>
  <si>
    <t>QCHC_Alcohol CC 11</t>
  </si>
  <si>
    <t>7010_1_031721120.D</t>
  </si>
  <si>
    <t>7010_1_031721119.D</t>
  </si>
  <si>
    <t>Alcohol Hep031521 TMidC1_031721</t>
  </si>
  <si>
    <t>7010_1_031721118.D</t>
  </si>
  <si>
    <t>Alcohol Hep031521 T0C9_031721</t>
  </si>
  <si>
    <t>7010_1_031721117.D</t>
  </si>
  <si>
    <t>7010_1_031721116.D</t>
  </si>
  <si>
    <t>7010_1_031721115.D</t>
  </si>
  <si>
    <t>Alcohol Hep031521 T0C7_031721</t>
  </si>
  <si>
    <t>7010_1_031721114.D</t>
  </si>
  <si>
    <t>Alcohol Hep031521 T0C6_031721</t>
  </si>
  <si>
    <t>7010_1_031721113.D</t>
  </si>
  <si>
    <t>Alcohol Hep031521 T0C5_031721</t>
  </si>
  <si>
    <t>7010_1_031721112.D</t>
  </si>
  <si>
    <t>Alcohol Hep031521 T0C4_031721</t>
  </si>
  <si>
    <t>7010_1_031721111.D</t>
  </si>
  <si>
    <t>Alcohol Hep031521 T0C3_031721</t>
  </si>
  <si>
    <t>7010_1_031721110.D</t>
  </si>
  <si>
    <t>Alcohol Hep031521 T0C2_031721</t>
  </si>
  <si>
    <t>7010_1_031721109.D</t>
  </si>
  <si>
    <t>7010_1_031721108.D</t>
  </si>
  <si>
    <t>7010_1_031721107.D</t>
  </si>
  <si>
    <t>Alcohol Hep031521 T0C1_031721</t>
  </si>
  <si>
    <t>7010_1_031721106.D</t>
  </si>
  <si>
    <t>Alcohol Hep031521 T240B9_031721</t>
  </si>
  <si>
    <t>7010_1_031721105.D</t>
  </si>
  <si>
    <t>Alcohol Hep031521 T240B8_031721</t>
  </si>
  <si>
    <t>7010_1_031721104.D</t>
  </si>
  <si>
    <t>Alcohol Hep031521 T240B7_031721</t>
  </si>
  <si>
    <t>7010_1_031721103.D</t>
  </si>
  <si>
    <t>Alcohol Hep031521 T240B6_031721</t>
  </si>
  <si>
    <t>7010_1_031721102.D</t>
  </si>
  <si>
    <t>7010_1_031721101.D</t>
  </si>
  <si>
    <t>Alcohol Hep031521 T240B5_031721</t>
  </si>
  <si>
    <t>7010_1_031721100.D</t>
  </si>
  <si>
    <t>Alcohol Hep031521 T240B4_031721</t>
  </si>
  <si>
    <t>7010_1_031721099.D</t>
  </si>
  <si>
    <t>Alcohol Hep031521 T240B3_031721</t>
  </si>
  <si>
    <t>7010_1_031721098.D</t>
  </si>
  <si>
    <t>Alcohol Hep031521 T240B2_031721</t>
  </si>
  <si>
    <t>7010_1_031721097.D</t>
  </si>
  <si>
    <t>7010_1_031721096.D</t>
  </si>
  <si>
    <t>Alcohol Hep031521 T240B1_031721</t>
  </si>
  <si>
    <t>7010_1_031721095.D</t>
  </si>
  <si>
    <t>Alcohol Hep031521 T0B4_031721</t>
  </si>
  <si>
    <t>7010_1_031721094.D</t>
  </si>
  <si>
    <t>Alcohol Hep031521 TMidB12_031721</t>
  </si>
  <si>
    <t>7010_1_031721093.D</t>
  </si>
  <si>
    <t>Alcohol Hep031521 TMidB11_031721</t>
  </si>
  <si>
    <t>7010_1_031721092.D</t>
  </si>
  <si>
    <t>Alcohol Hep031521 TMidB6_031721</t>
  </si>
  <si>
    <t>7010_1_031721091.D</t>
  </si>
  <si>
    <t>Alcohol Hep031521 TMidB10_031721</t>
  </si>
  <si>
    <t>7010_1_031721090.D</t>
  </si>
  <si>
    <t>Alcohol Hep031521 TMidB9_031721</t>
  </si>
  <si>
    <t>7010_1_031721089.D</t>
  </si>
  <si>
    <t>Alcohol Hep031521 TMidB8_031721</t>
  </si>
  <si>
    <t>7010_1_031721088.D</t>
  </si>
  <si>
    <t>Alcohol Hep031521 TMidB7_031721</t>
  </si>
  <si>
    <t>7010_1_031721087.D</t>
  </si>
  <si>
    <t>7010_1_031721086.D</t>
  </si>
  <si>
    <t>QCHC_Alcohol CC 15</t>
  </si>
  <si>
    <t>7010_1_031721085.D</t>
  </si>
  <si>
    <t>7010_1_031721084.D</t>
  </si>
  <si>
    <t>Alcohol Hep031521 TMidB5_031721</t>
  </si>
  <si>
    <t>7010_1_031721083.D</t>
  </si>
  <si>
    <t>Alcohol Hep031521 TMidB4_031721</t>
  </si>
  <si>
    <t>7010_1_031721082.D</t>
  </si>
  <si>
    <t>Alcohol Hep031521 TMidB3_031721</t>
  </si>
  <si>
    <t>7010_1_031721081.D</t>
  </si>
  <si>
    <t>Alcohol Hep031521 TMidB2_031721</t>
  </si>
  <si>
    <t>7010_1_031721080.D</t>
  </si>
  <si>
    <t>Alcohol Hep031521 TMidB1_031721</t>
  </si>
  <si>
    <t>7010_1_031721079.D</t>
  </si>
  <si>
    <t>Alcohol Hep031521 T0B9_031721</t>
  </si>
  <si>
    <t>7010_1_031721078.D</t>
  </si>
  <si>
    <t>Alcohol Hep031521 T0B8_031721</t>
  </si>
  <si>
    <t>7010_1_031721077.D</t>
  </si>
  <si>
    <t>Alcohol Hep031521 T0B7_031721</t>
  </si>
  <si>
    <t>7010_1_031721076.D</t>
  </si>
  <si>
    <t>Alcohol Hep031521 T0B6_031721</t>
  </si>
  <si>
    <t>7010_1_031721075.D</t>
  </si>
  <si>
    <t>Alcohol Hep031521 T0B5_031721</t>
  </si>
  <si>
    <t>7010_1_031721074.D</t>
  </si>
  <si>
    <t>7010_1_031721073.D</t>
  </si>
  <si>
    <t>7010_1_031721072.D</t>
  </si>
  <si>
    <t>7010_1_031721071.D</t>
  </si>
  <si>
    <t>Alcohol Hep031521 T0B3_031721</t>
  </si>
  <si>
    <t>7010_1_031721070.D</t>
  </si>
  <si>
    <t>Alcohol Hep031521 T0B2_031721</t>
  </si>
  <si>
    <t>7010_1_031721069.D</t>
  </si>
  <si>
    <t>Alcohol Hep031521 T0B1_031721</t>
  </si>
  <si>
    <t>7010_1_031721068.D</t>
  </si>
  <si>
    <t>Alcohol Hep031521 T0A7_031721</t>
  </si>
  <si>
    <t>7010_1_031721067.D</t>
  </si>
  <si>
    <t>Alcohol Hep031521 T240A9_031721</t>
  </si>
  <si>
    <t>7010_1_031721066.D</t>
  </si>
  <si>
    <t>7010_1_031721065.D</t>
  </si>
  <si>
    <t>Alcohol Hep031521 T240A8_031721</t>
  </si>
  <si>
    <t>7010_1_031721064.D</t>
  </si>
  <si>
    <t>Alcohol Hep031521 T240A7_031721</t>
  </si>
  <si>
    <t>7010_1_031721063.D</t>
  </si>
  <si>
    <t>7010_1_031721062.D</t>
  </si>
  <si>
    <t>7010_1_031721061.D</t>
  </si>
  <si>
    <t>Alcohol Hep031521 T240A6_031721</t>
  </si>
  <si>
    <t>7010_1_031721060.D</t>
  </si>
  <si>
    <t>Alcohol Hep031521 T240A5_031721</t>
  </si>
  <si>
    <t>7010_1_031721059.D</t>
  </si>
  <si>
    <t>Alcohol Hep031521 T240A4_031721</t>
  </si>
  <si>
    <t>7010_1_031721058.D</t>
  </si>
  <si>
    <t>Alcohol Hep031521 T240A3_031721</t>
  </si>
  <si>
    <t>7010_1_031721057.D</t>
  </si>
  <si>
    <t>Alcohol Hep031521 T240A2_031721</t>
  </si>
  <si>
    <t>7010_1_031721056.D</t>
  </si>
  <si>
    <t>Alcohol Hep031521 T240A1_031721</t>
  </si>
  <si>
    <t>7010_1_031721055.D</t>
  </si>
  <si>
    <t>Alcohol Hep031521 TMidA12_031721</t>
  </si>
  <si>
    <t>7010_1_031721054.D</t>
  </si>
  <si>
    <t>Alcohol Hep031521 TMidA11_031721</t>
  </si>
  <si>
    <t>7010_1_031721053.D</t>
  </si>
  <si>
    <t>Alcohol Hep031521 TMidA6_031721</t>
  </si>
  <si>
    <t>7010_1_031721052.D</t>
  </si>
  <si>
    <t>Alcohol Hep031521 TMidA10_031721</t>
  </si>
  <si>
    <t>7010_1_031721051.D</t>
  </si>
  <si>
    <t>7010_1_031721050.D</t>
  </si>
  <si>
    <t>7010_1_031721049.D</t>
  </si>
  <si>
    <t>Alcohol Hep031521 TMidA9_031721</t>
  </si>
  <si>
    <t>7010_1_031721048.D</t>
  </si>
  <si>
    <t>7010_1_031721047.D</t>
  </si>
  <si>
    <t>Alcohol Hep031521 TMidA8_031721</t>
  </si>
  <si>
    <t>7010_1_031721046.D</t>
  </si>
  <si>
    <t>Alcohol Hep031521 TMidA7_031721</t>
  </si>
  <si>
    <t>7010_1_031721045.D</t>
  </si>
  <si>
    <t>7010_1_031721044.D</t>
  </si>
  <si>
    <t>Alcohol Hep031521 TMidA5_031721</t>
  </si>
  <si>
    <t>7010_1_031721043.D</t>
  </si>
  <si>
    <t>Alcohol Hep031521 TMidA4_031721</t>
  </si>
  <si>
    <t>7010_1_031721042.D</t>
  </si>
  <si>
    <t>Alcohol Hep031521 TMidA3_031721</t>
  </si>
  <si>
    <t>7010_1_031721041.D</t>
  </si>
  <si>
    <t>Alcohol Hep031521 TMidA2_031721</t>
  </si>
  <si>
    <t>7010_1_031721040.D</t>
  </si>
  <si>
    <t>7010_1_031721039.D</t>
  </si>
  <si>
    <t>7010_1_031721038.D</t>
  </si>
  <si>
    <t>7010_1_031721037.D</t>
  </si>
  <si>
    <t>Alcohol Hep031521 TMidA1_031721</t>
  </si>
  <si>
    <t>7010_1_031721036.D</t>
  </si>
  <si>
    <t>Alcohol Hep031521 T0A9_031721</t>
  </si>
  <si>
    <t>7010_1_031721035.D</t>
  </si>
  <si>
    <t>Alcohol Hep031521 T0A8_031721</t>
  </si>
  <si>
    <t>7010_1_031721034.D</t>
  </si>
  <si>
    <t>7010_1_031721033.D</t>
  </si>
  <si>
    <t>Alcohol Hep031521 T0A6_031721</t>
  </si>
  <si>
    <t>7010_1_031721032.D</t>
  </si>
  <si>
    <t>Alcohol Hep031521 T0A5_031721</t>
  </si>
  <si>
    <t>7010_1_031721031.D</t>
  </si>
  <si>
    <t>Alcohol Hep031521 T0A4_031721</t>
  </si>
  <si>
    <t>7010_1_031721030.D</t>
  </si>
  <si>
    <t>Alcohol Hep031521 T0A3_031721</t>
  </si>
  <si>
    <t>7010_1_031721029.D</t>
  </si>
  <si>
    <t>Alcohol Hep031521 T0A2_031721</t>
  </si>
  <si>
    <t>7010_1_031721028.D</t>
  </si>
  <si>
    <t>Alcohol Hep031521 T0A1_031721</t>
  </si>
  <si>
    <t>7010_1_031721027.D</t>
  </si>
  <si>
    <t>QCHC_Alcohol CC 2</t>
  </si>
  <si>
    <t>7010_1_031721026.D</t>
  </si>
  <si>
    <t>7010_1_031721025.D</t>
  </si>
  <si>
    <t>7010_1_031721024.D</t>
  </si>
  <si>
    <t>7010_1_031721023.D</t>
  </si>
  <si>
    <t>7010_1_031721022.D</t>
  </si>
  <si>
    <t>7010_1_031721021.D</t>
  </si>
  <si>
    <t>7010_1_031721020.D</t>
  </si>
  <si>
    <t>7010_1_031721019.D</t>
  </si>
  <si>
    <t>7010_1_031721018.D</t>
  </si>
  <si>
    <t>7010_1_031721017.D</t>
  </si>
  <si>
    <t>7010_1_031721016.D</t>
  </si>
  <si>
    <t>7010_1_031721015.D</t>
  </si>
  <si>
    <t>7010_1_031721014.D</t>
  </si>
  <si>
    <t>7010_1_031721013.D</t>
  </si>
  <si>
    <t>7010_1_031721012.D</t>
  </si>
  <si>
    <t>7010_1_031721011.D</t>
  </si>
  <si>
    <t>auto CCB 3/2</t>
  </si>
  <si>
    <t>7010_1_031721010.D</t>
  </si>
  <si>
    <t>7010_1_031721009.D</t>
  </si>
  <si>
    <t>7010_1_031721008.D</t>
  </si>
  <si>
    <t>7010_1_031721007.D</t>
  </si>
  <si>
    <t>7010_1_031721006.D</t>
  </si>
  <si>
    <t>7010_1_031721005.D</t>
  </si>
  <si>
    <t>7010_1_031721004.D</t>
  </si>
  <si>
    <t>7010_1_031721003.D</t>
  </si>
  <si>
    <t>7010_1_031721002.D</t>
  </si>
  <si>
    <t>7010_1_031721001.D</t>
  </si>
  <si>
    <t>Qualifier (348.0 -&gt; 96.0) Results</t>
  </si>
  <si>
    <t>MFHET (ISTD) Results</t>
  </si>
  <si>
    <t>Qualifier (180.0 -&gt; 119.0) Results</t>
  </si>
  <si>
    <t>476 Results</t>
  </si>
  <si>
    <t>476 Method</t>
  </si>
  <si>
    <t>Qualifier (448.0 -&gt; 96.0) Results</t>
  </si>
  <si>
    <t>MFOET (ISTD) Results</t>
  </si>
  <si>
    <t>Qualifier (182.0 -&gt; 131.1) Results</t>
  </si>
  <si>
    <t>900 Results</t>
  </si>
  <si>
    <t>900 Method</t>
  </si>
  <si>
    <t>Qualifier (69.0 -&gt; 50.0) Results</t>
  </si>
  <si>
    <t>906 Results</t>
  </si>
  <si>
    <t>906 Method</t>
  </si>
  <si>
    <t>Qualifier (195.0 -&gt; 131.1) Results</t>
  </si>
  <si>
    <t>Qualifier (263.0 -&gt; 131.1) Results</t>
  </si>
  <si>
    <t>913 Results</t>
  </si>
  <si>
    <t>913 Method</t>
  </si>
  <si>
    <t>Qualifier (77.0 -&gt; 51.1) Results</t>
  </si>
  <si>
    <t>965 Results</t>
  </si>
  <si>
    <t>965 Method</t>
  </si>
  <si>
    <t>Viability Results</t>
  </si>
  <si>
    <t>2021_PFAS_HepCl_ALCOHOLS_ALK</t>
  </si>
  <si>
    <t>LDA</t>
  </si>
  <si>
    <t>3/17-19/2021</t>
  </si>
  <si>
    <t>HC_Alcohols CC 1</t>
  </si>
  <si>
    <t>7010_1_051221020.D</t>
  </si>
  <si>
    <t>7010_1_051221019.D</t>
  </si>
  <si>
    <t>7010_1_051221018.D</t>
  </si>
  <si>
    <t>7010_1_051221017.D</t>
  </si>
  <si>
    <t>7010_1_051221016.D</t>
  </si>
  <si>
    <t>7010_1_051221015.D</t>
  </si>
  <si>
    <t>7010_1_051221014.D</t>
  </si>
  <si>
    <t>Area</t>
  </si>
  <si>
    <t>sd</t>
  </si>
  <si>
    <t>Student's t-value at 6 degrees of freedom (0.99 confidence interval)</t>
  </si>
  <si>
    <t>MDL (nM)</t>
  </si>
  <si>
    <t>Not Detected</t>
  </si>
  <si>
    <t>923 Results</t>
  </si>
  <si>
    <t>ND</t>
  </si>
  <si>
    <t>916 Results</t>
  </si>
  <si>
    <t>3117 Results</t>
  </si>
  <si>
    <t>Final Conc.(nM)</t>
  </si>
  <si>
    <t>909 Results</t>
  </si>
  <si>
    <t>ALK</t>
  </si>
  <si>
    <t>(Mean +/- SD)</t>
  </si>
  <si>
    <t>% Abiotic Loss StDev</t>
  </si>
  <si>
    <t>% Abiotic Loss</t>
  </si>
  <si>
    <t>%Abiotic Loss</t>
  </si>
  <si>
    <t>Drop</t>
  </si>
  <si>
    <t>&lt;0.0001</t>
  </si>
  <si>
    <t>*Propoxur was chosed as the reference compound as 4NT, used previously, was shown to be unstable; however, a subsequent stability analysis showed that propoxur is unstable. This hepatocyte lot, though has displayed high reproducibility across other assay runs</t>
  </si>
  <si>
    <t>DTXSID10382147</t>
  </si>
  <si>
    <t>3-(Perfluoro-2-butyl)propane-1,2-diol</t>
  </si>
  <si>
    <t>MFOET</t>
  </si>
  <si>
    <t>Assay conducted 3/15/21</t>
  </si>
  <si>
    <t>CC prepped 3/2/21</t>
  </si>
  <si>
    <t>Analytical data generated 5/17/21</t>
  </si>
  <si>
    <t>2-Perfluorooctyl-[1,1-2H2]-[1,2-13C2]-ethanol (8:2) [lot ] (25 pg/uL)</t>
  </si>
  <si>
    <t>Alcohols</t>
  </si>
  <si>
    <t>HITC</t>
  </si>
  <si>
    <t>eLOQ Definition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</si>
  <si>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</si>
  <si>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Samples prepped &amp; run 3/17/21</t>
  </si>
  <si>
    <t>7010_1_040721092.D</t>
  </si>
  <si>
    <t>7010_1_040721091.D</t>
  </si>
  <si>
    <t>7010_1_040721090.D</t>
  </si>
  <si>
    <t>Alcohol Stab032921 H9</t>
  </si>
  <si>
    <t>7010_1_040721089.D</t>
  </si>
  <si>
    <t>Alcohol Stab032921 H8</t>
  </si>
  <si>
    <t>7010_1_040721088.D</t>
  </si>
  <si>
    <t>Alcohol Stab032921 H7</t>
  </si>
  <si>
    <t>7010_1_040721087.D</t>
  </si>
  <si>
    <t>Alcohol Stab032921 H3</t>
  </si>
  <si>
    <t>7010_1_040721086.D</t>
  </si>
  <si>
    <t>Alcohol Stab032921 H2</t>
  </si>
  <si>
    <t>7010_1_040721085.D</t>
  </si>
  <si>
    <t>7010_1_040721084.D</t>
  </si>
  <si>
    <t>Alcohol Stab032921 H1</t>
  </si>
  <si>
    <t>7010_1_040721083.D</t>
  </si>
  <si>
    <t>Alcohol Stab032921 T240G9</t>
  </si>
  <si>
    <t>7010_1_040721082.D</t>
  </si>
  <si>
    <t>Alcohol Stab032921 T240G8</t>
  </si>
  <si>
    <t>7010_1_040721081.D</t>
  </si>
  <si>
    <t>Alcohol Stab032921 T240G7</t>
  </si>
  <si>
    <t>7010_1_040721080.D</t>
  </si>
  <si>
    <t>Alcohol Stab032921 T240G3</t>
  </si>
  <si>
    <t>7010_1_040721079.D</t>
  </si>
  <si>
    <t>Alcohol Stab032921 T240G2</t>
  </si>
  <si>
    <t>7010_1_040721078.D</t>
  </si>
  <si>
    <t>Alcohol Stab032921 T240G1</t>
  </si>
  <si>
    <t>7010_1_040721077.D</t>
  </si>
  <si>
    <t>7010_1_040721076.D</t>
  </si>
  <si>
    <t>Alcohol Stab032921 T20C7</t>
  </si>
  <si>
    <t>7010_1_040721075.D</t>
  </si>
  <si>
    <t>Alcohol Stab032921 T120F9</t>
  </si>
  <si>
    <t>7010_1_040721074.D</t>
  </si>
  <si>
    <t>Alcohol Stab032921 T120F8</t>
  </si>
  <si>
    <t>7010_1_040721073.D</t>
  </si>
  <si>
    <t>Alcohol Stab032921 T120F7</t>
  </si>
  <si>
    <t>7010_1_040721072.D</t>
  </si>
  <si>
    <t>Alcohol Stab032921 T120F3</t>
  </si>
  <si>
    <t>7010_1_040721071.D</t>
  </si>
  <si>
    <t>Alcohol Stab032921 T120F2</t>
  </si>
  <si>
    <t>7010_1_040721070.D</t>
  </si>
  <si>
    <t>Alcohol Stab032921 T120F1</t>
  </si>
  <si>
    <t>7010_1_040721069.D</t>
  </si>
  <si>
    <t>7010_1_040721068.D</t>
  </si>
  <si>
    <t>Alcohol Stab032921 T60E9</t>
  </si>
  <si>
    <t>7010_1_040721067.D</t>
  </si>
  <si>
    <t>7010_1_040721066.D</t>
  </si>
  <si>
    <t>Alcohol Stab032921 T60E8</t>
  </si>
  <si>
    <t>7010_1_040721065.D</t>
  </si>
  <si>
    <t>Alcohol Stab032921 T60E7</t>
  </si>
  <si>
    <t>7010_1_040721064.D</t>
  </si>
  <si>
    <t>Alcohol Stab032921 T60E3</t>
  </si>
  <si>
    <t>7010_1_040721063.D</t>
  </si>
  <si>
    <t>Alcohol Stab032921 T60E2</t>
  </si>
  <si>
    <t>7010_1_040721062.D</t>
  </si>
  <si>
    <t>Alcohol Stab032921 T60E1</t>
  </si>
  <si>
    <t>7010_1_040721061.D</t>
  </si>
  <si>
    <t>7010_1_040721060.D</t>
  </si>
  <si>
    <t>Alcohol Stab032921 T30D9</t>
  </si>
  <si>
    <t>7010_1_040721059.D</t>
  </si>
  <si>
    <t>Alcohol Stab032921 T30D8</t>
  </si>
  <si>
    <t>7010_1_040721058.D</t>
  </si>
  <si>
    <t>Alcohol Stab032921 T30D7</t>
  </si>
  <si>
    <t>7010_1_040721057.D</t>
  </si>
  <si>
    <t>Alcohol Stab032921 T30D3</t>
  </si>
  <si>
    <t>T360 rep 3</t>
  </si>
  <si>
    <t>7010_1_040721056.D</t>
  </si>
  <si>
    <t>Alcohol Stab032921 T30D2</t>
  </si>
  <si>
    <t>T360 rep 2</t>
  </si>
  <si>
    <t>7010_1_040721055.D</t>
  </si>
  <si>
    <t>Alcohol Stab032921 T30D1</t>
  </si>
  <si>
    <t>T360 rep 1</t>
  </si>
  <si>
    <t>7010_1_040721054.D</t>
  </si>
  <si>
    <t>Alcohol Stab032921 T10B3</t>
  </si>
  <si>
    <t>T240 rep 3</t>
  </si>
  <si>
    <t>7010_1_040721053.D</t>
  </si>
  <si>
    <t>T240 rep 2</t>
  </si>
  <si>
    <t>7010_1_040721052.D</t>
  </si>
  <si>
    <t>T240 rep 1</t>
  </si>
  <si>
    <t>7010_1_040721051.D</t>
  </si>
  <si>
    <t>Alcohol Stab032921 T20C9</t>
  </si>
  <si>
    <t>T120 rep 3</t>
  </si>
  <si>
    <t>7010_1_040721050.D</t>
  </si>
  <si>
    <t>Alcohol Stab032921 T20C8</t>
  </si>
  <si>
    <t>T120 rep 2</t>
  </si>
  <si>
    <t>7010_1_040721049.D</t>
  </si>
  <si>
    <t>T120 rep 1</t>
  </si>
  <si>
    <t>7010_1_040721048.D</t>
  </si>
  <si>
    <t>Alcohol Stab032921 T20C3</t>
  </si>
  <si>
    <t>T60 rep 3</t>
  </si>
  <si>
    <t>7010_1_040721047.D</t>
  </si>
  <si>
    <t>Alcohol Stab032921 T20C2</t>
  </si>
  <si>
    <t>T60 rep 2</t>
  </si>
  <si>
    <t>7010_1_040721046.D</t>
  </si>
  <si>
    <t>Alcohol Stab032921 T20C1</t>
  </si>
  <si>
    <t>T60 rep 1</t>
  </si>
  <si>
    <t>7010_1_040721045.D</t>
  </si>
  <si>
    <t>T30 rep 3</t>
  </si>
  <si>
    <t>7010_1_040721044.D</t>
  </si>
  <si>
    <t>T30 rep 2</t>
  </si>
  <si>
    <t>7010_1_040721043.D</t>
  </si>
  <si>
    <t>Alcohol Stab032921 T10B9</t>
  </si>
  <si>
    <t>T30 rep 1</t>
  </si>
  <si>
    <t>7010_1_040721042.D</t>
  </si>
  <si>
    <t>Alcohol Stab032921 T10B8</t>
  </si>
  <si>
    <t>T20 rep 3</t>
  </si>
  <si>
    <t>7010_1_040721041.D</t>
  </si>
  <si>
    <t>Alcohol Stab032921 T10B7</t>
  </si>
  <si>
    <t>T20 rep 2</t>
  </si>
  <si>
    <t>7010_1_040721040.D</t>
  </si>
  <si>
    <t>T20 rep 1</t>
  </si>
  <si>
    <t>7010_1_040721039.D</t>
  </si>
  <si>
    <t>Alcohol Stab032921 T10B2</t>
  </si>
  <si>
    <t>T10 rep 3</t>
  </si>
  <si>
    <t>7010_1_040721038.D</t>
  </si>
  <si>
    <t>Alcohol Stab032921 T10B1</t>
  </si>
  <si>
    <t>T10 rep 2</t>
  </si>
  <si>
    <t>7010_1_040721037.D</t>
  </si>
  <si>
    <t>T10 rep 1</t>
  </si>
  <si>
    <t>7010_1_040721036.D</t>
  </si>
  <si>
    <t>T0 rep 3</t>
  </si>
  <si>
    <t>7010_1_040721035.D</t>
  </si>
  <si>
    <t>Alcohol Stab032921 T0A9</t>
  </si>
  <si>
    <t>T0 rep 2</t>
  </si>
  <si>
    <t>7010_1_040721034.D</t>
  </si>
  <si>
    <t>Alcohol Stab032921 T0A8</t>
  </si>
  <si>
    <t>T0 rep 1</t>
  </si>
  <si>
    <t>7010_1_040721033.D</t>
  </si>
  <si>
    <t>Alcohol Stab032921 T0A7</t>
  </si>
  <si>
    <t>Standard Deviation</t>
  </si>
  <si>
    <t>Average Peak Area</t>
  </si>
  <si>
    <t>Time (min)</t>
  </si>
  <si>
    <t>SD</t>
  </si>
  <si>
    <t>Average</t>
  </si>
  <si>
    <t>Replicate</t>
  </si>
  <si>
    <t>Time</t>
  </si>
  <si>
    <t>Peak Area</t>
  </si>
  <si>
    <t>7010_1_040721032.D</t>
  </si>
  <si>
    <t>Alcohol Stab032921 T0A3</t>
  </si>
  <si>
    <t>% of Time 0</t>
  </si>
  <si>
    <t>Hep Stability Time Course Sample Results</t>
  </si>
  <si>
    <t>7010_1_040721031.D</t>
  </si>
  <si>
    <t>Alcohol Stab032921 T0A2</t>
  </si>
  <si>
    <t>7010_1_040721030.D</t>
  </si>
  <si>
    <t>Alcohol Stab032921 T0A1</t>
  </si>
  <si>
    <t>7010_1_040721029.D</t>
  </si>
  <si>
    <t>7010_1_040721028.D</t>
  </si>
  <si>
    <t>7010_1_040721027.D</t>
  </si>
  <si>
    <t>7010_1_040721026.D</t>
  </si>
  <si>
    <t>7010_1_040721025.D</t>
  </si>
  <si>
    <t>7010_1_040721024.D</t>
  </si>
  <si>
    <t>7010_1_040721023.D</t>
  </si>
  <si>
    <t>7010_1_040721022.D</t>
  </si>
  <si>
    <t>7010_1_040721021.D</t>
  </si>
  <si>
    <t>7010_1_040721020.D</t>
  </si>
  <si>
    <t>7010_1_040721019.D</t>
  </si>
  <si>
    <t>7010_1_040721018.D</t>
  </si>
  <si>
    <t>7010_1_040721017.D</t>
  </si>
  <si>
    <t>7010_1_040721016.D</t>
  </si>
  <si>
    <t>7010_1_040721015.D</t>
  </si>
  <si>
    <t>7010_1_040721014.D</t>
  </si>
  <si>
    <t>7010_1_040721013.D</t>
  </si>
  <si>
    <t>7010_1_040721012.D</t>
  </si>
  <si>
    <t>7010_1_040721011.D</t>
  </si>
  <si>
    <t>7010_1_040721010.D</t>
  </si>
  <si>
    <t>7010_1_040721009.D</t>
  </si>
  <si>
    <t>7010_1_040721008.D</t>
  </si>
  <si>
    <t>7010_1_040721007.D</t>
  </si>
  <si>
    <t>7010_1_040721006.D</t>
  </si>
  <si>
    <t>7010_1_040721005.D</t>
  </si>
  <si>
    <t>7010_1_040721004.D</t>
  </si>
  <si>
    <t>7010_1_040721003.D</t>
  </si>
  <si>
    <t>7010_1_040721002.D</t>
  </si>
  <si>
    <t>7010_1_040721001.D</t>
  </si>
  <si>
    <t>Info.</t>
  </si>
  <si>
    <t xml:space="preserve">DMSO at 10% in assay; 900 fell outside acquisition window so can't trust the data necessarily. </t>
  </si>
  <si>
    <t xml:space="preserve">Chemicals were mixed - so all 8 analytes were present in wells 1-3 and 7-9. </t>
  </si>
  <si>
    <t>I think this is the full dataset- the compounds were grouped in this run- see the plate map Lucas has in the OneNote below-</t>
  </si>
  <si>
    <t>Results: BW has concerns given the same trends are seen across all analytes, with a 50% loss between T10 and T0, then levels are static until later timepoints (T240, T360)</t>
  </si>
  <si>
    <t xml:space="preserve">Compounds were all mixed together, and with DMSO at 10% - </t>
  </si>
  <si>
    <t xml:space="preserve">The loss in plasma contradicts what was observed earlier during the UC assay run; in fact many of these were shown to be very stable out to 5 hr. </t>
  </si>
  <si>
    <t>So this stability check was rerun on 6/9/21</t>
  </si>
  <si>
    <t>How to deal w/ Reference as Propoxur was used &amp; found to be unstable?</t>
  </si>
  <si>
    <t>QC Report completed 6/14/21</t>
  </si>
  <si>
    <t xml:space="preserve">Bkgd-Sub Clearance (µL/min/106 hepatocytes) </t>
  </si>
  <si>
    <t>-</t>
  </si>
  <si>
    <t>476 Stability in Williams' Media</t>
  </si>
  <si>
    <t>900 stability was rerun 6/8, Scott has data for this</t>
  </si>
  <si>
    <t>Stability in Williams' Media</t>
  </si>
  <si>
    <t>% of Time 0 at 120 min SD</t>
  </si>
  <si>
    <t>Stability run 3/29/21</t>
  </si>
  <si>
    <t>% of Time 0 at 240 min Avg</t>
  </si>
  <si>
    <t>Hepatic Clearance</t>
  </si>
  <si>
    <t>Avg % of T0</t>
  </si>
  <si>
    <t>Hep spike</t>
  </si>
  <si>
    <t>Hep Stab Ametryn T240c</t>
  </si>
  <si>
    <t>Hep Stab Ametryn T240b</t>
  </si>
  <si>
    <t>Hep Stab Ametryn T240a</t>
  </si>
  <si>
    <t>Hep Stab Ametryn T120c</t>
  </si>
  <si>
    <t>Hep Stab Ametryn T120b</t>
  </si>
  <si>
    <t>Hep Stab Ametryn T120a</t>
  </si>
  <si>
    <t>Hep Stab Ametryn T60c</t>
  </si>
  <si>
    <t>Hep Stab Ametryn T60b</t>
  </si>
  <si>
    <t>Hep Stab Ametryn T60a</t>
  </si>
  <si>
    <t>CC15_060821</t>
  </si>
  <si>
    <t>Hep Stab Ametryn T30c</t>
  </si>
  <si>
    <t>Hep Stab Ametryn T30b</t>
  </si>
  <si>
    <t>Hep Stab Ametryn T30a</t>
  </si>
  <si>
    <t>Hep Stab Ametryn T20c</t>
  </si>
  <si>
    <t>Hep Stab Ametryn T20b</t>
  </si>
  <si>
    <t>Hep Stab Ametryn T20a</t>
  </si>
  <si>
    <t>Hep Stab Ametryn T10c</t>
  </si>
  <si>
    <t>Hep Stab Ametryn T10b</t>
  </si>
  <si>
    <t>Hep Stab Ametryn T10a</t>
  </si>
  <si>
    <t>CC3_060921</t>
  </si>
  <si>
    <t>Hep Stab Ametryn T0c</t>
  </si>
  <si>
    <t>Hep Stab Ametryn T0b</t>
  </si>
  <si>
    <t>Hep Stab Ametryn T0a</t>
  </si>
  <si>
    <t>Hep Stab 965 T240c</t>
  </si>
  <si>
    <t>Hep Stab 965 T240b</t>
  </si>
  <si>
    <t>Hep Stab 965 T240a</t>
  </si>
  <si>
    <t>Hep Stab 965 T120c</t>
  </si>
  <si>
    <t>Hep Stab 965 T120b</t>
  </si>
  <si>
    <t>Hep Stab 965 T120a</t>
  </si>
  <si>
    <t>CC6_060921</t>
  </si>
  <si>
    <t>Hep Stab 965 T60c</t>
  </si>
  <si>
    <t>Hep Stab 965 T60b</t>
  </si>
  <si>
    <t>Hep Stab 965 T60a</t>
  </si>
  <si>
    <t>Hep Stab 965 T30c</t>
  </si>
  <si>
    <t>Hep Stab 965 T30b</t>
  </si>
  <si>
    <t>Hep Stab 965 T30a</t>
  </si>
  <si>
    <t>Hep Stab 965 T20c</t>
  </si>
  <si>
    <t>Hep Stab 965 T20b</t>
  </si>
  <si>
    <t>Hep Stab 965 T20a</t>
  </si>
  <si>
    <t>CC11_060921</t>
  </si>
  <si>
    <t>Hep Stab 965 T10c</t>
  </si>
  <si>
    <t>Hep Stab 965 T10b</t>
  </si>
  <si>
    <t>Hep Stab 965 T10a</t>
  </si>
  <si>
    <t>Hep Stab 965 T0c</t>
  </si>
  <si>
    <t>Hep Stab 965 T0b</t>
  </si>
  <si>
    <t>Hep Stab 965 T0a</t>
  </si>
  <si>
    <t>Hep Stab 913 T240c</t>
  </si>
  <si>
    <t>Hep Stab 913 T240b</t>
  </si>
  <si>
    <t>Hep Stab 913 T240a</t>
  </si>
  <si>
    <t>CC7_060921</t>
  </si>
  <si>
    <t>Hep Stab 913 T120c</t>
  </si>
  <si>
    <t>Hep Stab 913 T120b</t>
  </si>
  <si>
    <t>Hep Stab 913 T120a</t>
  </si>
  <si>
    <t>Hep Stab 913 T60c</t>
  </si>
  <si>
    <t>Hep Stab 913 T60b</t>
  </si>
  <si>
    <t>Hep Stab 913 T60a</t>
  </si>
  <si>
    <t>Hep Stab 913 T30c</t>
  </si>
  <si>
    <t>Hep Stab 913 T30b</t>
  </si>
  <si>
    <t>Hep Stab 913 T30a</t>
  </si>
  <si>
    <t>CC13_060921</t>
  </si>
  <si>
    <t>Hep Stab 913 T20c</t>
  </si>
  <si>
    <t>Hep Stab 913 T20b</t>
  </si>
  <si>
    <t>Hep Stab 913 T20a</t>
  </si>
  <si>
    <t>Hep Stab 913 T10c</t>
  </si>
  <si>
    <t>Hep Stab 913 T10b</t>
  </si>
  <si>
    <t>Hep Stab 913 T10a</t>
  </si>
  <si>
    <t>Hep Stab 913 T0c</t>
  </si>
  <si>
    <t>Hep Stab 913 T0b</t>
  </si>
  <si>
    <t>Hep Stab 913 T0a</t>
  </si>
  <si>
    <t>CC5_060921</t>
  </si>
  <si>
    <t>Hep Stab 906 T240c</t>
  </si>
  <si>
    <t>Hep Stab 906 T240b</t>
  </si>
  <si>
    <t>Hep Stab 906 T240a</t>
  </si>
  <si>
    <t>Hep Stab 906 T120c</t>
  </si>
  <si>
    <t>Hep Stab 906 T120b</t>
  </si>
  <si>
    <t>Hep Stab 906 T120a</t>
  </si>
  <si>
    <t>Hep Stab 906 T60c</t>
  </si>
  <si>
    <t>Hep Stab 906 T60b</t>
  </si>
  <si>
    <t>Hep Stab 906 T60a</t>
  </si>
  <si>
    <t>CC9_060921</t>
  </si>
  <si>
    <t>Hep Stab 906 T30c</t>
  </si>
  <si>
    <t>Hep Stab 906 T30b</t>
  </si>
  <si>
    <t>Hep Stab 906 T30a</t>
  </si>
  <si>
    <t>Hep Stab 906 T20c</t>
  </si>
  <si>
    <t>Hep Stab 906 T20b</t>
  </si>
  <si>
    <t>Hep Stab 906 T20a</t>
  </si>
  <si>
    <t>Hep Stab 906 T10c</t>
  </si>
  <si>
    <t>Hep Stab 906 T10b</t>
  </si>
  <si>
    <t>Hep Stab 906 T10a</t>
  </si>
  <si>
    <t>Hep Stab 906 T0c</t>
  </si>
  <si>
    <t>Hep Stab 906 T0b</t>
  </si>
  <si>
    <t>Hep Stab 906 T0a</t>
  </si>
  <si>
    <t>Hep Stab 476 T240c</t>
  </si>
  <si>
    <t>Hep Stab 476 T240b</t>
  </si>
  <si>
    <t>Hep Stab 476 T240a</t>
  </si>
  <si>
    <t>Hep Stab 476 T120c</t>
  </si>
  <si>
    <t>Hep Stab 476 T120b</t>
  </si>
  <si>
    <t>Hep Stab 476 T120a</t>
  </si>
  <si>
    <t>CC4_060921</t>
  </si>
  <si>
    <t>Hep Stab 476 T60c</t>
  </si>
  <si>
    <t>Hep Stab 476 T60b</t>
  </si>
  <si>
    <t>Hep Stab 476 T60a</t>
  </si>
  <si>
    <t>Hep Stab 476 T30c</t>
  </si>
  <si>
    <t>Hep Stab 476 T30b</t>
  </si>
  <si>
    <t>Hep Stab 476 T30a</t>
  </si>
  <si>
    <t>Hep Stab 476 T20c</t>
  </si>
  <si>
    <t>Hep Stab 476 T20b</t>
  </si>
  <si>
    <t>Hep Stab 476 T20a</t>
  </si>
  <si>
    <t>CC12_060921</t>
  </si>
  <si>
    <t>Hep Stab 476 T10c</t>
  </si>
  <si>
    <t>Hep Stab 476 T10b</t>
  </si>
  <si>
    <t>Hep Stab 476 T10a</t>
  </si>
  <si>
    <t>Hep Stab 476 T0c</t>
  </si>
  <si>
    <t>Hep Stab 476 T0b</t>
  </si>
  <si>
    <t>Hep Stab 476 T0a</t>
  </si>
  <si>
    <t>Hep Stab 267 T240c</t>
  </si>
  <si>
    <t>Hep Stab 267 T240b</t>
  </si>
  <si>
    <t>Hep Stab 267 T240a</t>
  </si>
  <si>
    <t>Hep Stab 267 T120c</t>
  </si>
  <si>
    <t>Hep Stab 267 T120b</t>
  </si>
  <si>
    <t>Hep Stab 267 T120a</t>
  </si>
  <si>
    <t>Hep Stab 267 T60c</t>
  </si>
  <si>
    <t>Hep Stab 267 T60b</t>
  </si>
  <si>
    <t>Hep Stab 267 T60a</t>
  </si>
  <si>
    <t>Hep Stab 267 T30c</t>
  </si>
  <si>
    <t>Hep Stab 267 T30a</t>
  </si>
  <si>
    <t>CC10_060921</t>
  </si>
  <si>
    <t>Hep Stab 267 T20c</t>
  </si>
  <si>
    <t>Hep Stab 267 T20b</t>
  </si>
  <si>
    <t>Hep Stab 267 T20a</t>
  </si>
  <si>
    <t>Hep Stab 267 T10c</t>
  </si>
  <si>
    <t>Hep Stab 267 T10b</t>
  </si>
  <si>
    <t>Hep Stab 267 T10a</t>
  </si>
  <si>
    <t>Hep Stab 267 T0c</t>
  </si>
  <si>
    <t>Hep Stab 267 T0b</t>
  </si>
  <si>
    <t>Hep Stab 267 T0a</t>
  </si>
  <si>
    <t>CC1_060921</t>
  </si>
  <si>
    <t>CC2_060921</t>
  </si>
  <si>
    <t>CC8_060921</t>
  </si>
  <si>
    <t>CC14_060921</t>
  </si>
  <si>
    <t>CC15_060921</t>
  </si>
  <si>
    <t>Plasma Time Course Sample Results</t>
  </si>
  <si>
    <t>TODoA Stability in Plasma</t>
  </si>
  <si>
    <t>G5060921065.D</t>
  </si>
  <si>
    <t>Hep5 CC4</t>
  </si>
  <si>
    <t>G5060921064.D</t>
  </si>
  <si>
    <t>Plasma Stab 900 T240c</t>
  </si>
  <si>
    <t>G5060921063.D</t>
  </si>
  <si>
    <t>Plasma Stab 900 T240b</t>
  </si>
  <si>
    <t>G5060921062.D</t>
  </si>
  <si>
    <t>Plasma Stab 900 T240a</t>
  </si>
  <si>
    <t>G5060921061.D</t>
  </si>
  <si>
    <t>Plasma Stab 900 T120c</t>
  </si>
  <si>
    <t>G5060921060.D</t>
  </si>
  <si>
    <t>Plasma Stab 900 T120b</t>
  </si>
  <si>
    <t>G5060921059.D</t>
  </si>
  <si>
    <t>Plasma Stab 900 T120a</t>
  </si>
  <si>
    <t>G5060921058.D</t>
  </si>
  <si>
    <t>Plasma Stab 900 T60c</t>
  </si>
  <si>
    <t>G5060921057.D</t>
  </si>
  <si>
    <t>Plasma Stab 900 T60b</t>
  </si>
  <si>
    <t>G5060921056.D</t>
  </si>
  <si>
    <t>Plasma Stab 900 T60a</t>
  </si>
  <si>
    <t>G5060921055.D</t>
  </si>
  <si>
    <t>Hep5 CC8</t>
  </si>
  <si>
    <t>G5060921054.D</t>
  </si>
  <si>
    <t>Plasma Stab 900 T30c</t>
  </si>
  <si>
    <t>G5060921053.D</t>
  </si>
  <si>
    <t>Plasma Stab 900 T30b</t>
  </si>
  <si>
    <t>G5060921052.D</t>
  </si>
  <si>
    <t>Plasma Stab 900 T30a</t>
  </si>
  <si>
    <t>G5060921051.D</t>
  </si>
  <si>
    <t>Plasma Stab 900 T15c</t>
  </si>
  <si>
    <t>G5060921050.D</t>
  </si>
  <si>
    <t>Plasma Stab 900 T15b</t>
  </si>
  <si>
    <t>G5060921049.D</t>
  </si>
  <si>
    <t>Plasma Stab 900 T15a</t>
  </si>
  <si>
    <t>G5060921048.D</t>
  </si>
  <si>
    <t>Plasma Stab 900 T0c</t>
  </si>
  <si>
    <t>G5060921047.D</t>
  </si>
  <si>
    <t>Plasma Stab 900 T0b</t>
  </si>
  <si>
    <t>N/A</t>
  </si>
  <si>
    <t>Plasma blank</t>
  </si>
  <si>
    <t>G5060921046.D</t>
  </si>
  <si>
    <t>Plasma Stab 900 T0a</t>
  </si>
  <si>
    <t>G5060921045.D</t>
  </si>
  <si>
    <t>Hep5 CC5</t>
  </si>
  <si>
    <t>G5060921025.D</t>
  </si>
  <si>
    <t>Spike</t>
  </si>
  <si>
    <t>G5060921024.D</t>
  </si>
  <si>
    <t>Hep5 CC1</t>
  </si>
  <si>
    <t>G5060921023.D</t>
  </si>
  <si>
    <t>Hep5 CC2</t>
  </si>
  <si>
    <t>G5060921022.D</t>
  </si>
  <si>
    <t>Hep5 CC3</t>
  </si>
  <si>
    <t>G5060921021.D</t>
  </si>
  <si>
    <t>G5060921020.D</t>
  </si>
  <si>
    <t>G5060921019.D</t>
  </si>
  <si>
    <t>Hep5 CC6</t>
  </si>
  <si>
    <t>G5060921018.D</t>
  </si>
  <si>
    <t>Hep5 CC7</t>
  </si>
  <si>
    <t>G5060921017.D</t>
  </si>
  <si>
    <t>G5060921016.D</t>
  </si>
  <si>
    <t>Hep5 CC9</t>
  </si>
  <si>
    <t>G5060921015.D</t>
  </si>
  <si>
    <t>Hep5 CC10</t>
  </si>
  <si>
    <t>G5060921014.D</t>
  </si>
  <si>
    <t>Hep5 CC11</t>
  </si>
  <si>
    <t>G5060921013.D</t>
  </si>
  <si>
    <t>Hep5 CC12</t>
  </si>
  <si>
    <t>G5060921012.D</t>
  </si>
  <si>
    <t>Hep5 CC13</t>
  </si>
  <si>
    <t>G5060921011.D</t>
  </si>
  <si>
    <t>Hep5 CC14</t>
  </si>
  <si>
    <t>G5060921010.D</t>
  </si>
  <si>
    <t>Hep5 CC15</t>
  </si>
  <si>
    <t>G5060921009.D</t>
  </si>
  <si>
    <t>T15 rep 3</t>
  </si>
  <si>
    <t>G5060921008.D</t>
  </si>
  <si>
    <t>T15 rep 2</t>
  </si>
  <si>
    <t>G5060921007.D</t>
  </si>
  <si>
    <t>T15 rep 1</t>
  </si>
  <si>
    <t>G5060921006.D</t>
  </si>
  <si>
    <t>G5060921005.D</t>
  </si>
  <si>
    <t>G5060921004.D</t>
  </si>
  <si>
    <t>G5060921003.D</t>
  </si>
  <si>
    <t>G5060921002.D</t>
  </si>
  <si>
    <t>Hep Clearance Time Course Sample Results</t>
  </si>
  <si>
    <t>G5060921001.D</t>
  </si>
  <si>
    <t>900 HC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</si>
</sst>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h:mm\ AM/PM"/>
    <numFmt numFmtId="165" formatCode="0.0"/>
    <numFmt numFmtId="166" formatCode="0.000"/>
    <numFmt numFmtId="167" formatCode="0.0000"/>
    <numFmt numFmtId="168" formatCode="0.00000"/>
    <numFmt numFmtId="169" formatCode="0.000E+00"/>
  </numFmts>
  <fonts count="34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b/>
      <i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26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274">
    <xf numFmtId="0" fontId="0" fillId="0" borderId="0" xfId="0"/>
    <xf numFmtId="164" fontId="2" fillId="0" borderId="2" xfId="0" applyNumberFormat="1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0" fontId="0" fillId="0" borderId="0" xfId="0" applyFill="1"/>
    <xf numFmtId="2" fontId="0" fillId="4" borderId="6" xfId="0" applyNumberFormat="1" applyFill="1" applyBorder="1"/>
    <xf numFmtId="2" fontId="0" fillId="0" borderId="0" xfId="0" applyNumberFormat="1"/>
    <xf numFmtId="2" fontId="0" fillId="0" borderId="7" xfId="0" applyNumberFormat="1" applyBorder="1"/>
    <xf numFmtId="2" fontId="4" fillId="0" borderId="0" xfId="0" applyNumberFormat="1" applyFont="1"/>
    <xf numFmtId="2" fontId="0" fillId="5" borderId="6" xfId="0" applyNumberFormat="1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6" borderId="10" xfId="0" applyNumberFormat="1" applyFill="1" applyBorder="1"/>
    <xf numFmtId="2" fontId="0" fillId="6" borderId="8" xfId="0" applyNumberFormat="1" applyFill="1" applyBorder="1"/>
    <xf numFmtId="2" fontId="0" fillId="6" borderId="9" xfId="0" applyNumberFormat="1" applyFill="1" applyBorder="1"/>
    <xf numFmtId="2" fontId="0" fillId="6" borderId="6" xfId="0" applyNumberFormat="1" applyFill="1" applyBorder="1"/>
    <xf numFmtId="2" fontId="0" fillId="7" borderId="8" xfId="0" applyNumberFormat="1" applyFill="1" applyBorder="1"/>
    <xf numFmtId="2" fontId="0" fillId="7" borderId="9" xfId="0" applyNumberFormat="1" applyFill="1" applyBorder="1"/>
    <xf numFmtId="2" fontId="0" fillId="7" borderId="6" xfId="0" applyNumberFormat="1" applyFill="1" applyBorder="1"/>
    <xf numFmtId="0" fontId="5" fillId="0" borderId="0" xfId="0" applyFont="1"/>
    <xf numFmtId="0" fontId="3" fillId="0" borderId="0" xfId="0" applyFont="1"/>
    <xf numFmtId="14" fontId="3" fillId="0" borderId="0" xfId="0" applyNumberFormat="1" applyFont="1"/>
    <xf numFmtId="2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6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8" fontId="0" fillId="0" borderId="0" xfId="0" applyNumberFormat="1"/>
    <xf numFmtId="0" fontId="4" fillId="0" borderId="0" xfId="0" applyFont="1" applyAlignment="1">
      <alignment horizontal="center"/>
    </xf>
    <xf numFmtId="0" fontId="14" fillId="0" borderId="0" xfId="0" applyFont="1"/>
    <xf numFmtId="0" fontId="5" fillId="0" borderId="0" xfId="1" applyAlignment="1">
      <alignment horizontal="center"/>
    </xf>
    <xf numFmtId="167" fontId="9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9" fillId="0" borderId="0" xfId="0" applyFont="1"/>
    <xf numFmtId="168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8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0" fontId="15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/>
    <xf numFmtId="14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6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0" fillId="0" borderId="7" xfId="0" applyBorder="1"/>
    <xf numFmtId="2" fontId="6" fillId="0" borderId="7" xfId="0" applyNumberFormat="1" applyFont="1" applyBorder="1"/>
    <xf numFmtId="0" fontId="0" fillId="0" borderId="17" xfId="0" applyBorder="1"/>
    <xf numFmtId="2" fontId="4" fillId="0" borderId="18" xfId="0" applyNumberFormat="1" applyFont="1" applyBorder="1"/>
    <xf numFmtId="0" fontId="0" fillId="0" borderId="19" xfId="0" applyBorder="1"/>
    <xf numFmtId="2" fontId="4" fillId="0" borderId="19" xfId="0" applyNumberFormat="1" applyFont="1" applyBorder="1"/>
    <xf numFmtId="2" fontId="0" fillId="0" borderId="20" xfId="0" applyNumberFormat="1" applyBorder="1"/>
    <xf numFmtId="2" fontId="0" fillId="4" borderId="21" xfId="0" applyNumberFormat="1" applyFill="1" applyBorder="1"/>
    <xf numFmtId="0" fontId="0" fillId="0" borderId="5" xfId="0" applyBorder="1"/>
    <xf numFmtId="0" fontId="9" fillId="0" borderId="0" xfId="0" applyFont="1" applyAlignment="1">
      <alignment horizontal="center" vertical="center"/>
    </xf>
    <xf numFmtId="0" fontId="6" fillId="0" borderId="16" xfId="0" applyFont="1" applyBorder="1"/>
    <xf numFmtId="0" fontId="26" fillId="0" borderId="0" xfId="2"/>
    <xf numFmtId="168" fontId="0" fillId="0" borderId="0" xfId="0" applyNumberFormat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2" fillId="0" borderId="0" xfId="0" applyFont="1" applyAlignment="1">
      <alignment horizontal="left" vertical="top"/>
    </xf>
    <xf numFmtId="0" fontId="27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22" fontId="2" fillId="0" borderId="2" xfId="0" applyNumberFormat="1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9" fontId="0" fillId="0" borderId="22" xfId="3" applyFont="1" applyBorder="1" applyAlignment="1">
      <alignment vertical="center"/>
    </xf>
    <xf numFmtId="9" fontId="0" fillId="0" borderId="5" xfId="3" applyFont="1" applyBorder="1" applyAlignment="1">
      <alignment vertical="center" wrapText="1"/>
    </xf>
    <xf numFmtId="9" fontId="2" fillId="0" borderId="2" xfId="3" applyFont="1" applyBorder="1" applyAlignment="1">
      <alignment horizontal="right" vertical="top"/>
    </xf>
    <xf numFmtId="0" fontId="0" fillId="0" borderId="18" xfId="0" applyBorder="1"/>
    <xf numFmtId="9" fontId="0" fillId="0" borderId="19" xfId="3" applyFont="1" applyBorder="1" applyAlignment="1">
      <alignment vertical="center"/>
    </xf>
    <xf numFmtId="9" fontId="0" fillId="0" borderId="0" xfId="3" applyFont="1" applyAlignment="1">
      <alignment vertical="center" wrapText="1"/>
    </xf>
    <xf numFmtId="0" fontId="0" fillId="0" borderId="20" xfId="0" applyBorder="1"/>
    <xf numFmtId="2" fontId="0" fillId="6" borderId="0" xfId="0" applyNumberFormat="1" applyFill="1"/>
    <xf numFmtId="0" fontId="2" fillId="3" borderId="2" xfId="0" applyFont="1" applyFill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2" xfId="0" applyBorder="1"/>
    <xf numFmtId="1" fontId="0" fillId="0" borderId="5" xfId="0" applyNumberFormat="1" applyBorder="1" applyAlignment="1">
      <alignment horizontal="center" vertical="center"/>
    </xf>
    <xf numFmtId="0" fontId="0" fillId="0" borderId="23" xfId="0" applyBorder="1"/>
    <xf numFmtId="0" fontId="0" fillId="0" borderId="2" xfId="0" applyBorder="1"/>
    <xf numFmtId="1" fontId="0" fillId="0" borderId="0" xfId="0" applyNumberFormat="1" applyAlignment="1">
      <alignment horizontal="center" vertical="center"/>
    </xf>
    <xf numFmtId="0" fontId="0" fillId="0" borderId="24" xfId="0" applyBorder="1"/>
    <xf numFmtId="2" fontId="0" fillId="0" borderId="1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8" borderId="22" xfId="0" applyNumberForma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1" fontId="0" fillId="8" borderId="24" xfId="0" applyNumberFormat="1" applyFill="1" applyBorder="1" applyAlignment="1">
      <alignment horizontal="center" vertical="center"/>
    </xf>
    <xf numFmtId="0" fontId="0" fillId="8" borderId="2" xfId="0" applyFill="1" applyBorder="1"/>
    <xf numFmtId="2" fontId="0" fillId="8" borderId="19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17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center" vertical="center"/>
    </xf>
    <xf numFmtId="1" fontId="0" fillId="8" borderId="23" xfId="0" applyNumberFormat="1" applyFill="1" applyBorder="1" applyAlignment="1">
      <alignment horizontal="center" vertical="center"/>
    </xf>
    <xf numFmtId="169" fontId="0" fillId="8" borderId="2" xfId="0" applyNumberFormat="1" applyFill="1" applyBorder="1"/>
    <xf numFmtId="169" fontId="0" fillId="0" borderId="2" xfId="0" applyNumberFormat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165" fontId="0" fillId="0" borderId="0" xfId="0" applyNumberFormat="1"/>
    <xf numFmtId="3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16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 vertical="top"/>
    </xf>
    <xf numFmtId="0" fontId="14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14" fontId="0" fillId="0" borderId="0" xfId="0" applyNumberFormat="1" applyFill="1" applyAlignment="1">
      <alignment horizontal="left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9" fontId="0" fillId="0" borderId="32" xfId="3" applyFont="1" applyBorder="1" applyAlignment="1">
      <alignment horizontal="center"/>
    </xf>
    <xf numFmtId="0" fontId="32" fillId="0" borderId="33" xfId="0" applyFont="1" applyBorder="1" applyAlignment="1">
      <alignment horizontal="center" vertical="center"/>
    </xf>
    <xf numFmtId="0" fontId="17" fillId="0" borderId="32" xfId="0" applyFont="1" applyBorder="1"/>
    <xf numFmtId="0" fontId="0" fillId="0" borderId="33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33" fillId="0" borderId="16" xfId="0" applyFont="1" applyBorder="1"/>
    <xf numFmtId="0" fontId="3" fillId="0" borderId="20" xfId="0" applyFont="1" applyBorder="1"/>
    <xf numFmtId="0" fontId="3" fillId="0" borderId="19" xfId="0" applyFont="1" applyBorder="1" applyAlignment="1">
      <alignment horizontal="center"/>
    </xf>
    <xf numFmtId="0" fontId="3" fillId="0" borderId="0" xfId="0" applyFont="1" applyBorder="1"/>
    <xf numFmtId="0" fontId="0" fillId="0" borderId="22" xfId="0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0" fillId="0" borderId="18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9" fontId="0" fillId="8" borderId="2" xfId="3" applyFont="1" applyFill="1" applyBorder="1"/>
    <xf numFmtId="9" fontId="0" fillId="0" borderId="2" xfId="3" applyFont="1" applyBorder="1"/>
    <xf numFmtId="9" fontId="0" fillId="0" borderId="5" xfId="3" applyFont="1" applyBorder="1" applyAlignment="1">
      <alignment horizontal="center" vertical="center"/>
    </xf>
    <xf numFmtId="9" fontId="0" fillId="0" borderId="18" xfId="3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9" fontId="0" fillId="0" borderId="20" xfId="3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9" fontId="0" fillId="0" borderId="7" xfId="3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9" fontId="0" fillId="8" borderId="5" xfId="3" applyFont="1" applyFill="1" applyBorder="1" applyAlignment="1">
      <alignment horizontal="center" vertical="center"/>
    </xf>
    <xf numFmtId="1" fontId="0" fillId="8" borderId="18" xfId="0" applyNumberFormat="1" applyFill="1" applyBorder="1" applyAlignment="1">
      <alignment horizontal="center" vertical="center"/>
    </xf>
    <xf numFmtId="9" fontId="0" fillId="8" borderId="0" xfId="3" applyFont="1" applyFill="1" applyBorder="1" applyAlignment="1">
      <alignment horizontal="center" vertical="center"/>
    </xf>
    <xf numFmtId="1" fontId="0" fillId="8" borderId="20" xfId="0" applyNumberFormat="1" applyFill="1" applyBorder="1" applyAlignment="1">
      <alignment horizontal="center" vertical="center"/>
    </xf>
    <xf numFmtId="9" fontId="0" fillId="8" borderId="7" xfId="3" applyFont="1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 vertical="center"/>
    </xf>
    <xf numFmtId="9" fontId="0" fillId="0" borderId="16" xfId="3" applyFont="1" applyBorder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9" fontId="0" fillId="8" borderId="0" xfId="3" applyFont="1" applyFill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8" borderId="1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8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0" fillId="8" borderId="25" xfId="0" applyNumberFormat="1" applyFill="1" applyBorder="1" applyAlignment="1">
      <alignment horizontal="center" vertical="center"/>
    </xf>
    <xf numFmtId="169" fontId="0" fillId="8" borderId="24" xfId="0" applyNumberFormat="1" applyFill="1" applyBorder="1" applyAlignment="1">
      <alignment horizontal="center" vertical="center"/>
    </xf>
    <xf numFmtId="169" fontId="0" fillId="8" borderId="23" xfId="0" applyNumberFormat="1" applyFill="1" applyBorder="1" applyAlignment="1">
      <alignment horizontal="center" vertical="center"/>
    </xf>
    <xf numFmtId="169" fontId="0" fillId="8" borderId="16" xfId="0" applyNumberFormat="1" applyFill="1" applyBorder="1" applyAlignment="1">
      <alignment horizontal="center" vertical="center"/>
    </xf>
    <xf numFmtId="169" fontId="0" fillId="8" borderId="20" xfId="0" applyNumberFormat="1" applyFill="1" applyBorder="1" applyAlignment="1">
      <alignment horizontal="center" vertical="center"/>
    </xf>
    <xf numFmtId="169" fontId="0" fillId="8" borderId="18" xfId="0" applyNumberFormat="1" applyFill="1" applyBorder="1" applyAlignment="1">
      <alignment horizontal="center" vertical="center"/>
    </xf>
    <xf numFmtId="169" fontId="0" fillId="0" borderId="25" xfId="0" applyNumberFormat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169" fontId="0" fillId="0" borderId="23" xfId="0" applyNumberFormat="1" applyBorder="1" applyAlignment="1">
      <alignment horizontal="center" vertical="center"/>
    </xf>
    <xf numFmtId="169" fontId="0" fillId="0" borderId="16" xfId="0" applyNumberForma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 applyAlignment="1">
      <alignment horizontal="center" vertical="center"/>
    </xf>
    <xf numFmtId="9" fontId="0" fillId="0" borderId="5" xfId="3" applyFont="1" applyBorder="1"/>
    <xf numFmtId="9" fontId="0" fillId="0" borderId="0" xfId="3" applyFont="1" applyBorder="1"/>
    <xf numFmtId="14" fontId="0" fillId="0" borderId="20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" xfId="0" applyFill="1" applyBorder="1"/>
  </cellXfs>
  <cellStyles count="4">
    <cellStyle name="Hyperlink 2" xfId="2" xr:uid="{4D43EFD5-D471-4230-AF11-796E4A23A2EF}"/>
    <cellStyle name="Normal" xfId="0" builtinId="0"/>
    <cellStyle name="Normal 3" xfId="1" xr:uid="{0D95BE06-945C-47D9-917F-217411258762}"/>
    <cellStyle name="Percent" xfId="3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476 CvT in WME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Stability_476!$Z$6:$Z$10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Stability_476!$AA$6:$AA$10</c:f>
              <c:numCache>
                <c:formatCode>0.000E+00</c:formatCode>
                <c:ptCount val="5"/>
                <c:pt idx="0">
                  <c:v>336747.26027967531</c:v>
                </c:pt>
                <c:pt idx="1">
                  <c:v>184548.07177895532</c:v>
                </c:pt>
                <c:pt idx="2">
                  <c:v>216245.43154305732</c:v>
                </c:pt>
                <c:pt idx="3">
                  <c:v>202341.11968059698</c:v>
                </c:pt>
                <c:pt idx="4">
                  <c:v>171676.77488603233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0-4CB6-94D1-E62A24D2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90639"/>
        <c:axId val="601663199"/>
      </c:scatterChart>
      <c:valAx>
        <c:axId val="10270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63199"/>
        <c:crosses val="autoZero"/>
        <c:crossBetween val="midCat"/>
      </c:valAx>
      <c:valAx>
        <c:axId val="6016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cid:image001.png@01D75C36.2030D6E0" TargetMode="External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205740</xdr:colOff>
      <xdr:row>13</xdr:row>
      <xdr:rowOff>11430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2954655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</xdr:colOff>
      <xdr:row>30</xdr:row>
      <xdr:rowOff>58737</xdr:rowOff>
    </xdr:from>
    <xdr:to>
      <xdr:col>21</xdr:col>
      <xdr:colOff>284162</xdr:colOff>
      <xdr:row>45</xdr:row>
      <xdr:rowOff>93662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31</xdr:row>
          <xdr:rowOff>9525</xdr:rowOff>
        </xdr:from>
        <xdr:to>
          <xdr:col>32</xdr:col>
          <xdr:colOff>238125</xdr:colOff>
          <xdr:row>46</xdr:row>
          <xdr:rowOff>123825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20</xdr:col>
          <xdr:colOff>1133475</xdr:colOff>
          <xdr:row>42</xdr:row>
          <xdr:rowOff>114300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C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0</xdr:rowOff>
        </xdr:from>
        <xdr:to>
          <xdr:col>22</xdr:col>
          <xdr:colOff>228600</xdr:colOff>
          <xdr:row>43</xdr:row>
          <xdr:rowOff>114300</xdr:rowOff>
        </xdr:to>
        <xdr:sp macro="" textlink="">
          <xdr:nvSpPr>
            <xdr:cNvPr id="60417" name="Object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D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0</xdr:rowOff>
        </xdr:from>
        <xdr:to>
          <xdr:col>22</xdr:col>
          <xdr:colOff>228600</xdr:colOff>
          <xdr:row>42</xdr:row>
          <xdr:rowOff>114300</xdr:rowOff>
        </xdr:to>
        <xdr:sp macro="" textlink="">
          <xdr:nvSpPr>
            <xdr:cNvPr id="61441" name="Object 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0E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4</xdr:col>
          <xdr:colOff>114300</xdr:colOff>
          <xdr:row>25</xdr:row>
          <xdr:rowOff>114300</xdr:rowOff>
        </xdr:to>
        <xdr:sp macro="" textlink="">
          <xdr:nvSpPr>
            <xdr:cNvPr id="43011" name="Object 3" hidden="1">
              <a:extLst>
                <a:ext uri="{63B3BB69-23CF-44E3-9099-C40C66FF867C}">
                  <a14:compatExt spid="_x0000_s43011"/>
                </a:ext>
                <a:ext uri="{FF2B5EF4-FFF2-40B4-BE49-F238E27FC236}">
                  <a16:creationId xmlns:a16="http://schemas.microsoft.com/office/drawing/2014/main" id="{00000000-0008-0000-0100-00000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466725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9</xdr:col>
      <xdr:colOff>552450</xdr:colOff>
      <xdr:row>14</xdr:row>
      <xdr:rowOff>95250</xdr:rowOff>
    </xdr:to>
    <xdr:pic>
      <xdr:nvPicPr>
        <xdr:cNvPr id="2" name="Picture 1" descr="Machine generated alternative text:&#10;point &#10;cc14 &#10;WME &#10;WME &#10;WME &#10;WME &#10;WME &#10;WME &#10;WME &#10;WME &#10;WME &#10;WME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"/>
          <a:ext cx="1771650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5</xdr:col>
      <xdr:colOff>590550</xdr:colOff>
      <xdr:row>17</xdr:row>
      <xdr:rowOff>19050</xdr:rowOff>
    </xdr:to>
    <xdr:pic>
      <xdr:nvPicPr>
        <xdr:cNvPr id="4" name="Picture 3" descr="Machine generated alternative text:&#10;Ton 240 &#10;Media &#10;913 &#10;965 &#10;Propoxur &#10;913 &#10;965 &#10;Propoxur &#10;10 &#10;10 &#10;11 &#10;11 &#10;12 &#10;12 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63855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16</xdr:col>
      <xdr:colOff>514350</xdr:colOff>
      <xdr:row>12</xdr:row>
      <xdr:rowOff>0</xdr:rowOff>
    </xdr:to>
    <xdr:pic>
      <xdr:nvPicPr>
        <xdr:cNvPr id="5" name="Picture 4" descr="Machine generated alternative text:&#10;Time &#10;3.06+-06 4.31+-06 &#10;2.64E+06 3.67E+06 &#10;5.42E+05 7.97E+05 &#10;5.47E+05 g.43E+05 &#10;5.csE+05 7 g5E+05 &#10;3.28E+05 6.19E+05 &#10;301E+05 6 84E+05 &#10;4.49E*05 g.98E+05 &#10;317E+05 7Z7E+05 &#10;2.96E+05 6.30E+05 &#10;301E+05 7 72E+05 &#10;71% &#10;72%' &#10;Error &#10;*VALUE! &#10;120 &#10;240 A &#10;240 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"/>
          <a:ext cx="356235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19</xdr:col>
      <xdr:colOff>552450</xdr:colOff>
      <xdr:row>36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13485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314</xdr:row>
      <xdr:rowOff>0</xdr:rowOff>
    </xdr:from>
    <xdr:ext cx="9086850" cy="4010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817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314</xdr:row>
      <xdr:rowOff>0</xdr:rowOff>
    </xdr:from>
    <xdr:ext cx="9086850" cy="4010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314</xdr:row>
      <xdr:rowOff>0</xdr:rowOff>
    </xdr:from>
    <xdr:ext cx="9086850" cy="4010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817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314</xdr:row>
      <xdr:rowOff>0</xdr:rowOff>
    </xdr:from>
    <xdr:ext cx="9086850" cy="4010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817000"/>
          <a:ext cx="908685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314</xdr:row>
      <xdr:rowOff>0</xdr:rowOff>
    </xdr:from>
    <xdr:ext cx="9095238" cy="40190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817000"/>
          <a:ext cx="9095238" cy="4019048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eutz, Anna" id="{3B057311-E227-4942-9C03-F983C1B7EB75}" userId="S::kreutz.anna@epa.gov::e5deb76a-04f0-47e9-bce9-c5afea2e81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1-06-25T14:41:39.41" personId="{3B057311-E227-4942-9C03-F983C1B7EB75}" id="{4998FED4-DDD2-44B9-9DBC-E53D744D310F}">
    <text>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1-06-04T18:42:19.74" personId="{3B057311-E227-4942-9C03-F983C1B7EB75}" id="{69203F72-024B-434E-9281-86E14472EC50}">
    <text>drop?</text>
  </threadedComment>
  <threadedComment ref="D40" dT="2021-06-04T18:41:59.40" personId="{3B057311-E227-4942-9C03-F983C1B7EB75}" id="{089D70C2-8AF4-4719-AA33-3B63EBBC75C5}">
    <text>drop?</text>
  </threadedComment>
  <threadedComment ref="O85" dT="2021-06-04T18:40:39.52" personId="{3B057311-E227-4942-9C03-F983C1B7EB75}" id="{1C64EAED-BA8B-4563-8447-0090D2086084}">
    <text>sub in for LOQ? drop 240?</text>
  </threadedComment>
  <threadedComment ref="O85" dT="2021-06-04T18:41:01.65" personId="{3B057311-E227-4942-9C03-F983C1B7EB75}" id="{341576F2-C213-4E9C-B36F-B4D58A8A1047}" parentId="{1C64EAED-BA8B-4563-8447-0090D2086084}">
    <text>prolly just drop wholly?</text>
  </threadedComment>
  <threadedComment ref="D152" dT="2021-06-04T18:41:37.92" personId="{3B057311-E227-4942-9C03-F983C1B7EB75}" id="{E58D253E-BA5B-45F1-BD6B-E101A3B23677}">
    <text>drop?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4" dT="2021-05-17T22:32:25.00" personId="{3B057311-E227-4942-9C03-F983C1B7EB75}" id="{DEB3D3E5-93F5-4C2D-8984-F0A807D509E9}">
    <text>misclassified as blank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1.xml"/><Relationship Id="rId4" Type="http://schemas.openxmlformats.org/officeDocument/2006/relationships/image" Target="../media/image12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2.xml"/><Relationship Id="rId4" Type="http://schemas.openxmlformats.org/officeDocument/2006/relationships/image" Target="../media/image13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3.xml"/><Relationship Id="rId4" Type="http://schemas.openxmlformats.org/officeDocument/2006/relationships/image" Target="../media/image14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4.xml"/><Relationship Id="rId4" Type="http://schemas.openxmlformats.org/officeDocument/2006/relationships/image" Target="../media/image15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7DF5-D01B-4842-A349-E77A9A0F15BA}">
  <dimension ref="A1:G71"/>
  <sheetViews>
    <sheetView topLeftCell="A43" workbookViewId="0">
      <selection activeCell="B69" sqref="B69"/>
    </sheetView>
  </sheetViews>
  <sheetFormatPr defaultRowHeight="15"/>
  <cols>
    <col min="1" max="1" width="38.85546875" customWidth="1"/>
    <col min="2" max="2" width="60.5703125" customWidth="1"/>
    <col min="3" max="3" width="20.7109375" customWidth="1"/>
    <col min="4" max="5" width="27.42578125" customWidth="1"/>
    <col min="6" max="6" width="28.140625" customWidth="1"/>
  </cols>
  <sheetData>
    <row r="1" spans="1:6" ht="18.75">
      <c r="A1" s="66" t="s">
        <v>144</v>
      </c>
    </row>
    <row r="2" spans="1:6">
      <c r="A2" s="23" t="s">
        <v>143</v>
      </c>
      <c r="B2" t="s">
        <v>142</v>
      </c>
    </row>
    <row r="3" spans="1:6">
      <c r="A3" s="23" t="s">
        <v>141</v>
      </c>
      <c r="B3" s="23" t="s">
        <v>746</v>
      </c>
      <c r="C3" s="55" t="s">
        <v>159</v>
      </c>
    </row>
    <row r="4" spans="1:6" s="5" customFormat="1">
      <c r="A4" s="153" t="s">
        <v>140</v>
      </c>
      <c r="B4" s="5" t="s">
        <v>776</v>
      </c>
      <c r="C4" s="109" t="s">
        <v>139</v>
      </c>
    </row>
    <row r="5" spans="1:6" s="5" customFormat="1">
      <c r="A5" s="154" t="s">
        <v>138</v>
      </c>
      <c r="B5" s="155">
        <v>44270</v>
      </c>
      <c r="C5" s="97" t="s">
        <v>160</v>
      </c>
    </row>
    <row r="6" spans="1:6" s="5" customFormat="1">
      <c r="A6" s="154" t="s">
        <v>137</v>
      </c>
      <c r="B6" s="155" t="s">
        <v>747</v>
      </c>
    </row>
    <row r="7" spans="1:6" s="5" customFormat="1">
      <c r="A7" s="154" t="s">
        <v>138</v>
      </c>
      <c r="B7" s="155">
        <v>44257</v>
      </c>
      <c r="C7" s="97" t="s">
        <v>161</v>
      </c>
    </row>
    <row r="8" spans="1:6" s="5" customFormat="1">
      <c r="A8" s="154" t="s">
        <v>158</v>
      </c>
      <c r="B8" s="155" t="s">
        <v>748</v>
      </c>
      <c r="C8" s="97"/>
    </row>
    <row r="9" spans="1:6" s="5" customFormat="1">
      <c r="A9" s="154" t="s">
        <v>137</v>
      </c>
      <c r="B9" s="155" t="s">
        <v>768</v>
      </c>
    </row>
    <row r="10" spans="1:6">
      <c r="A10" s="23" t="s">
        <v>136</v>
      </c>
      <c r="B10" t="s">
        <v>768</v>
      </c>
    </row>
    <row r="11" spans="1:6">
      <c r="A11" s="23" t="s">
        <v>135</v>
      </c>
      <c r="B11" t="s">
        <v>134</v>
      </c>
      <c r="C11" s="28" t="s">
        <v>133</v>
      </c>
    </row>
    <row r="12" spans="1:6" ht="30">
      <c r="A12" s="23" t="s">
        <v>132</v>
      </c>
      <c r="B12" s="65" t="s">
        <v>782</v>
      </c>
      <c r="C12" s="54" t="s">
        <v>783</v>
      </c>
    </row>
    <row r="13" spans="1:6">
      <c r="A13" s="23"/>
    </row>
    <row r="14" spans="1:6" ht="15" customHeight="1">
      <c r="A14" s="23" t="s">
        <v>163</v>
      </c>
      <c r="B14" s="212"/>
      <c r="C14" s="212"/>
      <c r="D14" s="212"/>
      <c r="E14" t="s">
        <v>164</v>
      </c>
    </row>
    <row r="15" spans="1:6">
      <c r="A15" s="23"/>
      <c r="B15" s="212"/>
      <c r="C15" s="212"/>
      <c r="D15" s="212"/>
      <c r="E15" t="s">
        <v>165</v>
      </c>
      <c r="F15" s="88" t="s">
        <v>167</v>
      </c>
    </row>
    <row r="16" spans="1:6">
      <c r="A16" s="23"/>
      <c r="B16" s="212"/>
      <c r="C16" s="212"/>
      <c r="D16" s="212"/>
      <c r="E16" t="s">
        <v>166</v>
      </c>
    </row>
    <row r="17" spans="1:6">
      <c r="A17" s="23"/>
      <c r="B17" s="212"/>
      <c r="C17" s="212"/>
      <c r="D17" s="212"/>
      <c r="E17" s="64"/>
    </row>
    <row r="18" spans="1:6">
      <c r="A18" s="23"/>
      <c r="B18" s="212"/>
      <c r="C18" s="212"/>
      <c r="D18" s="212"/>
      <c r="E18" s="64"/>
    </row>
    <row r="19" spans="1:6">
      <c r="A19" s="23"/>
      <c r="B19" s="212"/>
      <c r="C19" s="212"/>
      <c r="D19" s="212"/>
      <c r="E19" s="64"/>
    </row>
    <row r="20" spans="1:6">
      <c r="A20" s="23"/>
      <c r="B20" s="212"/>
      <c r="C20" s="212"/>
      <c r="D20" s="212"/>
      <c r="E20" s="64"/>
    </row>
    <row r="21" spans="1:6">
      <c r="A21" s="23"/>
      <c r="B21" s="212"/>
      <c r="C21" s="212"/>
      <c r="D21" s="212"/>
    </row>
    <row r="22" spans="1:6">
      <c r="A22" s="23" t="s">
        <v>785</v>
      </c>
      <c r="B22" s="42" t="s">
        <v>786</v>
      </c>
      <c r="C22" s="28"/>
      <c r="D22" s="28"/>
      <c r="E22" s="28"/>
    </row>
    <row r="23" spans="1:6">
      <c r="A23" s="23"/>
      <c r="B23" s="110"/>
      <c r="C23" s="110"/>
      <c r="D23" s="110"/>
    </row>
    <row r="24" spans="1:6">
      <c r="A24" s="23" t="s">
        <v>131</v>
      </c>
      <c r="B24" s="55"/>
    </row>
    <row r="25" spans="1:6" ht="15.75" thickBot="1">
      <c r="A25" s="52" t="s">
        <v>130</v>
      </c>
      <c r="B25" s="52" t="s">
        <v>129</v>
      </c>
      <c r="C25" s="52" t="s">
        <v>112</v>
      </c>
      <c r="D25" s="52" t="s">
        <v>19</v>
      </c>
      <c r="E25" s="52"/>
      <c r="F25" s="52"/>
    </row>
    <row r="26" spans="1:6" ht="15.75">
      <c r="A26" s="75" t="s">
        <v>114</v>
      </c>
      <c r="B26" s="214" t="s">
        <v>113</v>
      </c>
      <c r="C26" s="214" t="s">
        <v>112</v>
      </c>
      <c r="D26" s="71" t="s">
        <v>111</v>
      </c>
      <c r="E26" s="71" t="s">
        <v>110</v>
      </c>
      <c r="F26" s="63"/>
    </row>
    <row r="27" spans="1:6" ht="16.5" thickBot="1">
      <c r="A27" s="76" t="s">
        <v>109</v>
      </c>
      <c r="B27" s="215"/>
      <c r="C27" s="215"/>
      <c r="D27" s="72" t="s">
        <v>108</v>
      </c>
      <c r="E27" s="72" t="s">
        <v>107</v>
      </c>
    </row>
    <row r="28" spans="1:6" ht="18.75">
      <c r="A28" s="210" t="s">
        <v>151</v>
      </c>
      <c r="B28" s="210" t="s">
        <v>106</v>
      </c>
      <c r="C28" s="73" t="s">
        <v>152</v>
      </c>
      <c r="D28" s="210" t="s">
        <v>105</v>
      </c>
      <c r="E28" s="210" t="s">
        <v>153</v>
      </c>
    </row>
    <row r="29" spans="1:6" ht="16.5" thickBot="1">
      <c r="A29" s="211"/>
      <c r="B29" s="211"/>
      <c r="C29" s="74" t="s">
        <v>104</v>
      </c>
      <c r="D29" s="211"/>
      <c r="E29" s="211"/>
    </row>
    <row r="30" spans="1:6" ht="16.5" thickBot="1">
      <c r="A30" s="76" t="s">
        <v>103</v>
      </c>
      <c r="B30" s="74" t="s">
        <v>154</v>
      </c>
      <c r="C30" s="74" t="s">
        <v>115</v>
      </c>
      <c r="D30" s="74" t="s">
        <v>102</v>
      </c>
      <c r="E30" s="74" t="s">
        <v>92</v>
      </c>
    </row>
    <row r="31" spans="1:6" ht="32.25" thickBot="1">
      <c r="A31" s="76" t="s">
        <v>155</v>
      </c>
      <c r="B31" s="74" t="s">
        <v>101</v>
      </c>
      <c r="C31" s="74" t="s">
        <v>100</v>
      </c>
      <c r="D31" s="74" t="s">
        <v>99</v>
      </c>
      <c r="E31" s="74" t="s">
        <v>98</v>
      </c>
    </row>
    <row r="32" spans="1:6" ht="16.5" thickBot="1">
      <c r="A32" s="76" t="s">
        <v>162</v>
      </c>
      <c r="B32" s="74" t="s">
        <v>97</v>
      </c>
      <c r="C32" s="74" t="s">
        <v>96</v>
      </c>
      <c r="D32" s="74" t="s">
        <v>102</v>
      </c>
      <c r="E32" s="74" t="s">
        <v>92</v>
      </c>
    </row>
    <row r="33" spans="1:6" ht="48" thickBot="1">
      <c r="A33" s="76" t="s">
        <v>95</v>
      </c>
      <c r="B33" s="74" t="s">
        <v>94</v>
      </c>
      <c r="C33" s="74" t="s">
        <v>156</v>
      </c>
      <c r="D33" s="74" t="s">
        <v>93</v>
      </c>
      <c r="E33" s="74" t="s">
        <v>92</v>
      </c>
    </row>
    <row r="35" spans="1:6">
      <c r="A35" s="23" t="s">
        <v>128</v>
      </c>
      <c r="B35" s="28"/>
    </row>
    <row r="36" spans="1:6">
      <c r="A36" s="52" t="s">
        <v>116</v>
      </c>
      <c r="B36" s="52" t="s">
        <v>18</v>
      </c>
      <c r="C36" s="52" t="s">
        <v>117</v>
      </c>
      <c r="D36" s="52" t="s">
        <v>118</v>
      </c>
      <c r="E36" s="52" t="s">
        <v>119</v>
      </c>
      <c r="F36" s="52" t="s">
        <v>127</v>
      </c>
    </row>
    <row r="37" spans="1:6">
      <c r="A37" t="s">
        <v>776</v>
      </c>
      <c r="B37" t="s">
        <v>777</v>
      </c>
      <c r="C37" s="28">
        <v>913</v>
      </c>
      <c r="D37" s="108" t="s">
        <v>778</v>
      </c>
      <c r="E37" s="168"/>
      <c r="F37" s="28">
        <v>294.11700000000002</v>
      </c>
    </row>
    <row r="38" spans="1:6" s="5" customFormat="1">
      <c r="A38" s="98" t="s">
        <v>775</v>
      </c>
      <c r="B38" s="97"/>
      <c r="C38" s="97"/>
      <c r="D38" s="94"/>
      <c r="E38" s="94"/>
      <c r="F38" s="97"/>
    </row>
    <row r="39" spans="1:6">
      <c r="D39" s="59"/>
      <c r="E39" s="59"/>
    </row>
    <row r="40" spans="1:6">
      <c r="A40" s="52" t="s">
        <v>126</v>
      </c>
      <c r="D40" s="59"/>
      <c r="E40" s="59"/>
    </row>
    <row r="41" spans="1:6">
      <c r="A41" s="28" t="s">
        <v>28</v>
      </c>
      <c r="B41" s="62" t="s">
        <v>125</v>
      </c>
    </row>
    <row r="42" spans="1:6">
      <c r="A42" s="28" t="s">
        <v>9</v>
      </c>
      <c r="B42" s="62" t="s">
        <v>124</v>
      </c>
    </row>
    <row r="43" spans="1:6">
      <c r="A43" s="28" t="s">
        <v>784</v>
      </c>
      <c r="B43" s="62" t="s">
        <v>170</v>
      </c>
    </row>
    <row r="44" spans="1:6">
      <c r="A44" s="28"/>
    </row>
    <row r="45" spans="1:6">
      <c r="A45" s="213" t="s">
        <v>123</v>
      </c>
      <c r="B45" s="213"/>
    </row>
    <row r="46" spans="1:6">
      <c r="A46" s="61" t="s">
        <v>122</v>
      </c>
      <c r="B46" s="61" t="s">
        <v>121</v>
      </c>
    </row>
    <row r="47" spans="1:6">
      <c r="A47" s="28" t="s">
        <v>747</v>
      </c>
      <c r="B47" s="60" t="s">
        <v>780</v>
      </c>
    </row>
    <row r="48" spans="1:6">
      <c r="A48" s="28" t="s">
        <v>747</v>
      </c>
      <c r="B48" s="60" t="s">
        <v>779</v>
      </c>
    </row>
    <row r="49" spans="1:7">
      <c r="A49" s="28" t="s">
        <v>768</v>
      </c>
      <c r="B49" s="60" t="s">
        <v>787</v>
      </c>
    </row>
    <row r="50" spans="1:7">
      <c r="A50" s="28" t="s">
        <v>120</v>
      </c>
      <c r="B50" s="60" t="s">
        <v>781</v>
      </c>
    </row>
    <row r="51" spans="1:7" s="5" customFormat="1">
      <c r="A51" s="97" t="s">
        <v>768</v>
      </c>
      <c r="B51" s="152" t="s">
        <v>971</v>
      </c>
    </row>
    <row r="52" spans="1:7">
      <c r="B52" s="57"/>
    </row>
    <row r="53" spans="1:7">
      <c r="A53" s="23" t="s">
        <v>168</v>
      </c>
    </row>
    <row r="54" spans="1:7">
      <c r="A54" s="58" t="s">
        <v>157</v>
      </c>
    </row>
    <row r="55" spans="1:7">
      <c r="A55" t="s">
        <v>169</v>
      </c>
    </row>
    <row r="56" spans="1:7" ht="15" customHeight="1"/>
    <row r="57" spans="1:7">
      <c r="A57" s="170" t="s">
        <v>980</v>
      </c>
      <c r="B57" s="77"/>
      <c r="C57" s="77"/>
      <c r="D57" s="77"/>
      <c r="E57" s="77"/>
      <c r="F57" s="208" t="s">
        <v>972</v>
      </c>
      <c r="G57" s="79"/>
    </row>
    <row r="58" spans="1:7">
      <c r="A58" s="175" t="s">
        <v>86</v>
      </c>
      <c r="B58" s="157" t="s">
        <v>91</v>
      </c>
      <c r="C58" s="157" t="s">
        <v>85</v>
      </c>
      <c r="D58" s="157" t="s">
        <v>55</v>
      </c>
      <c r="E58" s="157" t="s">
        <v>54</v>
      </c>
      <c r="F58" s="209"/>
      <c r="G58" s="172" t="s">
        <v>90</v>
      </c>
    </row>
    <row r="59" spans="1:7">
      <c r="A59" s="176">
        <v>44270</v>
      </c>
      <c r="B59" s="177">
        <v>44272</v>
      </c>
      <c r="C59" s="178" t="s">
        <v>64</v>
      </c>
      <c r="D59" s="169">
        <v>913</v>
      </c>
      <c r="E59" s="179">
        <v>1000</v>
      </c>
      <c r="F59" s="180">
        <f>'Hep Clearance Calcs'!Z7</f>
        <v>5.8760000000000012</v>
      </c>
      <c r="G59" s="174" t="s">
        <v>973</v>
      </c>
    </row>
    <row r="61" spans="1:7">
      <c r="A61" s="170" t="s">
        <v>976</v>
      </c>
      <c r="B61" s="77"/>
      <c r="C61" s="77"/>
      <c r="D61" s="77"/>
      <c r="E61" s="77"/>
      <c r="F61" s="79"/>
    </row>
    <row r="62" spans="1:7">
      <c r="A62" s="171" t="s">
        <v>86</v>
      </c>
      <c r="B62" s="173" t="s">
        <v>91</v>
      </c>
      <c r="C62" s="157" t="s">
        <v>55</v>
      </c>
      <c r="D62" s="157" t="s">
        <v>979</v>
      </c>
      <c r="E62" s="157" t="s">
        <v>977</v>
      </c>
      <c r="F62" s="172" t="s">
        <v>90</v>
      </c>
    </row>
    <row r="63" spans="1:7">
      <c r="A63" s="271">
        <v>44274</v>
      </c>
      <c r="B63" s="268">
        <v>44293</v>
      </c>
      <c r="C63" s="266">
        <v>913</v>
      </c>
      <c r="D63" s="270">
        <f>'913_stability'!P24</f>
        <v>1.1739365061499998</v>
      </c>
      <c r="E63" s="270">
        <f>'913_stability'!Q24</f>
        <v>3.3659094563038131E-2</v>
      </c>
      <c r="F63" s="272" t="s">
        <v>973</v>
      </c>
    </row>
    <row r="64" spans="1:7">
      <c r="A64" s="271"/>
      <c r="B64" s="268"/>
      <c r="C64" s="266">
        <v>476</v>
      </c>
      <c r="D64" s="270">
        <f>Stability_476!W24</f>
        <v>0.12520411514172419</v>
      </c>
      <c r="E64" s="270">
        <f>Stability_476!X24</f>
        <v>6.2245195361194704E-3</v>
      </c>
      <c r="F64" s="272" t="s">
        <v>973</v>
      </c>
    </row>
    <row r="65" spans="1:6">
      <c r="A65" s="271"/>
      <c r="B65" s="268"/>
      <c r="C65" s="266">
        <v>900</v>
      </c>
      <c r="D65" s="270">
        <f>'900_stability'!X23</f>
        <v>3.9967147411196362</v>
      </c>
      <c r="E65" s="270">
        <f>'900_stability'!Y23</f>
        <v>0.45872093758741411</v>
      </c>
      <c r="F65" s="272" t="s">
        <v>973</v>
      </c>
    </row>
    <row r="66" spans="1:6">
      <c r="A66" s="271"/>
      <c r="B66" s="268"/>
      <c r="C66" s="267">
        <v>965</v>
      </c>
      <c r="D66" s="270">
        <f>'965_stability'!P24</f>
        <v>3.4397304482058425E-3</v>
      </c>
      <c r="E66" s="270">
        <f>'965_stability'!Q24</f>
        <v>3.0803424583839799E-3</v>
      </c>
      <c r="F66" s="272" t="s">
        <v>973</v>
      </c>
    </row>
    <row r="67" spans="1:6">
      <c r="A67" s="102"/>
      <c r="B67" s="85"/>
      <c r="C67" s="273">
        <v>906</v>
      </c>
      <c r="D67" s="269">
        <f>'906_stability'!P24</f>
        <v>4.509485888527372E-3</v>
      </c>
      <c r="E67" s="269">
        <f>'906_stability'!Q24</f>
        <v>2.5549506212881171E-3</v>
      </c>
      <c r="F67" s="174" t="s">
        <v>973</v>
      </c>
    </row>
    <row r="69" spans="1:6" ht="18.75">
      <c r="C69" s="67" t="s">
        <v>145</v>
      </c>
    </row>
    <row r="70" spans="1:6">
      <c r="A70" s="68" t="s">
        <v>87</v>
      </c>
      <c r="B70" s="68" t="s">
        <v>18</v>
      </c>
      <c r="C70" s="68" t="s">
        <v>117</v>
      </c>
      <c r="D70" s="68" t="s">
        <v>760</v>
      </c>
      <c r="E70" s="68" t="s">
        <v>146</v>
      </c>
    </row>
    <row r="71" spans="1:6">
      <c r="A71" s="69" t="s">
        <v>776</v>
      </c>
      <c r="B71" s="69" t="s">
        <v>777</v>
      </c>
      <c r="C71" s="69">
        <v>913</v>
      </c>
      <c r="D71" s="69">
        <f>MDL!J108</f>
        <v>1.63</v>
      </c>
      <c r="E71" s="69">
        <v>20</v>
      </c>
    </row>
  </sheetData>
  <mergeCells count="11">
    <mergeCell ref="A63:A66"/>
    <mergeCell ref="B63:B66"/>
    <mergeCell ref="F57:F58"/>
    <mergeCell ref="E28:E29"/>
    <mergeCell ref="B14:D21"/>
    <mergeCell ref="A45:B45"/>
    <mergeCell ref="B26:B27"/>
    <mergeCell ref="C26:C27"/>
    <mergeCell ref="A28:A29"/>
    <mergeCell ref="B28:B29"/>
    <mergeCell ref="D28:D29"/>
  </mergeCells>
  <hyperlinks>
    <hyperlink ref="F15" r:id="rId1" xr:uid="{7C3B81DD-89F8-4A8E-8807-52E9C963C4A3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C118-15EC-40C1-A818-1D4867CB0CC6}">
  <sheetPr>
    <outlinePr summaryBelow="0"/>
  </sheetPr>
  <dimension ref="A1:X313"/>
  <sheetViews>
    <sheetView topLeftCell="A230" zoomScaleNormal="100" workbookViewId="0">
      <selection activeCell="Q301" sqref="Q301:Q306"/>
    </sheetView>
  </sheetViews>
  <sheetFormatPr defaultColWidth="9.140625" defaultRowHeight="15"/>
  <cols>
    <col min="1" max="2" width="4" customWidth="1"/>
    <col min="3" max="3" width="26.85546875" customWidth="1"/>
    <col min="4" max="4" width="21.7109375" customWidth="1"/>
    <col min="5" max="5" width="14.7109375" customWidth="1"/>
    <col min="6" max="6" width="3.5703125" customWidth="1"/>
    <col min="7" max="7" width="17.42578125" customWidth="1"/>
    <col min="8" max="8" width="6.5703125" customWidth="1"/>
    <col min="9" max="9" width="4.7109375" customWidth="1"/>
    <col min="10" max="10" width="17.7109375" customWidth="1"/>
    <col min="12" max="12" width="5.5703125" customWidth="1"/>
    <col min="13" max="13" width="9.5703125" customWidth="1"/>
    <col min="14" max="14" width="2.85546875" customWidth="1"/>
    <col min="15" max="15" width="9.28515625" customWidth="1"/>
    <col min="16" max="16" width="10.5703125" customWidth="1"/>
    <col min="18" max="18" width="7.5703125" customWidth="1"/>
    <col min="19" max="19" width="8.140625" customWidth="1"/>
    <col min="20" max="20" width="2.85546875" customWidth="1"/>
    <col min="21" max="21" width="5.5703125" customWidth="1"/>
    <col min="22" max="22" width="13.140625" customWidth="1"/>
    <col min="23" max="23" width="8.140625" customWidth="1"/>
    <col min="24" max="24" width="2.85546875" customWidth="1"/>
  </cols>
  <sheetData>
    <row r="1" spans="1:24" ht="15" customHeight="1">
      <c r="A1" s="234" t="s">
        <v>7</v>
      </c>
      <c r="B1" s="235"/>
      <c r="C1" s="235"/>
      <c r="D1" s="235"/>
      <c r="E1" s="235"/>
      <c r="F1" s="235"/>
      <c r="G1" s="235"/>
      <c r="H1" s="235"/>
      <c r="I1" s="235"/>
      <c r="J1" s="236"/>
      <c r="K1" s="2" t="s">
        <v>744</v>
      </c>
      <c r="L1" s="234" t="s">
        <v>743</v>
      </c>
      <c r="M1" s="235"/>
      <c r="N1" s="235"/>
      <c r="O1" s="235"/>
      <c r="P1" s="235"/>
      <c r="Q1" s="235"/>
      <c r="R1" s="236"/>
      <c r="S1" s="234" t="s">
        <v>742</v>
      </c>
      <c r="T1" s="236"/>
      <c r="U1" s="234" t="s">
        <v>726</v>
      </c>
      <c r="V1" s="236"/>
      <c r="W1" s="234" t="s">
        <v>725</v>
      </c>
      <c r="X1" s="236"/>
    </row>
    <row r="2" spans="1:24" ht="15" customHeight="1">
      <c r="A2" s="2" t="s">
        <v>30</v>
      </c>
      <c r="B2" s="2" t="s">
        <v>30</v>
      </c>
      <c r="C2" s="2" t="s">
        <v>18</v>
      </c>
      <c r="D2" s="2" t="s">
        <v>149</v>
      </c>
      <c r="E2" s="2" t="s">
        <v>11</v>
      </c>
      <c r="F2" s="2" t="s">
        <v>148</v>
      </c>
      <c r="G2" s="2" t="s">
        <v>16</v>
      </c>
      <c r="H2" s="2" t="s">
        <v>19</v>
      </c>
      <c r="I2" s="2" t="s">
        <v>8</v>
      </c>
      <c r="J2" s="2" t="s">
        <v>21</v>
      </c>
      <c r="K2" s="2" t="s">
        <v>40</v>
      </c>
      <c r="L2" s="2" t="s">
        <v>2</v>
      </c>
      <c r="M2" s="2" t="s">
        <v>29</v>
      </c>
      <c r="N2" s="2" t="s">
        <v>41</v>
      </c>
      <c r="O2" s="2" t="s">
        <v>42</v>
      </c>
      <c r="P2" s="2" t="s">
        <v>43</v>
      </c>
      <c r="Q2" s="2" t="s">
        <v>5</v>
      </c>
      <c r="R2" s="2" t="s">
        <v>0</v>
      </c>
      <c r="S2" s="2" t="s">
        <v>147</v>
      </c>
      <c r="T2" s="2" t="s">
        <v>41</v>
      </c>
      <c r="U2" s="2" t="s">
        <v>2</v>
      </c>
      <c r="V2" s="2" t="s">
        <v>29</v>
      </c>
      <c r="W2" s="2" t="s">
        <v>147</v>
      </c>
      <c r="X2" s="2" t="s">
        <v>41</v>
      </c>
    </row>
    <row r="3" spans="1:24">
      <c r="A3" s="3"/>
      <c r="B3" s="3"/>
      <c r="C3" s="3" t="s">
        <v>24</v>
      </c>
      <c r="D3" s="3" t="s">
        <v>174</v>
      </c>
      <c r="E3" s="3"/>
      <c r="F3" s="4">
        <v>1</v>
      </c>
      <c r="G3" s="3" t="s">
        <v>724</v>
      </c>
      <c r="H3" s="3" t="s">
        <v>4</v>
      </c>
      <c r="I3" s="3"/>
      <c r="J3" s="1">
        <v>44272.534606481502</v>
      </c>
      <c r="K3" s="4"/>
      <c r="L3" s="4">
        <v>6.1225666666666703</v>
      </c>
      <c r="M3" s="4">
        <v>0</v>
      </c>
      <c r="N3" s="3" t="b">
        <v>1</v>
      </c>
      <c r="O3" s="4">
        <v>0</v>
      </c>
      <c r="P3" s="4"/>
      <c r="Q3" s="4">
        <v>0</v>
      </c>
      <c r="R3" s="4"/>
      <c r="S3" s="4"/>
      <c r="T3" s="3" t="b">
        <v>0</v>
      </c>
      <c r="U3" s="4">
        <v>6.5146833333333296</v>
      </c>
      <c r="V3" s="4">
        <v>0</v>
      </c>
      <c r="W3" s="4" t="s">
        <v>30</v>
      </c>
      <c r="X3" s="3" t="b">
        <v>0</v>
      </c>
    </row>
    <row r="4" spans="1:24">
      <c r="A4" s="3"/>
      <c r="B4" s="3"/>
      <c r="C4" s="3" t="s">
        <v>24</v>
      </c>
      <c r="D4" s="3" t="s">
        <v>174</v>
      </c>
      <c r="E4" s="3"/>
      <c r="F4" s="4">
        <v>1</v>
      </c>
      <c r="G4" s="3" t="s">
        <v>188</v>
      </c>
      <c r="H4" s="3" t="s">
        <v>4</v>
      </c>
      <c r="I4" s="3"/>
      <c r="J4" s="1">
        <v>44277.095706018503</v>
      </c>
      <c r="K4" s="4"/>
      <c r="L4" s="4">
        <v>6.4318666666666697</v>
      </c>
      <c r="M4" s="4">
        <v>0</v>
      </c>
      <c r="N4" s="3" t="b">
        <v>1</v>
      </c>
      <c r="O4" s="4">
        <v>0</v>
      </c>
      <c r="P4" s="4"/>
      <c r="Q4" s="4">
        <v>0</v>
      </c>
      <c r="R4" s="4"/>
      <c r="S4" s="4"/>
      <c r="T4" s="3" t="b">
        <v>0</v>
      </c>
      <c r="U4" s="4">
        <v>6.4907333333333304</v>
      </c>
      <c r="V4" s="4">
        <v>48.050555982606397</v>
      </c>
      <c r="W4" s="4" t="s">
        <v>30</v>
      </c>
      <c r="X4" s="3" t="b">
        <v>0</v>
      </c>
    </row>
    <row r="5" spans="1:24">
      <c r="A5" s="3"/>
      <c r="B5" s="3"/>
      <c r="C5" s="3" t="s">
        <v>484</v>
      </c>
      <c r="D5" s="3" t="s">
        <v>174</v>
      </c>
      <c r="E5" s="3" t="s">
        <v>483</v>
      </c>
      <c r="F5" s="4">
        <v>3</v>
      </c>
      <c r="G5" s="3" t="s">
        <v>482</v>
      </c>
      <c r="H5" s="3" t="s">
        <v>13</v>
      </c>
      <c r="I5" s="3" t="s">
        <v>36</v>
      </c>
      <c r="J5" s="1">
        <v>44274.732384259303</v>
      </c>
      <c r="K5" s="4">
        <v>5000</v>
      </c>
      <c r="L5" s="4">
        <v>6.45576666666667</v>
      </c>
      <c r="M5" s="4">
        <v>905720.56917590997</v>
      </c>
      <c r="N5" s="3" t="b">
        <v>0</v>
      </c>
      <c r="O5" s="4">
        <v>4625.3644033698902</v>
      </c>
      <c r="P5" s="4"/>
      <c r="Q5" s="4">
        <v>4625.3644033698902</v>
      </c>
      <c r="R5" s="4">
        <v>92.507288067397894</v>
      </c>
      <c r="S5" s="4">
        <v>435.03222496619998</v>
      </c>
      <c r="T5" s="3" t="b">
        <v>0</v>
      </c>
      <c r="U5" s="4">
        <v>6.5146499999999996</v>
      </c>
      <c r="V5" s="4">
        <v>157839.43735390899</v>
      </c>
      <c r="W5" s="4">
        <v>88.127987932372704</v>
      </c>
      <c r="X5" s="3" t="b">
        <v>0</v>
      </c>
    </row>
    <row r="6" spans="1:24">
      <c r="A6" s="3"/>
      <c r="B6" s="3"/>
      <c r="C6" s="3" t="s">
        <v>481</v>
      </c>
      <c r="D6" s="3" t="s">
        <v>174</v>
      </c>
      <c r="E6" s="3" t="s">
        <v>192</v>
      </c>
      <c r="F6" s="4">
        <v>4</v>
      </c>
      <c r="G6" s="3" t="s">
        <v>480</v>
      </c>
      <c r="H6" s="3" t="s">
        <v>13</v>
      </c>
      <c r="I6" s="3" t="s">
        <v>37</v>
      </c>
      <c r="J6" s="1">
        <v>44274.747476851902</v>
      </c>
      <c r="K6" s="4">
        <v>3500</v>
      </c>
      <c r="L6" s="4">
        <v>6.4604333333333299</v>
      </c>
      <c r="M6" s="4">
        <v>832933.56396711001</v>
      </c>
      <c r="N6" s="3" t="b">
        <v>0</v>
      </c>
      <c r="O6" s="4">
        <v>3916.6091761057301</v>
      </c>
      <c r="P6" s="4"/>
      <c r="Q6" s="4">
        <v>3916.6091761057301</v>
      </c>
      <c r="R6" s="4">
        <v>111.903119317307</v>
      </c>
      <c r="S6" s="4">
        <v>487.76818242335997</v>
      </c>
      <c r="T6" s="3" t="b">
        <v>0</v>
      </c>
      <c r="U6" s="4">
        <v>6.5193000000000003</v>
      </c>
      <c r="V6" s="4">
        <v>171422.32171078099</v>
      </c>
      <c r="W6" s="4">
        <v>91.658914777239701</v>
      </c>
      <c r="X6" s="3" t="b">
        <v>0</v>
      </c>
    </row>
    <row r="7" spans="1:24">
      <c r="A7" s="3"/>
      <c r="B7" s="3"/>
      <c r="C7" s="3" t="s">
        <v>371</v>
      </c>
      <c r="D7" s="3" t="s">
        <v>174</v>
      </c>
      <c r="E7" s="3" t="s">
        <v>192</v>
      </c>
      <c r="F7" s="4">
        <v>5</v>
      </c>
      <c r="G7" s="3" t="s">
        <v>479</v>
      </c>
      <c r="H7" s="3" t="s">
        <v>13</v>
      </c>
      <c r="I7" s="3" t="s">
        <v>14</v>
      </c>
      <c r="J7" s="1">
        <v>44274.762523148202</v>
      </c>
      <c r="K7" s="4">
        <v>2500</v>
      </c>
      <c r="L7" s="4">
        <v>6.5175999999999998</v>
      </c>
      <c r="M7" s="4">
        <v>5422.0499649828998</v>
      </c>
      <c r="N7" s="3" t="b">
        <v>0</v>
      </c>
      <c r="O7" s="4">
        <v>24.8972287514658</v>
      </c>
      <c r="P7" s="4"/>
      <c r="Q7" s="4">
        <v>24.8972287514658</v>
      </c>
      <c r="R7" s="4">
        <v>0.99588915005863099</v>
      </c>
      <c r="S7" s="4">
        <v>22439.8207154298</v>
      </c>
      <c r="T7" s="3" t="b">
        <v>0</v>
      </c>
      <c r="U7" s="4">
        <v>6.5145666666666697</v>
      </c>
      <c r="V7" s="4">
        <v>175541.47890015901</v>
      </c>
      <c r="W7" s="4">
        <v>88.268651859307099</v>
      </c>
      <c r="X7" s="3" t="b">
        <v>0</v>
      </c>
    </row>
    <row r="8" spans="1:24">
      <c r="A8" s="3"/>
      <c r="B8" s="3"/>
      <c r="C8" s="3" t="s">
        <v>215</v>
      </c>
      <c r="D8" s="3" t="s">
        <v>174</v>
      </c>
      <c r="E8" s="3" t="s">
        <v>192</v>
      </c>
      <c r="F8" s="4">
        <v>6</v>
      </c>
      <c r="G8" s="3" t="s">
        <v>478</v>
      </c>
      <c r="H8" s="3" t="s">
        <v>13</v>
      </c>
      <c r="I8" s="3" t="s">
        <v>38</v>
      </c>
      <c r="J8" s="1">
        <v>44274.777604166702</v>
      </c>
      <c r="K8" s="4">
        <v>1500</v>
      </c>
      <c r="L8" s="4">
        <v>6.4557333333333302</v>
      </c>
      <c r="M8" s="4">
        <v>360264.36728500098</v>
      </c>
      <c r="N8" s="3" t="b">
        <v>0</v>
      </c>
      <c r="O8" s="4">
        <v>1644.76774235382</v>
      </c>
      <c r="P8" s="4"/>
      <c r="Q8" s="4">
        <v>1644.76774235382</v>
      </c>
      <c r="R8" s="4">
        <v>109.651182823588</v>
      </c>
      <c r="S8" s="4">
        <v>956.13257997839105</v>
      </c>
      <c r="T8" s="3" t="b">
        <v>0</v>
      </c>
      <c r="U8" s="4">
        <v>6.5146166666666696</v>
      </c>
      <c r="V8" s="4">
        <v>176556.608009975</v>
      </c>
      <c r="W8" s="4">
        <v>89.846295066884394</v>
      </c>
      <c r="X8" s="3" t="b">
        <v>0</v>
      </c>
    </row>
    <row r="9" spans="1:24">
      <c r="A9" s="3"/>
      <c r="B9" s="3"/>
      <c r="C9" s="3" t="s">
        <v>423</v>
      </c>
      <c r="D9" s="3" t="s">
        <v>174</v>
      </c>
      <c r="E9" s="3" t="s">
        <v>192</v>
      </c>
      <c r="F9" s="4">
        <v>7</v>
      </c>
      <c r="G9" s="3" t="s">
        <v>477</v>
      </c>
      <c r="H9" s="3" t="s">
        <v>13</v>
      </c>
      <c r="I9" s="3" t="s">
        <v>25</v>
      </c>
      <c r="J9" s="1">
        <v>44274.792731481502</v>
      </c>
      <c r="K9" s="4">
        <v>800</v>
      </c>
      <c r="L9" s="4">
        <v>6.4557166666666701</v>
      </c>
      <c r="M9" s="4">
        <v>201888.08487770299</v>
      </c>
      <c r="N9" s="3" t="b">
        <v>0</v>
      </c>
      <c r="O9" s="4">
        <v>954.31983888066497</v>
      </c>
      <c r="P9" s="4"/>
      <c r="Q9" s="4">
        <v>954.31983888066497</v>
      </c>
      <c r="R9" s="4">
        <v>119.28997986008299</v>
      </c>
      <c r="S9" s="4">
        <v>1726.47362895572</v>
      </c>
      <c r="T9" s="3" t="b">
        <v>0</v>
      </c>
      <c r="U9" s="4">
        <v>6.5145833333333298</v>
      </c>
      <c r="V9" s="4">
        <v>170523.39993816899</v>
      </c>
      <c r="W9" s="4">
        <v>90.256323323235506</v>
      </c>
      <c r="X9" s="3" t="b">
        <v>0</v>
      </c>
    </row>
    <row r="10" spans="1:24">
      <c r="A10" s="3"/>
      <c r="B10" s="3"/>
      <c r="C10" s="3" t="s">
        <v>327</v>
      </c>
      <c r="D10" s="3" t="s">
        <v>174</v>
      </c>
      <c r="E10" s="3" t="s">
        <v>192</v>
      </c>
      <c r="F10" s="4">
        <v>8</v>
      </c>
      <c r="G10" s="3" t="s">
        <v>476</v>
      </c>
      <c r="H10" s="3" t="s">
        <v>13</v>
      </c>
      <c r="I10" s="3" t="s">
        <v>12</v>
      </c>
      <c r="J10" s="1">
        <v>44274.807824074102</v>
      </c>
      <c r="K10" s="4">
        <v>500</v>
      </c>
      <c r="L10" s="4">
        <v>6.4508999999999999</v>
      </c>
      <c r="M10" s="4">
        <v>113670.23455046301</v>
      </c>
      <c r="N10" s="3" t="b">
        <v>0</v>
      </c>
      <c r="O10" s="4">
        <v>559.23274386426101</v>
      </c>
      <c r="P10" s="4"/>
      <c r="Q10" s="4">
        <v>559.23274386426101</v>
      </c>
      <c r="R10" s="4">
        <v>111.846548772852</v>
      </c>
      <c r="S10" s="4">
        <v>2580.8122205775398</v>
      </c>
      <c r="T10" s="3" t="b">
        <v>0</v>
      </c>
      <c r="U10" s="4">
        <v>6.51453333333333</v>
      </c>
      <c r="V10" s="4">
        <v>163840.55527389201</v>
      </c>
      <c r="W10" s="4">
        <v>90.884224442313197</v>
      </c>
      <c r="X10" s="3" t="b">
        <v>0</v>
      </c>
    </row>
    <row r="11" spans="1:24">
      <c r="A11" s="3"/>
      <c r="B11" s="3"/>
      <c r="C11" s="3" t="s">
        <v>193</v>
      </c>
      <c r="D11" s="3" t="s">
        <v>174</v>
      </c>
      <c r="E11" s="3" t="s">
        <v>192</v>
      </c>
      <c r="F11" s="4">
        <v>9</v>
      </c>
      <c r="G11" s="3" t="s">
        <v>475</v>
      </c>
      <c r="H11" s="3" t="s">
        <v>13</v>
      </c>
      <c r="I11" s="3" t="s">
        <v>26</v>
      </c>
      <c r="J11" s="1">
        <v>44274.822939814803</v>
      </c>
      <c r="K11" s="4">
        <v>350</v>
      </c>
      <c r="L11" s="4">
        <v>6.4557000000000002</v>
      </c>
      <c r="M11" s="4">
        <v>73824.643522920596</v>
      </c>
      <c r="N11" s="3" t="b">
        <v>0</v>
      </c>
      <c r="O11" s="4">
        <v>430.63737623820998</v>
      </c>
      <c r="P11" s="4"/>
      <c r="Q11" s="4">
        <v>430.63737623820998</v>
      </c>
      <c r="R11" s="4">
        <v>123.03925035377399</v>
      </c>
      <c r="S11" s="4">
        <v>3856.1111732509198</v>
      </c>
      <c r="T11" s="3" t="b">
        <v>0</v>
      </c>
      <c r="U11" s="4">
        <v>6.5145666666666697</v>
      </c>
      <c r="V11" s="4">
        <v>138183.72154561599</v>
      </c>
      <c r="W11" s="4">
        <v>87.122920493133506</v>
      </c>
      <c r="X11" s="3" t="b">
        <v>0</v>
      </c>
    </row>
    <row r="12" spans="1:24">
      <c r="A12" s="3"/>
      <c r="B12" s="3"/>
      <c r="C12" s="3" t="s">
        <v>403</v>
      </c>
      <c r="D12" s="3" t="s">
        <v>174</v>
      </c>
      <c r="E12" s="3" t="s">
        <v>192</v>
      </c>
      <c r="F12" s="4">
        <v>10</v>
      </c>
      <c r="G12" s="3" t="s">
        <v>474</v>
      </c>
      <c r="H12" s="3" t="s">
        <v>13</v>
      </c>
      <c r="I12" s="3" t="s">
        <v>20</v>
      </c>
      <c r="J12" s="1">
        <v>44274.837997685201</v>
      </c>
      <c r="K12" s="4">
        <v>200</v>
      </c>
      <c r="L12" s="4">
        <v>6.4604333333333299</v>
      </c>
      <c r="M12" s="4">
        <v>51034.7865363409</v>
      </c>
      <c r="N12" s="3" t="b">
        <v>1</v>
      </c>
      <c r="O12" s="4">
        <v>248.286692178458</v>
      </c>
      <c r="P12" s="4"/>
      <c r="Q12" s="4">
        <v>248.286692178458</v>
      </c>
      <c r="R12" s="4">
        <v>124.143346089229</v>
      </c>
      <c r="S12" s="4">
        <v>2465.9602511414901</v>
      </c>
      <c r="T12" s="3" t="b">
        <v>0</v>
      </c>
      <c r="U12" s="4">
        <v>6.5193000000000003</v>
      </c>
      <c r="V12" s="4">
        <v>165683.82304500401</v>
      </c>
      <c r="W12" s="4">
        <v>89.261150467040906</v>
      </c>
      <c r="X12" s="3" t="b">
        <v>0</v>
      </c>
    </row>
    <row r="13" spans="1:24">
      <c r="A13" s="3"/>
      <c r="B13" s="3"/>
      <c r="C13" s="3" t="s">
        <v>304</v>
      </c>
      <c r="D13" s="3" t="s">
        <v>174</v>
      </c>
      <c r="E13" s="3" t="s">
        <v>192</v>
      </c>
      <c r="F13" s="4">
        <v>11</v>
      </c>
      <c r="G13" s="3" t="s">
        <v>473</v>
      </c>
      <c r="H13" s="3" t="s">
        <v>13</v>
      </c>
      <c r="I13" s="3" t="s">
        <v>32</v>
      </c>
      <c r="J13" s="1">
        <v>44274.853148148097</v>
      </c>
      <c r="K13" s="4">
        <v>125</v>
      </c>
      <c r="L13" s="4">
        <v>6.4509333333333299</v>
      </c>
      <c r="M13" s="4">
        <v>32237.0194464452</v>
      </c>
      <c r="N13" s="3" t="b">
        <v>0</v>
      </c>
      <c r="O13" s="4">
        <v>161.341114615126</v>
      </c>
      <c r="P13" s="4"/>
      <c r="Q13" s="4">
        <v>161.341114615126</v>
      </c>
      <c r="R13" s="4">
        <v>129.072891692101</v>
      </c>
      <c r="S13" s="4">
        <v>9132.6490582232</v>
      </c>
      <c r="T13" s="3" t="b">
        <v>0</v>
      </c>
      <c r="U13" s="4">
        <v>6.5145666666666697</v>
      </c>
      <c r="V13" s="4">
        <v>161056.06180493801</v>
      </c>
      <c r="W13" s="4">
        <v>89.528869950385101</v>
      </c>
      <c r="X13" s="3" t="b">
        <v>0</v>
      </c>
    </row>
    <row r="14" spans="1:24">
      <c r="A14" s="3"/>
      <c r="B14" s="3"/>
      <c r="C14" s="3" t="s">
        <v>259</v>
      </c>
      <c r="D14" s="3" t="s">
        <v>174</v>
      </c>
      <c r="E14" s="3" t="s">
        <v>192</v>
      </c>
      <c r="F14" s="4">
        <v>12</v>
      </c>
      <c r="G14" s="3" t="s">
        <v>472</v>
      </c>
      <c r="H14" s="3" t="s">
        <v>13</v>
      </c>
      <c r="I14" s="3" t="s">
        <v>33</v>
      </c>
      <c r="J14" s="1">
        <v>44274.8682638889</v>
      </c>
      <c r="K14" s="4">
        <v>80</v>
      </c>
      <c r="L14" s="4">
        <v>6.4556666666666702</v>
      </c>
      <c r="M14" s="4">
        <v>19994.0274335338</v>
      </c>
      <c r="N14" s="3" t="b">
        <v>0</v>
      </c>
      <c r="O14" s="4">
        <v>98.150961462180305</v>
      </c>
      <c r="P14" s="4"/>
      <c r="Q14" s="4">
        <v>98.150961462180305</v>
      </c>
      <c r="R14" s="4">
        <v>122.688701827725</v>
      </c>
      <c r="S14" s="4">
        <v>13674.8303991215</v>
      </c>
      <c r="T14" s="3" t="b">
        <v>0</v>
      </c>
      <c r="U14" s="4">
        <v>6.51453333333333</v>
      </c>
      <c r="V14" s="4">
        <v>164199.93185280799</v>
      </c>
      <c r="W14" s="4">
        <v>88.462116851942994</v>
      </c>
      <c r="X14" s="3" t="b">
        <v>0</v>
      </c>
    </row>
    <row r="15" spans="1:24">
      <c r="A15" s="3"/>
      <c r="B15" s="3"/>
      <c r="C15" s="3" t="s">
        <v>349</v>
      </c>
      <c r="D15" s="3" t="s">
        <v>174</v>
      </c>
      <c r="E15" s="3" t="s">
        <v>192</v>
      </c>
      <c r="F15" s="4">
        <v>13</v>
      </c>
      <c r="G15" s="3" t="s">
        <v>471</v>
      </c>
      <c r="H15" s="3" t="s">
        <v>13</v>
      </c>
      <c r="I15" s="3" t="s">
        <v>35</v>
      </c>
      <c r="J15" s="1">
        <v>44274.883402777799</v>
      </c>
      <c r="K15" s="4">
        <v>50</v>
      </c>
      <c r="L15" s="4">
        <v>6.4509666666666696</v>
      </c>
      <c r="M15" s="4">
        <v>11629.4957816345</v>
      </c>
      <c r="N15" s="3" t="b">
        <v>0</v>
      </c>
      <c r="O15" s="4">
        <v>55.151696233418299</v>
      </c>
      <c r="P15" s="4"/>
      <c r="Q15" s="4">
        <v>55.151696233418299</v>
      </c>
      <c r="R15" s="4">
        <v>110.303392466837</v>
      </c>
      <c r="S15" s="4">
        <v>6461.3461050114502</v>
      </c>
      <c r="T15" s="3" t="b">
        <v>0</v>
      </c>
      <c r="U15" s="4">
        <v>6.5145833333333298</v>
      </c>
      <c r="V15" s="4">
        <v>169968.81967352901</v>
      </c>
      <c r="W15" s="4">
        <v>88.3204402628499</v>
      </c>
      <c r="X15" s="3" t="b">
        <v>0</v>
      </c>
    </row>
    <row r="16" spans="1:24">
      <c r="A16" s="3"/>
      <c r="B16" s="3"/>
      <c r="C16" s="3" t="s">
        <v>237</v>
      </c>
      <c r="D16" s="3" t="s">
        <v>174</v>
      </c>
      <c r="E16" s="3" t="s">
        <v>192</v>
      </c>
      <c r="F16" s="4">
        <v>14</v>
      </c>
      <c r="G16" s="3" t="s">
        <v>470</v>
      </c>
      <c r="H16" s="3" t="s">
        <v>13</v>
      </c>
      <c r="I16" s="3" t="s">
        <v>31</v>
      </c>
      <c r="J16" s="1">
        <v>44274.898472222201</v>
      </c>
      <c r="K16" s="4">
        <v>30</v>
      </c>
      <c r="L16" s="4">
        <v>6.4509166666666697</v>
      </c>
      <c r="M16" s="4">
        <v>8344.7094303925605</v>
      </c>
      <c r="N16" s="3" t="b">
        <v>0</v>
      </c>
      <c r="O16" s="4">
        <v>42.889056777137</v>
      </c>
      <c r="P16" s="4"/>
      <c r="Q16" s="4">
        <v>42.889056777137</v>
      </c>
      <c r="R16" s="4">
        <v>142.96352259045699</v>
      </c>
      <c r="S16" s="4">
        <v>37028.2117347003</v>
      </c>
      <c r="T16" s="3" t="b">
        <v>0</v>
      </c>
      <c r="U16" s="4">
        <v>6.5145499999999998</v>
      </c>
      <c r="V16" s="4">
        <v>156831.02128370301</v>
      </c>
      <c r="W16" s="4">
        <v>88.383830223891295</v>
      </c>
      <c r="X16" s="3" t="b">
        <v>0</v>
      </c>
    </row>
    <row r="17" spans="1:24">
      <c r="A17" s="3"/>
      <c r="B17" s="3"/>
      <c r="C17" s="3" t="s">
        <v>469</v>
      </c>
      <c r="D17" s="3" t="s">
        <v>174</v>
      </c>
      <c r="E17" s="3" t="s">
        <v>192</v>
      </c>
      <c r="F17" s="4">
        <v>15</v>
      </c>
      <c r="G17" s="3" t="s">
        <v>468</v>
      </c>
      <c r="H17" s="3" t="s">
        <v>13</v>
      </c>
      <c r="I17" s="3" t="s">
        <v>17</v>
      </c>
      <c r="J17" s="1">
        <v>44274.9135648148</v>
      </c>
      <c r="K17" s="4">
        <v>20</v>
      </c>
      <c r="L17" s="4">
        <v>6.4557000000000002</v>
      </c>
      <c r="M17" s="4">
        <v>5632.9369058109596</v>
      </c>
      <c r="N17" s="3" t="b">
        <v>0</v>
      </c>
      <c r="O17" s="4">
        <v>29.555836646004298</v>
      </c>
      <c r="P17" s="4"/>
      <c r="Q17" s="4">
        <v>29.555836646004298</v>
      </c>
      <c r="R17" s="4">
        <v>147.779183230021</v>
      </c>
      <c r="S17" s="4">
        <v>61677.527495352399</v>
      </c>
      <c r="T17" s="3" t="b">
        <v>0</v>
      </c>
      <c r="U17" s="4">
        <v>6.5145666666666697</v>
      </c>
      <c r="V17" s="4">
        <v>153623.93185667801</v>
      </c>
      <c r="W17" s="4">
        <v>91.618938932050995</v>
      </c>
      <c r="X17" s="3" t="b">
        <v>0</v>
      </c>
    </row>
    <row r="18" spans="1:24">
      <c r="A18" s="3"/>
      <c r="B18" s="3"/>
      <c r="C18" s="3" t="s">
        <v>467</v>
      </c>
      <c r="D18" s="3" t="s">
        <v>174</v>
      </c>
      <c r="E18" s="3" t="s">
        <v>192</v>
      </c>
      <c r="F18" s="4">
        <v>16</v>
      </c>
      <c r="G18" s="3" t="s">
        <v>466</v>
      </c>
      <c r="H18" s="3" t="s">
        <v>13</v>
      </c>
      <c r="I18" s="3" t="s">
        <v>6</v>
      </c>
      <c r="J18" s="1">
        <v>44274.928599537001</v>
      </c>
      <c r="K18" s="4">
        <v>12</v>
      </c>
      <c r="L18" s="4">
        <v>6.4604333333333299</v>
      </c>
      <c r="M18" s="4">
        <v>3706.5407727674301</v>
      </c>
      <c r="N18" s="3" t="b">
        <v>0</v>
      </c>
      <c r="O18" s="4">
        <v>19.149241862698101</v>
      </c>
      <c r="P18" s="4"/>
      <c r="Q18" s="4">
        <v>19.149241862698101</v>
      </c>
      <c r="R18" s="4">
        <v>159.577015522485</v>
      </c>
      <c r="S18" s="4">
        <v>85820.928329741306</v>
      </c>
      <c r="T18" s="3" t="b">
        <v>0</v>
      </c>
      <c r="U18" s="4">
        <v>6.5145499999999998</v>
      </c>
      <c r="V18" s="4">
        <v>156021.49837459001</v>
      </c>
      <c r="W18" s="4">
        <v>87.956205943066607</v>
      </c>
      <c r="X18" s="3" t="b">
        <v>0</v>
      </c>
    </row>
    <row r="19" spans="1:24">
      <c r="A19" s="3"/>
      <c r="B19" s="3"/>
      <c r="C19" s="3" t="s">
        <v>465</v>
      </c>
      <c r="D19" s="3" t="s">
        <v>174</v>
      </c>
      <c r="E19" s="3" t="s">
        <v>192</v>
      </c>
      <c r="F19" s="4">
        <v>17</v>
      </c>
      <c r="G19" s="3" t="s">
        <v>464</v>
      </c>
      <c r="H19" s="3" t="s">
        <v>13</v>
      </c>
      <c r="I19" s="3" t="s">
        <v>23</v>
      </c>
      <c r="J19" s="1">
        <v>44274.943599537</v>
      </c>
      <c r="K19" s="4">
        <v>7</v>
      </c>
      <c r="L19" s="4">
        <v>6.4652333333333303</v>
      </c>
      <c r="M19" s="4">
        <v>2073.8148093210898</v>
      </c>
      <c r="N19" s="3" t="b">
        <v>0</v>
      </c>
      <c r="O19" s="4">
        <v>10.6728142686346</v>
      </c>
      <c r="P19" s="4"/>
      <c r="Q19" s="4">
        <v>10.6728142686346</v>
      </c>
      <c r="R19" s="4">
        <v>152.46877526620901</v>
      </c>
      <c r="S19" s="4">
        <v>84470.831140519207</v>
      </c>
      <c r="T19" s="3" t="b">
        <v>0</v>
      </c>
      <c r="U19" s="4">
        <v>6.5145666666666697</v>
      </c>
      <c r="V19" s="4">
        <v>156623.98399803101</v>
      </c>
      <c r="W19" s="4">
        <v>87.782369486525496</v>
      </c>
      <c r="X19" s="3" t="b">
        <v>0</v>
      </c>
    </row>
    <row r="20" spans="1:24">
      <c r="A20" s="3"/>
      <c r="B20" s="3"/>
      <c r="C20" s="3" t="s">
        <v>190</v>
      </c>
      <c r="D20" s="3" t="s">
        <v>174</v>
      </c>
      <c r="E20" s="3"/>
      <c r="F20" s="4">
        <v>2</v>
      </c>
      <c r="G20" s="3" t="s">
        <v>723</v>
      </c>
      <c r="H20" s="3" t="s">
        <v>34</v>
      </c>
      <c r="I20" s="3"/>
      <c r="J20" s="1">
        <v>44272.549652777801</v>
      </c>
      <c r="K20" s="4"/>
      <c r="L20" s="4">
        <v>6.5175666666666698</v>
      </c>
      <c r="M20" s="4">
        <v>0</v>
      </c>
      <c r="N20" s="3" t="b">
        <v>1</v>
      </c>
      <c r="O20" s="4">
        <v>0</v>
      </c>
      <c r="P20" s="4"/>
      <c r="Q20" s="4">
        <v>0</v>
      </c>
      <c r="R20" s="4"/>
      <c r="S20" s="4"/>
      <c r="T20" s="3" t="b">
        <v>0</v>
      </c>
      <c r="U20" s="4">
        <v>6.5193000000000003</v>
      </c>
      <c r="V20" s="4">
        <v>186610.45650548299</v>
      </c>
      <c r="W20" s="4">
        <v>90.469482780572505</v>
      </c>
      <c r="X20" s="3" t="b">
        <v>0</v>
      </c>
    </row>
    <row r="21" spans="1:24">
      <c r="A21" s="3"/>
      <c r="B21" s="3"/>
      <c r="C21" s="3" t="s">
        <v>190</v>
      </c>
      <c r="D21" s="3" t="s">
        <v>174</v>
      </c>
      <c r="E21" s="3"/>
      <c r="F21" s="4">
        <v>2</v>
      </c>
      <c r="G21" s="3" t="s">
        <v>722</v>
      </c>
      <c r="H21" s="3" t="s">
        <v>34</v>
      </c>
      <c r="I21" s="3"/>
      <c r="J21" s="1">
        <v>44272.564583333296</v>
      </c>
      <c r="K21" s="4"/>
      <c r="L21" s="4">
        <v>6.5175999999999998</v>
      </c>
      <c r="M21" s="4">
        <v>0</v>
      </c>
      <c r="N21" s="3" t="b">
        <v>1</v>
      </c>
      <c r="O21" s="4">
        <v>0</v>
      </c>
      <c r="P21" s="4"/>
      <c r="Q21" s="4">
        <v>0</v>
      </c>
      <c r="R21" s="4"/>
      <c r="S21" s="4"/>
      <c r="T21" s="3" t="b">
        <v>0</v>
      </c>
      <c r="U21" s="4">
        <v>6.5193333333333303</v>
      </c>
      <c r="V21" s="4">
        <v>197264.84941383099</v>
      </c>
      <c r="W21" s="4">
        <v>88.6676540895551</v>
      </c>
      <c r="X21" s="3" t="b">
        <v>0</v>
      </c>
    </row>
    <row r="22" spans="1:24">
      <c r="A22" s="3"/>
      <c r="B22" s="3"/>
      <c r="C22" s="3" t="s">
        <v>190</v>
      </c>
      <c r="D22" s="3" t="s">
        <v>174</v>
      </c>
      <c r="E22" s="3"/>
      <c r="F22" s="4">
        <v>2</v>
      </c>
      <c r="G22" s="3" t="s">
        <v>721</v>
      </c>
      <c r="H22" s="3" t="s">
        <v>34</v>
      </c>
      <c r="I22" s="3"/>
      <c r="J22" s="1">
        <v>44272.579490740703</v>
      </c>
      <c r="K22" s="4"/>
      <c r="L22" s="4">
        <v>6.5175666666666698</v>
      </c>
      <c r="M22" s="4">
        <v>0</v>
      </c>
      <c r="N22" s="3" t="b">
        <v>1</v>
      </c>
      <c r="O22" s="4">
        <v>0</v>
      </c>
      <c r="P22" s="4"/>
      <c r="Q22" s="4">
        <v>0</v>
      </c>
      <c r="R22" s="4"/>
      <c r="S22" s="4"/>
      <c r="T22" s="3" t="b">
        <v>0</v>
      </c>
      <c r="U22" s="4">
        <v>6.5193166666666702</v>
      </c>
      <c r="V22" s="4">
        <v>192320.369970803</v>
      </c>
      <c r="W22" s="4">
        <v>91.088272837569804</v>
      </c>
      <c r="X22" s="3" t="b">
        <v>0</v>
      </c>
    </row>
    <row r="23" spans="1:24">
      <c r="A23" s="3"/>
      <c r="B23" s="3"/>
      <c r="C23" s="3" t="s">
        <v>190</v>
      </c>
      <c r="D23" s="3" t="s">
        <v>174</v>
      </c>
      <c r="E23" s="3"/>
      <c r="F23" s="4">
        <v>2</v>
      </c>
      <c r="G23" s="3" t="s">
        <v>720</v>
      </c>
      <c r="H23" s="3" t="s">
        <v>34</v>
      </c>
      <c r="I23" s="3"/>
      <c r="J23" s="1">
        <v>44272.594444444403</v>
      </c>
      <c r="K23" s="4"/>
      <c r="L23" s="4">
        <v>6.51758333333333</v>
      </c>
      <c r="M23" s="4">
        <v>0</v>
      </c>
      <c r="N23" s="3" t="b">
        <v>1</v>
      </c>
      <c r="O23" s="4">
        <v>0</v>
      </c>
      <c r="P23" s="4"/>
      <c r="Q23" s="4">
        <v>0</v>
      </c>
      <c r="R23" s="4"/>
      <c r="S23" s="4"/>
      <c r="T23" s="3" t="b">
        <v>0</v>
      </c>
      <c r="U23" s="4">
        <v>6.5193333333333303</v>
      </c>
      <c r="V23" s="4">
        <v>188599.34533091701</v>
      </c>
      <c r="W23" s="4">
        <v>89.326449608531505</v>
      </c>
      <c r="X23" s="3" t="b">
        <v>0</v>
      </c>
    </row>
    <row r="24" spans="1:24">
      <c r="A24" s="3"/>
      <c r="B24" s="3"/>
      <c r="C24" s="3" t="s">
        <v>190</v>
      </c>
      <c r="D24" s="3" t="s">
        <v>174</v>
      </c>
      <c r="E24" s="3"/>
      <c r="F24" s="4">
        <v>2</v>
      </c>
      <c r="G24" s="3" t="s">
        <v>719</v>
      </c>
      <c r="H24" s="3" t="s">
        <v>34</v>
      </c>
      <c r="I24" s="3"/>
      <c r="J24" s="1">
        <v>44272.6094675926</v>
      </c>
      <c r="K24" s="4"/>
      <c r="L24" s="4">
        <v>6.4413833333333299</v>
      </c>
      <c r="M24" s="4">
        <v>0</v>
      </c>
      <c r="N24" s="3" t="b">
        <v>1</v>
      </c>
      <c r="O24" s="4">
        <v>0</v>
      </c>
      <c r="P24" s="4"/>
      <c r="Q24" s="4">
        <v>0</v>
      </c>
      <c r="R24" s="4"/>
      <c r="S24" s="4"/>
      <c r="T24" s="3" t="b">
        <v>0</v>
      </c>
      <c r="U24" s="4">
        <v>6.5193000000000003</v>
      </c>
      <c r="V24" s="4">
        <v>182778.03872591301</v>
      </c>
      <c r="W24" s="4">
        <v>92.396024688521194</v>
      </c>
      <c r="X24" s="3" t="b">
        <v>0</v>
      </c>
    </row>
    <row r="25" spans="1:24">
      <c r="A25" s="3"/>
      <c r="B25" s="3"/>
      <c r="C25" s="3" t="s">
        <v>190</v>
      </c>
      <c r="D25" s="3" t="s">
        <v>174</v>
      </c>
      <c r="E25" s="3"/>
      <c r="F25" s="4">
        <v>2</v>
      </c>
      <c r="G25" s="3" t="s">
        <v>634</v>
      </c>
      <c r="H25" s="3" t="s">
        <v>34</v>
      </c>
      <c r="I25" s="3"/>
      <c r="J25" s="1">
        <v>44273.467499999999</v>
      </c>
      <c r="K25" s="4"/>
      <c r="L25" s="4">
        <v>6.4557333333333302</v>
      </c>
      <c r="M25" s="4">
        <v>0</v>
      </c>
      <c r="N25" s="3" t="b">
        <v>1</v>
      </c>
      <c r="O25" s="4">
        <v>0</v>
      </c>
      <c r="P25" s="4"/>
      <c r="Q25" s="4">
        <v>0</v>
      </c>
      <c r="R25" s="4"/>
      <c r="S25" s="4"/>
      <c r="T25" s="3" t="b">
        <v>0</v>
      </c>
      <c r="U25" s="4">
        <v>6.5145999999999997</v>
      </c>
      <c r="V25" s="4">
        <v>169061.01821352399</v>
      </c>
      <c r="W25" s="4">
        <v>89.340000711682706</v>
      </c>
      <c r="X25" s="3" t="b">
        <v>0</v>
      </c>
    </row>
    <row r="26" spans="1:24">
      <c r="A26" s="3"/>
      <c r="B26" s="3"/>
      <c r="C26" s="3" t="s">
        <v>190</v>
      </c>
      <c r="D26" s="3" t="s">
        <v>174</v>
      </c>
      <c r="E26" s="3"/>
      <c r="F26" s="4">
        <v>2</v>
      </c>
      <c r="G26" s="3" t="s">
        <v>553</v>
      </c>
      <c r="H26" s="3" t="s">
        <v>34</v>
      </c>
      <c r="I26" s="3"/>
      <c r="J26" s="1">
        <v>44274.146261574097</v>
      </c>
      <c r="K26" s="4"/>
      <c r="L26" s="4">
        <v>6.5128000000000004</v>
      </c>
      <c r="M26" s="4">
        <v>0</v>
      </c>
      <c r="N26" s="3" t="b">
        <v>1</v>
      </c>
      <c r="O26" s="4">
        <v>0</v>
      </c>
      <c r="P26" s="4"/>
      <c r="Q26" s="4">
        <v>0</v>
      </c>
      <c r="R26" s="4"/>
      <c r="S26" s="4"/>
      <c r="T26" s="3" t="b">
        <v>0</v>
      </c>
      <c r="U26" s="4">
        <v>6.5097833333333304</v>
      </c>
      <c r="V26" s="4">
        <v>157627.000074991</v>
      </c>
      <c r="W26" s="4">
        <v>86.470268488040404</v>
      </c>
      <c r="X26" s="3" t="b">
        <v>0</v>
      </c>
    </row>
    <row r="27" spans="1:24">
      <c r="A27" s="3"/>
      <c r="B27" s="3"/>
      <c r="C27" s="3" t="s">
        <v>190</v>
      </c>
      <c r="D27" s="3" t="s">
        <v>174</v>
      </c>
      <c r="E27" s="3"/>
      <c r="F27" s="4">
        <v>2</v>
      </c>
      <c r="G27" s="3" t="s">
        <v>443</v>
      </c>
      <c r="H27" s="3" t="s">
        <v>34</v>
      </c>
      <c r="I27" s="3"/>
      <c r="J27" s="1">
        <v>44275.124768518501</v>
      </c>
      <c r="K27" s="4"/>
      <c r="L27" s="4">
        <v>6.4509499999999997</v>
      </c>
      <c r="M27" s="4">
        <v>531.96300367737297</v>
      </c>
      <c r="N27" s="3" t="b">
        <v>0</v>
      </c>
      <c r="O27" s="4">
        <v>3.02525256623123</v>
      </c>
      <c r="P27" s="4"/>
      <c r="Q27" s="4">
        <v>3.02525256623123</v>
      </c>
      <c r="R27" s="4"/>
      <c r="S27" s="4">
        <v>642438.36787320697</v>
      </c>
      <c r="T27" s="3" t="b">
        <v>0</v>
      </c>
      <c r="U27" s="4">
        <v>6.5145666666666697</v>
      </c>
      <c r="V27" s="4">
        <v>141738.24094844999</v>
      </c>
      <c r="W27" s="4">
        <v>91.515449381701401</v>
      </c>
      <c r="X27" s="3" t="b">
        <v>0</v>
      </c>
    </row>
    <row r="28" spans="1:24">
      <c r="A28" s="3"/>
      <c r="B28" s="3"/>
      <c r="C28" s="3" t="s">
        <v>190</v>
      </c>
      <c r="D28" s="3" t="s">
        <v>174</v>
      </c>
      <c r="E28" s="3"/>
      <c r="F28" s="4">
        <v>2</v>
      </c>
      <c r="G28" s="3" t="s">
        <v>393</v>
      </c>
      <c r="H28" s="3" t="s">
        <v>34</v>
      </c>
      <c r="I28" s="3"/>
      <c r="J28" s="1">
        <v>44275.531412037002</v>
      </c>
      <c r="K28" s="4"/>
      <c r="L28" s="4">
        <v>6.5128000000000004</v>
      </c>
      <c r="M28" s="4">
        <v>0</v>
      </c>
      <c r="N28" s="3" t="b">
        <v>1</v>
      </c>
      <c r="O28" s="4">
        <v>0</v>
      </c>
      <c r="P28" s="4"/>
      <c r="Q28" s="4">
        <v>0</v>
      </c>
      <c r="R28" s="4"/>
      <c r="S28" s="4"/>
      <c r="T28" s="3" t="b">
        <v>0</v>
      </c>
      <c r="U28" s="4">
        <v>6.5097833333333304</v>
      </c>
      <c r="V28" s="4">
        <v>141583.22676778899</v>
      </c>
      <c r="W28" s="4">
        <v>89.862327449149703</v>
      </c>
      <c r="X28" s="3" t="b">
        <v>0</v>
      </c>
    </row>
    <row r="29" spans="1:24">
      <c r="A29" s="3"/>
      <c r="B29" s="3"/>
      <c r="C29" s="3" t="s">
        <v>190</v>
      </c>
      <c r="D29" s="3" t="s">
        <v>174</v>
      </c>
      <c r="E29" s="3"/>
      <c r="F29" s="4">
        <v>2</v>
      </c>
      <c r="G29" s="3" t="s">
        <v>325</v>
      </c>
      <c r="H29" s="3" t="s">
        <v>34</v>
      </c>
      <c r="I29" s="3"/>
      <c r="J29" s="1">
        <v>44276.058587963002</v>
      </c>
      <c r="K29" s="4"/>
      <c r="L29" s="4">
        <v>6.5128333333333304</v>
      </c>
      <c r="M29" s="4">
        <v>0</v>
      </c>
      <c r="N29" s="3" t="b">
        <v>1</v>
      </c>
      <c r="O29" s="4">
        <v>0</v>
      </c>
      <c r="P29" s="4"/>
      <c r="Q29" s="4">
        <v>0</v>
      </c>
      <c r="R29" s="4"/>
      <c r="S29" s="4"/>
      <c r="T29" s="3" t="b">
        <v>0</v>
      </c>
      <c r="U29" s="4">
        <v>6.5145666666666697</v>
      </c>
      <c r="V29" s="4">
        <v>172426.208867529</v>
      </c>
      <c r="W29" s="4">
        <v>88.262797840393006</v>
      </c>
      <c r="X29" s="3" t="b">
        <v>0</v>
      </c>
    </row>
    <row r="30" spans="1:24">
      <c r="A30" s="3"/>
      <c r="B30" s="3"/>
      <c r="C30" s="3" t="s">
        <v>190</v>
      </c>
      <c r="D30" s="3" t="s">
        <v>174</v>
      </c>
      <c r="E30" s="3"/>
      <c r="F30" s="4">
        <v>2</v>
      </c>
      <c r="G30" s="3" t="s">
        <v>189</v>
      </c>
      <c r="H30" s="3" t="s">
        <v>34</v>
      </c>
      <c r="I30" s="3"/>
      <c r="J30" s="1">
        <v>44277.080648148098</v>
      </c>
      <c r="K30" s="4"/>
      <c r="L30" s="4">
        <v>6.5128333333333304</v>
      </c>
      <c r="M30" s="4">
        <v>0</v>
      </c>
      <c r="N30" s="3" t="b">
        <v>1</v>
      </c>
      <c r="O30" s="4">
        <v>0</v>
      </c>
      <c r="P30" s="4"/>
      <c r="Q30" s="4">
        <v>0</v>
      </c>
      <c r="R30" s="4"/>
      <c r="S30" s="4"/>
      <c r="T30" s="3" t="b">
        <v>0</v>
      </c>
      <c r="U30" s="4">
        <v>6.5098000000000003</v>
      </c>
      <c r="V30" s="4">
        <v>170481.08705132201</v>
      </c>
      <c r="W30" s="4">
        <v>88.794140217461106</v>
      </c>
      <c r="X30" s="3" t="b">
        <v>0</v>
      </c>
    </row>
    <row r="31" spans="1:24">
      <c r="A31" s="3"/>
      <c r="B31" s="3"/>
      <c r="C31" s="3" t="s">
        <v>484</v>
      </c>
      <c r="D31" s="3" t="s">
        <v>174</v>
      </c>
      <c r="E31" s="3" t="s">
        <v>714</v>
      </c>
      <c r="F31" s="4">
        <v>3</v>
      </c>
      <c r="G31" s="3" t="s">
        <v>718</v>
      </c>
      <c r="H31" s="3" t="s">
        <v>9</v>
      </c>
      <c r="I31" s="3" t="s">
        <v>36</v>
      </c>
      <c r="J31" s="1">
        <v>44272.624479166698</v>
      </c>
      <c r="K31" s="4">
        <v>5000</v>
      </c>
      <c r="L31" s="4">
        <v>6.4652500000000002</v>
      </c>
      <c r="M31" s="4">
        <v>1097211.8756002099</v>
      </c>
      <c r="N31" s="3" t="b">
        <v>0</v>
      </c>
      <c r="O31" s="4">
        <v>4328.8252834921695</v>
      </c>
      <c r="P31" s="4"/>
      <c r="Q31" s="4">
        <v>4328.8252834921695</v>
      </c>
      <c r="R31" s="4">
        <v>86.5765056698433</v>
      </c>
      <c r="S31" s="4">
        <v>108.209373751214</v>
      </c>
      <c r="T31" s="3" t="b">
        <v>0</v>
      </c>
      <c r="U31" s="4">
        <v>6.5241333333333298</v>
      </c>
      <c r="V31" s="4">
        <v>204309.08982347901</v>
      </c>
      <c r="W31" s="4">
        <v>92.293011244413407</v>
      </c>
      <c r="X31" s="3" t="b">
        <v>0</v>
      </c>
    </row>
    <row r="32" spans="1:24">
      <c r="A32" s="3"/>
      <c r="B32" s="3"/>
      <c r="C32" s="3" t="s">
        <v>484</v>
      </c>
      <c r="D32" s="3" t="s">
        <v>174</v>
      </c>
      <c r="E32" s="3" t="s">
        <v>714</v>
      </c>
      <c r="F32" s="4">
        <v>3</v>
      </c>
      <c r="G32" s="3" t="s">
        <v>717</v>
      </c>
      <c r="H32" s="3" t="s">
        <v>9</v>
      </c>
      <c r="I32" s="3" t="s">
        <v>36</v>
      </c>
      <c r="J32" s="1">
        <v>44272.639490740701</v>
      </c>
      <c r="K32" s="4">
        <v>5000</v>
      </c>
      <c r="L32" s="4">
        <v>6.4699499999999999</v>
      </c>
      <c r="M32" s="4">
        <v>1069706.1319711599</v>
      </c>
      <c r="N32" s="3" t="b">
        <v>0</v>
      </c>
      <c r="O32" s="4">
        <v>4234.4557646241701</v>
      </c>
      <c r="P32" s="4"/>
      <c r="Q32" s="4">
        <v>4234.4557646241701</v>
      </c>
      <c r="R32" s="4">
        <v>84.689115292483294</v>
      </c>
      <c r="S32" s="4">
        <v>318.13986854474899</v>
      </c>
      <c r="T32" s="3" t="b">
        <v>0</v>
      </c>
      <c r="U32" s="4">
        <v>6.5240499999999999</v>
      </c>
      <c r="V32" s="4">
        <v>203626.42289370301</v>
      </c>
      <c r="W32" s="4">
        <v>90.310872213521904</v>
      </c>
      <c r="X32" s="3" t="b">
        <v>0</v>
      </c>
    </row>
    <row r="33" spans="1:24">
      <c r="A33" s="3"/>
      <c r="B33" s="3"/>
      <c r="C33" s="3" t="s">
        <v>484</v>
      </c>
      <c r="D33" s="3" t="s">
        <v>174</v>
      </c>
      <c r="E33" s="3" t="s">
        <v>714</v>
      </c>
      <c r="F33" s="4">
        <v>3</v>
      </c>
      <c r="G33" s="3" t="s">
        <v>716</v>
      </c>
      <c r="H33" s="3" t="s">
        <v>9</v>
      </c>
      <c r="I33" s="3" t="s">
        <v>36</v>
      </c>
      <c r="J33" s="1">
        <v>44272.654594907399</v>
      </c>
      <c r="K33" s="4">
        <v>5000</v>
      </c>
      <c r="L33" s="4">
        <v>6.4652333333333303</v>
      </c>
      <c r="M33" s="4">
        <v>1039463.6390073301</v>
      </c>
      <c r="N33" s="3" t="b">
        <v>0</v>
      </c>
      <c r="O33" s="4">
        <v>4350.3328818557402</v>
      </c>
      <c r="P33" s="4"/>
      <c r="Q33" s="4">
        <v>4350.3328818557402</v>
      </c>
      <c r="R33" s="4">
        <v>87.006657637114799</v>
      </c>
      <c r="S33" s="4">
        <v>310.30110612373198</v>
      </c>
      <c r="T33" s="3" t="b">
        <v>0</v>
      </c>
      <c r="U33" s="4">
        <v>6.5240999999999998</v>
      </c>
      <c r="V33" s="4">
        <v>192599.01392378399</v>
      </c>
      <c r="W33" s="4">
        <v>90.936742879979803</v>
      </c>
      <c r="X33" s="3" t="b">
        <v>0</v>
      </c>
    </row>
    <row r="34" spans="1:24">
      <c r="A34" s="3"/>
      <c r="B34" s="3"/>
      <c r="C34" s="3" t="s">
        <v>484</v>
      </c>
      <c r="D34" s="3" t="s">
        <v>174</v>
      </c>
      <c r="E34" s="3" t="s">
        <v>714</v>
      </c>
      <c r="F34" s="4">
        <v>3</v>
      </c>
      <c r="G34" s="3" t="s">
        <v>715</v>
      </c>
      <c r="H34" s="3" t="s">
        <v>9</v>
      </c>
      <c r="I34" s="3" t="s">
        <v>36</v>
      </c>
      <c r="J34" s="1">
        <v>44272.669606481497</v>
      </c>
      <c r="K34" s="4">
        <v>5000</v>
      </c>
      <c r="L34" s="4">
        <v>6.4604333333333299</v>
      </c>
      <c r="M34" s="4">
        <v>1006983.5239790099</v>
      </c>
      <c r="N34" s="3" t="b">
        <v>0</v>
      </c>
      <c r="O34" s="4">
        <v>4114.9641747576798</v>
      </c>
      <c r="P34" s="4"/>
      <c r="Q34" s="4">
        <v>4114.9641747576798</v>
      </c>
      <c r="R34" s="4">
        <v>82.299283495153702</v>
      </c>
      <c r="S34" s="4">
        <v>162.164167508763</v>
      </c>
      <c r="T34" s="3" t="b">
        <v>0</v>
      </c>
      <c r="U34" s="4">
        <v>6.5193000000000003</v>
      </c>
      <c r="V34" s="4">
        <v>197252.97103883699</v>
      </c>
      <c r="W34" s="4">
        <v>88.956856179848998</v>
      </c>
      <c r="X34" s="3" t="b">
        <v>0</v>
      </c>
    </row>
    <row r="35" spans="1:24">
      <c r="A35" s="3"/>
      <c r="B35" s="3"/>
      <c r="C35" s="3" t="s">
        <v>484</v>
      </c>
      <c r="D35" s="3" t="s">
        <v>174</v>
      </c>
      <c r="E35" s="3" t="s">
        <v>714</v>
      </c>
      <c r="F35" s="4">
        <v>3</v>
      </c>
      <c r="G35" s="3" t="s">
        <v>713</v>
      </c>
      <c r="H35" s="3" t="s">
        <v>9</v>
      </c>
      <c r="I35" s="3" t="s">
        <v>36</v>
      </c>
      <c r="J35" s="1">
        <v>44272.684629629599</v>
      </c>
      <c r="K35" s="4">
        <v>5000</v>
      </c>
      <c r="L35" s="4">
        <v>6.4652166666666702</v>
      </c>
      <c r="M35" s="4">
        <v>943689.43344940001</v>
      </c>
      <c r="N35" s="3" t="b">
        <v>0</v>
      </c>
      <c r="O35" s="4">
        <v>4309.9926378058399</v>
      </c>
      <c r="P35" s="4"/>
      <c r="Q35" s="4">
        <v>4309.9926378058399</v>
      </c>
      <c r="R35" s="4">
        <v>86.199852756116798</v>
      </c>
      <c r="S35" s="4">
        <v>310.25619802407101</v>
      </c>
      <c r="T35" s="3" t="b">
        <v>0</v>
      </c>
      <c r="U35" s="4">
        <v>6.5240833333333299</v>
      </c>
      <c r="V35" s="4">
        <v>176489.88129834499</v>
      </c>
      <c r="W35" s="4">
        <v>91.101759147263394</v>
      </c>
      <c r="X35" s="3" t="b">
        <v>0</v>
      </c>
    </row>
    <row r="36" spans="1:24">
      <c r="A36" s="3"/>
      <c r="B36" s="3"/>
      <c r="C36" s="3" t="s">
        <v>484</v>
      </c>
      <c r="D36" s="3" t="s">
        <v>174</v>
      </c>
      <c r="E36" s="3" t="s">
        <v>483</v>
      </c>
      <c r="F36" s="4">
        <v>3</v>
      </c>
      <c r="G36" s="3" t="s">
        <v>712</v>
      </c>
      <c r="H36" s="3" t="s">
        <v>9</v>
      </c>
      <c r="I36" s="3" t="s">
        <v>36</v>
      </c>
      <c r="J36" s="1">
        <v>44272.699722222198</v>
      </c>
      <c r="K36" s="4">
        <v>5000</v>
      </c>
      <c r="L36" s="4">
        <v>6.4652000000000003</v>
      </c>
      <c r="M36" s="4">
        <v>984388.19504155999</v>
      </c>
      <c r="N36" s="3" t="b">
        <v>0</v>
      </c>
      <c r="O36" s="4">
        <v>4367.1045050074099</v>
      </c>
      <c r="P36" s="4"/>
      <c r="Q36" s="4">
        <v>4367.1045050074099</v>
      </c>
      <c r="R36" s="4">
        <v>87.342090100148198</v>
      </c>
      <c r="S36" s="4">
        <v>354.26399620526303</v>
      </c>
      <c r="T36" s="3" t="b">
        <v>0</v>
      </c>
      <c r="U36" s="4">
        <v>6.5240666666666698</v>
      </c>
      <c r="V36" s="4">
        <v>181693.77961998101</v>
      </c>
      <c r="W36" s="4">
        <v>90.621218509368504</v>
      </c>
      <c r="X36" s="3" t="b">
        <v>0</v>
      </c>
    </row>
    <row r="37" spans="1:24">
      <c r="A37" s="3"/>
      <c r="B37" s="3"/>
      <c r="C37" s="3" t="s">
        <v>481</v>
      </c>
      <c r="D37" s="3" t="s">
        <v>174</v>
      </c>
      <c r="E37" s="3" t="s">
        <v>192</v>
      </c>
      <c r="F37" s="4">
        <v>4</v>
      </c>
      <c r="G37" s="3" t="s">
        <v>711</v>
      </c>
      <c r="H37" s="3" t="s">
        <v>9</v>
      </c>
      <c r="I37" s="3" t="s">
        <v>37</v>
      </c>
      <c r="J37" s="1">
        <v>44272.714745370402</v>
      </c>
      <c r="K37" s="4">
        <v>3500</v>
      </c>
      <c r="L37" s="4">
        <v>6.4604666666666697</v>
      </c>
      <c r="M37" s="4">
        <v>954981.60637915705</v>
      </c>
      <c r="N37" s="3" t="b">
        <v>0</v>
      </c>
      <c r="O37" s="4">
        <v>4128.75516065386</v>
      </c>
      <c r="P37" s="4"/>
      <c r="Q37" s="4">
        <v>4128.75516065386</v>
      </c>
      <c r="R37" s="4">
        <v>117.96443316153901</v>
      </c>
      <c r="S37" s="4">
        <v>44.334881638812703</v>
      </c>
      <c r="T37" s="3" t="b">
        <v>0</v>
      </c>
      <c r="U37" s="4">
        <v>6.5193333333333303</v>
      </c>
      <c r="V37" s="4">
        <v>186441.73011510901</v>
      </c>
      <c r="W37" s="4">
        <v>93.736959080616401</v>
      </c>
      <c r="X37" s="3" t="b">
        <v>0</v>
      </c>
    </row>
    <row r="38" spans="1:24">
      <c r="A38" s="3"/>
      <c r="B38" s="3"/>
      <c r="C38" s="3" t="s">
        <v>371</v>
      </c>
      <c r="D38" s="3" t="s">
        <v>174</v>
      </c>
      <c r="E38" s="3" t="s">
        <v>192</v>
      </c>
      <c r="F38" s="4">
        <v>5</v>
      </c>
      <c r="G38" s="3" t="s">
        <v>710</v>
      </c>
      <c r="H38" s="3" t="s">
        <v>9</v>
      </c>
      <c r="I38" s="3" t="s">
        <v>14</v>
      </c>
      <c r="J38" s="1">
        <v>44272.729780092603</v>
      </c>
      <c r="K38" s="4">
        <v>2500</v>
      </c>
      <c r="L38" s="4">
        <v>6.4556666666666702</v>
      </c>
      <c r="M38" s="4">
        <v>220.39221722412401</v>
      </c>
      <c r="N38" s="3" t="b">
        <v>1</v>
      </c>
      <c r="O38" s="4">
        <v>0.87358165524307596</v>
      </c>
      <c r="P38" s="4"/>
      <c r="Q38" s="4">
        <v>0.87358165524307596</v>
      </c>
      <c r="R38" s="4">
        <v>3.4943266209723003E-2</v>
      </c>
      <c r="S38" s="4">
        <v>227401.95908412599</v>
      </c>
      <c r="T38" s="3" t="b">
        <v>0</v>
      </c>
      <c r="U38" s="4">
        <v>6.5193000000000003</v>
      </c>
      <c r="V38" s="4">
        <v>203357.40703589399</v>
      </c>
      <c r="W38" s="4">
        <v>91.684994346448804</v>
      </c>
      <c r="X38" s="3" t="b">
        <v>0</v>
      </c>
    </row>
    <row r="39" spans="1:24">
      <c r="A39" s="3"/>
      <c r="B39" s="3"/>
      <c r="C39" s="3" t="s">
        <v>215</v>
      </c>
      <c r="D39" s="3" t="s">
        <v>174</v>
      </c>
      <c r="E39" s="3" t="s">
        <v>192</v>
      </c>
      <c r="F39" s="4">
        <v>6</v>
      </c>
      <c r="G39" s="3" t="s">
        <v>709</v>
      </c>
      <c r="H39" s="3" t="s">
        <v>9</v>
      </c>
      <c r="I39" s="3" t="s">
        <v>38</v>
      </c>
      <c r="J39" s="1">
        <v>44272.744756944398</v>
      </c>
      <c r="K39" s="4">
        <v>1500</v>
      </c>
      <c r="L39" s="4">
        <v>6.4652333333333303</v>
      </c>
      <c r="M39" s="4">
        <v>395039.86261825199</v>
      </c>
      <c r="N39" s="3" t="b">
        <v>0</v>
      </c>
      <c r="O39" s="4">
        <v>1690.60530710283</v>
      </c>
      <c r="P39" s="4"/>
      <c r="Q39" s="4">
        <v>1690.60530710283</v>
      </c>
      <c r="R39" s="4">
        <v>112.70702047352199</v>
      </c>
      <c r="S39" s="4">
        <v>219.219053859951</v>
      </c>
      <c r="T39" s="3" t="b">
        <v>0</v>
      </c>
      <c r="U39" s="4">
        <v>6.5240999999999998</v>
      </c>
      <c r="V39" s="4">
        <v>188350.137099813</v>
      </c>
      <c r="W39" s="4">
        <v>92.0375574108362</v>
      </c>
      <c r="X39" s="3" t="b">
        <v>0</v>
      </c>
    </row>
    <row r="40" spans="1:24">
      <c r="A40" s="3"/>
      <c r="B40" s="3"/>
      <c r="C40" s="3" t="s">
        <v>423</v>
      </c>
      <c r="D40" s="3" t="s">
        <v>174</v>
      </c>
      <c r="E40" s="3" t="s">
        <v>192</v>
      </c>
      <c r="F40" s="4">
        <v>7</v>
      </c>
      <c r="G40" s="3" t="s">
        <v>708</v>
      </c>
      <c r="H40" s="3" t="s">
        <v>9</v>
      </c>
      <c r="I40" s="3" t="s">
        <v>25</v>
      </c>
      <c r="J40" s="1">
        <v>44272.759710648097</v>
      </c>
      <c r="K40" s="4">
        <v>800</v>
      </c>
      <c r="L40" s="4">
        <v>6.4651833333333304</v>
      </c>
      <c r="M40" s="4">
        <v>237727.500335816</v>
      </c>
      <c r="N40" s="3" t="b">
        <v>0</v>
      </c>
      <c r="O40" s="4">
        <v>953.74631694811205</v>
      </c>
      <c r="P40" s="4"/>
      <c r="Q40" s="4">
        <v>953.74631694811205</v>
      </c>
      <c r="R40" s="4">
        <v>119.21828961851401</v>
      </c>
      <c r="S40" s="4">
        <v>621.87840095267802</v>
      </c>
      <c r="T40" s="3" t="b">
        <v>0</v>
      </c>
      <c r="U40" s="4">
        <v>6.5240499999999999</v>
      </c>
      <c r="V40" s="4">
        <v>200915.66403161199</v>
      </c>
      <c r="W40" s="4">
        <v>91.778163446157606</v>
      </c>
      <c r="X40" s="3" t="b">
        <v>0</v>
      </c>
    </row>
    <row r="41" spans="1:24">
      <c r="A41" s="3"/>
      <c r="B41" s="3"/>
      <c r="C41" s="3" t="s">
        <v>327</v>
      </c>
      <c r="D41" s="3" t="s">
        <v>174</v>
      </c>
      <c r="E41" s="3" t="s">
        <v>192</v>
      </c>
      <c r="F41" s="4">
        <v>8</v>
      </c>
      <c r="G41" s="3" t="s">
        <v>707</v>
      </c>
      <c r="H41" s="3" t="s">
        <v>9</v>
      </c>
      <c r="I41" s="3" t="s">
        <v>12</v>
      </c>
      <c r="J41" s="1">
        <v>44272.774814814802</v>
      </c>
      <c r="K41" s="4">
        <v>500</v>
      </c>
      <c r="L41" s="4">
        <v>6.4652333333333303</v>
      </c>
      <c r="M41" s="4">
        <v>135483.96827889301</v>
      </c>
      <c r="N41" s="3" t="b">
        <v>0</v>
      </c>
      <c r="O41" s="4">
        <v>567.73631703526996</v>
      </c>
      <c r="P41" s="4"/>
      <c r="Q41" s="4">
        <v>567.73631703526996</v>
      </c>
      <c r="R41" s="4">
        <v>113.547263407054</v>
      </c>
      <c r="S41" s="4">
        <v>668.27308523557701</v>
      </c>
      <c r="T41" s="3" t="b">
        <v>0</v>
      </c>
      <c r="U41" s="4">
        <v>6.5241166666666697</v>
      </c>
      <c r="V41" s="4">
        <v>192357.21448276</v>
      </c>
      <c r="W41" s="4">
        <v>90.033938168013194</v>
      </c>
      <c r="X41" s="3" t="b">
        <v>0</v>
      </c>
    </row>
    <row r="42" spans="1:24">
      <c r="A42" s="3"/>
      <c r="B42" s="3"/>
      <c r="C42" s="3" t="s">
        <v>193</v>
      </c>
      <c r="D42" s="3" t="s">
        <v>174</v>
      </c>
      <c r="E42" s="3" t="s">
        <v>192</v>
      </c>
      <c r="F42" s="4">
        <v>9</v>
      </c>
      <c r="G42" s="3" t="s">
        <v>706</v>
      </c>
      <c r="H42" s="3" t="s">
        <v>9</v>
      </c>
      <c r="I42" s="3" t="s">
        <v>26</v>
      </c>
      <c r="J42" s="1">
        <v>44272.789837962999</v>
      </c>
      <c r="K42" s="4">
        <v>350</v>
      </c>
      <c r="L42" s="4">
        <v>6.4651833333333304</v>
      </c>
      <c r="M42" s="4">
        <v>86334.389530471206</v>
      </c>
      <c r="N42" s="3" t="b">
        <v>0</v>
      </c>
      <c r="O42" s="4">
        <v>353.83392183340101</v>
      </c>
      <c r="P42" s="4"/>
      <c r="Q42" s="4">
        <v>353.83392183340101</v>
      </c>
      <c r="R42" s="4">
        <v>101.09540623811399</v>
      </c>
      <c r="S42" s="4">
        <v>771.47693800652803</v>
      </c>
      <c r="T42" s="3" t="b">
        <v>0</v>
      </c>
      <c r="U42" s="4">
        <v>6.5240666666666698</v>
      </c>
      <c r="V42" s="4">
        <v>196676.10706275501</v>
      </c>
      <c r="W42" s="4">
        <v>89.153850624497295</v>
      </c>
      <c r="X42" s="3" t="b">
        <v>0</v>
      </c>
    </row>
    <row r="43" spans="1:24">
      <c r="A43" s="3"/>
      <c r="B43" s="3"/>
      <c r="C43" s="3" t="s">
        <v>403</v>
      </c>
      <c r="D43" s="3" t="s">
        <v>174</v>
      </c>
      <c r="E43" s="3" t="s">
        <v>192</v>
      </c>
      <c r="F43" s="4">
        <v>10</v>
      </c>
      <c r="G43" s="3" t="s">
        <v>705</v>
      </c>
      <c r="H43" s="3" t="s">
        <v>9</v>
      </c>
      <c r="I43" s="3" t="s">
        <v>20</v>
      </c>
      <c r="J43" s="1">
        <v>44272.804803240702</v>
      </c>
      <c r="K43" s="4">
        <v>200</v>
      </c>
      <c r="L43" s="4">
        <v>6.4652333333333303</v>
      </c>
      <c r="M43" s="4">
        <v>58733.6035237096</v>
      </c>
      <c r="N43" s="3" t="b">
        <v>1</v>
      </c>
      <c r="O43" s="4">
        <v>239.19879663033299</v>
      </c>
      <c r="P43" s="4"/>
      <c r="Q43" s="4">
        <v>239.19879663033299</v>
      </c>
      <c r="R43" s="4">
        <v>119.59939831516699</v>
      </c>
      <c r="S43" s="4">
        <v>3387.8295309878899</v>
      </c>
      <c r="T43" s="3" t="b">
        <v>0</v>
      </c>
      <c r="U43" s="4">
        <v>6.5193333333333303</v>
      </c>
      <c r="V43" s="4">
        <v>197922.379625264</v>
      </c>
      <c r="W43" s="4">
        <v>88.930088383692095</v>
      </c>
      <c r="X43" s="3" t="b">
        <v>0</v>
      </c>
    </row>
    <row r="44" spans="1:24">
      <c r="A44" s="3"/>
      <c r="B44" s="3"/>
      <c r="C44" s="3" t="s">
        <v>304</v>
      </c>
      <c r="D44" s="3" t="s">
        <v>174</v>
      </c>
      <c r="E44" s="3" t="s">
        <v>192</v>
      </c>
      <c r="F44" s="4">
        <v>11</v>
      </c>
      <c r="G44" s="3" t="s">
        <v>704</v>
      </c>
      <c r="H44" s="3" t="s">
        <v>9</v>
      </c>
      <c r="I44" s="3" t="s">
        <v>32</v>
      </c>
      <c r="J44" s="1">
        <v>44272.819965277798</v>
      </c>
      <c r="K44" s="4">
        <v>125</v>
      </c>
      <c r="L44" s="4">
        <v>6.4604333333333299</v>
      </c>
      <c r="M44" s="4">
        <v>37444.158929644102</v>
      </c>
      <c r="N44" s="3" t="b">
        <v>0</v>
      </c>
      <c r="O44" s="4">
        <v>161.712296066828</v>
      </c>
      <c r="P44" s="4"/>
      <c r="Q44" s="4">
        <v>161.712296066828</v>
      </c>
      <c r="R44" s="4">
        <v>129.369836853462</v>
      </c>
      <c r="S44" s="4">
        <v>6008.1982751441801</v>
      </c>
      <c r="T44" s="3" t="b">
        <v>0</v>
      </c>
      <c r="U44" s="4">
        <v>6.5193000000000003</v>
      </c>
      <c r="V44" s="4">
        <v>186641.528955708</v>
      </c>
      <c r="W44" s="4">
        <v>88.985772483271901</v>
      </c>
      <c r="X44" s="3" t="b">
        <v>0</v>
      </c>
    </row>
    <row r="45" spans="1:24">
      <c r="A45" s="3"/>
      <c r="B45" s="3"/>
      <c r="C45" s="3" t="s">
        <v>259</v>
      </c>
      <c r="D45" s="3" t="s">
        <v>174</v>
      </c>
      <c r="E45" s="3" t="s">
        <v>192</v>
      </c>
      <c r="F45" s="4">
        <v>12</v>
      </c>
      <c r="G45" s="3" t="s">
        <v>703</v>
      </c>
      <c r="H45" s="3" t="s">
        <v>9</v>
      </c>
      <c r="I45" s="3" t="s">
        <v>33</v>
      </c>
      <c r="J45" s="1">
        <v>44272.835115740701</v>
      </c>
      <c r="K45" s="4">
        <v>80</v>
      </c>
      <c r="L45" s="4">
        <v>6.46526666666667</v>
      </c>
      <c r="M45" s="4">
        <v>22830.6277968543</v>
      </c>
      <c r="N45" s="3" t="b">
        <v>0</v>
      </c>
      <c r="O45" s="4">
        <v>92.746016939465903</v>
      </c>
      <c r="P45" s="4"/>
      <c r="Q45" s="4">
        <v>92.746016939465903</v>
      </c>
      <c r="R45" s="4">
        <v>115.932521174332</v>
      </c>
      <c r="S45" s="4">
        <v>3166.5265571418399</v>
      </c>
      <c r="T45" s="3" t="b">
        <v>0</v>
      </c>
      <c r="U45" s="4">
        <v>6.5241499999999997</v>
      </c>
      <c r="V45" s="4">
        <v>198422.00486014699</v>
      </c>
      <c r="W45" s="4">
        <v>88.533852840696099</v>
      </c>
      <c r="X45" s="3" t="b">
        <v>0</v>
      </c>
    </row>
    <row r="46" spans="1:24">
      <c r="A46" s="3"/>
      <c r="B46" s="3"/>
      <c r="C46" s="3" t="s">
        <v>349</v>
      </c>
      <c r="D46" s="3" t="s">
        <v>174</v>
      </c>
      <c r="E46" s="3" t="s">
        <v>192</v>
      </c>
      <c r="F46" s="4">
        <v>13</v>
      </c>
      <c r="G46" s="3" t="s">
        <v>702</v>
      </c>
      <c r="H46" s="3" t="s">
        <v>9</v>
      </c>
      <c r="I46" s="3" t="s">
        <v>35</v>
      </c>
      <c r="J46" s="1">
        <v>44272.850150462997</v>
      </c>
      <c r="K46" s="4">
        <v>50</v>
      </c>
      <c r="L46" s="4">
        <v>6.4652000000000003</v>
      </c>
      <c r="M46" s="4">
        <v>12857.1625132886</v>
      </c>
      <c r="N46" s="3" t="b">
        <v>0</v>
      </c>
      <c r="O46" s="4">
        <v>53.924851038053298</v>
      </c>
      <c r="P46" s="4"/>
      <c r="Q46" s="4">
        <v>53.924851038053298</v>
      </c>
      <c r="R46" s="4">
        <v>107.84970207610699</v>
      </c>
      <c r="S46" s="4">
        <v>20666.092726189701</v>
      </c>
      <c r="T46" s="3" t="b">
        <v>0</v>
      </c>
      <c r="U46" s="4">
        <v>6.5193000000000003</v>
      </c>
      <c r="V46" s="4">
        <v>192186.742798861</v>
      </c>
      <c r="W46" s="4">
        <v>91.418212098168198</v>
      </c>
      <c r="X46" s="3" t="b">
        <v>0</v>
      </c>
    </row>
    <row r="47" spans="1:24">
      <c r="A47" s="3"/>
      <c r="B47" s="3"/>
      <c r="C47" s="3" t="s">
        <v>237</v>
      </c>
      <c r="D47" s="3" t="s">
        <v>174</v>
      </c>
      <c r="E47" s="3" t="s">
        <v>192</v>
      </c>
      <c r="F47" s="4">
        <v>14</v>
      </c>
      <c r="G47" s="3" t="s">
        <v>701</v>
      </c>
      <c r="H47" s="3" t="s">
        <v>9</v>
      </c>
      <c r="I47" s="3" t="s">
        <v>31</v>
      </c>
      <c r="J47" s="1">
        <v>44272.865358796298</v>
      </c>
      <c r="K47" s="4">
        <v>30</v>
      </c>
      <c r="L47" s="4">
        <v>6.4604666666666697</v>
      </c>
      <c r="M47" s="4">
        <v>8684.0056422212892</v>
      </c>
      <c r="N47" s="3" t="b">
        <v>0</v>
      </c>
      <c r="O47" s="4">
        <v>36.414180777559601</v>
      </c>
      <c r="P47" s="4"/>
      <c r="Q47" s="4">
        <v>36.414180777559601</v>
      </c>
      <c r="R47" s="4">
        <v>121.380602591865</v>
      </c>
      <c r="S47" s="4">
        <v>10765.989382305501</v>
      </c>
      <c r="T47" s="3" t="b">
        <v>0</v>
      </c>
      <c r="U47" s="4">
        <v>6.5193333333333303</v>
      </c>
      <c r="V47" s="4">
        <v>192228.06757542901</v>
      </c>
      <c r="W47" s="4">
        <v>90.237892797664401</v>
      </c>
      <c r="X47" s="3" t="b">
        <v>0</v>
      </c>
    </row>
    <row r="48" spans="1:24">
      <c r="A48" s="3"/>
      <c r="B48" s="3"/>
      <c r="C48" s="3" t="s">
        <v>469</v>
      </c>
      <c r="D48" s="3" t="s">
        <v>174</v>
      </c>
      <c r="E48" s="3" t="s">
        <v>192</v>
      </c>
      <c r="F48" s="4">
        <v>15</v>
      </c>
      <c r="G48" s="3" t="s">
        <v>700</v>
      </c>
      <c r="H48" s="3" t="s">
        <v>9</v>
      </c>
      <c r="I48" s="3" t="s">
        <v>17</v>
      </c>
      <c r="J48" s="1">
        <v>44272.880532407398</v>
      </c>
      <c r="K48" s="4">
        <v>20</v>
      </c>
      <c r="L48" s="4">
        <v>6.4604333333333299</v>
      </c>
      <c r="M48" s="4">
        <v>6381.9563552063</v>
      </c>
      <c r="N48" s="3" t="b">
        <v>0</v>
      </c>
      <c r="O48" s="4">
        <v>29.305065306521101</v>
      </c>
      <c r="P48" s="4"/>
      <c r="Q48" s="4">
        <v>29.305065306521101</v>
      </c>
      <c r="R48" s="4">
        <v>146.52532653260499</v>
      </c>
      <c r="S48" s="4">
        <v>19597.436721693099</v>
      </c>
      <c r="T48" s="3" t="b">
        <v>0</v>
      </c>
      <c r="U48" s="4">
        <v>6.5193000000000003</v>
      </c>
      <c r="V48" s="4">
        <v>175540.92534020299</v>
      </c>
      <c r="W48" s="4">
        <v>88.647145340149606</v>
      </c>
      <c r="X48" s="3" t="b">
        <v>0</v>
      </c>
    </row>
    <row r="49" spans="1:24">
      <c r="A49" s="3"/>
      <c r="B49" s="3"/>
      <c r="C49" s="3" t="s">
        <v>467</v>
      </c>
      <c r="D49" s="3" t="s">
        <v>174</v>
      </c>
      <c r="E49" s="3" t="s">
        <v>192</v>
      </c>
      <c r="F49" s="4">
        <v>16</v>
      </c>
      <c r="G49" s="3" t="s">
        <v>699</v>
      </c>
      <c r="H49" s="3" t="s">
        <v>9</v>
      </c>
      <c r="I49" s="3" t="s">
        <v>6</v>
      </c>
      <c r="J49" s="1">
        <v>44272.895590277803</v>
      </c>
      <c r="K49" s="4">
        <v>12</v>
      </c>
      <c r="L49" s="4">
        <v>6.4604666666666697</v>
      </c>
      <c r="M49" s="4">
        <v>4498.05316087758</v>
      </c>
      <c r="N49" s="3" t="b">
        <v>0</v>
      </c>
      <c r="O49" s="4">
        <v>20.867720628633698</v>
      </c>
      <c r="P49" s="4"/>
      <c r="Q49" s="4">
        <v>20.867720628633698</v>
      </c>
      <c r="R49" s="4">
        <v>173.89767190528099</v>
      </c>
      <c r="S49" s="4">
        <v>11031.527948484299</v>
      </c>
      <c r="T49" s="3" t="b">
        <v>0</v>
      </c>
      <c r="U49" s="4">
        <v>6.5193333333333303</v>
      </c>
      <c r="V49" s="4">
        <v>173746.80097250501</v>
      </c>
      <c r="W49" s="4">
        <v>89.424157475164506</v>
      </c>
      <c r="X49" s="3" t="b">
        <v>0</v>
      </c>
    </row>
    <row r="50" spans="1:24">
      <c r="A50" s="3"/>
      <c r="B50" s="3"/>
      <c r="C50" s="3" t="s">
        <v>465</v>
      </c>
      <c r="D50" s="3" t="s">
        <v>174</v>
      </c>
      <c r="E50" s="3" t="s">
        <v>192</v>
      </c>
      <c r="F50" s="4">
        <v>17</v>
      </c>
      <c r="G50" s="3" t="s">
        <v>698</v>
      </c>
      <c r="H50" s="3" t="s">
        <v>9</v>
      </c>
      <c r="I50" s="3" t="s">
        <v>23</v>
      </c>
      <c r="J50" s="1">
        <v>44272.910810185203</v>
      </c>
      <c r="K50" s="4">
        <v>7</v>
      </c>
      <c r="L50" s="4">
        <v>6.4652000000000003</v>
      </c>
      <c r="M50" s="4">
        <v>1412.97067360901</v>
      </c>
      <c r="N50" s="3" t="b">
        <v>1</v>
      </c>
      <c r="O50" s="4">
        <v>5.8706860783325503</v>
      </c>
      <c r="P50" s="4"/>
      <c r="Q50" s="4">
        <v>5.8706860783325503</v>
      </c>
      <c r="R50" s="4">
        <v>83.8669439761793</v>
      </c>
      <c r="S50" s="4">
        <v>76723.477864621207</v>
      </c>
      <c r="T50" s="3" t="b">
        <v>0</v>
      </c>
      <c r="U50" s="4">
        <v>6.5193000000000003</v>
      </c>
      <c r="V50" s="4">
        <v>194004.380924753</v>
      </c>
      <c r="W50" s="4">
        <v>89.565884980602902</v>
      </c>
      <c r="X50" s="3" t="b">
        <v>0</v>
      </c>
    </row>
    <row r="51" spans="1:24">
      <c r="A51" s="3"/>
      <c r="B51" s="3"/>
      <c r="C51" s="3" t="s">
        <v>697</v>
      </c>
      <c r="D51" s="3" t="s">
        <v>174</v>
      </c>
      <c r="E51" s="3"/>
      <c r="F51" s="4">
        <v>21</v>
      </c>
      <c r="G51" s="3" t="s">
        <v>696</v>
      </c>
      <c r="H51" s="3" t="s">
        <v>9</v>
      </c>
      <c r="I51" s="3" t="s">
        <v>6</v>
      </c>
      <c r="J51" s="1">
        <v>44272.925844907397</v>
      </c>
      <c r="K51" s="4">
        <v>12</v>
      </c>
      <c r="L51" s="4">
        <v>6.4652333333333303</v>
      </c>
      <c r="M51" s="4">
        <v>3913.1395256042601</v>
      </c>
      <c r="N51" s="3" t="b">
        <v>0</v>
      </c>
      <c r="O51" s="4">
        <v>14.200941465931599</v>
      </c>
      <c r="P51" s="4"/>
      <c r="Q51" s="4">
        <v>14.200941465931599</v>
      </c>
      <c r="R51" s="4">
        <v>118.341178882764</v>
      </c>
      <c r="S51" s="4">
        <v>40779.860547898497</v>
      </c>
      <c r="T51" s="3" t="b">
        <v>0</v>
      </c>
      <c r="U51" s="4">
        <v>6.5193500000000002</v>
      </c>
      <c r="V51" s="4">
        <v>222113.74923384501</v>
      </c>
      <c r="W51" s="4">
        <v>89.398066406986104</v>
      </c>
      <c r="X51" s="3" t="b">
        <v>0</v>
      </c>
    </row>
    <row r="52" spans="1:24">
      <c r="A52" s="3"/>
      <c r="B52" s="3"/>
      <c r="C52" s="3" t="s">
        <v>237</v>
      </c>
      <c r="D52" s="3" t="s">
        <v>174</v>
      </c>
      <c r="E52" s="3" t="s">
        <v>192</v>
      </c>
      <c r="F52" s="4">
        <v>14</v>
      </c>
      <c r="G52" s="3" t="s">
        <v>676</v>
      </c>
      <c r="H52" s="3" t="s">
        <v>9</v>
      </c>
      <c r="I52" s="3" t="s">
        <v>31</v>
      </c>
      <c r="J52" s="1">
        <v>44273.091157407398</v>
      </c>
      <c r="K52" s="4">
        <v>30</v>
      </c>
      <c r="L52" s="4">
        <v>6.4604999999999997</v>
      </c>
      <c r="M52" s="4">
        <v>8836.5061961126994</v>
      </c>
      <c r="N52" s="3" t="b">
        <v>0</v>
      </c>
      <c r="O52" s="4">
        <v>41.904312805901803</v>
      </c>
      <c r="P52" s="4"/>
      <c r="Q52" s="4">
        <v>41.904312805901803</v>
      </c>
      <c r="R52" s="4">
        <v>139.681042686339</v>
      </c>
      <c r="S52" s="4">
        <v>32589.715799009598</v>
      </c>
      <c r="T52" s="3" t="b">
        <v>0</v>
      </c>
      <c r="U52" s="4">
        <v>6.5193833333333302</v>
      </c>
      <c r="V52" s="4">
        <v>169976.58923128</v>
      </c>
      <c r="W52" s="4">
        <v>91.917826755427399</v>
      </c>
      <c r="X52" s="3" t="b">
        <v>0</v>
      </c>
    </row>
    <row r="53" spans="1:24">
      <c r="A53" s="3"/>
      <c r="B53" s="3"/>
      <c r="C53" s="3" t="s">
        <v>532</v>
      </c>
      <c r="D53" s="3" t="s">
        <v>174</v>
      </c>
      <c r="E53" s="3"/>
      <c r="F53" s="4">
        <v>19</v>
      </c>
      <c r="G53" s="3" t="s">
        <v>675</v>
      </c>
      <c r="H53" s="3" t="s">
        <v>9</v>
      </c>
      <c r="I53" s="3" t="s">
        <v>25</v>
      </c>
      <c r="J53" s="1">
        <v>44273.106307870403</v>
      </c>
      <c r="K53" s="4">
        <v>800</v>
      </c>
      <c r="L53" s="4">
        <v>6.4652333333333303</v>
      </c>
      <c r="M53" s="4">
        <v>237686.05378826999</v>
      </c>
      <c r="N53" s="3" t="b">
        <v>0</v>
      </c>
      <c r="O53" s="4">
        <v>854.03227008277895</v>
      </c>
      <c r="P53" s="4"/>
      <c r="Q53" s="4">
        <v>854.03227008277895</v>
      </c>
      <c r="R53" s="4">
        <v>106.754033760347</v>
      </c>
      <c r="S53" s="4">
        <v>932.15727819960102</v>
      </c>
      <c r="T53" s="3" t="b">
        <v>0</v>
      </c>
      <c r="U53" s="4">
        <v>6.5193333333333303</v>
      </c>
      <c r="V53" s="4">
        <v>224334.80900449099</v>
      </c>
      <c r="W53" s="4">
        <v>89.8587581941145</v>
      </c>
      <c r="X53" s="3" t="b">
        <v>0</v>
      </c>
    </row>
    <row r="54" spans="1:24">
      <c r="A54" s="3"/>
      <c r="B54" s="3"/>
      <c r="C54" s="3" t="s">
        <v>423</v>
      </c>
      <c r="D54" s="3" t="s">
        <v>174</v>
      </c>
      <c r="E54" s="3" t="s">
        <v>192</v>
      </c>
      <c r="F54" s="4">
        <v>7</v>
      </c>
      <c r="G54" s="3" t="s">
        <v>657</v>
      </c>
      <c r="H54" s="3" t="s">
        <v>9</v>
      </c>
      <c r="I54" s="3" t="s">
        <v>25</v>
      </c>
      <c r="J54" s="1">
        <v>44273.271944444401</v>
      </c>
      <c r="K54" s="4">
        <v>800</v>
      </c>
      <c r="L54" s="4">
        <v>6.4604999999999997</v>
      </c>
      <c r="M54" s="4">
        <v>228595.399010327</v>
      </c>
      <c r="N54" s="3" t="b">
        <v>0</v>
      </c>
      <c r="O54" s="4">
        <v>1010.7305567208</v>
      </c>
      <c r="P54" s="4"/>
      <c r="Q54" s="4">
        <v>1010.7305567208</v>
      </c>
      <c r="R54" s="4">
        <v>126.3413195901</v>
      </c>
      <c r="S54" s="4">
        <v>1366.66927657665</v>
      </c>
      <c r="T54" s="3" t="b">
        <v>0</v>
      </c>
      <c r="U54" s="4">
        <v>6.5193833333333302</v>
      </c>
      <c r="V54" s="4">
        <v>182305.31752982401</v>
      </c>
      <c r="W54" s="4">
        <v>90.098832019436102</v>
      </c>
      <c r="X54" s="3" t="b">
        <v>0</v>
      </c>
    </row>
    <row r="55" spans="1:24">
      <c r="A55" s="3"/>
      <c r="B55" s="3"/>
      <c r="C55" s="3" t="s">
        <v>281</v>
      </c>
      <c r="D55" s="3" t="s">
        <v>174</v>
      </c>
      <c r="E55" s="3"/>
      <c r="F55" s="4">
        <v>20</v>
      </c>
      <c r="G55" s="3" t="s">
        <v>656</v>
      </c>
      <c r="H55" s="3" t="s">
        <v>9</v>
      </c>
      <c r="I55" s="3" t="s">
        <v>35</v>
      </c>
      <c r="J55" s="1">
        <v>44273.2870833333</v>
      </c>
      <c r="K55" s="4">
        <v>50</v>
      </c>
      <c r="L55" s="4">
        <v>6.4653166666666699</v>
      </c>
      <c r="M55" s="4">
        <v>14545.4983476054</v>
      </c>
      <c r="N55" s="3" t="b">
        <v>0</v>
      </c>
      <c r="O55" s="4">
        <v>53.504461209348698</v>
      </c>
      <c r="P55" s="4"/>
      <c r="Q55" s="4">
        <v>53.504461209348698</v>
      </c>
      <c r="R55" s="4">
        <v>107.008922418697</v>
      </c>
      <c r="S55" s="4">
        <v>7530.9122112708501</v>
      </c>
      <c r="T55" s="3" t="b">
        <v>0</v>
      </c>
      <c r="U55" s="4">
        <v>6.5146833333333296</v>
      </c>
      <c r="V55" s="4">
        <v>219132.02765984801</v>
      </c>
      <c r="W55" s="4">
        <v>91.408078640702698</v>
      </c>
      <c r="X55" s="3" t="b">
        <v>0</v>
      </c>
    </row>
    <row r="56" spans="1:24">
      <c r="A56" s="3"/>
      <c r="B56" s="3"/>
      <c r="C56" s="3" t="s">
        <v>304</v>
      </c>
      <c r="D56" s="3" t="s">
        <v>174</v>
      </c>
      <c r="E56" s="3" t="s">
        <v>192</v>
      </c>
      <c r="F56" s="4">
        <v>11</v>
      </c>
      <c r="G56" s="3" t="s">
        <v>635</v>
      </c>
      <c r="H56" s="3" t="s">
        <v>9</v>
      </c>
      <c r="I56" s="3" t="s">
        <v>32</v>
      </c>
      <c r="J56" s="1">
        <v>44273.452546296299</v>
      </c>
      <c r="K56" s="4">
        <v>125</v>
      </c>
      <c r="L56" s="4">
        <v>6.4604333333333299</v>
      </c>
      <c r="M56" s="4">
        <v>36957.391996032398</v>
      </c>
      <c r="N56" s="3" t="b">
        <v>0</v>
      </c>
      <c r="O56" s="4">
        <v>184.18556735653999</v>
      </c>
      <c r="P56" s="4"/>
      <c r="Q56" s="4">
        <v>184.18556735653999</v>
      </c>
      <c r="R56" s="4">
        <v>147.348453885232</v>
      </c>
      <c r="S56" s="4">
        <v>7816.3290105717397</v>
      </c>
      <c r="T56" s="3" t="b">
        <v>0</v>
      </c>
      <c r="U56" s="4">
        <v>6.5193000000000003</v>
      </c>
      <c r="V56" s="4">
        <v>161738.33473026499</v>
      </c>
      <c r="W56" s="4">
        <v>84.234853082573807</v>
      </c>
      <c r="X56" s="3" t="b">
        <v>0</v>
      </c>
    </row>
    <row r="57" spans="1:24">
      <c r="A57" s="3"/>
      <c r="B57" s="3"/>
      <c r="C57" s="3" t="s">
        <v>215</v>
      </c>
      <c r="D57" s="3" t="s">
        <v>174</v>
      </c>
      <c r="E57" s="3" t="s">
        <v>192</v>
      </c>
      <c r="F57" s="4">
        <v>6</v>
      </c>
      <c r="G57" s="3" t="s">
        <v>616</v>
      </c>
      <c r="H57" s="3" t="s">
        <v>9</v>
      </c>
      <c r="I57" s="3" t="s">
        <v>38</v>
      </c>
      <c r="J57" s="1">
        <v>44273.632997685199</v>
      </c>
      <c r="K57" s="4">
        <v>1500</v>
      </c>
      <c r="L57" s="4">
        <v>6.4604333333333299</v>
      </c>
      <c r="M57" s="4">
        <v>388448.45427731198</v>
      </c>
      <c r="N57" s="3" t="b">
        <v>0</v>
      </c>
      <c r="O57" s="4">
        <v>1733.4074461464199</v>
      </c>
      <c r="P57" s="4"/>
      <c r="Q57" s="4">
        <v>1733.4074461464199</v>
      </c>
      <c r="R57" s="4">
        <v>115.560496409761</v>
      </c>
      <c r="S57" s="4">
        <v>854.93218516168599</v>
      </c>
      <c r="T57" s="3" t="b">
        <v>0</v>
      </c>
      <c r="U57" s="4">
        <v>6.5193000000000003</v>
      </c>
      <c r="V57" s="4">
        <v>180634.20286428701</v>
      </c>
      <c r="W57" s="4">
        <v>89.832509856869706</v>
      </c>
      <c r="X57" s="3" t="b">
        <v>0</v>
      </c>
    </row>
    <row r="58" spans="1:24">
      <c r="A58" s="3"/>
      <c r="B58" s="3"/>
      <c r="C58" s="3" t="s">
        <v>349</v>
      </c>
      <c r="D58" s="3" t="s">
        <v>174</v>
      </c>
      <c r="E58" s="3" t="s">
        <v>192</v>
      </c>
      <c r="F58" s="4">
        <v>13</v>
      </c>
      <c r="G58" s="3" t="s">
        <v>595</v>
      </c>
      <c r="H58" s="3" t="s">
        <v>9</v>
      </c>
      <c r="I58" s="3" t="s">
        <v>35</v>
      </c>
      <c r="J58" s="1">
        <v>44273.798460648097</v>
      </c>
      <c r="K58" s="4">
        <v>50</v>
      </c>
      <c r="L58" s="4">
        <v>6.4604666666666697</v>
      </c>
      <c r="M58" s="4">
        <v>11808.1502157226</v>
      </c>
      <c r="N58" s="3" t="b">
        <v>0</v>
      </c>
      <c r="O58" s="4">
        <v>56.751194771546601</v>
      </c>
      <c r="P58" s="4"/>
      <c r="Q58" s="4">
        <v>56.751194771546601</v>
      </c>
      <c r="R58" s="4">
        <v>113.502389543093</v>
      </c>
      <c r="S58" s="4">
        <v>11023.468950755299</v>
      </c>
      <c r="T58" s="3" t="b">
        <v>0</v>
      </c>
      <c r="U58" s="4">
        <v>6.5193333333333303</v>
      </c>
      <c r="V58" s="4">
        <v>167715.84990256999</v>
      </c>
      <c r="W58" s="4">
        <v>84.891941312900101</v>
      </c>
      <c r="X58" s="3" t="b">
        <v>0</v>
      </c>
    </row>
    <row r="59" spans="1:24">
      <c r="A59" s="3"/>
      <c r="B59" s="3"/>
      <c r="C59" s="3" t="s">
        <v>594</v>
      </c>
      <c r="D59" s="3" t="s">
        <v>174</v>
      </c>
      <c r="E59" s="3"/>
      <c r="F59" s="4">
        <v>18</v>
      </c>
      <c r="G59" s="3" t="s">
        <v>593</v>
      </c>
      <c r="H59" s="3" t="s">
        <v>9</v>
      </c>
      <c r="I59" s="3" t="s">
        <v>36</v>
      </c>
      <c r="J59" s="1">
        <v>44273.813680555599</v>
      </c>
      <c r="K59" s="4">
        <v>5000</v>
      </c>
      <c r="L59" s="4">
        <v>6.4604333333333299</v>
      </c>
      <c r="M59" s="4">
        <v>1304513.8675426401</v>
      </c>
      <c r="N59" s="3" t="b">
        <v>0</v>
      </c>
      <c r="O59" s="4">
        <v>10420.898213206099</v>
      </c>
      <c r="P59" s="4"/>
      <c r="Q59" s="4">
        <v>10420.898213206099</v>
      </c>
      <c r="R59" s="4">
        <v>208.41796426412199</v>
      </c>
      <c r="S59" s="4">
        <v>185.401071056658</v>
      </c>
      <c r="T59" s="3" t="b">
        <v>0</v>
      </c>
      <c r="U59" s="4">
        <v>6.51453333333333</v>
      </c>
      <c r="V59" s="4">
        <v>100904.560087555</v>
      </c>
      <c r="W59" s="4">
        <v>86.827160796489196</v>
      </c>
      <c r="X59" s="3" t="b">
        <v>0</v>
      </c>
    </row>
    <row r="60" spans="1:24">
      <c r="A60" s="3"/>
      <c r="B60" s="3"/>
      <c r="C60" s="3" t="s">
        <v>193</v>
      </c>
      <c r="D60" s="3" t="s">
        <v>174</v>
      </c>
      <c r="E60" s="3" t="s">
        <v>192</v>
      </c>
      <c r="F60" s="4">
        <v>9</v>
      </c>
      <c r="G60" s="3" t="s">
        <v>573</v>
      </c>
      <c r="H60" s="3" t="s">
        <v>9</v>
      </c>
      <c r="I60" s="3" t="s">
        <v>26</v>
      </c>
      <c r="J60" s="1">
        <v>44273.979930555601</v>
      </c>
      <c r="K60" s="4">
        <v>350</v>
      </c>
      <c r="L60" s="4">
        <v>6.4557000000000002</v>
      </c>
      <c r="M60" s="4">
        <v>76685.694901537194</v>
      </c>
      <c r="N60" s="3" t="b">
        <v>0</v>
      </c>
      <c r="O60" s="4">
        <v>351.27227952604397</v>
      </c>
      <c r="P60" s="4"/>
      <c r="Q60" s="4">
        <v>351.27227952604397</v>
      </c>
      <c r="R60" s="4">
        <v>100.36350843601301</v>
      </c>
      <c r="S60" s="4">
        <v>1145.7252683320601</v>
      </c>
      <c r="T60" s="3" t="b">
        <v>0</v>
      </c>
      <c r="U60" s="4">
        <v>6.5193333333333303</v>
      </c>
      <c r="V60" s="4">
        <v>175969.63184508201</v>
      </c>
      <c r="W60" s="4">
        <v>86.957744760391904</v>
      </c>
      <c r="X60" s="3" t="b">
        <v>0</v>
      </c>
    </row>
    <row r="61" spans="1:24">
      <c r="A61" s="3"/>
      <c r="B61" s="3"/>
      <c r="C61" s="3" t="s">
        <v>259</v>
      </c>
      <c r="D61" s="3" t="s">
        <v>174</v>
      </c>
      <c r="E61" s="3" t="s">
        <v>192</v>
      </c>
      <c r="F61" s="4">
        <v>12</v>
      </c>
      <c r="G61" s="3" t="s">
        <v>552</v>
      </c>
      <c r="H61" s="3" t="s">
        <v>9</v>
      </c>
      <c r="I61" s="3" t="s">
        <v>33</v>
      </c>
      <c r="J61" s="1">
        <v>44274.161273148202</v>
      </c>
      <c r="K61" s="4">
        <v>80</v>
      </c>
      <c r="L61" s="4">
        <v>6.4604666666666697</v>
      </c>
      <c r="M61" s="4">
        <v>19740.7670045167</v>
      </c>
      <c r="N61" s="3" t="b">
        <v>0</v>
      </c>
      <c r="O61" s="4">
        <v>112.47284860136899</v>
      </c>
      <c r="P61" s="4"/>
      <c r="Q61" s="4">
        <v>112.47284860136899</v>
      </c>
      <c r="R61" s="4">
        <v>140.59106075171101</v>
      </c>
      <c r="S61" s="4">
        <v>6993.2521188401397</v>
      </c>
      <c r="T61" s="3" t="b">
        <v>0</v>
      </c>
      <c r="U61" s="4">
        <v>6.5193333333333303</v>
      </c>
      <c r="V61" s="4">
        <v>141476.26149529099</v>
      </c>
      <c r="W61" s="4">
        <v>84.630738019079502</v>
      </c>
      <c r="X61" s="3" t="b">
        <v>0</v>
      </c>
    </row>
    <row r="62" spans="1:24">
      <c r="A62" s="3"/>
      <c r="B62" s="3"/>
      <c r="C62" s="3" t="s">
        <v>481</v>
      </c>
      <c r="D62" s="3" t="s">
        <v>174</v>
      </c>
      <c r="E62" s="3" t="s">
        <v>192</v>
      </c>
      <c r="F62" s="4">
        <v>4</v>
      </c>
      <c r="G62" s="3" t="s">
        <v>533</v>
      </c>
      <c r="H62" s="3" t="s">
        <v>9</v>
      </c>
      <c r="I62" s="3" t="s">
        <v>37</v>
      </c>
      <c r="J62" s="1">
        <v>44274.326655092598</v>
      </c>
      <c r="K62" s="4">
        <v>3500</v>
      </c>
      <c r="L62" s="4">
        <v>6.4556666666666702</v>
      </c>
      <c r="M62" s="4">
        <v>841724.54179767403</v>
      </c>
      <c r="N62" s="3" t="b">
        <v>0</v>
      </c>
      <c r="O62" s="4">
        <v>3998.1199860767902</v>
      </c>
      <c r="P62" s="4"/>
      <c r="Q62" s="4">
        <v>3998.1199860767902</v>
      </c>
      <c r="R62" s="4">
        <v>114.23199960219399</v>
      </c>
      <c r="S62" s="4">
        <v>441.917985692</v>
      </c>
      <c r="T62" s="3" t="b">
        <v>0</v>
      </c>
      <c r="U62" s="4">
        <v>6.51453333333333</v>
      </c>
      <c r="V62" s="4">
        <v>169699.83245762001</v>
      </c>
      <c r="W62" s="4">
        <v>87.980936343645396</v>
      </c>
      <c r="X62" s="3" t="b">
        <v>0</v>
      </c>
    </row>
    <row r="63" spans="1:24">
      <c r="A63" s="3"/>
      <c r="B63" s="3"/>
      <c r="C63" s="3" t="s">
        <v>532</v>
      </c>
      <c r="D63" s="3" t="s">
        <v>174</v>
      </c>
      <c r="E63" s="3"/>
      <c r="F63" s="4">
        <v>19</v>
      </c>
      <c r="G63" s="3" t="s">
        <v>531</v>
      </c>
      <c r="H63" s="3" t="s">
        <v>9</v>
      </c>
      <c r="I63" s="3" t="s">
        <v>25</v>
      </c>
      <c r="J63" s="1">
        <v>44274.3416319444</v>
      </c>
      <c r="K63" s="4">
        <v>800</v>
      </c>
      <c r="L63" s="4">
        <v>6.4604666666666697</v>
      </c>
      <c r="M63" s="4">
        <v>243784.47011233601</v>
      </c>
      <c r="N63" s="3" t="b">
        <v>0</v>
      </c>
      <c r="O63" s="4">
        <v>846.36978966866104</v>
      </c>
      <c r="P63" s="4"/>
      <c r="Q63" s="4">
        <v>846.36978966866104</v>
      </c>
      <c r="R63" s="4">
        <v>105.796223708583</v>
      </c>
      <c r="S63" s="4">
        <v>307.82916524071697</v>
      </c>
      <c r="T63" s="3" t="b">
        <v>0</v>
      </c>
      <c r="U63" s="4">
        <v>6.5145666666666697</v>
      </c>
      <c r="V63" s="4">
        <v>232173.757451793</v>
      </c>
      <c r="W63" s="4">
        <v>87.956988741699305</v>
      </c>
      <c r="X63" s="3" t="b">
        <v>0</v>
      </c>
    </row>
    <row r="64" spans="1:24">
      <c r="A64" s="3"/>
      <c r="B64" s="3"/>
      <c r="C64" s="3" t="s">
        <v>304</v>
      </c>
      <c r="D64" s="3" t="s">
        <v>174</v>
      </c>
      <c r="E64" s="3" t="s">
        <v>192</v>
      </c>
      <c r="F64" s="4">
        <v>11</v>
      </c>
      <c r="G64" s="3" t="s">
        <v>511</v>
      </c>
      <c r="H64" s="3" t="s">
        <v>9</v>
      </c>
      <c r="I64" s="3" t="s">
        <v>32</v>
      </c>
      <c r="J64" s="1">
        <v>44274.506793981498</v>
      </c>
      <c r="K64" s="4">
        <v>125</v>
      </c>
      <c r="L64" s="4">
        <v>6.4604833333333298</v>
      </c>
      <c r="M64" s="4">
        <v>33791.582497573399</v>
      </c>
      <c r="N64" s="3" t="b">
        <v>0</v>
      </c>
      <c r="O64" s="4">
        <v>158.240135950358</v>
      </c>
      <c r="P64" s="4"/>
      <c r="Q64" s="4">
        <v>158.240135950358</v>
      </c>
      <c r="R64" s="4">
        <v>126.592108760286</v>
      </c>
      <c r="S64" s="4">
        <v>9452.0246062178303</v>
      </c>
      <c r="T64" s="3" t="b">
        <v>0</v>
      </c>
      <c r="U64" s="4">
        <v>6.5193666666666701</v>
      </c>
      <c r="V64" s="4">
        <v>172131.01531566301</v>
      </c>
      <c r="W64" s="4">
        <v>90.796558118311296</v>
      </c>
      <c r="X64" s="3" t="b">
        <v>0</v>
      </c>
    </row>
    <row r="65" spans="1:24">
      <c r="A65" s="3"/>
      <c r="B65" s="3"/>
      <c r="C65" s="3" t="s">
        <v>469</v>
      </c>
      <c r="D65" s="3" t="s">
        <v>174</v>
      </c>
      <c r="E65" s="3" t="s">
        <v>192</v>
      </c>
      <c r="F65" s="4">
        <v>15</v>
      </c>
      <c r="G65" s="3" t="s">
        <v>491</v>
      </c>
      <c r="H65" s="3" t="s">
        <v>9</v>
      </c>
      <c r="I65" s="3" t="s">
        <v>17</v>
      </c>
      <c r="J65" s="1">
        <v>44274.672199074099</v>
      </c>
      <c r="K65" s="4">
        <v>20</v>
      </c>
      <c r="L65" s="4">
        <v>6.4557166666666701</v>
      </c>
      <c r="M65" s="4">
        <v>7109.6602266969303</v>
      </c>
      <c r="N65" s="3" t="b">
        <v>0</v>
      </c>
      <c r="O65" s="4">
        <v>36.862278302079702</v>
      </c>
      <c r="P65" s="4"/>
      <c r="Q65" s="4">
        <v>36.862278302079702</v>
      </c>
      <c r="R65" s="4">
        <v>184.31139151039901</v>
      </c>
      <c r="S65" s="4">
        <v>46867.850157608198</v>
      </c>
      <c r="T65" s="3" t="b">
        <v>0</v>
      </c>
      <c r="U65" s="4">
        <v>6.5145833333333298</v>
      </c>
      <c r="V65" s="4">
        <v>155465.46120762199</v>
      </c>
      <c r="W65" s="4">
        <v>87.156722932835507</v>
      </c>
      <c r="X65" s="3" t="b">
        <v>0</v>
      </c>
    </row>
    <row r="66" spans="1:24">
      <c r="A66" s="3"/>
      <c r="B66" s="3"/>
      <c r="C66" s="3" t="s">
        <v>237</v>
      </c>
      <c r="D66" s="3" t="s">
        <v>174</v>
      </c>
      <c r="E66" s="3" t="s">
        <v>192</v>
      </c>
      <c r="F66" s="4">
        <v>14</v>
      </c>
      <c r="G66" s="3" t="s">
        <v>444</v>
      </c>
      <c r="H66" s="3" t="s">
        <v>9</v>
      </c>
      <c r="I66" s="3" t="s">
        <v>31</v>
      </c>
      <c r="J66" s="1">
        <v>44275.1096412037</v>
      </c>
      <c r="K66" s="4">
        <v>30</v>
      </c>
      <c r="L66" s="4">
        <v>6.4556666666666702</v>
      </c>
      <c r="M66" s="4">
        <v>7420.0468867694599</v>
      </c>
      <c r="N66" s="3" t="b">
        <v>0</v>
      </c>
      <c r="O66" s="4">
        <v>43.173448184576998</v>
      </c>
      <c r="P66" s="4"/>
      <c r="Q66" s="4">
        <v>43.173448184576998</v>
      </c>
      <c r="R66" s="4">
        <v>143.91149394858999</v>
      </c>
      <c r="S66" s="4">
        <v>20671.406359186301</v>
      </c>
      <c r="T66" s="3" t="b">
        <v>0</v>
      </c>
      <c r="U66" s="4">
        <v>6.51453333333333</v>
      </c>
      <c r="V66" s="4">
        <v>138534.250776184</v>
      </c>
      <c r="W66" s="4">
        <v>86.630488361605501</v>
      </c>
      <c r="X66" s="3" t="b">
        <v>0</v>
      </c>
    </row>
    <row r="67" spans="1:24">
      <c r="A67" s="3"/>
      <c r="B67" s="3"/>
      <c r="C67" s="3" t="s">
        <v>423</v>
      </c>
      <c r="D67" s="3" t="s">
        <v>174</v>
      </c>
      <c r="E67" s="3" t="s">
        <v>192</v>
      </c>
      <c r="F67" s="4">
        <v>7</v>
      </c>
      <c r="G67" s="3" t="s">
        <v>422</v>
      </c>
      <c r="H67" s="3" t="s">
        <v>9</v>
      </c>
      <c r="I67" s="3" t="s">
        <v>25</v>
      </c>
      <c r="J67" s="1">
        <v>44275.290451388901</v>
      </c>
      <c r="K67" s="4">
        <v>800</v>
      </c>
      <c r="L67" s="4">
        <v>6.4604333333333299</v>
      </c>
      <c r="M67" s="4">
        <v>183090.356952178</v>
      </c>
      <c r="N67" s="3" t="b">
        <v>0</v>
      </c>
      <c r="O67" s="4">
        <v>1045.7060209726999</v>
      </c>
      <c r="P67" s="4"/>
      <c r="Q67" s="4">
        <v>1045.7060209726999</v>
      </c>
      <c r="R67" s="4">
        <v>130.713252621587</v>
      </c>
      <c r="S67" s="4">
        <v>2061.1603583833298</v>
      </c>
      <c r="T67" s="3" t="b">
        <v>0</v>
      </c>
      <c r="U67" s="4">
        <v>6.5193000000000003</v>
      </c>
      <c r="V67" s="4">
        <v>141131.22456895499</v>
      </c>
      <c r="W67" s="4">
        <v>88.187955521952503</v>
      </c>
      <c r="X67" s="3" t="b">
        <v>0</v>
      </c>
    </row>
    <row r="68" spans="1:24">
      <c r="A68" s="3"/>
      <c r="B68" s="3"/>
      <c r="C68" s="3" t="s">
        <v>403</v>
      </c>
      <c r="D68" s="3" t="s">
        <v>174</v>
      </c>
      <c r="E68" s="3" t="s">
        <v>192</v>
      </c>
      <c r="F68" s="4">
        <v>10</v>
      </c>
      <c r="G68" s="3" t="s">
        <v>402</v>
      </c>
      <c r="H68" s="3" t="s">
        <v>9</v>
      </c>
      <c r="I68" s="3" t="s">
        <v>20</v>
      </c>
      <c r="J68" s="1">
        <v>44275.455925925897</v>
      </c>
      <c r="K68" s="4">
        <v>200</v>
      </c>
      <c r="L68" s="4">
        <v>6.4604666666666697</v>
      </c>
      <c r="M68" s="4">
        <v>43958.39051238</v>
      </c>
      <c r="N68" s="3" t="b">
        <v>1</v>
      </c>
      <c r="O68" s="4">
        <v>272.30016246083699</v>
      </c>
      <c r="P68" s="4"/>
      <c r="Q68" s="4">
        <v>272.30016246083699</v>
      </c>
      <c r="R68" s="4">
        <v>136.15008123041801</v>
      </c>
      <c r="S68" s="4">
        <v>4341.8760268304004</v>
      </c>
      <c r="T68" s="3" t="b">
        <v>0</v>
      </c>
      <c r="U68" s="4">
        <v>6.5193333333333303</v>
      </c>
      <c r="V68" s="4">
        <v>130125.11593590899</v>
      </c>
      <c r="W68" s="4">
        <v>86.943891956487903</v>
      </c>
      <c r="X68" s="3" t="b">
        <v>0</v>
      </c>
    </row>
    <row r="69" spans="1:24">
      <c r="A69" s="3"/>
      <c r="B69" s="3"/>
      <c r="C69" s="3" t="s">
        <v>259</v>
      </c>
      <c r="D69" s="3" t="s">
        <v>174</v>
      </c>
      <c r="E69" s="3" t="s">
        <v>192</v>
      </c>
      <c r="F69" s="4">
        <v>12</v>
      </c>
      <c r="G69" s="3" t="s">
        <v>392</v>
      </c>
      <c r="H69" s="3" t="s">
        <v>9</v>
      </c>
      <c r="I69" s="3" t="s">
        <v>33</v>
      </c>
      <c r="J69" s="1">
        <v>44275.5464236111</v>
      </c>
      <c r="K69" s="4">
        <v>80</v>
      </c>
      <c r="L69" s="4">
        <v>6.4557166666666701</v>
      </c>
      <c r="M69" s="4">
        <v>19585.203115563501</v>
      </c>
      <c r="N69" s="3" t="b">
        <v>0</v>
      </c>
      <c r="O69" s="4">
        <v>107.987098234702</v>
      </c>
      <c r="P69" s="4"/>
      <c r="Q69" s="4">
        <v>107.987098234702</v>
      </c>
      <c r="R69" s="4">
        <v>134.983872793378</v>
      </c>
      <c r="S69" s="4">
        <v>8419.40208599781</v>
      </c>
      <c r="T69" s="3" t="b">
        <v>0</v>
      </c>
      <c r="U69" s="4">
        <v>6.5145999999999997</v>
      </c>
      <c r="V69" s="4">
        <v>146191.94890079301</v>
      </c>
      <c r="W69" s="4">
        <v>89.396269599575206</v>
      </c>
      <c r="X69" s="3" t="b">
        <v>0</v>
      </c>
    </row>
    <row r="70" spans="1:24">
      <c r="A70" s="3"/>
      <c r="B70" s="3"/>
      <c r="C70" s="3" t="s">
        <v>371</v>
      </c>
      <c r="D70" s="3" t="s">
        <v>174</v>
      </c>
      <c r="E70" s="3" t="s">
        <v>192</v>
      </c>
      <c r="F70" s="4">
        <v>5</v>
      </c>
      <c r="G70" s="3" t="s">
        <v>370</v>
      </c>
      <c r="H70" s="3" t="s">
        <v>9</v>
      </c>
      <c r="I70" s="3" t="s">
        <v>14</v>
      </c>
      <c r="J70" s="1">
        <v>44275.7121990741</v>
      </c>
      <c r="K70" s="4">
        <v>2500</v>
      </c>
      <c r="L70" s="4">
        <v>6.4509166666666697</v>
      </c>
      <c r="M70" s="4">
        <v>697.64396508445395</v>
      </c>
      <c r="N70" s="3" t="b">
        <v>0</v>
      </c>
      <c r="O70" s="4">
        <v>3.6145295479920501</v>
      </c>
      <c r="P70" s="4"/>
      <c r="Q70" s="4">
        <v>3.6145295479920501</v>
      </c>
      <c r="R70" s="4">
        <v>0.144581181919682</v>
      </c>
      <c r="S70" s="4">
        <v>526029.94748713495</v>
      </c>
      <c r="T70" s="3" t="b">
        <v>0</v>
      </c>
      <c r="U70" s="4">
        <v>6.51453333333333</v>
      </c>
      <c r="V70" s="4">
        <v>155578.40310357601</v>
      </c>
      <c r="W70" s="4">
        <v>88.347376124830802</v>
      </c>
      <c r="X70" s="3" t="b">
        <v>0</v>
      </c>
    </row>
    <row r="71" spans="1:24">
      <c r="A71" s="3"/>
      <c r="B71" s="3"/>
      <c r="C71" s="3" t="s">
        <v>349</v>
      </c>
      <c r="D71" s="3" t="s">
        <v>174</v>
      </c>
      <c r="E71" s="3" t="s">
        <v>192</v>
      </c>
      <c r="F71" s="4">
        <v>13</v>
      </c>
      <c r="G71" s="3" t="s">
        <v>348</v>
      </c>
      <c r="H71" s="3" t="s">
        <v>9</v>
      </c>
      <c r="I71" s="3" t="s">
        <v>35</v>
      </c>
      <c r="J71" s="1">
        <v>44275.877719907403</v>
      </c>
      <c r="K71" s="4">
        <v>50</v>
      </c>
      <c r="L71" s="4">
        <v>6.4604666666666697</v>
      </c>
      <c r="M71" s="4">
        <v>10533.0971314529</v>
      </c>
      <c r="N71" s="3" t="b">
        <v>0</v>
      </c>
      <c r="O71" s="4">
        <v>65.321739329045101</v>
      </c>
      <c r="P71" s="4"/>
      <c r="Q71" s="4">
        <v>65.321739329045101</v>
      </c>
      <c r="R71" s="4">
        <v>130.64347865809</v>
      </c>
      <c r="S71" s="4">
        <v>12670.795227722099</v>
      </c>
      <c r="T71" s="3" t="b">
        <v>0</v>
      </c>
      <c r="U71" s="4">
        <v>6.5193333333333303</v>
      </c>
      <c r="V71" s="4">
        <v>129976.726792881</v>
      </c>
      <c r="W71" s="4">
        <v>91.102212810691</v>
      </c>
      <c r="X71" s="3" t="b">
        <v>0</v>
      </c>
    </row>
    <row r="72" spans="1:24">
      <c r="A72" s="3"/>
      <c r="B72" s="3"/>
      <c r="C72" s="3" t="s">
        <v>327</v>
      </c>
      <c r="D72" s="3" t="s">
        <v>174</v>
      </c>
      <c r="E72" s="3" t="s">
        <v>192</v>
      </c>
      <c r="F72" s="4">
        <v>8</v>
      </c>
      <c r="G72" s="3" t="s">
        <v>326</v>
      </c>
      <c r="H72" s="3" t="s">
        <v>9</v>
      </c>
      <c r="I72" s="3" t="s">
        <v>12</v>
      </c>
      <c r="J72" s="1">
        <v>44276.043506944399</v>
      </c>
      <c r="K72" s="4">
        <v>500</v>
      </c>
      <c r="L72" s="4">
        <v>6.4652000000000003</v>
      </c>
      <c r="M72" s="4">
        <v>110275.558398551</v>
      </c>
      <c r="N72" s="3" t="b">
        <v>0</v>
      </c>
      <c r="O72" s="4">
        <v>539.33252137486602</v>
      </c>
      <c r="P72" s="4"/>
      <c r="Q72" s="4">
        <v>539.33252137486602</v>
      </c>
      <c r="R72" s="4">
        <v>107.866504274973</v>
      </c>
      <c r="S72" s="4">
        <v>1836.1705034981101</v>
      </c>
      <c r="T72" s="3" t="b">
        <v>0</v>
      </c>
      <c r="U72" s="4">
        <v>6.5193000000000003</v>
      </c>
      <c r="V72" s="4">
        <v>164812.407700396</v>
      </c>
      <c r="W72" s="4">
        <v>86.847896220261205</v>
      </c>
      <c r="X72" s="3" t="b">
        <v>0</v>
      </c>
    </row>
    <row r="73" spans="1:24">
      <c r="A73" s="3"/>
      <c r="B73" s="3"/>
      <c r="C73" s="3" t="s">
        <v>304</v>
      </c>
      <c r="D73" s="3" t="s">
        <v>174</v>
      </c>
      <c r="E73" s="3" t="s">
        <v>192</v>
      </c>
      <c r="F73" s="4">
        <v>11</v>
      </c>
      <c r="G73" s="3" t="s">
        <v>303</v>
      </c>
      <c r="H73" s="3" t="s">
        <v>9</v>
      </c>
      <c r="I73" s="3" t="s">
        <v>32</v>
      </c>
      <c r="J73" s="1">
        <v>44276.224560185197</v>
      </c>
      <c r="K73" s="4">
        <v>125</v>
      </c>
      <c r="L73" s="4">
        <v>6.4557166666666701</v>
      </c>
      <c r="M73" s="4">
        <v>36076.672165494703</v>
      </c>
      <c r="N73" s="3" t="b">
        <v>0</v>
      </c>
      <c r="O73" s="4">
        <v>169.19040443781401</v>
      </c>
      <c r="P73" s="4"/>
      <c r="Q73" s="4">
        <v>169.19040443781401</v>
      </c>
      <c r="R73" s="4">
        <v>135.35232355025099</v>
      </c>
      <c r="S73" s="4">
        <v>4791.0348807148603</v>
      </c>
      <c r="T73" s="3" t="b">
        <v>0</v>
      </c>
      <c r="U73" s="4">
        <v>6.5145833333333298</v>
      </c>
      <c r="V73" s="4">
        <v>171877.08851994801</v>
      </c>
      <c r="W73" s="4">
        <v>85.995064573377306</v>
      </c>
      <c r="X73" s="3" t="b">
        <v>0</v>
      </c>
    </row>
    <row r="74" spans="1:24">
      <c r="A74" s="3"/>
      <c r="B74" s="3"/>
      <c r="C74" s="3" t="s">
        <v>215</v>
      </c>
      <c r="D74" s="3" t="s">
        <v>174</v>
      </c>
      <c r="E74" s="3" t="s">
        <v>192</v>
      </c>
      <c r="F74" s="4">
        <v>6</v>
      </c>
      <c r="G74" s="3" t="s">
        <v>282</v>
      </c>
      <c r="H74" s="3" t="s">
        <v>9</v>
      </c>
      <c r="I74" s="3" t="s">
        <v>38</v>
      </c>
      <c r="J74" s="1">
        <v>44276.389837962997</v>
      </c>
      <c r="K74" s="4">
        <v>1500</v>
      </c>
      <c r="L74" s="4">
        <v>6.4557000000000002</v>
      </c>
      <c r="M74" s="4">
        <v>385945.40833576297</v>
      </c>
      <c r="N74" s="3" t="b">
        <v>0</v>
      </c>
      <c r="O74" s="4">
        <v>1686.8309505956199</v>
      </c>
      <c r="P74" s="4"/>
      <c r="Q74" s="4">
        <v>1686.8309505956199</v>
      </c>
      <c r="R74" s="4">
        <v>112.455396706375</v>
      </c>
      <c r="S74" s="4">
        <v>839.42522806150498</v>
      </c>
      <c r="T74" s="3" t="b">
        <v>0</v>
      </c>
      <c r="U74" s="4">
        <v>6.5145666666666697</v>
      </c>
      <c r="V74" s="4">
        <v>184425.752636483</v>
      </c>
      <c r="W74" s="4">
        <v>87.782676465503002</v>
      </c>
      <c r="X74" s="3" t="b">
        <v>0</v>
      </c>
    </row>
    <row r="75" spans="1:24">
      <c r="A75" s="3"/>
      <c r="B75" s="3"/>
      <c r="C75" s="3" t="s">
        <v>281</v>
      </c>
      <c r="D75" s="3" t="s">
        <v>174</v>
      </c>
      <c r="E75" s="3"/>
      <c r="F75" s="4">
        <v>20</v>
      </c>
      <c r="G75" s="3" t="s">
        <v>280</v>
      </c>
      <c r="H75" s="3" t="s">
        <v>9</v>
      </c>
      <c r="I75" s="3" t="s">
        <v>35</v>
      </c>
      <c r="J75" s="1">
        <v>44276.404918981498</v>
      </c>
      <c r="K75" s="4">
        <v>50</v>
      </c>
      <c r="L75" s="4">
        <v>6.4652000000000003</v>
      </c>
      <c r="M75" s="4">
        <v>13135.001801918101</v>
      </c>
      <c r="N75" s="3" t="b">
        <v>0</v>
      </c>
      <c r="O75" s="4">
        <v>48.430835928927102</v>
      </c>
      <c r="P75" s="4"/>
      <c r="Q75" s="4">
        <v>48.430835928927102</v>
      </c>
      <c r="R75" s="4">
        <v>96.861671857854105</v>
      </c>
      <c r="S75" s="4">
        <v>13206.161045959399</v>
      </c>
      <c r="T75" s="3" t="b">
        <v>0</v>
      </c>
      <c r="U75" s="4">
        <v>6.5145499999999998</v>
      </c>
      <c r="V75" s="4">
        <v>218612.71537716899</v>
      </c>
      <c r="W75" s="4">
        <v>88.230688003253206</v>
      </c>
      <c r="X75" s="3" t="b">
        <v>0</v>
      </c>
    </row>
    <row r="76" spans="1:24">
      <c r="A76" s="3"/>
      <c r="B76" s="3"/>
      <c r="C76" s="3" t="s">
        <v>259</v>
      </c>
      <c r="D76" s="3" t="s">
        <v>174</v>
      </c>
      <c r="E76" s="3" t="s">
        <v>192</v>
      </c>
      <c r="F76" s="4">
        <v>12</v>
      </c>
      <c r="G76" s="3" t="s">
        <v>258</v>
      </c>
      <c r="H76" s="3" t="s">
        <v>9</v>
      </c>
      <c r="I76" s="3" t="s">
        <v>33</v>
      </c>
      <c r="J76" s="1">
        <v>44276.570787037002</v>
      </c>
      <c r="K76" s="4">
        <v>80</v>
      </c>
      <c r="L76" s="4">
        <v>6.4604666666666697</v>
      </c>
      <c r="M76" s="4">
        <v>21465.111090698301</v>
      </c>
      <c r="N76" s="3" t="b">
        <v>0</v>
      </c>
      <c r="O76" s="4">
        <v>112.693039997646</v>
      </c>
      <c r="P76" s="4"/>
      <c r="Q76" s="4">
        <v>112.693039997646</v>
      </c>
      <c r="R76" s="4">
        <v>140.86629999705701</v>
      </c>
      <c r="S76" s="4">
        <v>8038.5965804423204</v>
      </c>
      <c r="T76" s="3" t="b">
        <v>0</v>
      </c>
      <c r="U76" s="4">
        <v>6.5193333333333303</v>
      </c>
      <c r="V76" s="4">
        <v>153533.55043232799</v>
      </c>
      <c r="W76" s="4">
        <v>89.841294050631802</v>
      </c>
      <c r="X76" s="3" t="b">
        <v>0</v>
      </c>
    </row>
    <row r="77" spans="1:24">
      <c r="A77" s="3"/>
      <c r="B77" s="3"/>
      <c r="C77" s="3" t="s">
        <v>237</v>
      </c>
      <c r="D77" s="3" t="s">
        <v>174</v>
      </c>
      <c r="E77" s="3" t="s">
        <v>192</v>
      </c>
      <c r="F77" s="4">
        <v>14</v>
      </c>
      <c r="G77" s="3" t="s">
        <v>236</v>
      </c>
      <c r="H77" s="3" t="s">
        <v>9</v>
      </c>
      <c r="I77" s="3" t="s">
        <v>31</v>
      </c>
      <c r="J77" s="1">
        <v>44276.7358564815</v>
      </c>
      <c r="K77" s="4">
        <v>30</v>
      </c>
      <c r="L77" s="4">
        <v>6.4556666666666702</v>
      </c>
      <c r="M77" s="4">
        <v>8302.9795577363493</v>
      </c>
      <c r="N77" s="3" t="b">
        <v>0</v>
      </c>
      <c r="O77" s="4">
        <v>42.3781452688402</v>
      </c>
      <c r="P77" s="4"/>
      <c r="Q77" s="4">
        <v>42.3781452688402</v>
      </c>
      <c r="R77" s="4">
        <v>141.26048422946701</v>
      </c>
      <c r="S77" s="4">
        <v>24982.1855617086</v>
      </c>
      <c r="T77" s="3" t="b">
        <v>0</v>
      </c>
      <c r="U77" s="4">
        <v>6.51453333333333</v>
      </c>
      <c r="V77" s="4">
        <v>157928.04904933801</v>
      </c>
      <c r="W77" s="4">
        <v>89.964039637273302</v>
      </c>
      <c r="X77" s="3" t="b">
        <v>0</v>
      </c>
    </row>
    <row r="78" spans="1:24">
      <c r="A78" s="3"/>
      <c r="B78" s="3"/>
      <c r="C78" s="3" t="s">
        <v>215</v>
      </c>
      <c r="D78" s="3" t="s">
        <v>174</v>
      </c>
      <c r="E78" s="3" t="s">
        <v>192</v>
      </c>
      <c r="F78" s="4">
        <v>6</v>
      </c>
      <c r="G78" s="3" t="s">
        <v>214</v>
      </c>
      <c r="H78" s="3" t="s">
        <v>9</v>
      </c>
      <c r="I78" s="3" t="s">
        <v>38</v>
      </c>
      <c r="J78" s="1">
        <v>44276.900798611103</v>
      </c>
      <c r="K78" s="4">
        <v>1500</v>
      </c>
      <c r="L78" s="4">
        <v>6.4605333333333297</v>
      </c>
      <c r="M78" s="4">
        <v>372317.81940363301</v>
      </c>
      <c r="N78" s="3" t="b">
        <v>0</v>
      </c>
      <c r="O78" s="4">
        <v>1918.4920015113901</v>
      </c>
      <c r="P78" s="4"/>
      <c r="Q78" s="4">
        <v>1918.4920015113901</v>
      </c>
      <c r="R78" s="4">
        <v>127.89946676742601</v>
      </c>
      <c r="S78" s="4">
        <v>634.69559514246498</v>
      </c>
      <c r="T78" s="3" t="b">
        <v>0</v>
      </c>
      <c r="U78" s="4">
        <v>6.51941666666667</v>
      </c>
      <c r="V78" s="4">
        <v>156430.371446782</v>
      </c>
      <c r="W78" s="4">
        <v>85.134381498217195</v>
      </c>
      <c r="X78" s="3" t="b">
        <v>0</v>
      </c>
    </row>
    <row r="79" spans="1:24">
      <c r="A79" s="3"/>
      <c r="B79" s="3"/>
      <c r="C79" s="3" t="s">
        <v>193</v>
      </c>
      <c r="D79" s="3" t="s">
        <v>174</v>
      </c>
      <c r="E79" s="3" t="s">
        <v>192</v>
      </c>
      <c r="F79" s="4">
        <v>9</v>
      </c>
      <c r="G79" s="3" t="s">
        <v>191</v>
      </c>
      <c r="H79" s="3" t="s">
        <v>9</v>
      </c>
      <c r="I79" s="3" t="s">
        <v>26</v>
      </c>
      <c r="J79" s="1">
        <v>44277.065613425897</v>
      </c>
      <c r="K79" s="4">
        <v>350</v>
      </c>
      <c r="L79" s="4">
        <v>6.4604333333333299</v>
      </c>
      <c r="M79" s="4">
        <v>73812.618135914803</v>
      </c>
      <c r="N79" s="3" t="b">
        <v>0</v>
      </c>
      <c r="O79" s="4">
        <v>397.80044728064797</v>
      </c>
      <c r="P79" s="4"/>
      <c r="Q79" s="4">
        <v>397.80044728064797</v>
      </c>
      <c r="R79" s="4">
        <v>113.657270651614</v>
      </c>
      <c r="S79" s="4">
        <v>2435.8618521502699</v>
      </c>
      <c r="T79" s="3" t="b">
        <v>0</v>
      </c>
      <c r="U79" s="4">
        <v>6.51453333333333</v>
      </c>
      <c r="V79" s="4">
        <v>149565.900469082</v>
      </c>
      <c r="W79" s="4">
        <v>86.646577600215707</v>
      </c>
      <c r="X79" s="3" t="b">
        <v>0</v>
      </c>
    </row>
    <row r="80" spans="1:24">
      <c r="A80" s="3"/>
      <c r="B80" s="3"/>
      <c r="C80" s="3" t="s">
        <v>695</v>
      </c>
      <c r="D80" s="3" t="s">
        <v>174</v>
      </c>
      <c r="E80" s="3"/>
      <c r="F80" s="4">
        <v>22</v>
      </c>
      <c r="G80" s="3" t="s">
        <v>694</v>
      </c>
      <c r="H80" s="3" t="s">
        <v>7</v>
      </c>
      <c r="I80" s="3"/>
      <c r="J80" s="1">
        <v>44272.940868055601</v>
      </c>
      <c r="K80" s="4"/>
      <c r="L80" s="4">
        <v>6.5175666666666698</v>
      </c>
      <c r="M80" s="4">
        <v>0</v>
      </c>
      <c r="N80" s="3" t="b">
        <v>1</v>
      </c>
      <c r="O80" s="4">
        <v>0</v>
      </c>
      <c r="P80" s="4"/>
      <c r="Q80" s="4">
        <v>0</v>
      </c>
      <c r="R80" s="4"/>
      <c r="S80" s="4"/>
      <c r="T80" s="3" t="b">
        <v>0</v>
      </c>
      <c r="U80" s="4">
        <v>6.51453333333333</v>
      </c>
      <c r="V80" s="4">
        <v>180335.40150680899</v>
      </c>
      <c r="W80" s="4">
        <v>90.336863076631403</v>
      </c>
      <c r="X80" s="3" t="b">
        <v>0</v>
      </c>
    </row>
    <row r="81" spans="1:24">
      <c r="A81" s="3"/>
      <c r="B81" s="3"/>
      <c r="C81" s="3" t="s">
        <v>693</v>
      </c>
      <c r="D81" s="3" t="s">
        <v>174</v>
      </c>
      <c r="E81" s="3"/>
      <c r="F81" s="4">
        <v>23</v>
      </c>
      <c r="G81" s="3" t="s">
        <v>692</v>
      </c>
      <c r="H81" s="3" t="s">
        <v>7</v>
      </c>
      <c r="I81" s="3"/>
      <c r="J81" s="1">
        <v>44272.955914351798</v>
      </c>
      <c r="K81" s="4"/>
      <c r="L81" s="4">
        <v>6.5175999999999998</v>
      </c>
      <c r="M81" s="4">
        <v>0</v>
      </c>
      <c r="N81" s="3" t="b">
        <v>1</v>
      </c>
      <c r="O81" s="4">
        <v>0</v>
      </c>
      <c r="P81" s="4"/>
      <c r="Q81" s="4">
        <v>0</v>
      </c>
      <c r="R81" s="4"/>
      <c r="S81" s="4"/>
      <c r="T81" s="3" t="b">
        <v>0</v>
      </c>
      <c r="U81" s="4">
        <v>6.5193333333333303</v>
      </c>
      <c r="V81" s="4">
        <v>193978.001945981</v>
      </c>
      <c r="W81" s="4">
        <v>93.514353266457505</v>
      </c>
      <c r="X81" s="3" t="b">
        <v>0</v>
      </c>
    </row>
    <row r="82" spans="1:24">
      <c r="A82" s="3"/>
      <c r="B82" s="3"/>
      <c r="C82" s="3" t="s">
        <v>691</v>
      </c>
      <c r="D82" s="3" t="s">
        <v>174</v>
      </c>
      <c r="E82" s="3"/>
      <c r="F82" s="4">
        <v>24</v>
      </c>
      <c r="G82" s="3" t="s">
        <v>690</v>
      </c>
      <c r="H82" s="3" t="s">
        <v>7</v>
      </c>
      <c r="I82" s="3"/>
      <c r="J82" s="1">
        <v>44272.970972222203</v>
      </c>
      <c r="K82" s="4"/>
      <c r="L82" s="4">
        <v>6.5175666666666698</v>
      </c>
      <c r="M82" s="4">
        <v>0</v>
      </c>
      <c r="N82" s="3" t="b">
        <v>1</v>
      </c>
      <c r="O82" s="4">
        <v>0</v>
      </c>
      <c r="P82" s="4"/>
      <c r="Q82" s="4">
        <v>0</v>
      </c>
      <c r="R82" s="4"/>
      <c r="S82" s="4"/>
      <c r="T82" s="3" t="b">
        <v>0</v>
      </c>
      <c r="U82" s="4">
        <v>6.5193000000000003</v>
      </c>
      <c r="V82" s="4">
        <v>200356.97338903701</v>
      </c>
      <c r="W82" s="4">
        <v>91.944872648289007</v>
      </c>
      <c r="X82" s="3" t="b">
        <v>0</v>
      </c>
    </row>
    <row r="83" spans="1:24">
      <c r="A83" s="3"/>
      <c r="B83" s="3"/>
      <c r="C83" s="3" t="s">
        <v>689</v>
      </c>
      <c r="D83" s="3" t="s">
        <v>174</v>
      </c>
      <c r="E83" s="3"/>
      <c r="F83" s="4">
        <v>25</v>
      </c>
      <c r="G83" s="3" t="s">
        <v>688</v>
      </c>
      <c r="H83" s="3" t="s">
        <v>7</v>
      </c>
      <c r="I83" s="3"/>
      <c r="J83" s="1">
        <v>44272.9859490741</v>
      </c>
      <c r="K83" s="4"/>
      <c r="L83" s="4">
        <v>6.5175999999999998</v>
      </c>
      <c r="M83" s="4">
        <v>0</v>
      </c>
      <c r="N83" s="3" t="b">
        <v>1</v>
      </c>
      <c r="O83" s="4">
        <v>0</v>
      </c>
      <c r="P83" s="4"/>
      <c r="Q83" s="4">
        <v>0</v>
      </c>
      <c r="R83" s="4"/>
      <c r="S83" s="4"/>
      <c r="T83" s="3" t="b">
        <v>0</v>
      </c>
      <c r="U83" s="4">
        <v>6.5145666666666697</v>
      </c>
      <c r="V83" s="4">
        <v>180386.99877265299</v>
      </c>
      <c r="W83" s="4">
        <v>92.528543815555295</v>
      </c>
      <c r="X83" s="3" t="b">
        <v>0</v>
      </c>
    </row>
    <row r="84" spans="1:24">
      <c r="A84" s="3"/>
      <c r="B84" s="3"/>
      <c r="C84" s="3" t="s">
        <v>687</v>
      </c>
      <c r="D84" s="3" t="s">
        <v>174</v>
      </c>
      <c r="E84" s="3"/>
      <c r="F84" s="4">
        <v>26</v>
      </c>
      <c r="G84" s="3" t="s">
        <v>686</v>
      </c>
      <c r="H84" s="3" t="s">
        <v>7</v>
      </c>
      <c r="I84" s="3"/>
      <c r="J84" s="1">
        <v>44273.000937500001</v>
      </c>
      <c r="K84" s="4"/>
      <c r="L84" s="4">
        <v>6.5175999999999998</v>
      </c>
      <c r="M84" s="4">
        <v>0</v>
      </c>
      <c r="N84" s="3" t="b">
        <v>1</v>
      </c>
      <c r="O84" s="4">
        <v>0</v>
      </c>
      <c r="P84" s="4"/>
      <c r="Q84" s="4">
        <v>0</v>
      </c>
      <c r="R84" s="4"/>
      <c r="S84" s="4"/>
      <c r="T84" s="3" t="b">
        <v>0</v>
      </c>
      <c r="U84" s="4">
        <v>6.5145833333333298</v>
      </c>
      <c r="V84" s="4">
        <v>183543.062600529</v>
      </c>
      <c r="W84" s="4">
        <v>91.245745164987994</v>
      </c>
      <c r="X84" s="3" t="b">
        <v>0</v>
      </c>
    </row>
    <row r="85" spans="1:24">
      <c r="A85" s="3"/>
      <c r="B85" s="3"/>
      <c r="C85" s="3" t="s">
        <v>685</v>
      </c>
      <c r="D85" s="3" t="s">
        <v>174</v>
      </c>
      <c r="E85" s="3"/>
      <c r="F85" s="4">
        <v>27</v>
      </c>
      <c r="G85" s="3" t="s">
        <v>684</v>
      </c>
      <c r="H85" s="3" t="s">
        <v>7</v>
      </c>
      <c r="I85" s="3"/>
      <c r="J85" s="1">
        <v>44273.016018518501</v>
      </c>
      <c r="K85" s="4"/>
      <c r="L85" s="4">
        <v>6.5175999999999998</v>
      </c>
      <c r="M85" s="4">
        <v>0</v>
      </c>
      <c r="N85" s="3" t="b">
        <v>1</v>
      </c>
      <c r="O85" s="4">
        <v>0</v>
      </c>
      <c r="P85" s="4"/>
      <c r="Q85" s="4">
        <v>0</v>
      </c>
      <c r="R85" s="4"/>
      <c r="S85" s="4"/>
      <c r="T85" s="3" t="b">
        <v>0</v>
      </c>
      <c r="U85" s="4">
        <v>6.5193333333333303</v>
      </c>
      <c r="V85" s="4">
        <v>178418.61104904601</v>
      </c>
      <c r="W85" s="4">
        <v>91.942919593016697</v>
      </c>
      <c r="X85" s="3" t="b">
        <v>0</v>
      </c>
    </row>
    <row r="86" spans="1:24">
      <c r="A86" s="3"/>
      <c r="B86" s="3"/>
      <c r="C86" s="3" t="s">
        <v>626</v>
      </c>
      <c r="D86" s="3" t="s">
        <v>174</v>
      </c>
      <c r="E86" s="3"/>
      <c r="F86" s="4">
        <v>28</v>
      </c>
      <c r="G86" s="3" t="s">
        <v>683</v>
      </c>
      <c r="H86" s="3" t="s">
        <v>7</v>
      </c>
      <c r="I86" s="3"/>
      <c r="J86" s="1">
        <v>44273.031041666698</v>
      </c>
      <c r="K86" s="4"/>
      <c r="L86" s="4">
        <v>6.5175666666666698</v>
      </c>
      <c r="M86" s="4">
        <v>0</v>
      </c>
      <c r="N86" s="3" t="b">
        <v>1</v>
      </c>
      <c r="O86" s="4">
        <v>0</v>
      </c>
      <c r="P86" s="4"/>
      <c r="Q86" s="4">
        <v>0</v>
      </c>
      <c r="R86" s="4"/>
      <c r="S86" s="4"/>
      <c r="T86" s="3" t="b">
        <v>0</v>
      </c>
      <c r="U86" s="4">
        <v>6.5193000000000003</v>
      </c>
      <c r="V86" s="4">
        <v>185458.73648207099</v>
      </c>
      <c r="W86" s="4">
        <v>90.544817840230607</v>
      </c>
      <c r="X86" s="3" t="b">
        <v>0</v>
      </c>
    </row>
    <row r="87" spans="1:24">
      <c r="A87" s="3"/>
      <c r="B87" s="3"/>
      <c r="C87" s="3" t="s">
        <v>682</v>
      </c>
      <c r="D87" s="3" t="s">
        <v>174</v>
      </c>
      <c r="E87" s="3"/>
      <c r="F87" s="4">
        <v>29</v>
      </c>
      <c r="G87" s="3" t="s">
        <v>681</v>
      </c>
      <c r="H87" s="3" t="s">
        <v>7</v>
      </c>
      <c r="I87" s="3"/>
      <c r="J87" s="1">
        <v>44273.046041666697</v>
      </c>
      <c r="K87" s="4"/>
      <c r="L87" s="4">
        <v>6.5176166666666697</v>
      </c>
      <c r="M87" s="4">
        <v>0</v>
      </c>
      <c r="N87" s="3" t="b">
        <v>1</v>
      </c>
      <c r="O87" s="4">
        <v>0</v>
      </c>
      <c r="P87" s="4"/>
      <c r="Q87" s="4">
        <v>0</v>
      </c>
      <c r="R87" s="4"/>
      <c r="S87" s="4"/>
      <c r="T87" s="3" t="b">
        <v>0</v>
      </c>
      <c r="U87" s="4">
        <v>6.5193666666666701</v>
      </c>
      <c r="V87" s="4">
        <v>180752.83503528801</v>
      </c>
      <c r="W87" s="4">
        <v>91.167496054191503</v>
      </c>
      <c r="X87" s="3" t="b">
        <v>0</v>
      </c>
    </row>
    <row r="88" spans="1:24">
      <c r="A88" s="3"/>
      <c r="B88" s="3"/>
      <c r="C88" s="3" t="s">
        <v>680</v>
      </c>
      <c r="D88" s="3" t="s">
        <v>174</v>
      </c>
      <c r="E88" s="3"/>
      <c r="F88" s="4">
        <v>30</v>
      </c>
      <c r="G88" s="3" t="s">
        <v>679</v>
      </c>
      <c r="H88" s="3" t="s">
        <v>7</v>
      </c>
      <c r="I88" s="3"/>
      <c r="J88" s="1">
        <v>44273.060995370397</v>
      </c>
      <c r="K88" s="4"/>
      <c r="L88" s="4">
        <v>6.51755</v>
      </c>
      <c r="M88" s="4">
        <v>0</v>
      </c>
      <c r="N88" s="3" t="b">
        <v>1</v>
      </c>
      <c r="O88" s="4">
        <v>0</v>
      </c>
      <c r="P88" s="4"/>
      <c r="Q88" s="4">
        <v>0</v>
      </c>
      <c r="R88" s="4"/>
      <c r="S88" s="4"/>
      <c r="T88" s="3" t="b">
        <v>0</v>
      </c>
      <c r="U88" s="4">
        <v>6.5193000000000003</v>
      </c>
      <c r="V88" s="4">
        <v>184119.87331372101</v>
      </c>
      <c r="W88" s="4">
        <v>89.014673724158996</v>
      </c>
      <c r="X88" s="3" t="b">
        <v>0</v>
      </c>
    </row>
    <row r="89" spans="1:24">
      <c r="A89" s="3"/>
      <c r="B89" s="3"/>
      <c r="C89" s="3" t="s">
        <v>678</v>
      </c>
      <c r="D89" s="3" t="s">
        <v>174</v>
      </c>
      <c r="E89" s="3"/>
      <c r="F89" s="4">
        <v>31</v>
      </c>
      <c r="G89" s="3" t="s">
        <v>677</v>
      </c>
      <c r="H89" s="3" t="s">
        <v>7</v>
      </c>
      <c r="I89" s="3"/>
      <c r="J89" s="1">
        <v>44273.076111111099</v>
      </c>
      <c r="K89" s="4"/>
      <c r="L89" s="4">
        <v>6.5175999999999998</v>
      </c>
      <c r="M89" s="4">
        <v>0</v>
      </c>
      <c r="N89" s="3" t="b">
        <v>1</v>
      </c>
      <c r="O89" s="4">
        <v>0</v>
      </c>
      <c r="P89" s="4"/>
      <c r="Q89" s="4">
        <v>0</v>
      </c>
      <c r="R89" s="4"/>
      <c r="S89" s="4"/>
      <c r="T89" s="3" t="b">
        <v>0</v>
      </c>
      <c r="U89" s="4">
        <v>6.5193333333333303</v>
      </c>
      <c r="V89" s="4">
        <v>205375.37143619801</v>
      </c>
      <c r="W89" s="4">
        <v>92.001537246265499</v>
      </c>
      <c r="X89" s="3" t="b">
        <v>0</v>
      </c>
    </row>
    <row r="90" spans="1:24">
      <c r="A90" s="3"/>
      <c r="B90" s="3"/>
      <c r="C90" s="3" t="s">
        <v>673</v>
      </c>
      <c r="D90" s="3" t="s">
        <v>174</v>
      </c>
      <c r="E90" s="3"/>
      <c r="F90" s="4">
        <v>32</v>
      </c>
      <c r="G90" s="3" t="s">
        <v>674</v>
      </c>
      <c r="H90" s="3" t="s">
        <v>7</v>
      </c>
      <c r="I90" s="3"/>
      <c r="J90" s="1">
        <v>44273.121365740699</v>
      </c>
      <c r="K90" s="4"/>
      <c r="L90" s="4">
        <v>6.4461500000000003</v>
      </c>
      <c r="M90" s="4">
        <v>1224.39505055174</v>
      </c>
      <c r="N90" s="3" t="b">
        <v>0</v>
      </c>
      <c r="O90" s="4">
        <v>5.2125665393744303</v>
      </c>
      <c r="P90" s="4"/>
      <c r="Q90" s="4">
        <v>5.2125665393744303</v>
      </c>
      <c r="R90" s="4"/>
      <c r="S90" s="4">
        <v>222047.165519439</v>
      </c>
      <c r="T90" s="3" t="b">
        <v>0</v>
      </c>
      <c r="U90" s="4">
        <v>6.51453333333333</v>
      </c>
      <c r="V90" s="4">
        <v>189337.74507306601</v>
      </c>
      <c r="W90" s="4">
        <v>91.515515389433901</v>
      </c>
      <c r="X90" s="3" t="b">
        <v>0</v>
      </c>
    </row>
    <row r="91" spans="1:24">
      <c r="A91" s="3"/>
      <c r="B91" s="3"/>
      <c r="C91" s="3" t="s">
        <v>673</v>
      </c>
      <c r="D91" s="3" t="s">
        <v>174</v>
      </c>
      <c r="E91" s="3"/>
      <c r="F91" s="4">
        <v>32</v>
      </c>
      <c r="G91" s="3" t="s">
        <v>672</v>
      </c>
      <c r="H91" s="3" t="s">
        <v>7</v>
      </c>
      <c r="I91" s="3"/>
      <c r="J91" s="1">
        <v>44273.136423611097</v>
      </c>
      <c r="K91" s="4"/>
      <c r="L91" s="4">
        <v>6.47</v>
      </c>
      <c r="M91" s="4">
        <v>0</v>
      </c>
      <c r="N91" s="3" t="b">
        <v>1</v>
      </c>
      <c r="O91" s="4">
        <v>0</v>
      </c>
      <c r="P91" s="4"/>
      <c r="Q91" s="4">
        <v>0</v>
      </c>
      <c r="R91" s="4"/>
      <c r="S91" s="4"/>
      <c r="T91" s="3" t="b">
        <v>0</v>
      </c>
      <c r="U91" s="4">
        <v>6.5193333333333303</v>
      </c>
      <c r="V91" s="4">
        <v>188236.45708168499</v>
      </c>
      <c r="W91" s="4">
        <v>89.286171551794595</v>
      </c>
      <c r="X91" s="3" t="b">
        <v>0</v>
      </c>
    </row>
    <row r="92" spans="1:24">
      <c r="A92" s="3"/>
      <c r="B92" s="3"/>
      <c r="C92" s="3" t="s">
        <v>671</v>
      </c>
      <c r="D92" s="3" t="s">
        <v>174</v>
      </c>
      <c r="E92" s="3"/>
      <c r="F92" s="4">
        <v>33</v>
      </c>
      <c r="G92" s="3" t="s">
        <v>670</v>
      </c>
      <c r="H92" s="3" t="s">
        <v>7</v>
      </c>
      <c r="I92" s="3"/>
      <c r="J92" s="1">
        <v>44273.151400463001</v>
      </c>
      <c r="K92" s="4"/>
      <c r="L92" s="4">
        <v>6.5175666666666698</v>
      </c>
      <c r="M92" s="4">
        <v>0</v>
      </c>
      <c r="N92" s="3" t="b">
        <v>1</v>
      </c>
      <c r="O92" s="4">
        <v>0</v>
      </c>
      <c r="P92" s="4"/>
      <c r="Q92" s="4">
        <v>0</v>
      </c>
      <c r="R92" s="4"/>
      <c r="S92" s="4"/>
      <c r="T92" s="3" t="b">
        <v>0</v>
      </c>
      <c r="U92" s="4">
        <v>6.5193000000000003</v>
      </c>
      <c r="V92" s="4">
        <v>182475.05022093299</v>
      </c>
      <c r="W92" s="4">
        <v>89.860200871227207</v>
      </c>
      <c r="X92" s="3" t="b">
        <v>0</v>
      </c>
    </row>
    <row r="93" spans="1:24">
      <c r="A93" s="3"/>
      <c r="B93" s="3"/>
      <c r="C93" s="3" t="s">
        <v>669</v>
      </c>
      <c r="D93" s="3" t="s">
        <v>174</v>
      </c>
      <c r="E93" s="3"/>
      <c r="F93" s="4">
        <v>34</v>
      </c>
      <c r="G93" s="3" t="s">
        <v>668</v>
      </c>
      <c r="H93" s="3" t="s">
        <v>7</v>
      </c>
      <c r="I93" s="3"/>
      <c r="J93" s="1">
        <v>44273.166365740697</v>
      </c>
      <c r="K93" s="4"/>
      <c r="L93" s="4">
        <v>6.4509499999999997</v>
      </c>
      <c r="M93" s="4">
        <v>899.96419605021504</v>
      </c>
      <c r="N93" s="3" t="b">
        <v>1</v>
      </c>
      <c r="O93" s="4">
        <v>3.6215753470393399</v>
      </c>
      <c r="P93" s="4"/>
      <c r="Q93" s="4">
        <v>3.6215753470393399</v>
      </c>
      <c r="R93" s="4"/>
      <c r="S93" s="4">
        <v>48979.899357823197</v>
      </c>
      <c r="T93" s="3" t="b">
        <v>0</v>
      </c>
      <c r="U93" s="4">
        <v>6.5193333333333303</v>
      </c>
      <c r="V93" s="4">
        <v>200306.45911362299</v>
      </c>
      <c r="W93" s="4">
        <v>89.104421756411497</v>
      </c>
      <c r="X93" s="3" t="b">
        <v>0</v>
      </c>
    </row>
    <row r="94" spans="1:24">
      <c r="A94" s="3"/>
      <c r="B94" s="3"/>
      <c r="C94" s="3" t="s">
        <v>667</v>
      </c>
      <c r="D94" s="3" t="s">
        <v>174</v>
      </c>
      <c r="E94" s="3"/>
      <c r="F94" s="4">
        <v>35</v>
      </c>
      <c r="G94" s="3" t="s">
        <v>666</v>
      </c>
      <c r="H94" s="3" t="s">
        <v>7</v>
      </c>
      <c r="I94" s="3"/>
      <c r="J94" s="1">
        <v>44273.181504629603</v>
      </c>
      <c r="K94" s="4"/>
      <c r="L94" s="4">
        <v>6.4556833333333303</v>
      </c>
      <c r="M94" s="4">
        <v>731.86636600688098</v>
      </c>
      <c r="N94" s="3" t="b">
        <v>1</v>
      </c>
      <c r="O94" s="4">
        <v>3.05292364799209</v>
      </c>
      <c r="P94" s="4"/>
      <c r="Q94" s="4">
        <v>3.05292364799209</v>
      </c>
      <c r="R94" s="4"/>
      <c r="S94" s="4">
        <v>280125.673054857</v>
      </c>
      <c r="T94" s="3" t="b">
        <v>0</v>
      </c>
      <c r="U94" s="4">
        <v>6.5145499999999998</v>
      </c>
      <c r="V94" s="4">
        <v>193233.799378241</v>
      </c>
      <c r="W94" s="4">
        <v>91.306954625931894</v>
      </c>
      <c r="X94" s="3" t="b">
        <v>0</v>
      </c>
    </row>
    <row r="95" spans="1:24">
      <c r="A95" s="3"/>
      <c r="B95" s="3"/>
      <c r="C95" s="3" t="s">
        <v>653</v>
      </c>
      <c r="D95" s="3" t="s">
        <v>174</v>
      </c>
      <c r="E95" s="3"/>
      <c r="F95" s="4">
        <v>36</v>
      </c>
      <c r="G95" s="3" t="s">
        <v>665</v>
      </c>
      <c r="H95" s="3" t="s">
        <v>7</v>
      </c>
      <c r="I95" s="3"/>
      <c r="J95" s="1">
        <v>44273.1965277778</v>
      </c>
      <c r="K95" s="4"/>
      <c r="L95" s="4">
        <v>6.4557000000000002</v>
      </c>
      <c r="M95" s="4">
        <v>2275.5700296800501</v>
      </c>
      <c r="N95" s="3" t="b">
        <v>0</v>
      </c>
      <c r="O95" s="4">
        <v>9.9270283443732392</v>
      </c>
      <c r="P95" s="4"/>
      <c r="Q95" s="4">
        <v>9.9270283443732392</v>
      </c>
      <c r="R95" s="4"/>
      <c r="S95" s="4">
        <v>51224.220741581703</v>
      </c>
      <c r="T95" s="3" t="b">
        <v>0</v>
      </c>
      <c r="U95" s="4">
        <v>6.5145666666666697</v>
      </c>
      <c r="V95" s="4">
        <v>184772.86398351201</v>
      </c>
      <c r="W95" s="4">
        <v>90.714780812372894</v>
      </c>
      <c r="X95" s="3" t="b">
        <v>0</v>
      </c>
    </row>
    <row r="96" spans="1:24">
      <c r="A96" s="3"/>
      <c r="B96" s="3"/>
      <c r="C96" s="3" t="s">
        <v>664</v>
      </c>
      <c r="D96" s="3" t="s">
        <v>174</v>
      </c>
      <c r="E96" s="3"/>
      <c r="F96" s="4">
        <v>37</v>
      </c>
      <c r="G96" s="3" t="s">
        <v>663</v>
      </c>
      <c r="H96" s="3" t="s">
        <v>7</v>
      </c>
      <c r="I96" s="3"/>
      <c r="J96" s="1">
        <v>44273.211550925902</v>
      </c>
      <c r="K96" s="4"/>
      <c r="L96" s="4">
        <v>6.4699499999999999</v>
      </c>
      <c r="M96" s="4">
        <v>1129.5331823711699</v>
      </c>
      <c r="N96" s="3" t="b">
        <v>0</v>
      </c>
      <c r="O96" s="4">
        <v>4.4807557767759398</v>
      </c>
      <c r="P96" s="4"/>
      <c r="Q96" s="4">
        <v>4.4807557767759398</v>
      </c>
      <c r="R96" s="4"/>
      <c r="S96" s="4">
        <v>90554.287496178906</v>
      </c>
      <c r="T96" s="3" t="b">
        <v>0</v>
      </c>
      <c r="U96" s="4">
        <v>6.5145499999999998</v>
      </c>
      <c r="V96" s="4">
        <v>203195.91251610901</v>
      </c>
      <c r="W96" s="4">
        <v>89.033302224181199</v>
      </c>
      <c r="X96" s="3" t="b">
        <v>0</v>
      </c>
    </row>
    <row r="97" spans="1:24">
      <c r="A97" s="3"/>
      <c r="B97" s="3"/>
      <c r="C97" s="3" t="s">
        <v>662</v>
      </c>
      <c r="D97" s="3" t="s">
        <v>174</v>
      </c>
      <c r="E97" s="3"/>
      <c r="F97" s="4">
        <v>38</v>
      </c>
      <c r="G97" s="3" t="s">
        <v>661</v>
      </c>
      <c r="H97" s="3" t="s">
        <v>7</v>
      </c>
      <c r="I97" s="3"/>
      <c r="J97" s="1">
        <v>44273.2267013889</v>
      </c>
      <c r="K97" s="4"/>
      <c r="L97" s="4">
        <v>6.4604666666666697</v>
      </c>
      <c r="M97" s="4">
        <v>553.10290291566002</v>
      </c>
      <c r="N97" s="3" t="b">
        <v>1</v>
      </c>
      <c r="O97" s="4">
        <v>2.2038306659212101</v>
      </c>
      <c r="P97" s="4"/>
      <c r="Q97" s="4">
        <v>2.2038306659212101</v>
      </c>
      <c r="R97" s="4"/>
      <c r="S97" s="4">
        <v>78365.274659788498</v>
      </c>
      <c r="T97" s="3" t="b">
        <v>0</v>
      </c>
      <c r="U97" s="4">
        <v>6.5145666666666697</v>
      </c>
      <c r="V97" s="4">
        <v>202299.57156189301</v>
      </c>
      <c r="W97" s="4">
        <v>90.136134302629799</v>
      </c>
      <c r="X97" s="3" t="b">
        <v>0</v>
      </c>
    </row>
    <row r="98" spans="1:24">
      <c r="A98" s="3"/>
      <c r="B98" s="3"/>
      <c r="C98" s="3" t="s">
        <v>626</v>
      </c>
      <c r="D98" s="3" t="s">
        <v>174</v>
      </c>
      <c r="E98" s="3"/>
      <c r="F98" s="4">
        <v>28</v>
      </c>
      <c r="G98" s="3" t="s">
        <v>660</v>
      </c>
      <c r="H98" s="3" t="s">
        <v>7</v>
      </c>
      <c r="I98" s="3"/>
      <c r="J98" s="1">
        <v>44273.2417361111</v>
      </c>
      <c r="K98" s="4"/>
      <c r="L98" s="4">
        <v>6.51758333333333</v>
      </c>
      <c r="M98" s="4">
        <v>0</v>
      </c>
      <c r="N98" s="3" t="b">
        <v>1</v>
      </c>
      <c r="O98" s="4">
        <v>0</v>
      </c>
      <c r="P98" s="4"/>
      <c r="Q98" s="4">
        <v>0</v>
      </c>
      <c r="R98" s="4"/>
      <c r="S98" s="4"/>
      <c r="T98" s="3" t="b">
        <v>0</v>
      </c>
      <c r="U98" s="4">
        <v>6.5193166666666702</v>
      </c>
      <c r="V98" s="4">
        <v>173412.849612947</v>
      </c>
      <c r="W98" s="4">
        <v>90.403104706294897</v>
      </c>
      <c r="X98" s="3" t="b">
        <v>0</v>
      </c>
    </row>
    <row r="99" spans="1:24">
      <c r="A99" s="3"/>
      <c r="B99" s="3"/>
      <c r="C99" s="3" t="s">
        <v>659</v>
      </c>
      <c r="D99" s="3" t="s">
        <v>174</v>
      </c>
      <c r="E99" s="3"/>
      <c r="F99" s="4">
        <v>39</v>
      </c>
      <c r="G99" s="3" t="s">
        <v>658</v>
      </c>
      <c r="H99" s="3" t="s">
        <v>7</v>
      </c>
      <c r="I99" s="3"/>
      <c r="J99" s="1">
        <v>44273.256874999999</v>
      </c>
      <c r="K99" s="4"/>
      <c r="L99" s="4">
        <v>6.51758333333333</v>
      </c>
      <c r="M99" s="4">
        <v>0</v>
      </c>
      <c r="N99" s="3" t="b">
        <v>1</v>
      </c>
      <c r="O99" s="4">
        <v>0</v>
      </c>
      <c r="P99" s="4"/>
      <c r="Q99" s="4">
        <v>0</v>
      </c>
      <c r="R99" s="4"/>
      <c r="S99" s="4"/>
      <c r="T99" s="3" t="b">
        <v>0</v>
      </c>
      <c r="U99" s="4">
        <v>6.5145666666666697</v>
      </c>
      <c r="V99" s="4">
        <v>179549.78878772201</v>
      </c>
      <c r="W99" s="4">
        <v>86.896301959851598</v>
      </c>
      <c r="X99" s="3" t="b">
        <v>0</v>
      </c>
    </row>
    <row r="100" spans="1:24">
      <c r="A100" s="3"/>
      <c r="B100" s="3"/>
      <c r="C100" s="3" t="s">
        <v>655</v>
      </c>
      <c r="D100" s="3" t="s">
        <v>174</v>
      </c>
      <c r="E100" s="3"/>
      <c r="F100" s="4">
        <v>40</v>
      </c>
      <c r="G100" s="3" t="s">
        <v>654</v>
      </c>
      <c r="H100" s="3" t="s">
        <v>7</v>
      </c>
      <c r="I100" s="3"/>
      <c r="J100" s="1">
        <v>44273.302199074104</v>
      </c>
      <c r="K100" s="4"/>
      <c r="L100" s="4">
        <v>6.4508999999999999</v>
      </c>
      <c r="M100" s="4">
        <v>1049.97910518955</v>
      </c>
      <c r="N100" s="3" t="b">
        <v>0</v>
      </c>
      <c r="O100" s="4">
        <v>4.6123417220195604</v>
      </c>
      <c r="P100" s="4"/>
      <c r="Q100" s="4">
        <v>4.6123417220195604</v>
      </c>
      <c r="R100" s="4"/>
      <c r="S100" s="4" t="s">
        <v>30</v>
      </c>
      <c r="T100" s="3" t="b">
        <v>0</v>
      </c>
      <c r="U100" s="4">
        <v>6.5193000000000003</v>
      </c>
      <c r="V100" s="4">
        <v>183495.92648624099</v>
      </c>
      <c r="W100" s="4">
        <v>89.980566936749796</v>
      </c>
      <c r="X100" s="3" t="b">
        <v>0</v>
      </c>
    </row>
    <row r="101" spans="1:24">
      <c r="A101" s="3"/>
      <c r="B101" s="3"/>
      <c r="C101" s="3" t="s">
        <v>653</v>
      </c>
      <c r="D101" s="3" t="s">
        <v>174</v>
      </c>
      <c r="E101" s="3"/>
      <c r="F101" s="4">
        <v>36</v>
      </c>
      <c r="G101" s="3" t="s">
        <v>652</v>
      </c>
      <c r="H101" s="3" t="s">
        <v>7</v>
      </c>
      <c r="I101" s="3"/>
      <c r="J101" s="1">
        <v>44273.317245370403</v>
      </c>
      <c r="K101" s="4"/>
      <c r="L101" s="4">
        <v>6.4604666666666697</v>
      </c>
      <c r="M101" s="4">
        <v>2125.6956765045002</v>
      </c>
      <c r="N101" s="3" t="b">
        <v>0</v>
      </c>
      <c r="O101" s="4">
        <v>9.3856922475524591</v>
      </c>
      <c r="P101" s="4"/>
      <c r="Q101" s="4">
        <v>9.3856922475524591</v>
      </c>
      <c r="R101" s="4"/>
      <c r="S101" s="4">
        <v>19257.687396938301</v>
      </c>
      <c r="T101" s="3" t="b">
        <v>0</v>
      </c>
      <c r="U101" s="4">
        <v>6.5193333333333303</v>
      </c>
      <c r="V101" s="4">
        <v>182558.486468138</v>
      </c>
      <c r="W101" s="4">
        <v>89.385464488661199</v>
      </c>
      <c r="X101" s="3" t="b">
        <v>0</v>
      </c>
    </row>
    <row r="102" spans="1:24">
      <c r="A102" s="3"/>
      <c r="B102" s="3"/>
      <c r="C102" s="3" t="s">
        <v>651</v>
      </c>
      <c r="D102" s="3" t="s">
        <v>174</v>
      </c>
      <c r="E102" s="3"/>
      <c r="F102" s="4">
        <v>41</v>
      </c>
      <c r="G102" s="3" t="s">
        <v>650</v>
      </c>
      <c r="H102" s="3" t="s">
        <v>7</v>
      </c>
      <c r="I102" s="3"/>
      <c r="J102" s="1">
        <v>44273.332245370402</v>
      </c>
      <c r="K102" s="4"/>
      <c r="L102" s="4">
        <v>6.4556666666666702</v>
      </c>
      <c r="M102" s="4">
        <v>703.27091448153897</v>
      </c>
      <c r="N102" s="3" t="b">
        <v>1</v>
      </c>
      <c r="O102" s="4">
        <v>2.9983071017247398</v>
      </c>
      <c r="P102" s="4"/>
      <c r="Q102" s="4">
        <v>2.9983071017247398</v>
      </c>
      <c r="R102" s="4"/>
      <c r="S102" s="4">
        <v>43200.102365024701</v>
      </c>
      <c r="T102" s="3" t="b">
        <v>0</v>
      </c>
      <c r="U102" s="4">
        <v>6.5145499999999998</v>
      </c>
      <c r="V102" s="4">
        <v>189066.15411949001</v>
      </c>
      <c r="W102" s="4">
        <v>90.373984303421693</v>
      </c>
      <c r="X102" s="3" t="b">
        <v>0</v>
      </c>
    </row>
    <row r="103" spans="1:24">
      <c r="A103" s="3"/>
      <c r="B103" s="3"/>
      <c r="C103" s="3" t="s">
        <v>649</v>
      </c>
      <c r="D103" s="3" t="s">
        <v>174</v>
      </c>
      <c r="E103" s="3"/>
      <c r="F103" s="4">
        <v>42</v>
      </c>
      <c r="G103" s="3" t="s">
        <v>648</v>
      </c>
      <c r="H103" s="3" t="s">
        <v>7</v>
      </c>
      <c r="I103" s="3"/>
      <c r="J103" s="1">
        <v>44273.347268518497</v>
      </c>
      <c r="K103" s="4"/>
      <c r="L103" s="4">
        <v>6.4557000000000002</v>
      </c>
      <c r="M103" s="4">
        <v>346.403309166795</v>
      </c>
      <c r="N103" s="3" t="b">
        <v>0</v>
      </c>
      <c r="O103" s="4">
        <v>1.5206412571893599</v>
      </c>
      <c r="P103" s="4"/>
      <c r="Q103" s="4">
        <v>1.5206412571893599</v>
      </c>
      <c r="R103" s="4"/>
      <c r="S103" s="4">
        <v>663192.30209561903</v>
      </c>
      <c r="T103" s="3" t="b">
        <v>0</v>
      </c>
      <c r="U103" s="4">
        <v>6.5145833333333298</v>
      </c>
      <c r="V103" s="4">
        <v>183621.068345557</v>
      </c>
      <c r="W103" s="4">
        <v>92.285423248959802</v>
      </c>
      <c r="X103" s="3" t="b">
        <v>0</v>
      </c>
    </row>
    <row r="104" spans="1:24">
      <c r="A104" s="3"/>
      <c r="B104" s="3"/>
      <c r="C104" s="3" t="s">
        <v>647</v>
      </c>
      <c r="D104" s="3" t="s">
        <v>174</v>
      </c>
      <c r="E104" s="3"/>
      <c r="F104" s="4">
        <v>43</v>
      </c>
      <c r="G104" s="3" t="s">
        <v>646</v>
      </c>
      <c r="H104" s="3" t="s">
        <v>4</v>
      </c>
      <c r="I104" s="3"/>
      <c r="J104" s="1">
        <v>44273.362291666701</v>
      </c>
      <c r="K104" s="4"/>
      <c r="L104" s="4">
        <v>6.4747166666666702</v>
      </c>
      <c r="M104" s="4">
        <v>510.76592204700398</v>
      </c>
      <c r="N104" s="3" t="b">
        <v>0</v>
      </c>
      <c r="O104" s="4">
        <v>2.2176144090883798</v>
      </c>
      <c r="P104" s="4"/>
      <c r="Q104" s="4">
        <v>2.2176144090883798</v>
      </c>
      <c r="R104" s="4"/>
      <c r="S104" s="4">
        <v>708680.093596366</v>
      </c>
      <c r="T104" s="3" t="b">
        <v>0</v>
      </c>
      <c r="U104" s="4">
        <v>6.5193000000000003</v>
      </c>
      <c r="V104" s="4">
        <v>185653.49354729601</v>
      </c>
      <c r="W104" s="4">
        <v>88.450305281655204</v>
      </c>
      <c r="X104" s="3" t="b">
        <v>0</v>
      </c>
    </row>
    <row r="105" spans="1:24">
      <c r="A105" s="3"/>
      <c r="B105" s="3"/>
      <c r="C105" s="3" t="s">
        <v>645</v>
      </c>
      <c r="D105" s="3" t="s">
        <v>174</v>
      </c>
      <c r="E105" s="3"/>
      <c r="F105" s="4">
        <v>44</v>
      </c>
      <c r="G105" s="3" t="s">
        <v>644</v>
      </c>
      <c r="H105" s="3" t="s">
        <v>7</v>
      </c>
      <c r="I105" s="3"/>
      <c r="J105" s="1">
        <v>44273.3774305556</v>
      </c>
      <c r="K105" s="4"/>
      <c r="L105" s="4">
        <v>6.51758333333333</v>
      </c>
      <c r="M105" s="4">
        <v>0</v>
      </c>
      <c r="N105" s="3" t="b">
        <v>1</v>
      </c>
      <c r="O105" s="4">
        <v>0</v>
      </c>
      <c r="P105" s="4"/>
      <c r="Q105" s="4">
        <v>0</v>
      </c>
      <c r="R105" s="4"/>
      <c r="S105" s="4"/>
      <c r="T105" s="3" t="b">
        <v>0</v>
      </c>
      <c r="U105" s="4">
        <v>6.5193333333333303</v>
      </c>
      <c r="V105" s="4">
        <v>193442.59872988399</v>
      </c>
      <c r="W105" s="4">
        <v>89.455799542799994</v>
      </c>
      <c r="X105" s="3" t="b">
        <v>0</v>
      </c>
    </row>
    <row r="106" spans="1:24">
      <c r="A106" s="3"/>
      <c r="B106" s="3"/>
      <c r="C106" s="3" t="s">
        <v>643</v>
      </c>
      <c r="D106" s="3" t="s">
        <v>174</v>
      </c>
      <c r="E106" s="3"/>
      <c r="F106" s="4">
        <v>45</v>
      </c>
      <c r="G106" s="3" t="s">
        <v>642</v>
      </c>
      <c r="H106" s="3" t="s">
        <v>7</v>
      </c>
      <c r="I106" s="3"/>
      <c r="J106" s="1">
        <v>44273.392488425903</v>
      </c>
      <c r="K106" s="4"/>
      <c r="L106" s="4">
        <v>6.4605333333333297</v>
      </c>
      <c r="M106" s="4">
        <v>397.536925354007</v>
      </c>
      <c r="N106" s="3" t="b">
        <v>1</v>
      </c>
      <c r="O106" s="4">
        <v>1.7309171139072499</v>
      </c>
      <c r="P106" s="4"/>
      <c r="Q106" s="4">
        <v>1.7309171139072499</v>
      </c>
      <c r="R106" s="4"/>
      <c r="S106" s="4">
        <v>244553.712463103</v>
      </c>
      <c r="T106" s="3" t="b">
        <v>0</v>
      </c>
      <c r="U106" s="4">
        <v>6.51941666666667</v>
      </c>
      <c r="V106" s="4">
        <v>185126.43997679601</v>
      </c>
      <c r="W106" s="4">
        <v>88.466263031683496</v>
      </c>
      <c r="X106" s="3" t="b">
        <v>0</v>
      </c>
    </row>
    <row r="107" spans="1:24">
      <c r="A107" s="3"/>
      <c r="B107" s="3"/>
      <c r="C107" s="3" t="s">
        <v>641</v>
      </c>
      <c r="D107" s="3" t="s">
        <v>174</v>
      </c>
      <c r="E107" s="3"/>
      <c r="F107" s="4">
        <v>46</v>
      </c>
      <c r="G107" s="3" t="s">
        <v>640</v>
      </c>
      <c r="H107" s="3" t="s">
        <v>7</v>
      </c>
      <c r="I107" s="3"/>
      <c r="J107" s="1">
        <v>44273.407534722202</v>
      </c>
      <c r="K107" s="4"/>
      <c r="L107" s="4">
        <v>6.51758333333333</v>
      </c>
      <c r="M107" s="4">
        <v>0</v>
      </c>
      <c r="N107" s="3" t="b">
        <v>1</v>
      </c>
      <c r="O107" s="4">
        <v>0</v>
      </c>
      <c r="P107" s="4"/>
      <c r="Q107" s="4">
        <v>0</v>
      </c>
      <c r="R107" s="4"/>
      <c r="S107" s="4"/>
      <c r="T107" s="3" t="b">
        <v>0</v>
      </c>
      <c r="U107" s="4">
        <v>6.5193333333333303</v>
      </c>
      <c r="V107" s="4">
        <v>191888.65823325899</v>
      </c>
      <c r="W107" s="4">
        <v>87.419949902269806</v>
      </c>
      <c r="X107" s="3" t="b">
        <v>0</v>
      </c>
    </row>
    <row r="108" spans="1:24">
      <c r="A108" s="3"/>
      <c r="B108" s="3"/>
      <c r="C108" s="3" t="s">
        <v>639</v>
      </c>
      <c r="D108" s="3" t="s">
        <v>174</v>
      </c>
      <c r="E108" s="3"/>
      <c r="F108" s="4">
        <v>47</v>
      </c>
      <c r="G108" s="3" t="s">
        <v>638</v>
      </c>
      <c r="H108" s="3" t="s">
        <v>7</v>
      </c>
      <c r="I108" s="3"/>
      <c r="J108" s="1">
        <v>44273.422523148103</v>
      </c>
      <c r="K108" s="4"/>
      <c r="L108" s="4">
        <v>6.4651833333333304</v>
      </c>
      <c r="M108" s="4">
        <v>1262.06588126118</v>
      </c>
      <c r="N108" s="3" t="b">
        <v>0</v>
      </c>
      <c r="O108" s="4">
        <v>5.1871563821709099</v>
      </c>
      <c r="P108" s="4"/>
      <c r="Q108" s="4">
        <v>5.1871563821709099</v>
      </c>
      <c r="R108" s="4"/>
      <c r="S108" s="4">
        <v>99840.009753200007</v>
      </c>
      <c r="T108" s="3" t="b">
        <v>0</v>
      </c>
      <c r="U108" s="4">
        <v>6.5193000000000003</v>
      </c>
      <c r="V108" s="4">
        <v>196119.11823151499</v>
      </c>
      <c r="W108" s="4">
        <v>88.956851714775198</v>
      </c>
      <c r="X108" s="3" t="b">
        <v>0</v>
      </c>
    </row>
    <row r="109" spans="1:24">
      <c r="A109" s="3"/>
      <c r="B109" s="3"/>
      <c r="C109" s="3" t="s">
        <v>637</v>
      </c>
      <c r="D109" s="3" t="s">
        <v>174</v>
      </c>
      <c r="E109" s="3"/>
      <c r="F109" s="4">
        <v>48</v>
      </c>
      <c r="G109" s="3" t="s">
        <v>636</v>
      </c>
      <c r="H109" s="3" t="s">
        <v>7</v>
      </c>
      <c r="I109" s="3"/>
      <c r="J109" s="1">
        <v>44273.437511574099</v>
      </c>
      <c r="K109" s="4"/>
      <c r="L109" s="4">
        <v>6.4604666666666697</v>
      </c>
      <c r="M109" s="4">
        <v>512.68998458861995</v>
      </c>
      <c r="N109" s="3" t="b">
        <v>1</v>
      </c>
      <c r="O109" s="4">
        <v>2.1523189777385201</v>
      </c>
      <c r="P109" s="4"/>
      <c r="Q109" s="4">
        <v>2.1523189777385201</v>
      </c>
      <c r="R109" s="4"/>
      <c r="S109" s="4">
        <v>100167.75205610201</v>
      </c>
      <c r="T109" s="3" t="b">
        <v>0</v>
      </c>
      <c r="U109" s="4">
        <v>6.5193333333333303</v>
      </c>
      <c r="V109" s="4">
        <v>192006.28534848601</v>
      </c>
      <c r="W109" s="4">
        <v>87.753453888092096</v>
      </c>
      <c r="X109" s="3" t="b">
        <v>0</v>
      </c>
    </row>
    <row r="110" spans="1:24">
      <c r="A110" s="3"/>
      <c r="B110" s="3"/>
      <c r="C110" s="3" t="s">
        <v>633</v>
      </c>
      <c r="D110" s="3" t="s">
        <v>174</v>
      </c>
      <c r="E110" s="3"/>
      <c r="F110" s="4">
        <v>49</v>
      </c>
      <c r="G110" s="3" t="s">
        <v>632</v>
      </c>
      <c r="H110" s="3" t="s">
        <v>7</v>
      </c>
      <c r="I110" s="3"/>
      <c r="J110" s="1">
        <v>44273.482511574097</v>
      </c>
      <c r="K110" s="4"/>
      <c r="L110" s="4">
        <v>6.5223166666666703</v>
      </c>
      <c r="M110" s="4">
        <v>0</v>
      </c>
      <c r="N110" s="3" t="b">
        <v>1</v>
      </c>
      <c r="O110" s="4">
        <v>0</v>
      </c>
      <c r="P110" s="4"/>
      <c r="Q110" s="4">
        <v>0</v>
      </c>
      <c r="R110" s="4"/>
      <c r="S110" s="4"/>
      <c r="T110" s="3" t="b">
        <v>0</v>
      </c>
      <c r="U110" s="4">
        <v>6.5193000000000003</v>
      </c>
      <c r="V110" s="4">
        <v>195023.292911328</v>
      </c>
      <c r="W110" s="4">
        <v>87.618969976728494</v>
      </c>
      <c r="X110" s="3" t="b">
        <v>0</v>
      </c>
    </row>
    <row r="111" spans="1:24">
      <c r="A111" s="3"/>
      <c r="B111" s="3"/>
      <c r="C111" s="3" t="s">
        <v>631</v>
      </c>
      <c r="D111" s="3" t="s">
        <v>174</v>
      </c>
      <c r="E111" s="3"/>
      <c r="F111" s="4">
        <v>50</v>
      </c>
      <c r="G111" s="3" t="s">
        <v>630</v>
      </c>
      <c r="H111" s="3" t="s">
        <v>7</v>
      </c>
      <c r="I111" s="3"/>
      <c r="J111" s="1">
        <v>44273.497488425899</v>
      </c>
      <c r="K111" s="4"/>
      <c r="L111" s="4">
        <v>6.5081499999999997</v>
      </c>
      <c r="M111" s="4">
        <v>0</v>
      </c>
      <c r="N111" s="3" t="b">
        <v>1</v>
      </c>
      <c r="O111" s="4">
        <v>0</v>
      </c>
      <c r="P111" s="4"/>
      <c r="Q111" s="4">
        <v>0</v>
      </c>
      <c r="R111" s="4"/>
      <c r="S111" s="4"/>
      <c r="T111" s="3" t="b">
        <v>0</v>
      </c>
      <c r="U111" s="4">
        <v>6.5099</v>
      </c>
      <c r="V111" s="4">
        <v>224466.83405573099</v>
      </c>
      <c r="W111" s="4">
        <v>91.2948612298824</v>
      </c>
      <c r="X111" s="3" t="b">
        <v>0</v>
      </c>
    </row>
    <row r="112" spans="1:24">
      <c r="A112" s="3"/>
      <c r="B112" s="3"/>
      <c r="C112" s="3" t="s">
        <v>628</v>
      </c>
      <c r="D112" s="3" t="s">
        <v>174</v>
      </c>
      <c r="E112" s="3"/>
      <c r="F112" s="4">
        <v>51</v>
      </c>
      <c r="G112" s="3" t="s">
        <v>629</v>
      </c>
      <c r="H112" s="3" t="s">
        <v>7</v>
      </c>
      <c r="I112" s="3"/>
      <c r="J112" s="1">
        <v>44273.512430555602</v>
      </c>
      <c r="K112" s="4"/>
      <c r="L112" s="4">
        <v>6.4604333333333299</v>
      </c>
      <c r="M112" s="4">
        <v>1281.4763831390201</v>
      </c>
      <c r="N112" s="3" t="b">
        <v>1</v>
      </c>
      <c r="O112" s="4">
        <v>6.6599423878411104</v>
      </c>
      <c r="P112" s="4"/>
      <c r="Q112" s="4">
        <v>6.6599423878411104</v>
      </c>
      <c r="R112" s="4"/>
      <c r="S112" s="4">
        <v>360972.61392141902</v>
      </c>
      <c r="T112" s="3" t="b">
        <v>0</v>
      </c>
      <c r="U112" s="4">
        <v>6.5050166666666698</v>
      </c>
      <c r="V112" s="4">
        <v>155098.42283222801</v>
      </c>
      <c r="W112" s="4">
        <v>89.940415174601398</v>
      </c>
      <c r="X112" s="3" t="b">
        <v>0</v>
      </c>
    </row>
    <row r="113" spans="1:24">
      <c r="A113" s="3"/>
      <c r="B113" s="3"/>
      <c r="C113" s="3" t="s">
        <v>628</v>
      </c>
      <c r="D113" s="3" t="s">
        <v>174</v>
      </c>
      <c r="E113" s="3"/>
      <c r="F113" s="4">
        <v>51</v>
      </c>
      <c r="G113" s="3" t="s">
        <v>627</v>
      </c>
      <c r="H113" s="3" t="s">
        <v>7</v>
      </c>
      <c r="I113" s="3"/>
      <c r="J113" s="1">
        <v>44273.527499999997</v>
      </c>
      <c r="K113" s="4"/>
      <c r="L113" s="4">
        <v>6.4699833333333299</v>
      </c>
      <c r="M113" s="4">
        <v>1247.6222194622701</v>
      </c>
      <c r="N113" s="3" t="b">
        <v>1</v>
      </c>
      <c r="O113" s="4">
        <v>6.52079467703894</v>
      </c>
      <c r="P113" s="4"/>
      <c r="Q113" s="4">
        <v>6.52079467703894</v>
      </c>
      <c r="R113" s="4"/>
      <c r="S113" s="4" t="s">
        <v>30</v>
      </c>
      <c r="T113" s="3" t="b">
        <v>0</v>
      </c>
      <c r="U113" s="4">
        <v>6.5098166666666701</v>
      </c>
      <c r="V113" s="4">
        <v>154223.23978593899</v>
      </c>
      <c r="W113" s="4">
        <v>91.112327197626001</v>
      </c>
      <c r="X113" s="3" t="b">
        <v>0</v>
      </c>
    </row>
    <row r="114" spans="1:24">
      <c r="A114" s="3"/>
      <c r="B114" s="3"/>
      <c r="C114" s="3" t="s">
        <v>626</v>
      </c>
      <c r="D114" s="3" t="s">
        <v>174</v>
      </c>
      <c r="E114" s="3"/>
      <c r="F114" s="4">
        <v>28</v>
      </c>
      <c r="G114" s="3" t="s">
        <v>625</v>
      </c>
      <c r="H114" s="3" t="s">
        <v>7</v>
      </c>
      <c r="I114" s="3"/>
      <c r="J114" s="1">
        <v>44273.542592592603</v>
      </c>
      <c r="K114" s="4"/>
      <c r="L114" s="4">
        <v>6.5175666666666698</v>
      </c>
      <c r="M114" s="4">
        <v>0</v>
      </c>
      <c r="N114" s="3" t="b">
        <v>1</v>
      </c>
      <c r="O114" s="4">
        <v>0</v>
      </c>
      <c r="P114" s="4"/>
      <c r="Q114" s="4">
        <v>0</v>
      </c>
      <c r="R114" s="4"/>
      <c r="S114" s="4"/>
      <c r="T114" s="3" t="b">
        <v>0</v>
      </c>
      <c r="U114" s="4">
        <v>6.5193000000000003</v>
      </c>
      <c r="V114" s="4">
        <v>171410.37614231199</v>
      </c>
      <c r="W114" s="4">
        <v>90.318528774443493</v>
      </c>
      <c r="X114" s="3" t="b">
        <v>0</v>
      </c>
    </row>
    <row r="115" spans="1:24">
      <c r="A115" s="3"/>
      <c r="B115" s="3"/>
      <c r="C115" s="3" t="s">
        <v>624</v>
      </c>
      <c r="D115" s="3" t="s">
        <v>174</v>
      </c>
      <c r="E115" s="3"/>
      <c r="F115" s="4">
        <v>52</v>
      </c>
      <c r="G115" s="3" t="s">
        <v>623</v>
      </c>
      <c r="H115" s="3" t="s">
        <v>7</v>
      </c>
      <c r="I115" s="3"/>
      <c r="J115" s="1">
        <v>44273.557581018496</v>
      </c>
      <c r="K115" s="4"/>
      <c r="L115" s="4">
        <v>6.51758333333333</v>
      </c>
      <c r="M115" s="4">
        <v>0</v>
      </c>
      <c r="N115" s="3" t="b">
        <v>1</v>
      </c>
      <c r="O115" s="4">
        <v>0</v>
      </c>
      <c r="P115" s="4"/>
      <c r="Q115" s="4">
        <v>0</v>
      </c>
      <c r="R115" s="4"/>
      <c r="S115" s="4"/>
      <c r="T115" s="3" t="b">
        <v>0</v>
      </c>
      <c r="U115" s="4">
        <v>6.5145666666666697</v>
      </c>
      <c r="V115" s="4">
        <v>170630.01904351599</v>
      </c>
      <c r="W115" s="4">
        <v>92.384950371214998</v>
      </c>
      <c r="X115" s="3" t="b">
        <v>0</v>
      </c>
    </row>
    <row r="116" spans="1:24">
      <c r="A116" s="3"/>
      <c r="B116" s="3"/>
      <c r="C116" s="3" t="s">
        <v>622</v>
      </c>
      <c r="D116" s="3" t="s">
        <v>174</v>
      </c>
      <c r="E116" s="3"/>
      <c r="F116" s="4">
        <v>53</v>
      </c>
      <c r="G116" s="3" t="s">
        <v>621</v>
      </c>
      <c r="H116" s="3" t="s">
        <v>7</v>
      </c>
      <c r="I116" s="3"/>
      <c r="J116" s="1">
        <v>44273.572662036997</v>
      </c>
      <c r="K116" s="4"/>
      <c r="L116" s="4">
        <v>6.5128000000000004</v>
      </c>
      <c r="M116" s="4">
        <v>0</v>
      </c>
      <c r="N116" s="3" t="b">
        <v>1</v>
      </c>
      <c r="O116" s="4">
        <v>0</v>
      </c>
      <c r="P116" s="4"/>
      <c r="Q116" s="4">
        <v>0</v>
      </c>
      <c r="R116" s="4"/>
      <c r="S116" s="4"/>
      <c r="T116" s="3" t="b">
        <v>0</v>
      </c>
      <c r="U116" s="4">
        <v>6.51453333333333</v>
      </c>
      <c r="V116" s="4">
        <v>168101.42483769299</v>
      </c>
      <c r="W116" s="4">
        <v>87.2967313384585</v>
      </c>
      <c r="X116" s="3" t="b">
        <v>0</v>
      </c>
    </row>
    <row r="117" spans="1:24">
      <c r="A117" s="3"/>
      <c r="B117" s="3"/>
      <c r="C117" s="3" t="s">
        <v>620</v>
      </c>
      <c r="D117" s="3" t="s">
        <v>174</v>
      </c>
      <c r="E117" s="3"/>
      <c r="F117" s="4">
        <v>54</v>
      </c>
      <c r="G117" s="3" t="s">
        <v>619</v>
      </c>
      <c r="H117" s="3" t="s">
        <v>7</v>
      </c>
      <c r="I117" s="3"/>
      <c r="J117" s="1">
        <v>44273.587858796302</v>
      </c>
      <c r="K117" s="4"/>
      <c r="L117" s="4">
        <v>6.4557000000000002</v>
      </c>
      <c r="M117" s="4">
        <v>331.63357983398703</v>
      </c>
      <c r="N117" s="3" t="b">
        <v>0</v>
      </c>
      <c r="O117" s="4">
        <v>1.5053186264671601</v>
      </c>
      <c r="P117" s="4"/>
      <c r="Q117" s="4">
        <v>1.5053186264671601</v>
      </c>
      <c r="R117" s="4"/>
      <c r="S117" s="4">
        <v>1267386.0744242</v>
      </c>
      <c r="T117" s="3" t="b">
        <v>0</v>
      </c>
      <c r="U117" s="4">
        <v>6.5145666666666697</v>
      </c>
      <c r="V117" s="4">
        <v>177581.332526571</v>
      </c>
      <c r="W117" s="4">
        <v>90.997042090026795</v>
      </c>
      <c r="X117" s="3" t="b">
        <v>0</v>
      </c>
    </row>
    <row r="118" spans="1:24">
      <c r="A118" s="3"/>
      <c r="B118" s="3"/>
      <c r="C118" s="3" t="s">
        <v>577</v>
      </c>
      <c r="D118" s="3" t="s">
        <v>174</v>
      </c>
      <c r="E118" s="3"/>
      <c r="F118" s="4">
        <v>55</v>
      </c>
      <c r="G118" s="3" t="s">
        <v>618</v>
      </c>
      <c r="H118" s="3" t="s">
        <v>7</v>
      </c>
      <c r="I118" s="3"/>
      <c r="J118" s="1">
        <v>44273.602905092601</v>
      </c>
      <c r="K118" s="4"/>
      <c r="L118" s="4">
        <v>6.5176499999999997</v>
      </c>
      <c r="M118" s="4">
        <v>0</v>
      </c>
      <c r="N118" s="3" t="b">
        <v>1</v>
      </c>
      <c r="O118" s="4">
        <v>0</v>
      </c>
      <c r="P118" s="4"/>
      <c r="Q118" s="4">
        <v>0</v>
      </c>
      <c r="R118" s="4"/>
      <c r="S118" s="4"/>
      <c r="T118" s="3" t="b">
        <v>0</v>
      </c>
      <c r="U118" s="4">
        <v>6.5146333333333297</v>
      </c>
      <c r="V118" s="4">
        <v>176701.19073111899</v>
      </c>
      <c r="W118" s="4">
        <v>88.830313230193994</v>
      </c>
      <c r="X118" s="3" t="b">
        <v>0</v>
      </c>
    </row>
    <row r="119" spans="1:24">
      <c r="A119" s="3"/>
      <c r="B119" s="3"/>
      <c r="C119" s="3" t="s">
        <v>577</v>
      </c>
      <c r="D119" s="3" t="s">
        <v>174</v>
      </c>
      <c r="E119" s="3"/>
      <c r="F119" s="4">
        <v>55</v>
      </c>
      <c r="G119" s="3" t="s">
        <v>617</v>
      </c>
      <c r="H119" s="3" t="s">
        <v>7</v>
      </c>
      <c r="I119" s="3"/>
      <c r="J119" s="1">
        <v>44273.617939814802</v>
      </c>
      <c r="K119" s="4"/>
      <c r="L119" s="4">
        <v>6.5128833333333302</v>
      </c>
      <c r="M119" s="4">
        <v>0</v>
      </c>
      <c r="N119" s="3" t="b">
        <v>1</v>
      </c>
      <c r="O119" s="4">
        <v>0</v>
      </c>
      <c r="P119" s="4"/>
      <c r="Q119" s="4">
        <v>0</v>
      </c>
      <c r="R119" s="4"/>
      <c r="S119" s="4"/>
      <c r="T119" s="3" t="b">
        <v>0</v>
      </c>
      <c r="U119" s="4">
        <v>6.5146166666666696</v>
      </c>
      <c r="V119" s="4">
        <v>174931.49603250899</v>
      </c>
      <c r="W119" s="4">
        <v>87.771950344926097</v>
      </c>
      <c r="X119" s="3" t="b">
        <v>0</v>
      </c>
    </row>
    <row r="120" spans="1:24">
      <c r="A120" s="3"/>
      <c r="B120" s="3"/>
      <c r="C120" s="3" t="s">
        <v>615</v>
      </c>
      <c r="D120" s="3" t="s">
        <v>174</v>
      </c>
      <c r="E120" s="3"/>
      <c r="F120" s="4">
        <v>56</v>
      </c>
      <c r="G120" s="3" t="s">
        <v>614</v>
      </c>
      <c r="H120" s="3" t="s">
        <v>7</v>
      </c>
      <c r="I120" s="3"/>
      <c r="J120" s="1">
        <v>44273.648020833301</v>
      </c>
      <c r="K120" s="4"/>
      <c r="L120" s="4">
        <v>6.51758333333333</v>
      </c>
      <c r="M120" s="4">
        <v>0</v>
      </c>
      <c r="N120" s="3" t="b">
        <v>1</v>
      </c>
      <c r="O120" s="4">
        <v>0</v>
      </c>
      <c r="P120" s="4"/>
      <c r="Q120" s="4">
        <v>0</v>
      </c>
      <c r="R120" s="4"/>
      <c r="S120" s="4"/>
      <c r="T120" s="3" t="b">
        <v>0</v>
      </c>
      <c r="U120" s="4">
        <v>6.5145666666666697</v>
      </c>
      <c r="V120" s="4">
        <v>170595.662906927</v>
      </c>
      <c r="W120" s="4">
        <v>89.216652370773502</v>
      </c>
      <c r="X120" s="3" t="b">
        <v>0</v>
      </c>
    </row>
    <row r="121" spans="1:24">
      <c r="A121" s="3"/>
      <c r="B121" s="3"/>
      <c r="C121" s="3" t="s">
        <v>613</v>
      </c>
      <c r="D121" s="3" t="s">
        <v>174</v>
      </c>
      <c r="E121" s="3"/>
      <c r="F121" s="4">
        <v>57</v>
      </c>
      <c r="G121" s="3" t="s">
        <v>612</v>
      </c>
      <c r="H121" s="3" t="s">
        <v>7</v>
      </c>
      <c r="I121" s="3"/>
      <c r="J121" s="1">
        <v>44273.663020833301</v>
      </c>
      <c r="K121" s="4"/>
      <c r="L121" s="4">
        <v>6.5175666666666698</v>
      </c>
      <c r="M121" s="4">
        <v>0</v>
      </c>
      <c r="N121" s="3" t="b">
        <v>1</v>
      </c>
      <c r="O121" s="4">
        <v>0</v>
      </c>
      <c r="P121" s="4"/>
      <c r="Q121" s="4">
        <v>0</v>
      </c>
      <c r="R121" s="4"/>
      <c r="S121" s="4"/>
      <c r="T121" s="3" t="b">
        <v>0</v>
      </c>
      <c r="U121" s="4">
        <v>6.5193000000000003</v>
      </c>
      <c r="V121" s="4">
        <v>173768.314356063</v>
      </c>
      <c r="W121" s="4">
        <v>89.707352242667497</v>
      </c>
      <c r="X121" s="3" t="b">
        <v>0</v>
      </c>
    </row>
    <row r="122" spans="1:24">
      <c r="A122" s="3"/>
      <c r="B122" s="3"/>
      <c r="C122" s="3" t="s">
        <v>611</v>
      </c>
      <c r="D122" s="3" t="s">
        <v>174</v>
      </c>
      <c r="E122" s="3"/>
      <c r="F122" s="4">
        <v>58</v>
      </c>
      <c r="G122" s="3" t="s">
        <v>610</v>
      </c>
      <c r="H122" s="3" t="s">
        <v>7</v>
      </c>
      <c r="I122" s="3"/>
      <c r="J122" s="1">
        <v>44273.678182870397</v>
      </c>
      <c r="K122" s="4"/>
      <c r="L122" s="4">
        <v>6.5223666666666702</v>
      </c>
      <c r="M122" s="4">
        <v>0</v>
      </c>
      <c r="N122" s="3" t="b">
        <v>1</v>
      </c>
      <c r="O122" s="4">
        <v>0</v>
      </c>
      <c r="P122" s="4"/>
      <c r="Q122" s="4">
        <v>0</v>
      </c>
      <c r="R122" s="4"/>
      <c r="S122" s="4"/>
      <c r="T122" s="3" t="b">
        <v>0</v>
      </c>
      <c r="U122" s="4">
        <v>6.5193333333333303</v>
      </c>
      <c r="V122" s="4">
        <v>178105.79465395099</v>
      </c>
      <c r="W122" s="4">
        <v>87.126462597651198</v>
      </c>
      <c r="X122" s="3" t="b">
        <v>0</v>
      </c>
    </row>
    <row r="123" spans="1:24">
      <c r="A123" s="3"/>
      <c r="B123" s="3"/>
      <c r="C123" s="3" t="s">
        <v>609</v>
      </c>
      <c r="D123" s="3" t="s">
        <v>174</v>
      </c>
      <c r="E123" s="3"/>
      <c r="F123" s="4">
        <v>59</v>
      </c>
      <c r="G123" s="3" t="s">
        <v>608</v>
      </c>
      <c r="H123" s="3" t="s">
        <v>7</v>
      </c>
      <c r="I123" s="3"/>
      <c r="J123" s="1">
        <v>44273.693229166704</v>
      </c>
      <c r="K123" s="4"/>
      <c r="L123" s="4">
        <v>6.5175666666666698</v>
      </c>
      <c r="M123" s="4">
        <v>0</v>
      </c>
      <c r="N123" s="3" t="b">
        <v>1</v>
      </c>
      <c r="O123" s="4">
        <v>0</v>
      </c>
      <c r="P123" s="4"/>
      <c r="Q123" s="4">
        <v>0</v>
      </c>
      <c r="R123" s="4"/>
      <c r="S123" s="4"/>
      <c r="T123" s="3" t="b">
        <v>0</v>
      </c>
      <c r="U123" s="4">
        <v>6.5145499999999998</v>
      </c>
      <c r="V123" s="4">
        <v>150722.123691335</v>
      </c>
      <c r="W123" s="4">
        <v>84.692137444782404</v>
      </c>
      <c r="X123" s="3" t="b">
        <v>0</v>
      </c>
    </row>
    <row r="124" spans="1:24">
      <c r="A124" s="3"/>
      <c r="B124" s="3"/>
      <c r="C124" s="3" t="s">
        <v>607</v>
      </c>
      <c r="D124" s="3" t="s">
        <v>174</v>
      </c>
      <c r="E124" s="3"/>
      <c r="F124" s="4">
        <v>60</v>
      </c>
      <c r="G124" s="3" t="s">
        <v>606</v>
      </c>
      <c r="H124" s="3" t="s">
        <v>7</v>
      </c>
      <c r="I124" s="3"/>
      <c r="J124" s="1">
        <v>44273.708263888897</v>
      </c>
      <c r="K124" s="4"/>
      <c r="L124" s="4">
        <v>6.4318999999999997</v>
      </c>
      <c r="M124" s="4">
        <v>0</v>
      </c>
      <c r="N124" s="3" t="b">
        <v>1</v>
      </c>
      <c r="O124" s="4">
        <v>0</v>
      </c>
      <c r="P124" s="4"/>
      <c r="Q124" s="4">
        <v>0</v>
      </c>
      <c r="R124" s="4"/>
      <c r="S124" s="4"/>
      <c r="T124" s="3" t="b">
        <v>0</v>
      </c>
      <c r="U124" s="4">
        <v>6.5145666666666697</v>
      </c>
      <c r="V124" s="4">
        <v>173889.080257394</v>
      </c>
      <c r="W124" s="4">
        <v>90.682841753999298</v>
      </c>
      <c r="X124" s="3" t="b">
        <v>0</v>
      </c>
    </row>
    <row r="125" spans="1:24">
      <c r="A125" s="3"/>
      <c r="B125" s="3"/>
      <c r="C125" s="3" t="s">
        <v>605</v>
      </c>
      <c r="D125" s="3" t="s">
        <v>174</v>
      </c>
      <c r="E125" s="3"/>
      <c r="F125" s="4">
        <v>61</v>
      </c>
      <c r="G125" s="3" t="s">
        <v>604</v>
      </c>
      <c r="H125" s="3" t="s">
        <v>7</v>
      </c>
      <c r="I125" s="3"/>
      <c r="J125" s="1">
        <v>44273.723333333299</v>
      </c>
      <c r="K125" s="4"/>
      <c r="L125" s="4">
        <v>6.4747166666666702</v>
      </c>
      <c r="M125" s="4">
        <v>870.79034746493801</v>
      </c>
      <c r="N125" s="3" t="b">
        <v>1</v>
      </c>
      <c r="O125" s="4">
        <v>3.8823957889232199</v>
      </c>
      <c r="P125" s="4"/>
      <c r="Q125" s="4">
        <v>3.8823957889232199</v>
      </c>
      <c r="R125" s="4"/>
      <c r="S125" s="4">
        <v>386600.845211195</v>
      </c>
      <c r="T125" s="3" t="b">
        <v>0</v>
      </c>
      <c r="U125" s="4">
        <v>6.51453333333333</v>
      </c>
      <c r="V125" s="4">
        <v>180792.76473005899</v>
      </c>
      <c r="W125" s="4">
        <v>84.310980330052502</v>
      </c>
      <c r="X125" s="3" t="b">
        <v>0</v>
      </c>
    </row>
    <row r="126" spans="1:24">
      <c r="A126" s="3"/>
      <c r="B126" s="3"/>
      <c r="C126" s="3" t="s">
        <v>603</v>
      </c>
      <c r="D126" s="3" t="s">
        <v>174</v>
      </c>
      <c r="E126" s="3"/>
      <c r="F126" s="4">
        <v>62</v>
      </c>
      <c r="G126" s="3" t="s">
        <v>602</v>
      </c>
      <c r="H126" s="3" t="s">
        <v>7</v>
      </c>
      <c r="I126" s="3"/>
      <c r="J126" s="1">
        <v>44273.738356481503</v>
      </c>
      <c r="K126" s="4"/>
      <c r="L126" s="4">
        <v>6.4557000000000002</v>
      </c>
      <c r="M126" s="4">
        <v>663.89345694286499</v>
      </c>
      <c r="N126" s="3" t="b">
        <v>0</v>
      </c>
      <c r="O126" s="4">
        <v>2.8636327915031399</v>
      </c>
      <c r="P126" s="4"/>
      <c r="Q126" s="4">
        <v>2.8636327915031399</v>
      </c>
      <c r="R126" s="4"/>
      <c r="S126" s="4">
        <v>232015.301256773</v>
      </c>
      <c r="T126" s="3" t="b">
        <v>0</v>
      </c>
      <c r="U126" s="4">
        <v>6.5145666666666697</v>
      </c>
      <c r="V126" s="4">
        <v>186873.753421286</v>
      </c>
      <c r="W126" s="4">
        <v>89.350803715223606</v>
      </c>
      <c r="X126" s="3" t="b">
        <v>0</v>
      </c>
    </row>
    <row r="127" spans="1:24">
      <c r="A127" s="3"/>
      <c r="B127" s="3"/>
      <c r="C127" s="3" t="s">
        <v>601</v>
      </c>
      <c r="D127" s="3" t="s">
        <v>174</v>
      </c>
      <c r="E127" s="3"/>
      <c r="F127" s="4">
        <v>63</v>
      </c>
      <c r="G127" s="3" t="s">
        <v>600</v>
      </c>
      <c r="H127" s="3" t="s">
        <v>7</v>
      </c>
      <c r="I127" s="3"/>
      <c r="J127" s="1">
        <v>44273.753402777802</v>
      </c>
      <c r="K127" s="4"/>
      <c r="L127" s="4">
        <v>6.4605166666666696</v>
      </c>
      <c r="M127" s="4">
        <v>888.507794647217</v>
      </c>
      <c r="N127" s="3" t="b">
        <v>1</v>
      </c>
      <c r="O127" s="4">
        <v>3.64004251218303</v>
      </c>
      <c r="P127" s="4"/>
      <c r="Q127" s="4">
        <v>3.64004251218303</v>
      </c>
      <c r="R127" s="4"/>
      <c r="S127" s="4">
        <v>193523.69995317201</v>
      </c>
      <c r="T127" s="3" t="b">
        <v>0</v>
      </c>
      <c r="U127" s="4">
        <v>6.5146499999999996</v>
      </c>
      <c r="V127" s="4">
        <v>196753.30370046099</v>
      </c>
      <c r="W127" s="4">
        <v>89.776551021378594</v>
      </c>
      <c r="X127" s="3" t="b">
        <v>0</v>
      </c>
    </row>
    <row r="128" spans="1:24">
      <c r="A128" s="3"/>
      <c r="B128" s="3"/>
      <c r="C128" s="3" t="s">
        <v>599</v>
      </c>
      <c r="D128" s="3" t="s">
        <v>174</v>
      </c>
      <c r="E128" s="3"/>
      <c r="F128" s="4">
        <v>64</v>
      </c>
      <c r="G128" s="3" t="s">
        <v>598</v>
      </c>
      <c r="H128" s="3" t="s">
        <v>7</v>
      </c>
      <c r="I128" s="3"/>
      <c r="J128" s="1">
        <v>44273.768437500003</v>
      </c>
      <c r="K128" s="4"/>
      <c r="L128" s="4">
        <v>6.4461833333333303</v>
      </c>
      <c r="M128" s="4">
        <v>1887.13945686802</v>
      </c>
      <c r="N128" s="3" t="b">
        <v>0</v>
      </c>
      <c r="O128" s="4">
        <v>7.0372748837606203</v>
      </c>
      <c r="P128" s="4"/>
      <c r="Q128" s="4">
        <v>7.0372748837606203</v>
      </c>
      <c r="R128" s="4"/>
      <c r="S128" s="4">
        <v>191322.74905359701</v>
      </c>
      <c r="T128" s="3" t="b">
        <v>0</v>
      </c>
      <c r="U128" s="4">
        <v>6.5145666666666697</v>
      </c>
      <c r="V128" s="4">
        <v>216155.717151497</v>
      </c>
      <c r="W128" s="4">
        <v>91.377417419894797</v>
      </c>
      <c r="X128" s="3" t="b">
        <v>0</v>
      </c>
    </row>
    <row r="129" spans="1:24">
      <c r="A129" s="3"/>
      <c r="B129" s="3"/>
      <c r="C129" s="3" t="s">
        <v>597</v>
      </c>
      <c r="D129" s="3" t="s">
        <v>174</v>
      </c>
      <c r="E129" s="3"/>
      <c r="F129" s="4">
        <v>65</v>
      </c>
      <c r="G129" s="3" t="s">
        <v>596</v>
      </c>
      <c r="H129" s="3" t="s">
        <v>7</v>
      </c>
      <c r="I129" s="3"/>
      <c r="J129" s="1">
        <v>44273.783460648097</v>
      </c>
      <c r="K129" s="4"/>
      <c r="L129" s="4">
        <v>6.4508999999999999</v>
      </c>
      <c r="M129" s="4">
        <v>1270.84040098692</v>
      </c>
      <c r="N129" s="3" t="b">
        <v>0</v>
      </c>
      <c r="O129" s="4">
        <v>5.8891728040673099</v>
      </c>
      <c r="P129" s="4"/>
      <c r="Q129" s="4">
        <v>5.8891728040673099</v>
      </c>
      <c r="R129" s="4"/>
      <c r="S129" s="4">
        <v>297991.14836022299</v>
      </c>
      <c r="T129" s="3" t="b">
        <v>0</v>
      </c>
      <c r="U129" s="4">
        <v>6.5097666666666703</v>
      </c>
      <c r="V129" s="4">
        <v>173941.80086845899</v>
      </c>
      <c r="W129" s="4">
        <v>85.894602555536196</v>
      </c>
      <c r="X129" s="3" t="b">
        <v>0</v>
      </c>
    </row>
    <row r="130" spans="1:24">
      <c r="A130" s="3"/>
      <c r="B130" s="3"/>
      <c r="C130" s="3" t="s">
        <v>583</v>
      </c>
      <c r="D130" s="3" t="s">
        <v>174</v>
      </c>
      <c r="E130" s="3"/>
      <c r="F130" s="4">
        <v>66</v>
      </c>
      <c r="G130" s="3" t="s">
        <v>592</v>
      </c>
      <c r="H130" s="3" t="s">
        <v>7</v>
      </c>
      <c r="I130" s="3"/>
      <c r="J130" s="1">
        <v>44273.828877314802</v>
      </c>
      <c r="K130" s="4"/>
      <c r="L130" s="4">
        <v>6.4509499999999997</v>
      </c>
      <c r="M130" s="4">
        <v>2206.4738658190299</v>
      </c>
      <c r="N130" s="3" t="b">
        <v>0</v>
      </c>
      <c r="O130" s="4">
        <v>10.434082873688499</v>
      </c>
      <c r="P130" s="4"/>
      <c r="Q130" s="4">
        <v>10.434082873688499</v>
      </c>
      <c r="R130" s="4"/>
      <c r="S130" s="4">
        <v>136930.32223576299</v>
      </c>
      <c r="T130" s="3" t="b">
        <v>0</v>
      </c>
      <c r="U130" s="4">
        <v>6.5145666666666697</v>
      </c>
      <c r="V130" s="4">
        <v>170455.78816233299</v>
      </c>
      <c r="W130" s="4">
        <v>85.4746643308644</v>
      </c>
      <c r="X130" s="3" t="b">
        <v>0</v>
      </c>
    </row>
    <row r="131" spans="1:24">
      <c r="A131" s="3"/>
      <c r="B131" s="3"/>
      <c r="C131" s="3" t="s">
        <v>591</v>
      </c>
      <c r="D131" s="3" t="s">
        <v>174</v>
      </c>
      <c r="E131" s="3"/>
      <c r="F131" s="4">
        <v>67</v>
      </c>
      <c r="G131" s="3" t="s">
        <v>590</v>
      </c>
      <c r="H131" s="3" t="s">
        <v>7</v>
      </c>
      <c r="I131" s="3"/>
      <c r="J131" s="1">
        <v>44273.843981481499</v>
      </c>
      <c r="K131" s="4"/>
      <c r="L131" s="4">
        <v>6.4509166666666697</v>
      </c>
      <c r="M131" s="4">
        <v>0</v>
      </c>
      <c r="N131" s="3" t="b">
        <v>1</v>
      </c>
      <c r="O131" s="4">
        <v>0</v>
      </c>
      <c r="P131" s="4"/>
      <c r="Q131" s="4">
        <v>0</v>
      </c>
      <c r="R131" s="4"/>
      <c r="S131" s="4"/>
      <c r="T131" s="3" t="b">
        <v>0</v>
      </c>
      <c r="U131" s="4">
        <v>6.5097833333333304</v>
      </c>
      <c r="V131" s="4">
        <v>174600.98925379201</v>
      </c>
      <c r="W131" s="4">
        <v>82.960785345183595</v>
      </c>
      <c r="X131" s="3" t="b">
        <v>0</v>
      </c>
    </row>
    <row r="132" spans="1:24">
      <c r="A132" s="3"/>
      <c r="B132" s="3"/>
      <c r="C132" s="3" t="s">
        <v>589</v>
      </c>
      <c r="D132" s="3" t="s">
        <v>174</v>
      </c>
      <c r="E132" s="3"/>
      <c r="F132" s="4">
        <v>68</v>
      </c>
      <c r="G132" s="3" t="s">
        <v>588</v>
      </c>
      <c r="H132" s="3" t="s">
        <v>7</v>
      </c>
      <c r="I132" s="3"/>
      <c r="J132" s="1">
        <v>44273.8591087963</v>
      </c>
      <c r="K132" s="4"/>
      <c r="L132" s="4">
        <v>6.5128333333333304</v>
      </c>
      <c r="M132" s="4">
        <v>0</v>
      </c>
      <c r="N132" s="3" t="b">
        <v>1</v>
      </c>
      <c r="O132" s="4">
        <v>0</v>
      </c>
      <c r="P132" s="4"/>
      <c r="Q132" s="4">
        <v>0</v>
      </c>
      <c r="R132" s="4"/>
      <c r="S132" s="4"/>
      <c r="T132" s="3" t="b">
        <v>0</v>
      </c>
      <c r="U132" s="4">
        <v>6.5145833333333298</v>
      </c>
      <c r="V132" s="4">
        <v>177862.481913795</v>
      </c>
      <c r="W132" s="4">
        <v>82.132932404636406</v>
      </c>
      <c r="X132" s="3" t="b">
        <v>0</v>
      </c>
    </row>
    <row r="133" spans="1:24">
      <c r="A133" s="3"/>
      <c r="B133" s="3"/>
      <c r="C133" s="3" t="s">
        <v>587</v>
      </c>
      <c r="D133" s="3" t="s">
        <v>174</v>
      </c>
      <c r="E133" s="3"/>
      <c r="F133" s="4">
        <v>69</v>
      </c>
      <c r="G133" s="3" t="s">
        <v>586</v>
      </c>
      <c r="H133" s="3" t="s">
        <v>7</v>
      </c>
      <c r="I133" s="3"/>
      <c r="J133" s="1">
        <v>44273.874131944402</v>
      </c>
      <c r="K133" s="4"/>
      <c r="L133" s="4">
        <v>6.4556666666666702</v>
      </c>
      <c r="M133" s="4">
        <v>716.41936899961797</v>
      </c>
      <c r="N133" s="3" t="b">
        <v>1</v>
      </c>
      <c r="O133" s="4">
        <v>3.3244532448557802</v>
      </c>
      <c r="P133" s="4"/>
      <c r="Q133" s="4">
        <v>3.3244532448557802</v>
      </c>
      <c r="R133" s="4"/>
      <c r="S133" s="4">
        <v>47303.517731969499</v>
      </c>
      <c r="T133" s="3" t="b">
        <v>0</v>
      </c>
      <c r="U133" s="4">
        <v>6.5097833333333304</v>
      </c>
      <c r="V133" s="4">
        <v>173705.80673064201</v>
      </c>
      <c r="W133" s="4">
        <v>87.063489462737394</v>
      </c>
      <c r="X133" s="3" t="b">
        <v>0</v>
      </c>
    </row>
    <row r="134" spans="1:24">
      <c r="A134" s="3"/>
      <c r="B134" s="3"/>
      <c r="C134" s="3" t="s">
        <v>585</v>
      </c>
      <c r="D134" s="3" t="s">
        <v>174</v>
      </c>
      <c r="E134" s="3"/>
      <c r="F134" s="4">
        <v>70</v>
      </c>
      <c r="G134" s="3" t="s">
        <v>584</v>
      </c>
      <c r="H134" s="3" t="s">
        <v>7</v>
      </c>
      <c r="I134" s="3"/>
      <c r="J134" s="1">
        <v>44273.889155092598</v>
      </c>
      <c r="K134" s="4"/>
      <c r="L134" s="4">
        <v>6.5128333333333304</v>
      </c>
      <c r="M134" s="4">
        <v>0</v>
      </c>
      <c r="N134" s="3" t="b">
        <v>1</v>
      </c>
      <c r="O134" s="4">
        <v>0</v>
      </c>
      <c r="P134" s="4"/>
      <c r="Q134" s="4">
        <v>0</v>
      </c>
      <c r="R134" s="4"/>
      <c r="S134" s="4"/>
      <c r="T134" s="3" t="b">
        <v>0</v>
      </c>
      <c r="U134" s="4">
        <v>6.5145666666666697</v>
      </c>
      <c r="V134" s="4">
        <v>194108.763520095</v>
      </c>
      <c r="W134" s="4">
        <v>86.578408336860505</v>
      </c>
      <c r="X134" s="3" t="b">
        <v>0</v>
      </c>
    </row>
    <row r="135" spans="1:24">
      <c r="A135" s="3"/>
      <c r="B135" s="3"/>
      <c r="C135" s="3" t="s">
        <v>583</v>
      </c>
      <c r="D135" s="3" t="s">
        <v>174</v>
      </c>
      <c r="E135" s="3"/>
      <c r="F135" s="4">
        <v>66</v>
      </c>
      <c r="G135" s="3" t="s">
        <v>582</v>
      </c>
      <c r="H135" s="3" t="s">
        <v>7</v>
      </c>
      <c r="I135" s="3"/>
      <c r="J135" s="1">
        <v>44273.904247685197</v>
      </c>
      <c r="K135" s="4"/>
      <c r="L135" s="4">
        <v>6.4556666666666702</v>
      </c>
      <c r="M135" s="4">
        <v>1972.89278208923</v>
      </c>
      <c r="N135" s="3" t="b">
        <v>0</v>
      </c>
      <c r="O135" s="4">
        <v>9.49063846169485</v>
      </c>
      <c r="P135" s="4"/>
      <c r="Q135" s="4">
        <v>9.49063846169485</v>
      </c>
      <c r="R135" s="4"/>
      <c r="S135" s="4">
        <v>99432.397528977803</v>
      </c>
      <c r="T135" s="3" t="b">
        <v>0</v>
      </c>
      <c r="U135" s="4">
        <v>6.51453333333333</v>
      </c>
      <c r="V135" s="4">
        <v>167561.909711196</v>
      </c>
      <c r="W135" s="4">
        <v>84.548565282561796</v>
      </c>
      <c r="X135" s="3" t="b">
        <v>0</v>
      </c>
    </row>
    <row r="136" spans="1:24">
      <c r="A136" s="3"/>
      <c r="B136" s="3"/>
      <c r="C136" s="3" t="s">
        <v>581</v>
      </c>
      <c r="D136" s="3" t="s">
        <v>174</v>
      </c>
      <c r="E136" s="3"/>
      <c r="F136" s="4">
        <v>71</v>
      </c>
      <c r="G136" s="3" t="s">
        <v>580</v>
      </c>
      <c r="H136" s="3" t="s">
        <v>7</v>
      </c>
      <c r="I136" s="3"/>
      <c r="J136" s="1">
        <v>44273.919270833299</v>
      </c>
      <c r="K136" s="4"/>
      <c r="L136" s="4">
        <v>6.4557000000000002</v>
      </c>
      <c r="M136" s="4">
        <v>1008.9163190168</v>
      </c>
      <c r="N136" s="3" t="b">
        <v>1</v>
      </c>
      <c r="O136" s="4">
        <v>5.3677257424052396</v>
      </c>
      <c r="P136" s="4"/>
      <c r="Q136" s="4">
        <v>5.3677257424052396</v>
      </c>
      <c r="R136" s="4"/>
      <c r="S136" s="4">
        <v>59392.445124581303</v>
      </c>
      <c r="T136" s="3" t="b">
        <v>0</v>
      </c>
      <c r="U136" s="4">
        <v>6.5098166666666701</v>
      </c>
      <c r="V136" s="4">
        <v>151506.7826754</v>
      </c>
      <c r="W136" s="4">
        <v>81.346290090005496</v>
      </c>
      <c r="X136" s="3" t="b">
        <v>0</v>
      </c>
    </row>
    <row r="137" spans="1:24">
      <c r="A137" s="3"/>
      <c r="B137" s="3"/>
      <c r="C137" s="3" t="s">
        <v>579</v>
      </c>
      <c r="D137" s="3" t="s">
        <v>174</v>
      </c>
      <c r="E137" s="3"/>
      <c r="F137" s="4">
        <v>72</v>
      </c>
      <c r="G137" s="3" t="s">
        <v>578</v>
      </c>
      <c r="H137" s="3" t="s">
        <v>7</v>
      </c>
      <c r="I137" s="3"/>
      <c r="J137" s="1">
        <v>44273.934479166703</v>
      </c>
      <c r="K137" s="4"/>
      <c r="L137" s="4">
        <v>6.5175666666666698</v>
      </c>
      <c r="M137" s="4">
        <v>0</v>
      </c>
      <c r="N137" s="3" t="b">
        <v>1</v>
      </c>
      <c r="O137" s="4">
        <v>0</v>
      </c>
      <c r="P137" s="4"/>
      <c r="Q137" s="4">
        <v>0</v>
      </c>
      <c r="R137" s="4"/>
      <c r="S137" s="4"/>
      <c r="T137" s="3" t="b">
        <v>0</v>
      </c>
      <c r="U137" s="4">
        <v>6.51453333333333</v>
      </c>
      <c r="V137" s="4">
        <v>161275.179184735</v>
      </c>
      <c r="W137" s="4">
        <v>86.262412803685294</v>
      </c>
      <c r="X137" s="3" t="b">
        <v>0</v>
      </c>
    </row>
    <row r="138" spans="1:24">
      <c r="A138" s="3"/>
      <c r="B138" s="3"/>
      <c r="C138" s="3" t="s">
        <v>577</v>
      </c>
      <c r="D138" s="3" t="s">
        <v>174</v>
      </c>
      <c r="E138" s="3"/>
      <c r="F138" s="4">
        <v>55</v>
      </c>
      <c r="G138" s="3" t="s">
        <v>576</v>
      </c>
      <c r="H138" s="3" t="s">
        <v>7</v>
      </c>
      <c r="I138" s="3"/>
      <c r="J138" s="1">
        <v>44273.949583333299</v>
      </c>
      <c r="K138" s="4"/>
      <c r="L138" s="4">
        <v>6.4366666666666701</v>
      </c>
      <c r="M138" s="4">
        <v>0</v>
      </c>
      <c r="N138" s="3" t="b">
        <v>1</v>
      </c>
      <c r="O138" s="4">
        <v>0</v>
      </c>
      <c r="P138" s="4"/>
      <c r="Q138" s="4">
        <v>0</v>
      </c>
      <c r="R138" s="4"/>
      <c r="S138" s="4"/>
      <c r="T138" s="3" t="b">
        <v>0</v>
      </c>
      <c r="U138" s="4">
        <v>6.5145833333333298</v>
      </c>
      <c r="V138" s="4">
        <v>169847.313558175</v>
      </c>
      <c r="W138" s="4">
        <v>85.192259523458603</v>
      </c>
      <c r="X138" s="3" t="b">
        <v>0</v>
      </c>
    </row>
    <row r="139" spans="1:24">
      <c r="A139" s="3"/>
      <c r="B139" s="3"/>
      <c r="C139" s="3" t="s">
        <v>575</v>
      </c>
      <c r="D139" s="3" t="s">
        <v>174</v>
      </c>
      <c r="E139" s="3"/>
      <c r="F139" s="4">
        <v>73</v>
      </c>
      <c r="G139" s="3" t="s">
        <v>574</v>
      </c>
      <c r="H139" s="3" t="s">
        <v>7</v>
      </c>
      <c r="I139" s="3"/>
      <c r="J139" s="1">
        <v>44273.964768518497</v>
      </c>
      <c r="K139" s="4"/>
      <c r="L139" s="4">
        <v>6.5175666666666698</v>
      </c>
      <c r="M139" s="4">
        <v>0</v>
      </c>
      <c r="N139" s="3" t="b">
        <v>1</v>
      </c>
      <c r="O139" s="4">
        <v>0</v>
      </c>
      <c r="P139" s="4"/>
      <c r="Q139" s="4">
        <v>0</v>
      </c>
      <c r="R139" s="4"/>
      <c r="S139" s="4"/>
      <c r="T139" s="3" t="b">
        <v>0</v>
      </c>
      <c r="U139" s="4">
        <v>6.5193000000000003</v>
      </c>
      <c r="V139" s="4">
        <v>186058.740845439</v>
      </c>
      <c r="W139" s="4">
        <v>87.451218012876396</v>
      </c>
      <c r="X139" s="3" t="b">
        <v>0</v>
      </c>
    </row>
    <row r="140" spans="1:24">
      <c r="A140" s="3"/>
      <c r="B140" s="3"/>
      <c r="C140" s="3" t="s">
        <v>572</v>
      </c>
      <c r="D140" s="3" t="s">
        <v>174</v>
      </c>
      <c r="E140" s="3"/>
      <c r="F140" s="4">
        <v>74</v>
      </c>
      <c r="G140" s="3" t="s">
        <v>571</v>
      </c>
      <c r="H140" s="3" t="s">
        <v>7</v>
      </c>
      <c r="I140" s="3"/>
      <c r="J140" s="1">
        <v>44273.995266203703</v>
      </c>
      <c r="K140" s="4"/>
      <c r="L140" s="4">
        <v>6.5128166666666703</v>
      </c>
      <c r="M140" s="4">
        <v>0</v>
      </c>
      <c r="N140" s="3" t="b">
        <v>1</v>
      </c>
      <c r="O140" s="4">
        <v>0</v>
      </c>
      <c r="P140" s="4"/>
      <c r="Q140" s="4">
        <v>0</v>
      </c>
      <c r="R140" s="4"/>
      <c r="S140" s="4"/>
      <c r="T140" s="3" t="b">
        <v>0</v>
      </c>
      <c r="U140" s="4">
        <v>6.5145666666666697</v>
      </c>
      <c r="V140" s="4">
        <v>200817.74089243301</v>
      </c>
      <c r="W140" s="4">
        <v>86.812567162597404</v>
      </c>
      <c r="X140" s="3" t="b">
        <v>0</v>
      </c>
    </row>
    <row r="141" spans="1:24">
      <c r="A141" s="3"/>
      <c r="B141" s="3"/>
      <c r="C141" s="3" t="s">
        <v>570</v>
      </c>
      <c r="D141" s="3" t="s">
        <v>174</v>
      </c>
      <c r="E141" s="3"/>
      <c r="F141" s="4">
        <v>75</v>
      </c>
      <c r="G141" s="3" t="s">
        <v>569</v>
      </c>
      <c r="H141" s="3" t="s">
        <v>7</v>
      </c>
      <c r="I141" s="3"/>
      <c r="J141" s="1">
        <v>44274.010358796302</v>
      </c>
      <c r="K141" s="4"/>
      <c r="L141" s="4">
        <v>6.51758333333333</v>
      </c>
      <c r="M141" s="4">
        <v>0</v>
      </c>
      <c r="N141" s="3" t="b">
        <v>1</v>
      </c>
      <c r="O141" s="4">
        <v>0</v>
      </c>
      <c r="P141" s="4"/>
      <c r="Q141" s="4">
        <v>0</v>
      </c>
      <c r="R141" s="4"/>
      <c r="S141" s="4"/>
      <c r="T141" s="3" t="b">
        <v>0</v>
      </c>
      <c r="U141" s="4">
        <v>6.5193333333333303</v>
      </c>
      <c r="V141" s="4">
        <v>185252.95738073401</v>
      </c>
      <c r="W141" s="4">
        <v>84.505442746844196</v>
      </c>
      <c r="X141" s="3" t="b">
        <v>0</v>
      </c>
    </row>
    <row r="142" spans="1:24">
      <c r="A142" s="3"/>
      <c r="B142" s="3"/>
      <c r="C142" s="3" t="s">
        <v>568</v>
      </c>
      <c r="D142" s="3" t="s">
        <v>174</v>
      </c>
      <c r="E142" s="3"/>
      <c r="F142" s="4">
        <v>76</v>
      </c>
      <c r="G142" s="3" t="s">
        <v>567</v>
      </c>
      <c r="H142" s="3" t="s">
        <v>7</v>
      </c>
      <c r="I142" s="3"/>
      <c r="J142" s="1">
        <v>44274.025428240697</v>
      </c>
      <c r="K142" s="4"/>
      <c r="L142" s="4">
        <v>6.5175666666666698</v>
      </c>
      <c r="M142" s="4">
        <v>0</v>
      </c>
      <c r="N142" s="3" t="b">
        <v>1</v>
      </c>
      <c r="O142" s="4">
        <v>0</v>
      </c>
      <c r="P142" s="4"/>
      <c r="Q142" s="4">
        <v>0</v>
      </c>
      <c r="R142" s="4"/>
      <c r="S142" s="4"/>
      <c r="T142" s="3" t="b">
        <v>0</v>
      </c>
      <c r="U142" s="4">
        <v>6.5193000000000003</v>
      </c>
      <c r="V142" s="4">
        <v>169009.6610922</v>
      </c>
      <c r="W142" s="4">
        <v>86.364338826238495</v>
      </c>
      <c r="X142" s="3" t="b">
        <v>0</v>
      </c>
    </row>
    <row r="143" spans="1:24">
      <c r="A143" s="3"/>
      <c r="B143" s="3"/>
      <c r="C143" s="3" t="s">
        <v>566</v>
      </c>
      <c r="D143" s="3" t="s">
        <v>174</v>
      </c>
      <c r="E143" s="3"/>
      <c r="F143" s="4">
        <v>77</v>
      </c>
      <c r="G143" s="3" t="s">
        <v>565</v>
      </c>
      <c r="H143" s="3" t="s">
        <v>7</v>
      </c>
      <c r="I143" s="3"/>
      <c r="J143" s="1">
        <v>44274.040532407402</v>
      </c>
      <c r="K143" s="4"/>
      <c r="L143" s="4">
        <v>6.4652333333333303</v>
      </c>
      <c r="M143" s="4">
        <v>1250.31897949219</v>
      </c>
      <c r="N143" s="3" t="b">
        <v>0</v>
      </c>
      <c r="O143" s="4">
        <v>5.93667154685917</v>
      </c>
      <c r="P143" s="4"/>
      <c r="Q143" s="4">
        <v>5.93667154685917</v>
      </c>
      <c r="R143" s="4"/>
      <c r="S143" s="4">
        <v>133177.06884427299</v>
      </c>
      <c r="T143" s="3" t="b">
        <v>0</v>
      </c>
      <c r="U143" s="4">
        <v>6.5193333333333303</v>
      </c>
      <c r="V143" s="4">
        <v>169763.78478920701</v>
      </c>
      <c r="W143" s="4">
        <v>83.421894346304896</v>
      </c>
      <c r="X143" s="3" t="b">
        <v>0</v>
      </c>
    </row>
    <row r="144" spans="1:24">
      <c r="A144" s="3"/>
      <c r="B144" s="3"/>
      <c r="C144" s="3" t="s">
        <v>563</v>
      </c>
      <c r="D144" s="3" t="s">
        <v>174</v>
      </c>
      <c r="E144" s="3"/>
      <c r="F144" s="4">
        <v>78</v>
      </c>
      <c r="G144" s="3" t="s">
        <v>564</v>
      </c>
      <c r="H144" s="3" t="s">
        <v>7</v>
      </c>
      <c r="I144" s="3"/>
      <c r="J144" s="1">
        <v>44274.0555439815</v>
      </c>
      <c r="K144" s="4"/>
      <c r="L144" s="4">
        <v>6.4699666666666698</v>
      </c>
      <c r="M144" s="4">
        <v>1157.7048818969699</v>
      </c>
      <c r="N144" s="3" t="b">
        <v>0</v>
      </c>
      <c r="O144" s="4">
        <v>5.6919333901890798</v>
      </c>
      <c r="P144" s="4"/>
      <c r="Q144" s="4">
        <v>5.6919333901890798</v>
      </c>
      <c r="R144" s="4"/>
      <c r="S144" s="4">
        <v>80982.794943059605</v>
      </c>
      <c r="T144" s="3" t="b">
        <v>0</v>
      </c>
      <c r="U144" s="4">
        <v>6.5193000000000003</v>
      </c>
      <c r="V144" s="4">
        <v>163947.69027222399</v>
      </c>
      <c r="W144" s="4">
        <v>83.888362106621798</v>
      </c>
      <c r="X144" s="3" t="b">
        <v>0</v>
      </c>
    </row>
    <row r="145" spans="1:24">
      <c r="A145" s="3"/>
      <c r="B145" s="3"/>
      <c r="C145" s="3" t="s">
        <v>563</v>
      </c>
      <c r="D145" s="3" t="s">
        <v>174</v>
      </c>
      <c r="E145" s="3"/>
      <c r="F145" s="4">
        <v>78</v>
      </c>
      <c r="G145" s="3" t="s">
        <v>562</v>
      </c>
      <c r="H145" s="3" t="s">
        <v>7</v>
      </c>
      <c r="I145" s="3"/>
      <c r="J145" s="1">
        <v>44274.0707175926</v>
      </c>
      <c r="K145" s="4"/>
      <c r="L145" s="4">
        <v>6.4699833333333299</v>
      </c>
      <c r="M145" s="4">
        <v>753.34142717560701</v>
      </c>
      <c r="N145" s="3" t="b">
        <v>1</v>
      </c>
      <c r="O145" s="4">
        <v>3.57398746283486</v>
      </c>
      <c r="P145" s="4"/>
      <c r="Q145" s="4">
        <v>3.57398746283486</v>
      </c>
      <c r="R145" s="4"/>
      <c r="S145" s="4">
        <v>522880.17948996398</v>
      </c>
      <c r="T145" s="3" t="b">
        <v>0</v>
      </c>
      <c r="U145" s="4">
        <v>6.5145833333333298</v>
      </c>
      <c r="V145" s="4">
        <v>169904.966070867</v>
      </c>
      <c r="W145" s="4">
        <v>83.712981109623698</v>
      </c>
      <c r="X145" s="3" t="b">
        <v>0</v>
      </c>
    </row>
    <row r="146" spans="1:24">
      <c r="A146" s="3"/>
      <c r="B146" s="3"/>
      <c r="C146" s="3" t="s">
        <v>561</v>
      </c>
      <c r="D146" s="3" t="s">
        <v>174</v>
      </c>
      <c r="E146" s="3"/>
      <c r="F146" s="4">
        <v>79</v>
      </c>
      <c r="G146" s="3" t="s">
        <v>560</v>
      </c>
      <c r="H146" s="3" t="s">
        <v>7</v>
      </c>
      <c r="I146" s="3"/>
      <c r="J146" s="1">
        <v>44274.085833333302</v>
      </c>
      <c r="K146" s="4"/>
      <c r="L146" s="4">
        <v>6.4605333333333297</v>
      </c>
      <c r="M146" s="4">
        <v>987.32696841431596</v>
      </c>
      <c r="N146" s="3" t="b">
        <v>1</v>
      </c>
      <c r="O146" s="4">
        <v>4.5537197185950298</v>
      </c>
      <c r="P146" s="4"/>
      <c r="Q146" s="4">
        <v>4.5537197185950298</v>
      </c>
      <c r="R146" s="4"/>
      <c r="S146" s="4">
        <v>397032.57505143102</v>
      </c>
      <c r="T146" s="3" t="b">
        <v>0</v>
      </c>
      <c r="U146" s="4">
        <v>6.5146333333333297</v>
      </c>
      <c r="V146" s="4">
        <v>174768.01377423399</v>
      </c>
      <c r="W146" s="4">
        <v>87.336382225320904</v>
      </c>
      <c r="X146" s="3" t="b">
        <v>0</v>
      </c>
    </row>
    <row r="147" spans="1:24">
      <c r="A147" s="3"/>
      <c r="B147" s="3"/>
      <c r="C147" s="3" t="s">
        <v>559</v>
      </c>
      <c r="D147" s="3" t="s">
        <v>174</v>
      </c>
      <c r="E147" s="3"/>
      <c r="F147" s="4">
        <v>80</v>
      </c>
      <c r="G147" s="3" t="s">
        <v>558</v>
      </c>
      <c r="H147" s="3" t="s">
        <v>7</v>
      </c>
      <c r="I147" s="3"/>
      <c r="J147" s="1">
        <v>44274.100879629601</v>
      </c>
      <c r="K147" s="4"/>
      <c r="L147" s="4">
        <v>6.4604666666666697</v>
      </c>
      <c r="M147" s="4">
        <v>1138.8619460830701</v>
      </c>
      <c r="N147" s="3" t="b">
        <v>0</v>
      </c>
      <c r="O147" s="4">
        <v>5.2982133155762297</v>
      </c>
      <c r="P147" s="4"/>
      <c r="Q147" s="4">
        <v>5.2982133155762297</v>
      </c>
      <c r="R147" s="4"/>
      <c r="S147" s="4">
        <v>168112.64652128101</v>
      </c>
      <c r="T147" s="3" t="b">
        <v>0</v>
      </c>
      <c r="U147" s="4">
        <v>6.5145666666666697</v>
      </c>
      <c r="V147" s="4">
        <v>173264.22046286901</v>
      </c>
      <c r="W147" s="4">
        <v>84.154694827874593</v>
      </c>
      <c r="X147" s="3" t="b">
        <v>0</v>
      </c>
    </row>
    <row r="148" spans="1:24">
      <c r="A148" s="3"/>
      <c r="B148" s="3"/>
      <c r="C148" s="3" t="s">
        <v>557</v>
      </c>
      <c r="D148" s="3" t="s">
        <v>174</v>
      </c>
      <c r="E148" s="3"/>
      <c r="F148" s="4">
        <v>81</v>
      </c>
      <c r="G148" s="3" t="s">
        <v>556</v>
      </c>
      <c r="H148" s="3" t="s">
        <v>7</v>
      </c>
      <c r="I148" s="3"/>
      <c r="J148" s="1">
        <v>44274.116087962997</v>
      </c>
      <c r="K148" s="4"/>
      <c r="L148" s="4">
        <v>6.4556666666666702</v>
      </c>
      <c r="M148" s="4">
        <v>614.92847069402603</v>
      </c>
      <c r="N148" s="3" t="b">
        <v>1</v>
      </c>
      <c r="O148" s="4">
        <v>2.89198183050866</v>
      </c>
      <c r="P148" s="4"/>
      <c r="Q148" s="4">
        <v>2.89198183050866</v>
      </c>
      <c r="R148" s="4"/>
      <c r="S148" s="4">
        <v>366084.82685950102</v>
      </c>
      <c r="T148" s="3" t="b">
        <v>0</v>
      </c>
      <c r="U148" s="4">
        <v>6.51453333333333</v>
      </c>
      <c r="V148" s="4">
        <v>171394.26579891201</v>
      </c>
      <c r="W148" s="4">
        <v>88.984245374975004</v>
      </c>
      <c r="X148" s="3" t="b">
        <v>0</v>
      </c>
    </row>
    <row r="149" spans="1:24">
      <c r="A149" s="3"/>
      <c r="B149" s="3"/>
      <c r="C149" s="3" t="s">
        <v>555</v>
      </c>
      <c r="D149" s="3" t="s">
        <v>174</v>
      </c>
      <c r="E149" s="3"/>
      <c r="F149" s="4">
        <v>82</v>
      </c>
      <c r="G149" s="3" t="s">
        <v>554</v>
      </c>
      <c r="H149" s="3" t="s">
        <v>7</v>
      </c>
      <c r="I149" s="3"/>
      <c r="J149" s="1">
        <v>44274.131226851903</v>
      </c>
      <c r="K149" s="4"/>
      <c r="L149" s="4">
        <v>6.4605499999999996</v>
      </c>
      <c r="M149" s="4">
        <v>475.00249947363602</v>
      </c>
      <c r="N149" s="3" t="b">
        <v>1</v>
      </c>
      <c r="O149" s="4">
        <v>2.3699864789515002</v>
      </c>
      <c r="P149" s="4"/>
      <c r="Q149" s="4">
        <v>2.3699864789515002</v>
      </c>
      <c r="R149" s="4"/>
      <c r="S149" s="4">
        <v>282838.34687380301</v>
      </c>
      <c r="T149" s="3" t="b">
        <v>0</v>
      </c>
      <c r="U149" s="4">
        <v>6.5146666666666704</v>
      </c>
      <c r="V149" s="4">
        <v>161553.835670751</v>
      </c>
      <c r="W149" s="4">
        <v>86.916804606357601</v>
      </c>
      <c r="X149" s="3" t="b">
        <v>0</v>
      </c>
    </row>
    <row r="150" spans="1:24">
      <c r="A150" s="3"/>
      <c r="B150" s="3"/>
      <c r="C150" s="3" t="s">
        <v>551</v>
      </c>
      <c r="D150" s="3" t="s">
        <v>174</v>
      </c>
      <c r="E150" s="3"/>
      <c r="F150" s="4">
        <v>83</v>
      </c>
      <c r="G150" s="3" t="s">
        <v>550</v>
      </c>
      <c r="H150" s="3" t="s">
        <v>7</v>
      </c>
      <c r="I150" s="3"/>
      <c r="J150" s="1">
        <v>44274.176342592596</v>
      </c>
      <c r="K150" s="4"/>
      <c r="L150" s="4">
        <v>6.5175666666666698</v>
      </c>
      <c r="M150" s="4">
        <v>0</v>
      </c>
      <c r="N150" s="3" t="b">
        <v>1</v>
      </c>
      <c r="O150" s="4">
        <v>0</v>
      </c>
      <c r="P150" s="4"/>
      <c r="Q150" s="4">
        <v>0</v>
      </c>
      <c r="R150" s="4"/>
      <c r="S150" s="4"/>
      <c r="T150" s="3" t="b">
        <v>0</v>
      </c>
      <c r="U150" s="4">
        <v>6.5145499999999998</v>
      </c>
      <c r="V150" s="4">
        <v>156019.318462525</v>
      </c>
      <c r="W150" s="4">
        <v>85.655241942508397</v>
      </c>
      <c r="X150" s="3" t="b">
        <v>0</v>
      </c>
    </row>
    <row r="151" spans="1:24">
      <c r="A151" s="3"/>
      <c r="B151" s="3"/>
      <c r="C151" s="3" t="s">
        <v>549</v>
      </c>
      <c r="D151" s="3" t="s">
        <v>174</v>
      </c>
      <c r="E151" s="3"/>
      <c r="F151" s="4">
        <v>84</v>
      </c>
      <c r="G151" s="3" t="s">
        <v>548</v>
      </c>
      <c r="H151" s="3" t="s">
        <v>7</v>
      </c>
      <c r="I151" s="3"/>
      <c r="J151" s="1">
        <v>44274.191377314797</v>
      </c>
      <c r="K151" s="4"/>
      <c r="L151" s="4">
        <v>6.51758333333333</v>
      </c>
      <c r="M151" s="4">
        <v>0</v>
      </c>
      <c r="N151" s="3" t="b">
        <v>1</v>
      </c>
      <c r="O151" s="4">
        <v>0</v>
      </c>
      <c r="P151" s="4"/>
      <c r="Q151" s="4">
        <v>0</v>
      </c>
      <c r="R151" s="4"/>
      <c r="S151" s="4"/>
      <c r="T151" s="3" t="b">
        <v>0</v>
      </c>
      <c r="U151" s="4">
        <v>6.5193333333333303</v>
      </c>
      <c r="V151" s="4">
        <v>158450.36741019701</v>
      </c>
      <c r="W151" s="4">
        <v>82.976200154485298</v>
      </c>
      <c r="X151" s="3" t="b">
        <v>0</v>
      </c>
    </row>
    <row r="152" spans="1:24">
      <c r="A152" s="3"/>
      <c r="B152" s="3"/>
      <c r="C152" s="3" t="s">
        <v>547</v>
      </c>
      <c r="D152" s="3" t="s">
        <v>174</v>
      </c>
      <c r="E152" s="3"/>
      <c r="F152" s="4">
        <v>85</v>
      </c>
      <c r="G152" s="3" t="s">
        <v>546</v>
      </c>
      <c r="H152" s="3" t="s">
        <v>7</v>
      </c>
      <c r="I152" s="3"/>
      <c r="J152" s="1">
        <v>44274.206365740698</v>
      </c>
      <c r="K152" s="4"/>
      <c r="L152" s="4">
        <v>6.51758333333333</v>
      </c>
      <c r="M152" s="4">
        <v>0</v>
      </c>
      <c r="N152" s="3" t="b">
        <v>1</v>
      </c>
      <c r="O152" s="4">
        <v>0</v>
      </c>
      <c r="P152" s="4"/>
      <c r="Q152" s="4">
        <v>0</v>
      </c>
      <c r="R152" s="4"/>
      <c r="S152" s="4"/>
      <c r="T152" s="3" t="b">
        <v>0</v>
      </c>
      <c r="U152" s="4">
        <v>6.5145499999999998</v>
      </c>
      <c r="V152" s="4">
        <v>169687.383001318</v>
      </c>
      <c r="W152" s="4">
        <v>86.845081934286597</v>
      </c>
      <c r="X152" s="3" t="b">
        <v>0</v>
      </c>
    </row>
    <row r="153" spans="1:24">
      <c r="A153" s="3"/>
      <c r="B153" s="3"/>
      <c r="C153" s="3" t="s">
        <v>545</v>
      </c>
      <c r="D153" s="3" t="s">
        <v>174</v>
      </c>
      <c r="E153" s="3"/>
      <c r="F153" s="4">
        <v>86</v>
      </c>
      <c r="G153" s="3" t="s">
        <v>544</v>
      </c>
      <c r="H153" s="3" t="s">
        <v>7</v>
      </c>
      <c r="I153" s="3"/>
      <c r="J153" s="1">
        <v>44274.221412036997</v>
      </c>
      <c r="K153" s="4"/>
      <c r="L153" s="4">
        <v>6.4652333333333303</v>
      </c>
      <c r="M153" s="4">
        <v>664.21824473092704</v>
      </c>
      <c r="N153" s="3" t="b">
        <v>0</v>
      </c>
      <c r="O153" s="4">
        <v>3.15790480507312</v>
      </c>
      <c r="P153" s="4"/>
      <c r="Q153" s="4">
        <v>3.15790480507312</v>
      </c>
      <c r="R153" s="4"/>
      <c r="S153" s="4">
        <v>470315.19985915499</v>
      </c>
      <c r="T153" s="3" t="b">
        <v>0</v>
      </c>
      <c r="U153" s="4">
        <v>6.5145833333333298</v>
      </c>
      <c r="V153" s="4">
        <v>169542.66818891201</v>
      </c>
      <c r="W153" s="4">
        <v>89.9732878043027</v>
      </c>
      <c r="X153" s="3" t="b">
        <v>0</v>
      </c>
    </row>
    <row r="154" spans="1:24">
      <c r="A154" s="3"/>
      <c r="B154" s="3"/>
      <c r="C154" s="3" t="s">
        <v>543</v>
      </c>
      <c r="D154" s="3" t="s">
        <v>174</v>
      </c>
      <c r="E154" s="3"/>
      <c r="F154" s="4">
        <v>87</v>
      </c>
      <c r="G154" s="3" t="s">
        <v>542</v>
      </c>
      <c r="H154" s="3" t="s">
        <v>7</v>
      </c>
      <c r="I154" s="3"/>
      <c r="J154" s="1">
        <v>44274.236377314803</v>
      </c>
      <c r="K154" s="4"/>
      <c r="L154" s="4">
        <v>6.5175666666666698</v>
      </c>
      <c r="M154" s="4">
        <v>0</v>
      </c>
      <c r="N154" s="3" t="b">
        <v>1</v>
      </c>
      <c r="O154" s="4">
        <v>0</v>
      </c>
      <c r="P154" s="4"/>
      <c r="Q154" s="4">
        <v>0</v>
      </c>
      <c r="R154" s="4"/>
      <c r="S154" s="4"/>
      <c r="T154" s="3" t="b">
        <v>0</v>
      </c>
      <c r="U154" s="4">
        <v>6.5193000000000003</v>
      </c>
      <c r="V154" s="4">
        <v>167392.04302309599</v>
      </c>
      <c r="W154" s="4">
        <v>89.050302142342204</v>
      </c>
      <c r="X154" s="3" t="b">
        <v>0</v>
      </c>
    </row>
    <row r="155" spans="1:24">
      <c r="A155" s="3"/>
      <c r="B155" s="3"/>
      <c r="C155" s="3" t="s">
        <v>541</v>
      </c>
      <c r="D155" s="3" t="s">
        <v>174</v>
      </c>
      <c r="E155" s="3"/>
      <c r="F155" s="4">
        <v>88</v>
      </c>
      <c r="G155" s="3" t="s">
        <v>540</v>
      </c>
      <c r="H155" s="3" t="s">
        <v>7</v>
      </c>
      <c r="I155" s="3"/>
      <c r="J155" s="1">
        <v>44274.251377314802</v>
      </c>
      <c r="K155" s="4"/>
      <c r="L155" s="4">
        <v>6.4652333333333303</v>
      </c>
      <c r="M155" s="4">
        <v>659.98896004689402</v>
      </c>
      <c r="N155" s="3" t="b">
        <v>0</v>
      </c>
      <c r="O155" s="4">
        <v>2.6826989307065698</v>
      </c>
      <c r="P155" s="4"/>
      <c r="Q155" s="4">
        <v>2.6826989307065698</v>
      </c>
      <c r="R155" s="4"/>
      <c r="S155" s="4">
        <v>124267.92992697901</v>
      </c>
      <c r="T155" s="3" t="b">
        <v>0</v>
      </c>
      <c r="U155" s="4">
        <v>6.5193333333333303</v>
      </c>
      <c r="V155" s="4">
        <v>198304.23168386199</v>
      </c>
      <c r="W155" s="4">
        <v>87.580278152990203</v>
      </c>
      <c r="X155" s="3" t="b">
        <v>0</v>
      </c>
    </row>
    <row r="156" spans="1:24">
      <c r="A156" s="3"/>
      <c r="B156" s="3"/>
      <c r="C156" s="3" t="s">
        <v>521</v>
      </c>
      <c r="D156" s="3" t="s">
        <v>174</v>
      </c>
      <c r="E156" s="3"/>
      <c r="F156" s="4">
        <v>89</v>
      </c>
      <c r="G156" s="3" t="s">
        <v>539</v>
      </c>
      <c r="H156" s="3" t="s">
        <v>7</v>
      </c>
      <c r="I156" s="3"/>
      <c r="J156" s="1">
        <v>44274.266400462999</v>
      </c>
      <c r="K156" s="4"/>
      <c r="L156" s="4">
        <v>6.5128000000000004</v>
      </c>
      <c r="M156" s="4">
        <v>0</v>
      </c>
      <c r="N156" s="3" t="b">
        <v>1</v>
      </c>
      <c r="O156" s="4">
        <v>0</v>
      </c>
      <c r="P156" s="4"/>
      <c r="Q156" s="4">
        <v>0</v>
      </c>
      <c r="R156" s="4"/>
      <c r="S156" s="4"/>
      <c r="T156" s="3" t="b">
        <v>0</v>
      </c>
      <c r="U156" s="4">
        <v>6.5145499999999998</v>
      </c>
      <c r="V156" s="4">
        <v>190608.83932965499</v>
      </c>
      <c r="W156" s="4">
        <v>87.009995004324907</v>
      </c>
      <c r="X156" s="3" t="b">
        <v>0</v>
      </c>
    </row>
    <row r="157" spans="1:24">
      <c r="A157" s="3"/>
      <c r="B157" s="3"/>
      <c r="C157" s="3" t="s">
        <v>521</v>
      </c>
      <c r="D157" s="3" t="s">
        <v>174</v>
      </c>
      <c r="E157" s="3"/>
      <c r="F157" s="4">
        <v>89</v>
      </c>
      <c r="G157" s="3" t="s">
        <v>538</v>
      </c>
      <c r="H157" s="3" t="s">
        <v>7</v>
      </c>
      <c r="I157" s="3"/>
      <c r="J157" s="1">
        <v>44274.281539351898</v>
      </c>
      <c r="K157" s="4"/>
      <c r="L157" s="4">
        <v>6.5128333333333304</v>
      </c>
      <c r="M157" s="4">
        <v>0</v>
      </c>
      <c r="N157" s="3" t="b">
        <v>1</v>
      </c>
      <c r="O157" s="4">
        <v>0</v>
      </c>
      <c r="P157" s="4"/>
      <c r="Q157" s="4">
        <v>0</v>
      </c>
      <c r="R157" s="4"/>
      <c r="S157" s="4"/>
      <c r="T157" s="3" t="b">
        <v>0</v>
      </c>
      <c r="U157" s="4">
        <v>6.5145833333333298</v>
      </c>
      <c r="V157" s="4">
        <v>175649.02340688201</v>
      </c>
      <c r="W157" s="4">
        <v>83.384376655102699</v>
      </c>
      <c r="X157" s="3" t="b">
        <v>0</v>
      </c>
    </row>
    <row r="158" spans="1:24">
      <c r="A158" s="3"/>
      <c r="B158" s="3"/>
      <c r="C158" s="3" t="s">
        <v>537</v>
      </c>
      <c r="D158" s="3" t="s">
        <v>174</v>
      </c>
      <c r="E158" s="3"/>
      <c r="F158" s="4">
        <v>90</v>
      </c>
      <c r="G158" s="3" t="s">
        <v>536</v>
      </c>
      <c r="H158" s="3" t="s">
        <v>7</v>
      </c>
      <c r="I158" s="3"/>
      <c r="J158" s="1">
        <v>44274.2966087963</v>
      </c>
      <c r="K158" s="4"/>
      <c r="L158" s="4">
        <v>6.5175666666666698</v>
      </c>
      <c r="M158" s="4">
        <v>0</v>
      </c>
      <c r="N158" s="3" t="b">
        <v>1</v>
      </c>
      <c r="O158" s="4">
        <v>0</v>
      </c>
      <c r="P158" s="4"/>
      <c r="Q158" s="4">
        <v>0</v>
      </c>
      <c r="R158" s="4"/>
      <c r="S158" s="4"/>
      <c r="T158" s="3" t="b">
        <v>0</v>
      </c>
      <c r="U158" s="4">
        <v>6.5145499999999998</v>
      </c>
      <c r="V158" s="4">
        <v>181629.108170013</v>
      </c>
      <c r="W158" s="4">
        <v>87.691781717751098</v>
      </c>
      <c r="X158" s="3" t="b">
        <v>0</v>
      </c>
    </row>
    <row r="159" spans="1:24">
      <c r="A159" s="3"/>
      <c r="B159" s="3"/>
      <c r="C159" s="3" t="s">
        <v>535</v>
      </c>
      <c r="D159" s="3" t="s">
        <v>174</v>
      </c>
      <c r="E159" s="3"/>
      <c r="F159" s="4">
        <v>91</v>
      </c>
      <c r="G159" s="3" t="s">
        <v>534</v>
      </c>
      <c r="H159" s="3" t="s">
        <v>7</v>
      </c>
      <c r="I159" s="3"/>
      <c r="J159" s="1">
        <v>44274.311666666697</v>
      </c>
      <c r="K159" s="4"/>
      <c r="L159" s="4">
        <v>6.4509333333333299</v>
      </c>
      <c r="M159" s="4">
        <v>837.66369146357999</v>
      </c>
      <c r="N159" s="3" t="b">
        <v>0</v>
      </c>
      <c r="O159" s="4">
        <v>3.9670187603337501</v>
      </c>
      <c r="P159" s="4"/>
      <c r="Q159" s="4">
        <v>3.9670187603337501</v>
      </c>
      <c r="R159" s="4"/>
      <c r="S159" s="4">
        <v>122987.10980965399</v>
      </c>
      <c r="T159" s="3" t="b">
        <v>0</v>
      </c>
      <c r="U159" s="4">
        <v>6.5145666666666697</v>
      </c>
      <c r="V159" s="4">
        <v>170205.14509331601</v>
      </c>
      <c r="W159" s="4">
        <v>89.777721328231905</v>
      </c>
      <c r="X159" s="3" t="b">
        <v>0</v>
      </c>
    </row>
    <row r="160" spans="1:24">
      <c r="A160" s="3"/>
      <c r="B160" s="3"/>
      <c r="C160" s="3" t="s">
        <v>530</v>
      </c>
      <c r="D160" s="3" t="s">
        <v>174</v>
      </c>
      <c r="E160" s="3"/>
      <c r="F160" s="4">
        <v>92</v>
      </c>
      <c r="G160" s="3" t="s">
        <v>529</v>
      </c>
      <c r="H160" s="3" t="s">
        <v>7</v>
      </c>
      <c r="I160" s="3"/>
      <c r="J160" s="1">
        <v>44274.356643518498</v>
      </c>
      <c r="K160" s="4"/>
      <c r="L160" s="4">
        <v>6.4604333333333299</v>
      </c>
      <c r="M160" s="4">
        <v>2276.1985965270901</v>
      </c>
      <c r="N160" s="3" t="b">
        <v>0</v>
      </c>
      <c r="O160" s="4">
        <v>10.799650523025999</v>
      </c>
      <c r="P160" s="4"/>
      <c r="Q160" s="4">
        <v>10.799650523025999</v>
      </c>
      <c r="R160" s="4"/>
      <c r="S160" s="4">
        <v>50582.449301930697</v>
      </c>
      <c r="T160" s="3" t="b">
        <v>0</v>
      </c>
      <c r="U160" s="4">
        <v>6.51453333333333</v>
      </c>
      <c r="V160" s="4">
        <v>169889.95306584501</v>
      </c>
      <c r="W160" s="4">
        <v>87.416999033690004</v>
      </c>
      <c r="X160" s="3" t="b">
        <v>0</v>
      </c>
    </row>
    <row r="161" spans="1:24">
      <c r="A161" s="3"/>
      <c r="B161" s="3"/>
      <c r="C161" s="3" t="s">
        <v>528</v>
      </c>
      <c r="D161" s="3" t="s">
        <v>174</v>
      </c>
      <c r="E161" s="3"/>
      <c r="F161" s="4">
        <v>93</v>
      </c>
      <c r="G161" s="3" t="s">
        <v>527</v>
      </c>
      <c r="H161" s="3" t="s">
        <v>7</v>
      </c>
      <c r="I161" s="3"/>
      <c r="J161" s="1">
        <v>44274.371747685203</v>
      </c>
      <c r="K161" s="4"/>
      <c r="L161" s="4">
        <v>6.4604666666666697</v>
      </c>
      <c r="M161" s="4">
        <v>1190.2475580732</v>
      </c>
      <c r="N161" s="3" t="b">
        <v>0</v>
      </c>
      <c r="O161" s="4">
        <v>5.4133346250983001</v>
      </c>
      <c r="P161" s="4"/>
      <c r="Q161" s="4">
        <v>5.4133346250983001</v>
      </c>
      <c r="R161" s="4"/>
      <c r="S161" s="4">
        <v>177557.746843389</v>
      </c>
      <c r="T161" s="3" t="b">
        <v>0</v>
      </c>
      <c r="U161" s="4">
        <v>6.5145666666666697</v>
      </c>
      <c r="V161" s="4">
        <v>177230.99366101201</v>
      </c>
      <c r="W161" s="4">
        <v>87.363807866303503</v>
      </c>
      <c r="X161" s="3" t="b">
        <v>0</v>
      </c>
    </row>
    <row r="162" spans="1:24">
      <c r="A162" s="3"/>
      <c r="B162" s="3"/>
      <c r="C162" s="3" t="s">
        <v>526</v>
      </c>
      <c r="D162" s="3" t="s">
        <v>174</v>
      </c>
      <c r="E162" s="3"/>
      <c r="F162" s="4">
        <v>94</v>
      </c>
      <c r="G162" s="3" t="s">
        <v>525</v>
      </c>
      <c r="H162" s="3" t="s">
        <v>7</v>
      </c>
      <c r="I162" s="3"/>
      <c r="J162" s="1">
        <v>44274.386793981503</v>
      </c>
      <c r="K162" s="4"/>
      <c r="L162" s="4">
        <v>6.4604333333333299</v>
      </c>
      <c r="M162" s="4">
        <v>2562.4942426634602</v>
      </c>
      <c r="N162" s="3" t="b">
        <v>0</v>
      </c>
      <c r="O162" s="4">
        <v>11.730337154287501</v>
      </c>
      <c r="P162" s="4"/>
      <c r="Q162" s="4">
        <v>11.730337154287501</v>
      </c>
      <c r="R162" s="4"/>
      <c r="S162" s="4">
        <v>39544.181633494998</v>
      </c>
      <c r="T162" s="3" t="b">
        <v>0</v>
      </c>
      <c r="U162" s="4">
        <v>6.5193000000000003</v>
      </c>
      <c r="V162" s="4">
        <v>176083.90077862199</v>
      </c>
      <c r="W162" s="4">
        <v>86.502650846269006</v>
      </c>
      <c r="X162" s="3" t="b">
        <v>0</v>
      </c>
    </row>
    <row r="163" spans="1:24">
      <c r="A163" s="3"/>
      <c r="B163" s="3"/>
      <c r="C163" s="3" t="s">
        <v>524</v>
      </c>
      <c r="D163" s="3" t="s">
        <v>174</v>
      </c>
      <c r="E163" s="3"/>
      <c r="F163" s="4">
        <v>95</v>
      </c>
      <c r="G163" s="3" t="s">
        <v>523</v>
      </c>
      <c r="H163" s="3" t="s">
        <v>7</v>
      </c>
      <c r="I163" s="3"/>
      <c r="J163" s="1">
        <v>44274.401828703703</v>
      </c>
      <c r="K163" s="4"/>
      <c r="L163" s="4">
        <v>6.4557000000000002</v>
      </c>
      <c r="M163" s="4">
        <v>3356.7230980929298</v>
      </c>
      <c r="N163" s="3" t="b">
        <v>0</v>
      </c>
      <c r="O163" s="4">
        <v>15.084302166540301</v>
      </c>
      <c r="P163" s="4"/>
      <c r="Q163" s="4">
        <v>15.084302166540301</v>
      </c>
      <c r="R163" s="4"/>
      <c r="S163" s="4">
        <v>113834.816576274</v>
      </c>
      <c r="T163" s="3" t="b">
        <v>0</v>
      </c>
      <c r="U163" s="4">
        <v>6.5145666666666697</v>
      </c>
      <c r="V163" s="4">
        <v>179373.19362782</v>
      </c>
      <c r="W163" s="4">
        <v>87.746062810242805</v>
      </c>
      <c r="X163" s="3" t="b">
        <v>0</v>
      </c>
    </row>
    <row r="164" spans="1:24">
      <c r="A164" s="3"/>
      <c r="B164" s="3"/>
      <c r="C164" s="3" t="s">
        <v>510</v>
      </c>
      <c r="D164" s="3" t="s">
        <v>174</v>
      </c>
      <c r="E164" s="3"/>
      <c r="F164" s="4">
        <v>96</v>
      </c>
      <c r="G164" s="3" t="s">
        <v>522</v>
      </c>
      <c r="H164" s="3" t="s">
        <v>7</v>
      </c>
      <c r="I164" s="3"/>
      <c r="J164" s="1">
        <v>44274.4167592593</v>
      </c>
      <c r="K164" s="4"/>
      <c r="L164" s="4">
        <v>6.4556833333333303</v>
      </c>
      <c r="M164" s="4">
        <v>3478.59691958243</v>
      </c>
      <c r="N164" s="3" t="b">
        <v>0</v>
      </c>
      <c r="O164" s="4">
        <v>16.6561849215522</v>
      </c>
      <c r="P164" s="4"/>
      <c r="Q164" s="4">
        <v>16.6561849215522</v>
      </c>
      <c r="R164" s="4"/>
      <c r="S164" s="4">
        <v>60925.788847741402</v>
      </c>
      <c r="T164" s="3" t="b">
        <v>0</v>
      </c>
      <c r="U164" s="4">
        <v>6.5145499999999998</v>
      </c>
      <c r="V164" s="4">
        <v>168343.29416734501</v>
      </c>
      <c r="W164" s="4">
        <v>88.912869649543097</v>
      </c>
      <c r="X164" s="3" t="b">
        <v>0</v>
      </c>
    </row>
    <row r="165" spans="1:24">
      <c r="A165" s="3"/>
      <c r="B165" s="3"/>
      <c r="C165" s="3" t="s">
        <v>521</v>
      </c>
      <c r="D165" s="3" t="s">
        <v>174</v>
      </c>
      <c r="E165" s="3"/>
      <c r="F165" s="4">
        <v>89</v>
      </c>
      <c r="G165" s="3" t="s">
        <v>520</v>
      </c>
      <c r="H165" s="3" t="s">
        <v>7</v>
      </c>
      <c r="I165" s="3"/>
      <c r="J165" s="1">
        <v>44274.431828703702</v>
      </c>
      <c r="K165" s="4"/>
      <c r="L165" s="4">
        <v>6.4699833333333299</v>
      </c>
      <c r="M165" s="4">
        <v>774.290818206788</v>
      </c>
      <c r="N165" s="3" t="b">
        <v>0</v>
      </c>
      <c r="O165" s="4">
        <v>3.07948923619379</v>
      </c>
      <c r="P165" s="4"/>
      <c r="Q165" s="4">
        <v>3.07948923619379</v>
      </c>
      <c r="R165" s="4"/>
      <c r="S165" s="4">
        <v>297022.03564391</v>
      </c>
      <c r="T165" s="3" t="b">
        <v>0</v>
      </c>
      <c r="U165" s="4">
        <v>6.5193333333333303</v>
      </c>
      <c r="V165" s="4">
        <v>202671.492603955</v>
      </c>
      <c r="W165" s="4">
        <v>88.333852760003694</v>
      </c>
      <c r="X165" s="3" t="b">
        <v>0</v>
      </c>
    </row>
    <row r="166" spans="1:24">
      <c r="A166" s="3"/>
      <c r="B166" s="3"/>
      <c r="C166" s="3" t="s">
        <v>519</v>
      </c>
      <c r="D166" s="3" t="s">
        <v>174</v>
      </c>
      <c r="E166" s="3"/>
      <c r="F166" s="4">
        <v>97</v>
      </c>
      <c r="G166" s="3" t="s">
        <v>518</v>
      </c>
      <c r="H166" s="3" t="s">
        <v>7</v>
      </c>
      <c r="I166" s="3"/>
      <c r="J166" s="1">
        <v>44274.446967592601</v>
      </c>
      <c r="K166" s="4"/>
      <c r="L166" s="4">
        <v>6.4509166666666697</v>
      </c>
      <c r="M166" s="4">
        <v>1665.8110610199001</v>
      </c>
      <c r="N166" s="3" t="b">
        <v>0</v>
      </c>
      <c r="O166" s="4">
        <v>6.8044793849833001</v>
      </c>
      <c r="P166" s="4"/>
      <c r="Q166" s="4">
        <v>6.8044793849833001</v>
      </c>
      <c r="R166" s="4"/>
      <c r="S166" s="4">
        <v>137264.201654014</v>
      </c>
      <c r="T166" s="3" t="b">
        <v>0</v>
      </c>
      <c r="U166" s="4">
        <v>6.5145499999999998</v>
      </c>
      <c r="V166" s="4">
        <v>197332.25823017699</v>
      </c>
      <c r="W166" s="4">
        <v>87.216383371744996</v>
      </c>
      <c r="X166" s="3" t="b">
        <v>0</v>
      </c>
    </row>
    <row r="167" spans="1:24">
      <c r="A167" s="3"/>
      <c r="B167" s="3"/>
      <c r="C167" s="3" t="s">
        <v>517</v>
      </c>
      <c r="D167" s="3" t="s">
        <v>174</v>
      </c>
      <c r="E167" s="3"/>
      <c r="F167" s="4">
        <v>98</v>
      </c>
      <c r="G167" s="3" t="s">
        <v>516</v>
      </c>
      <c r="H167" s="3" t="s">
        <v>7</v>
      </c>
      <c r="I167" s="3"/>
      <c r="J167" s="1">
        <v>44274.461932870399</v>
      </c>
      <c r="K167" s="4"/>
      <c r="L167" s="4">
        <v>6.4604833333333298</v>
      </c>
      <c r="M167" s="4">
        <v>495.56751919555597</v>
      </c>
      <c r="N167" s="3" t="b">
        <v>1</v>
      </c>
      <c r="O167" s="4">
        <v>2.3185258439387302</v>
      </c>
      <c r="P167" s="4"/>
      <c r="Q167" s="4">
        <v>2.3185258439387302</v>
      </c>
      <c r="R167" s="4"/>
      <c r="S167" s="4">
        <v>338483.47135420499</v>
      </c>
      <c r="T167" s="3" t="b">
        <v>0</v>
      </c>
      <c r="U167" s="4">
        <v>6.5145833333333298</v>
      </c>
      <c r="V167" s="4">
        <v>172289.23382656099</v>
      </c>
      <c r="W167" s="4">
        <v>89.997121411435998</v>
      </c>
      <c r="X167" s="3" t="b">
        <v>0</v>
      </c>
    </row>
    <row r="168" spans="1:24">
      <c r="A168" s="3"/>
      <c r="B168" s="3"/>
      <c r="C168" s="3" t="s">
        <v>515</v>
      </c>
      <c r="D168" s="3" t="s">
        <v>174</v>
      </c>
      <c r="E168" s="3"/>
      <c r="F168" s="4">
        <v>99</v>
      </c>
      <c r="G168" s="3" t="s">
        <v>514</v>
      </c>
      <c r="H168" s="3" t="s">
        <v>7</v>
      </c>
      <c r="I168" s="3"/>
      <c r="J168" s="1">
        <v>44274.476863425902</v>
      </c>
      <c r="K168" s="4"/>
      <c r="L168" s="4">
        <v>6.4509166666666697</v>
      </c>
      <c r="M168" s="4">
        <v>1319.16040191361</v>
      </c>
      <c r="N168" s="3" t="b">
        <v>1</v>
      </c>
      <c r="O168" s="4">
        <v>3.9186864834108701</v>
      </c>
      <c r="P168" s="4"/>
      <c r="Q168" s="4">
        <v>3.9186864834108701</v>
      </c>
      <c r="R168" s="4"/>
      <c r="S168" s="4">
        <v>30874.596877807999</v>
      </c>
      <c r="T168" s="3" t="b">
        <v>0</v>
      </c>
      <c r="U168" s="4">
        <v>6.5145499999999998</v>
      </c>
      <c r="V168" s="4">
        <v>271346.568951027</v>
      </c>
      <c r="W168" s="4">
        <v>88.0250749140463</v>
      </c>
      <c r="X168" s="3" t="b">
        <v>0</v>
      </c>
    </row>
    <row r="169" spans="1:24">
      <c r="A169" s="3"/>
      <c r="B169" s="3"/>
      <c r="C169" s="3" t="s">
        <v>513</v>
      </c>
      <c r="D169" s="3" t="s">
        <v>174</v>
      </c>
      <c r="E169" s="3"/>
      <c r="F169" s="4">
        <v>100</v>
      </c>
      <c r="G169" s="3" t="s">
        <v>512</v>
      </c>
      <c r="H169" s="3" t="s">
        <v>7</v>
      </c>
      <c r="I169" s="3"/>
      <c r="J169" s="1">
        <v>44274.491793981499</v>
      </c>
      <c r="K169" s="4"/>
      <c r="L169" s="4">
        <v>6.4461833333333303</v>
      </c>
      <c r="M169" s="4">
        <v>525.18587948608501</v>
      </c>
      <c r="N169" s="3" t="b">
        <v>1</v>
      </c>
      <c r="O169" s="4">
        <v>2.4706584008249801</v>
      </c>
      <c r="P169" s="4"/>
      <c r="Q169" s="4">
        <v>2.4706584008249801</v>
      </c>
      <c r="R169" s="4"/>
      <c r="S169" s="4">
        <v>238128.66204398399</v>
      </c>
      <c r="T169" s="3" t="b">
        <v>0</v>
      </c>
      <c r="U169" s="4">
        <v>6.5145666666666697</v>
      </c>
      <c r="V169" s="4">
        <v>171343.48068690801</v>
      </c>
      <c r="W169" s="4">
        <v>89.121749195990105</v>
      </c>
      <c r="X169" s="3" t="b">
        <v>0</v>
      </c>
    </row>
    <row r="170" spans="1:24">
      <c r="A170" s="3"/>
      <c r="B170" s="3"/>
      <c r="C170" s="3" t="s">
        <v>510</v>
      </c>
      <c r="D170" s="3" t="s">
        <v>174</v>
      </c>
      <c r="E170" s="3"/>
      <c r="F170" s="4">
        <v>96</v>
      </c>
      <c r="G170" s="3" t="s">
        <v>509</v>
      </c>
      <c r="H170" s="3" t="s">
        <v>7</v>
      </c>
      <c r="I170" s="3"/>
      <c r="J170" s="1">
        <v>44274.521689814799</v>
      </c>
      <c r="K170" s="4"/>
      <c r="L170" s="4">
        <v>6.4557000000000002</v>
      </c>
      <c r="M170" s="4">
        <v>2852.33607502315</v>
      </c>
      <c r="N170" s="3" t="b">
        <v>0</v>
      </c>
      <c r="O170" s="4">
        <v>13.0300116138449</v>
      </c>
      <c r="P170" s="4"/>
      <c r="Q170" s="4">
        <v>13.0300116138449</v>
      </c>
      <c r="R170" s="4"/>
      <c r="S170" s="4">
        <v>71209.820947823406</v>
      </c>
      <c r="T170" s="3" t="b">
        <v>0</v>
      </c>
      <c r="U170" s="4">
        <v>6.5145666666666697</v>
      </c>
      <c r="V170" s="4">
        <v>176450.59980453199</v>
      </c>
      <c r="W170" s="4">
        <v>93.164459810420595</v>
      </c>
      <c r="X170" s="3" t="b">
        <v>0</v>
      </c>
    </row>
    <row r="171" spans="1:24">
      <c r="A171" s="3"/>
      <c r="B171" s="3"/>
      <c r="C171" s="3" t="s">
        <v>508</v>
      </c>
      <c r="D171" s="3" t="s">
        <v>174</v>
      </c>
      <c r="E171" s="3"/>
      <c r="F171" s="4">
        <v>101</v>
      </c>
      <c r="G171" s="3" t="s">
        <v>507</v>
      </c>
      <c r="H171" s="3" t="s">
        <v>7</v>
      </c>
      <c r="I171" s="3"/>
      <c r="J171" s="1">
        <v>44274.536736111098</v>
      </c>
      <c r="K171" s="4"/>
      <c r="L171" s="4">
        <v>6.4508999999999999</v>
      </c>
      <c r="M171" s="4">
        <v>1342.10609026354</v>
      </c>
      <c r="N171" s="3" t="b">
        <v>0</v>
      </c>
      <c r="O171" s="4">
        <v>6.3146224818416901</v>
      </c>
      <c r="P171" s="4"/>
      <c r="Q171" s="4">
        <v>6.3146224818416901</v>
      </c>
      <c r="R171" s="4"/>
      <c r="S171" s="4">
        <v>276507.02300917101</v>
      </c>
      <c r="T171" s="3" t="b">
        <v>0</v>
      </c>
      <c r="U171" s="4">
        <v>6.5193000000000003</v>
      </c>
      <c r="V171" s="4">
        <v>171319.46232513699</v>
      </c>
      <c r="W171" s="4">
        <v>90.437998863475798</v>
      </c>
      <c r="X171" s="3" t="b">
        <v>0</v>
      </c>
    </row>
    <row r="172" spans="1:24">
      <c r="A172" s="3"/>
      <c r="B172" s="3"/>
      <c r="C172" s="3" t="s">
        <v>505</v>
      </c>
      <c r="D172" s="3" t="s">
        <v>174</v>
      </c>
      <c r="E172" s="3"/>
      <c r="F172" s="4">
        <v>102</v>
      </c>
      <c r="G172" s="3" t="s">
        <v>506</v>
      </c>
      <c r="H172" s="3" t="s">
        <v>7</v>
      </c>
      <c r="I172" s="3"/>
      <c r="J172" s="1">
        <v>44274.551759259302</v>
      </c>
      <c r="K172" s="4"/>
      <c r="L172" s="4">
        <v>6.4604666666666697</v>
      </c>
      <c r="M172" s="4">
        <v>1247.76030595974</v>
      </c>
      <c r="N172" s="3" t="b">
        <v>1</v>
      </c>
      <c r="O172" s="4">
        <v>5.8912695030828504</v>
      </c>
      <c r="P172" s="4"/>
      <c r="Q172" s="4">
        <v>5.8912695030828504</v>
      </c>
      <c r="R172" s="4"/>
      <c r="S172" s="4">
        <v>161987.77452064599</v>
      </c>
      <c r="T172" s="3" t="b">
        <v>0</v>
      </c>
      <c r="U172" s="4">
        <v>6.5193333333333303</v>
      </c>
      <c r="V172" s="4">
        <v>170722.01272003099</v>
      </c>
      <c r="W172" s="4">
        <v>89.119331410337196</v>
      </c>
      <c r="X172" s="3" t="b">
        <v>0</v>
      </c>
    </row>
    <row r="173" spans="1:24">
      <c r="A173" s="3"/>
      <c r="B173" s="3"/>
      <c r="C173" s="3" t="s">
        <v>505</v>
      </c>
      <c r="D173" s="3" t="s">
        <v>174</v>
      </c>
      <c r="E173" s="3"/>
      <c r="F173" s="4">
        <v>102</v>
      </c>
      <c r="G173" s="3" t="s">
        <v>504</v>
      </c>
      <c r="H173" s="3" t="s">
        <v>7</v>
      </c>
      <c r="I173" s="3"/>
      <c r="J173" s="1">
        <v>44274.566782407397</v>
      </c>
      <c r="K173" s="4"/>
      <c r="L173" s="4">
        <v>6.4556833333333303</v>
      </c>
      <c r="M173" s="4">
        <v>0</v>
      </c>
      <c r="N173" s="3" t="b">
        <v>1</v>
      </c>
      <c r="O173" s="4">
        <v>0</v>
      </c>
      <c r="P173" s="4"/>
      <c r="Q173" s="4">
        <v>0</v>
      </c>
      <c r="R173" s="4"/>
      <c r="S173" s="4"/>
      <c r="T173" s="3" t="b">
        <v>0</v>
      </c>
      <c r="U173" s="4">
        <v>6.5145499999999998</v>
      </c>
      <c r="V173" s="4">
        <v>170333.36463162099</v>
      </c>
      <c r="W173" s="4">
        <v>90.025057927633497</v>
      </c>
      <c r="X173" s="3" t="b">
        <v>0</v>
      </c>
    </row>
    <row r="174" spans="1:24">
      <c r="A174" s="3"/>
      <c r="B174" s="3"/>
      <c r="C174" s="3" t="s">
        <v>503</v>
      </c>
      <c r="D174" s="3" t="s">
        <v>174</v>
      </c>
      <c r="E174" s="3"/>
      <c r="F174" s="4">
        <v>103</v>
      </c>
      <c r="G174" s="3" t="s">
        <v>502</v>
      </c>
      <c r="H174" s="3" t="s">
        <v>7</v>
      </c>
      <c r="I174" s="3"/>
      <c r="J174" s="1">
        <v>44274.581863425898</v>
      </c>
      <c r="K174" s="4"/>
      <c r="L174" s="4">
        <v>6.4699833333333299</v>
      </c>
      <c r="M174" s="4">
        <v>770.01215201209504</v>
      </c>
      <c r="N174" s="3" t="b">
        <v>0</v>
      </c>
      <c r="O174" s="4">
        <v>3.7742220438608798</v>
      </c>
      <c r="P174" s="4"/>
      <c r="Q174" s="4">
        <v>3.7742220438608798</v>
      </c>
      <c r="R174" s="4"/>
      <c r="S174" s="4">
        <v>222654.56062651999</v>
      </c>
      <c r="T174" s="3" t="b">
        <v>0</v>
      </c>
      <c r="U174" s="4">
        <v>6.5193333333333303</v>
      </c>
      <c r="V174" s="4">
        <v>164451.32587569999</v>
      </c>
      <c r="W174" s="4">
        <v>88.500485778357699</v>
      </c>
      <c r="X174" s="3" t="b">
        <v>0</v>
      </c>
    </row>
    <row r="175" spans="1:24">
      <c r="A175" s="3"/>
      <c r="B175" s="3"/>
      <c r="C175" s="3" t="s">
        <v>501</v>
      </c>
      <c r="D175" s="3" t="s">
        <v>174</v>
      </c>
      <c r="E175" s="3"/>
      <c r="F175" s="4">
        <v>104</v>
      </c>
      <c r="G175" s="3" t="s">
        <v>500</v>
      </c>
      <c r="H175" s="3" t="s">
        <v>7</v>
      </c>
      <c r="I175" s="3"/>
      <c r="J175" s="1">
        <v>44274.596875000003</v>
      </c>
      <c r="K175" s="4"/>
      <c r="L175" s="4">
        <v>6.5223500000000003</v>
      </c>
      <c r="M175" s="4">
        <v>0</v>
      </c>
      <c r="N175" s="3" t="b">
        <v>1</v>
      </c>
      <c r="O175" s="4">
        <v>0</v>
      </c>
      <c r="P175" s="4"/>
      <c r="Q175" s="4">
        <v>0</v>
      </c>
      <c r="R175" s="4"/>
      <c r="S175" s="4"/>
      <c r="T175" s="3" t="b">
        <v>0</v>
      </c>
      <c r="U175" s="4">
        <v>6.5193333333333303</v>
      </c>
      <c r="V175" s="4">
        <v>194823.62345525101</v>
      </c>
      <c r="W175" s="4">
        <v>87.863580156050006</v>
      </c>
      <c r="X175" s="3" t="b">
        <v>0</v>
      </c>
    </row>
    <row r="176" spans="1:24">
      <c r="A176" s="3"/>
      <c r="B176" s="3"/>
      <c r="C176" s="3" t="s">
        <v>499</v>
      </c>
      <c r="D176" s="3" t="s">
        <v>174</v>
      </c>
      <c r="E176" s="3"/>
      <c r="F176" s="4">
        <v>105</v>
      </c>
      <c r="G176" s="3" t="s">
        <v>498</v>
      </c>
      <c r="H176" s="3" t="s">
        <v>7</v>
      </c>
      <c r="I176" s="3"/>
      <c r="J176" s="1">
        <v>44274.611863425896</v>
      </c>
      <c r="K176" s="4"/>
      <c r="L176" s="4">
        <v>6.4414333333333298</v>
      </c>
      <c r="M176" s="4">
        <v>822.35971389588804</v>
      </c>
      <c r="N176" s="3" t="b">
        <v>0</v>
      </c>
      <c r="O176" s="4">
        <v>3.83123276051957</v>
      </c>
      <c r="P176" s="4"/>
      <c r="Q176" s="4">
        <v>3.83123276051957</v>
      </c>
      <c r="R176" s="4"/>
      <c r="S176" s="4">
        <v>182237.481092203</v>
      </c>
      <c r="T176" s="3" t="b">
        <v>0</v>
      </c>
      <c r="U176" s="4">
        <v>6.5193333333333303</v>
      </c>
      <c r="V176" s="4">
        <v>173017.70068915799</v>
      </c>
      <c r="W176" s="4">
        <v>87.051250457136305</v>
      </c>
      <c r="X176" s="3" t="b">
        <v>0</v>
      </c>
    </row>
    <row r="177" spans="1:24">
      <c r="A177" s="3"/>
      <c r="B177" s="3"/>
      <c r="C177" s="3" t="s">
        <v>497</v>
      </c>
      <c r="D177" s="3" t="s">
        <v>174</v>
      </c>
      <c r="E177" s="3"/>
      <c r="F177" s="4">
        <v>106</v>
      </c>
      <c r="G177" s="3" t="s">
        <v>496</v>
      </c>
      <c r="H177" s="3" t="s">
        <v>7</v>
      </c>
      <c r="I177" s="3"/>
      <c r="J177" s="1">
        <v>44274.626898148097</v>
      </c>
      <c r="K177" s="4"/>
      <c r="L177" s="4">
        <v>6.4604333333333299</v>
      </c>
      <c r="M177" s="4">
        <v>1218.88827007285</v>
      </c>
      <c r="N177" s="3" t="b">
        <v>1</v>
      </c>
      <c r="O177" s="4">
        <v>5.8207703931129497</v>
      </c>
      <c r="P177" s="4"/>
      <c r="Q177" s="4">
        <v>5.8207703931129497</v>
      </c>
      <c r="R177" s="4"/>
      <c r="S177" s="4">
        <v>186135.21279892599</v>
      </c>
      <c r="T177" s="3" t="b">
        <v>0</v>
      </c>
      <c r="U177" s="4">
        <v>6.5193000000000003</v>
      </c>
      <c r="V177" s="4">
        <v>168791.54030138699</v>
      </c>
      <c r="W177" s="4">
        <v>88.369059006193794</v>
      </c>
      <c r="X177" s="3" t="b">
        <v>0</v>
      </c>
    </row>
    <row r="178" spans="1:24">
      <c r="A178" s="3"/>
      <c r="B178" s="3"/>
      <c r="C178" s="3" t="s">
        <v>495</v>
      </c>
      <c r="D178" s="3" t="s">
        <v>174</v>
      </c>
      <c r="E178" s="3"/>
      <c r="F178" s="4">
        <v>107</v>
      </c>
      <c r="G178" s="3" t="s">
        <v>494</v>
      </c>
      <c r="H178" s="3" t="s">
        <v>7</v>
      </c>
      <c r="I178" s="3"/>
      <c r="J178" s="1">
        <v>44274.641956018502</v>
      </c>
      <c r="K178" s="4"/>
      <c r="L178" s="4">
        <v>6.4653499999999999</v>
      </c>
      <c r="M178" s="4">
        <v>1133.9421394958499</v>
      </c>
      <c r="N178" s="3" t="b">
        <v>0</v>
      </c>
      <c r="O178" s="4">
        <v>5.7695230109838596</v>
      </c>
      <c r="P178" s="4"/>
      <c r="Q178" s="4">
        <v>5.7695230109838596</v>
      </c>
      <c r="R178" s="4"/>
      <c r="S178" s="4">
        <v>206721.10358124899</v>
      </c>
      <c r="T178" s="3" t="b">
        <v>0</v>
      </c>
      <c r="U178" s="4">
        <v>6.5147000000000004</v>
      </c>
      <c r="V178" s="4">
        <v>158422.999623357</v>
      </c>
      <c r="W178" s="4">
        <v>91.004013993810005</v>
      </c>
      <c r="X178" s="3" t="b">
        <v>0</v>
      </c>
    </row>
    <row r="179" spans="1:24">
      <c r="A179" s="3"/>
      <c r="B179" s="3"/>
      <c r="C179" s="3" t="s">
        <v>493</v>
      </c>
      <c r="D179" s="3" t="s">
        <v>174</v>
      </c>
      <c r="E179" s="3"/>
      <c r="F179" s="4">
        <v>108</v>
      </c>
      <c r="G179" s="3" t="s">
        <v>492</v>
      </c>
      <c r="H179" s="3" t="s">
        <v>7</v>
      </c>
      <c r="I179" s="3"/>
      <c r="J179" s="1">
        <v>44274.657048611101</v>
      </c>
      <c r="K179" s="4"/>
      <c r="L179" s="4">
        <v>6.4509166666666697</v>
      </c>
      <c r="M179" s="4">
        <v>1315.2360051319999</v>
      </c>
      <c r="N179" s="3" t="b">
        <v>1</v>
      </c>
      <c r="O179" s="4">
        <v>6.8485479829940799</v>
      </c>
      <c r="P179" s="4"/>
      <c r="Q179" s="4">
        <v>6.8485479829940799</v>
      </c>
      <c r="R179" s="4"/>
      <c r="S179" s="4">
        <v>310926.893255478</v>
      </c>
      <c r="T179" s="3" t="b">
        <v>0</v>
      </c>
      <c r="U179" s="4">
        <v>6.5145499999999998</v>
      </c>
      <c r="V179" s="4">
        <v>154800.52652445101</v>
      </c>
      <c r="W179" s="4">
        <v>87.962041497568507</v>
      </c>
      <c r="X179" s="3" t="b">
        <v>0</v>
      </c>
    </row>
    <row r="180" spans="1:24">
      <c r="A180" s="3"/>
      <c r="B180" s="3"/>
      <c r="C180" s="3" t="s">
        <v>490</v>
      </c>
      <c r="D180" s="3" t="s">
        <v>174</v>
      </c>
      <c r="E180" s="3"/>
      <c r="F180" s="4">
        <v>109</v>
      </c>
      <c r="G180" s="3" t="s">
        <v>489</v>
      </c>
      <c r="H180" s="3" t="s">
        <v>7</v>
      </c>
      <c r="I180" s="3"/>
      <c r="J180" s="1">
        <v>44274.687280092599</v>
      </c>
      <c r="K180" s="4"/>
      <c r="L180" s="4">
        <v>6.4604333333333299</v>
      </c>
      <c r="M180" s="4">
        <v>2073.8069924392498</v>
      </c>
      <c r="N180" s="3" t="b">
        <v>0</v>
      </c>
      <c r="O180" s="4">
        <v>5.2829095534024404</v>
      </c>
      <c r="P180" s="4"/>
      <c r="Q180" s="4">
        <v>5.2829095534024404</v>
      </c>
      <c r="R180" s="4"/>
      <c r="S180" s="4">
        <v>55443.800502105703</v>
      </c>
      <c r="T180" s="3" t="b">
        <v>0</v>
      </c>
      <c r="U180" s="4">
        <v>6.51453333333333</v>
      </c>
      <c r="V180" s="4">
        <v>316418.89255400898</v>
      </c>
      <c r="W180" s="4">
        <v>89.585725257280899</v>
      </c>
      <c r="X180" s="3" t="b">
        <v>0</v>
      </c>
    </row>
    <row r="181" spans="1:24">
      <c r="A181" s="3"/>
      <c r="B181" s="3"/>
      <c r="C181" s="3" t="s">
        <v>488</v>
      </c>
      <c r="D181" s="3" t="s">
        <v>174</v>
      </c>
      <c r="E181" s="3"/>
      <c r="F181" s="4">
        <v>110</v>
      </c>
      <c r="G181" s="3" t="s">
        <v>487</v>
      </c>
      <c r="H181" s="3" t="s">
        <v>7</v>
      </c>
      <c r="I181" s="3"/>
      <c r="J181" s="1">
        <v>44274.702291666697</v>
      </c>
      <c r="K181" s="4"/>
      <c r="L181" s="4">
        <v>6.4557000000000002</v>
      </c>
      <c r="M181" s="4">
        <v>1162.70308191237</v>
      </c>
      <c r="N181" s="3" t="b">
        <v>1</v>
      </c>
      <c r="O181" s="4">
        <v>5.4910644645637001</v>
      </c>
      <c r="P181" s="4"/>
      <c r="Q181" s="4">
        <v>5.4910644645637001</v>
      </c>
      <c r="R181" s="4"/>
      <c r="S181" s="4">
        <v>74236.165767051803</v>
      </c>
      <c r="T181" s="3" t="b">
        <v>0</v>
      </c>
      <c r="U181" s="4">
        <v>6.5145666666666697</v>
      </c>
      <c r="V181" s="4">
        <v>170678.779408826</v>
      </c>
      <c r="W181" s="4">
        <v>88.834237311614203</v>
      </c>
      <c r="X181" s="3" t="b">
        <v>0</v>
      </c>
    </row>
    <row r="182" spans="1:24">
      <c r="A182" s="3"/>
      <c r="B182" s="3"/>
      <c r="C182" s="3" t="s">
        <v>486</v>
      </c>
      <c r="D182" s="3" t="s">
        <v>174</v>
      </c>
      <c r="E182" s="3"/>
      <c r="F182" s="4">
        <v>111</v>
      </c>
      <c r="G182" s="3" t="s">
        <v>485</v>
      </c>
      <c r="H182" s="3" t="s">
        <v>7</v>
      </c>
      <c r="I182" s="3"/>
      <c r="J182" s="1">
        <v>44274.717314814799</v>
      </c>
      <c r="K182" s="4"/>
      <c r="L182" s="4">
        <v>6.4556666666666702</v>
      </c>
      <c r="M182" s="4">
        <v>697.42932561841599</v>
      </c>
      <c r="N182" s="3" t="b">
        <v>0</v>
      </c>
      <c r="O182" s="4">
        <v>2.9543774811138599</v>
      </c>
      <c r="P182" s="4"/>
      <c r="Q182" s="4">
        <v>2.9543774811138599</v>
      </c>
      <c r="R182" s="4"/>
      <c r="S182" s="4">
        <v>626408.89623696101</v>
      </c>
      <c r="T182" s="3" t="b">
        <v>0</v>
      </c>
      <c r="U182" s="4">
        <v>6.51453333333333</v>
      </c>
      <c r="V182" s="4">
        <v>190283.64736804299</v>
      </c>
      <c r="W182" s="4">
        <v>88.414994329200994</v>
      </c>
      <c r="X182" s="3" t="b">
        <v>0</v>
      </c>
    </row>
    <row r="183" spans="1:24">
      <c r="A183" s="3"/>
      <c r="B183" s="3"/>
      <c r="C183" s="3" t="s">
        <v>463</v>
      </c>
      <c r="D183" s="3" t="s">
        <v>174</v>
      </c>
      <c r="E183" s="3"/>
      <c r="F183" s="4">
        <v>112</v>
      </c>
      <c r="G183" s="3" t="s">
        <v>462</v>
      </c>
      <c r="H183" s="3" t="s">
        <v>7</v>
      </c>
      <c r="I183" s="3"/>
      <c r="J183" s="1">
        <v>44274.958657407398</v>
      </c>
      <c r="K183" s="4"/>
      <c r="L183" s="4">
        <v>6.5175666666666698</v>
      </c>
      <c r="M183" s="4">
        <v>0</v>
      </c>
      <c r="N183" s="3" t="b">
        <v>1</v>
      </c>
      <c r="O183" s="4">
        <v>0</v>
      </c>
      <c r="P183" s="4"/>
      <c r="Q183" s="4">
        <v>0</v>
      </c>
      <c r="R183" s="4"/>
      <c r="S183" s="4"/>
      <c r="T183" s="3" t="b">
        <v>0</v>
      </c>
      <c r="U183" s="4">
        <v>6.5145499999999998</v>
      </c>
      <c r="V183" s="4">
        <v>188212.75626416001</v>
      </c>
      <c r="W183" s="4">
        <v>90.6783711348384</v>
      </c>
      <c r="X183" s="3" t="b">
        <v>0</v>
      </c>
    </row>
    <row r="184" spans="1:24">
      <c r="A184" s="3"/>
      <c r="B184" s="3"/>
      <c r="C184" s="3" t="s">
        <v>461</v>
      </c>
      <c r="D184" s="3" t="s">
        <v>174</v>
      </c>
      <c r="E184" s="3"/>
      <c r="F184" s="4">
        <v>113</v>
      </c>
      <c r="G184" s="3" t="s">
        <v>460</v>
      </c>
      <c r="H184" s="3" t="s">
        <v>7</v>
      </c>
      <c r="I184" s="3"/>
      <c r="J184" s="1">
        <v>44274.973715277803</v>
      </c>
      <c r="K184" s="4"/>
      <c r="L184" s="4">
        <v>6.4557000000000002</v>
      </c>
      <c r="M184" s="4">
        <v>368.972551875953</v>
      </c>
      <c r="N184" s="3" t="b">
        <v>0</v>
      </c>
      <c r="O184" s="4">
        <v>1.6813867304524901</v>
      </c>
      <c r="P184" s="4"/>
      <c r="Q184" s="4">
        <v>1.6813867304524901</v>
      </c>
      <c r="R184" s="4"/>
      <c r="S184" s="4">
        <v>492824.20858386002</v>
      </c>
      <c r="T184" s="3" t="b">
        <v>0</v>
      </c>
      <c r="U184" s="4">
        <v>6.5145833333333298</v>
      </c>
      <c r="V184" s="4">
        <v>176886.093751482</v>
      </c>
      <c r="W184" s="4">
        <v>89.718623822422103</v>
      </c>
      <c r="X184" s="3" t="b">
        <v>0</v>
      </c>
    </row>
    <row r="185" spans="1:24">
      <c r="A185" s="3"/>
      <c r="B185" s="3"/>
      <c r="C185" s="3" t="s">
        <v>458</v>
      </c>
      <c r="D185" s="3" t="s">
        <v>174</v>
      </c>
      <c r="E185" s="3"/>
      <c r="F185" s="4">
        <v>114</v>
      </c>
      <c r="G185" s="3" t="s">
        <v>459</v>
      </c>
      <c r="H185" s="3" t="s">
        <v>7</v>
      </c>
      <c r="I185" s="3"/>
      <c r="J185" s="1">
        <v>44274.988888888904</v>
      </c>
      <c r="K185" s="4"/>
      <c r="L185" s="4">
        <v>6.4508999999999999</v>
      </c>
      <c r="M185" s="4">
        <v>930.259616455073</v>
      </c>
      <c r="N185" s="3" t="b">
        <v>0</v>
      </c>
      <c r="O185" s="4">
        <v>3.6312034444805299</v>
      </c>
      <c r="P185" s="4"/>
      <c r="Q185" s="4">
        <v>3.6312034444805299</v>
      </c>
      <c r="R185" s="4"/>
      <c r="S185" s="4">
        <v>413136.23082777602</v>
      </c>
      <c r="T185" s="3" t="b">
        <v>0</v>
      </c>
      <c r="U185" s="4">
        <v>6.51453333333333</v>
      </c>
      <c r="V185" s="4">
        <v>206500.36972338799</v>
      </c>
      <c r="W185" s="4">
        <v>90.072043642842104</v>
      </c>
      <c r="X185" s="3" t="b">
        <v>0</v>
      </c>
    </row>
    <row r="186" spans="1:24">
      <c r="A186" s="3"/>
      <c r="B186" s="3"/>
      <c r="C186" s="3" t="s">
        <v>458</v>
      </c>
      <c r="D186" s="3" t="s">
        <v>174</v>
      </c>
      <c r="E186" s="3"/>
      <c r="F186" s="4">
        <v>114</v>
      </c>
      <c r="G186" s="3" t="s">
        <v>457</v>
      </c>
      <c r="H186" s="3" t="s">
        <v>7</v>
      </c>
      <c r="I186" s="3"/>
      <c r="J186" s="1">
        <v>44275.003958333298</v>
      </c>
      <c r="K186" s="4"/>
      <c r="L186" s="4">
        <v>6.5128333333333304</v>
      </c>
      <c r="M186" s="4">
        <v>0</v>
      </c>
      <c r="N186" s="3" t="b">
        <v>1</v>
      </c>
      <c r="O186" s="4">
        <v>0</v>
      </c>
      <c r="P186" s="4"/>
      <c r="Q186" s="4">
        <v>0</v>
      </c>
      <c r="R186" s="4"/>
      <c r="S186" s="4"/>
      <c r="T186" s="3" t="b">
        <v>0</v>
      </c>
      <c r="U186" s="4">
        <v>6.5145833333333298</v>
      </c>
      <c r="V186" s="4">
        <v>158582.70128169601</v>
      </c>
      <c r="W186" s="4">
        <v>90.164974667775695</v>
      </c>
      <c r="X186" s="3" t="b">
        <v>0</v>
      </c>
    </row>
    <row r="187" spans="1:24">
      <c r="A187" s="3"/>
      <c r="B187" s="3"/>
      <c r="C187" s="3" t="s">
        <v>456</v>
      </c>
      <c r="D187" s="3" t="s">
        <v>174</v>
      </c>
      <c r="E187" s="3"/>
      <c r="F187" s="4">
        <v>115</v>
      </c>
      <c r="G187" s="3" t="s">
        <v>455</v>
      </c>
      <c r="H187" s="3" t="s">
        <v>7</v>
      </c>
      <c r="I187" s="3"/>
      <c r="J187" s="1">
        <v>44275.019131944398</v>
      </c>
      <c r="K187" s="4"/>
      <c r="L187" s="4">
        <v>6.5128333333333304</v>
      </c>
      <c r="M187" s="4">
        <v>0</v>
      </c>
      <c r="N187" s="3" t="b">
        <v>1</v>
      </c>
      <c r="O187" s="4">
        <v>0</v>
      </c>
      <c r="P187" s="4"/>
      <c r="Q187" s="4">
        <v>0</v>
      </c>
      <c r="R187" s="4"/>
      <c r="S187" s="4"/>
      <c r="T187" s="3" t="b">
        <v>0</v>
      </c>
      <c r="U187" s="4">
        <v>6.5145833333333298</v>
      </c>
      <c r="V187" s="4">
        <v>221213.92943725301</v>
      </c>
      <c r="W187" s="4">
        <v>89.213004109131106</v>
      </c>
      <c r="X187" s="3" t="b">
        <v>0</v>
      </c>
    </row>
    <row r="188" spans="1:24">
      <c r="A188" s="3"/>
      <c r="B188" s="3"/>
      <c r="C188" s="3" t="s">
        <v>454</v>
      </c>
      <c r="D188" s="3" t="s">
        <v>174</v>
      </c>
      <c r="E188" s="3"/>
      <c r="F188" s="4">
        <v>116</v>
      </c>
      <c r="G188" s="3" t="s">
        <v>453</v>
      </c>
      <c r="H188" s="3" t="s">
        <v>7</v>
      </c>
      <c r="I188" s="3"/>
      <c r="J188" s="1">
        <v>44275.034293981502</v>
      </c>
      <c r="K188" s="4"/>
      <c r="L188" s="4">
        <v>6.5175999999999998</v>
      </c>
      <c r="M188" s="4">
        <v>6037.9140842055504</v>
      </c>
      <c r="N188" s="3" t="b">
        <v>0</v>
      </c>
      <c r="O188" s="4">
        <v>29.713973685021099</v>
      </c>
      <c r="P188" s="4"/>
      <c r="Q188" s="4">
        <v>29.713973685021099</v>
      </c>
      <c r="R188" s="4"/>
      <c r="S188" s="4">
        <v>38917.2555966133</v>
      </c>
      <c r="T188" s="3" t="b">
        <v>0</v>
      </c>
      <c r="U188" s="4">
        <v>6.5145666666666697</v>
      </c>
      <c r="V188" s="4">
        <v>163792.28501451699</v>
      </c>
      <c r="W188" s="4">
        <v>88.850551688913995</v>
      </c>
      <c r="X188" s="3" t="b">
        <v>0</v>
      </c>
    </row>
    <row r="189" spans="1:24">
      <c r="A189" s="3"/>
      <c r="B189" s="3"/>
      <c r="C189" s="3" t="s">
        <v>452</v>
      </c>
      <c r="D189" s="3" t="s">
        <v>174</v>
      </c>
      <c r="E189" s="3"/>
      <c r="F189" s="4">
        <v>117</v>
      </c>
      <c r="G189" s="3" t="s">
        <v>451</v>
      </c>
      <c r="H189" s="3" t="s">
        <v>7</v>
      </c>
      <c r="I189" s="3"/>
      <c r="J189" s="1">
        <v>44275.049363425896</v>
      </c>
      <c r="K189" s="4"/>
      <c r="L189" s="4">
        <v>6.5128000000000004</v>
      </c>
      <c r="M189" s="4">
        <v>0</v>
      </c>
      <c r="N189" s="3" t="b">
        <v>1</v>
      </c>
      <c r="O189" s="4">
        <v>0</v>
      </c>
      <c r="P189" s="4"/>
      <c r="Q189" s="4">
        <v>0</v>
      </c>
      <c r="R189" s="4"/>
      <c r="S189" s="4"/>
      <c r="T189" s="3" t="b">
        <v>0</v>
      </c>
      <c r="U189" s="4">
        <v>6.51453333333333</v>
      </c>
      <c r="V189" s="4">
        <v>168660.88765679899</v>
      </c>
      <c r="W189" s="4">
        <v>87.897550888676307</v>
      </c>
      <c r="X189" s="3" t="b">
        <v>0</v>
      </c>
    </row>
    <row r="190" spans="1:24">
      <c r="A190" s="3"/>
      <c r="B190" s="3"/>
      <c r="C190" s="3" t="s">
        <v>450</v>
      </c>
      <c r="D190" s="3" t="s">
        <v>174</v>
      </c>
      <c r="E190" s="3"/>
      <c r="F190" s="4">
        <v>118</v>
      </c>
      <c r="G190" s="3" t="s">
        <v>449</v>
      </c>
      <c r="H190" s="3" t="s">
        <v>7</v>
      </c>
      <c r="I190" s="3"/>
      <c r="J190" s="1">
        <v>44275.064490740697</v>
      </c>
      <c r="K190" s="4"/>
      <c r="L190" s="4">
        <v>6.5128333333333304</v>
      </c>
      <c r="M190" s="4">
        <v>0</v>
      </c>
      <c r="N190" s="3" t="b">
        <v>1</v>
      </c>
      <c r="O190" s="4">
        <v>0</v>
      </c>
      <c r="P190" s="4"/>
      <c r="Q190" s="4">
        <v>0</v>
      </c>
      <c r="R190" s="4"/>
      <c r="S190" s="4"/>
      <c r="T190" s="3" t="b">
        <v>0</v>
      </c>
      <c r="U190" s="4">
        <v>6.5145833333333298</v>
      </c>
      <c r="V190" s="4">
        <v>224092.11668916099</v>
      </c>
      <c r="W190" s="4">
        <v>90.737543489304798</v>
      </c>
      <c r="X190" s="3" t="b">
        <v>0</v>
      </c>
    </row>
    <row r="191" spans="1:24">
      <c r="A191" s="3"/>
      <c r="B191" s="3"/>
      <c r="C191" s="3" t="s">
        <v>448</v>
      </c>
      <c r="D191" s="3" t="s">
        <v>174</v>
      </c>
      <c r="E191" s="3"/>
      <c r="F191" s="4">
        <v>119</v>
      </c>
      <c r="G191" s="3" t="s">
        <v>447</v>
      </c>
      <c r="H191" s="3" t="s">
        <v>7</v>
      </c>
      <c r="I191" s="3"/>
      <c r="J191" s="1">
        <v>44275.079548611102</v>
      </c>
      <c r="K191" s="4"/>
      <c r="L191" s="4">
        <v>6.4556666666666702</v>
      </c>
      <c r="M191" s="4">
        <v>432.226362058365</v>
      </c>
      <c r="N191" s="3" t="b">
        <v>0</v>
      </c>
      <c r="O191" s="4">
        <v>1.8570743683912301</v>
      </c>
      <c r="P191" s="4"/>
      <c r="Q191" s="4">
        <v>1.8570743683912301</v>
      </c>
      <c r="R191" s="4"/>
      <c r="S191" s="4">
        <v>565235.13130977098</v>
      </c>
      <c r="T191" s="3" t="b">
        <v>0</v>
      </c>
      <c r="U191" s="4">
        <v>6.51453333333333</v>
      </c>
      <c r="V191" s="4">
        <v>187607.070855172</v>
      </c>
      <c r="W191" s="4">
        <v>87.412405730569006</v>
      </c>
      <c r="X191" s="3" t="b">
        <v>0</v>
      </c>
    </row>
    <row r="192" spans="1:24">
      <c r="A192" s="3"/>
      <c r="B192" s="3"/>
      <c r="C192" s="3" t="s">
        <v>446</v>
      </c>
      <c r="D192" s="3" t="s">
        <v>174</v>
      </c>
      <c r="E192" s="3"/>
      <c r="F192" s="4">
        <v>120</v>
      </c>
      <c r="G192" s="3" t="s">
        <v>445</v>
      </c>
      <c r="H192" s="3" t="s">
        <v>7</v>
      </c>
      <c r="I192" s="3"/>
      <c r="J192" s="1">
        <v>44275.094618055598</v>
      </c>
      <c r="K192" s="4"/>
      <c r="L192" s="4">
        <v>6.5128333333333304</v>
      </c>
      <c r="M192" s="4">
        <v>0</v>
      </c>
      <c r="N192" s="3" t="b">
        <v>1</v>
      </c>
      <c r="O192" s="4">
        <v>0</v>
      </c>
      <c r="P192" s="4"/>
      <c r="Q192" s="4">
        <v>0</v>
      </c>
      <c r="R192" s="4"/>
      <c r="S192" s="4"/>
      <c r="T192" s="3" t="b">
        <v>0</v>
      </c>
      <c r="U192" s="4">
        <v>6.5145666666666697</v>
      </c>
      <c r="V192" s="4">
        <v>159304.210198093</v>
      </c>
      <c r="W192" s="4">
        <v>89.452051174136898</v>
      </c>
      <c r="X192" s="3" t="b">
        <v>0</v>
      </c>
    </row>
    <row r="193" spans="1:24">
      <c r="A193" s="3"/>
      <c r="B193" s="3"/>
      <c r="C193" s="3" t="s">
        <v>442</v>
      </c>
      <c r="D193" s="3" t="s">
        <v>174</v>
      </c>
      <c r="E193" s="3"/>
      <c r="F193" s="4">
        <v>121</v>
      </c>
      <c r="G193" s="3" t="s">
        <v>441</v>
      </c>
      <c r="H193" s="3" t="s">
        <v>7</v>
      </c>
      <c r="I193" s="3"/>
      <c r="J193" s="1">
        <v>44275.139872685198</v>
      </c>
      <c r="K193" s="4"/>
      <c r="L193" s="4">
        <v>6.4604333333333299</v>
      </c>
      <c r="M193" s="4">
        <v>2867.47498897369</v>
      </c>
      <c r="N193" s="3" t="b">
        <v>0</v>
      </c>
      <c r="O193" s="4">
        <v>12.3719793964483</v>
      </c>
      <c r="P193" s="4"/>
      <c r="Q193" s="4">
        <v>12.3719793964483</v>
      </c>
      <c r="R193" s="4"/>
      <c r="S193" s="4">
        <v>81047.045405934303</v>
      </c>
      <c r="T193" s="3" t="b">
        <v>0</v>
      </c>
      <c r="U193" s="4">
        <v>6.51453333333333</v>
      </c>
      <c r="V193" s="4">
        <v>186821.86254734601</v>
      </c>
      <c r="W193" s="4">
        <v>88.739666445934404</v>
      </c>
      <c r="X193" s="3" t="b">
        <v>0</v>
      </c>
    </row>
    <row r="194" spans="1:24">
      <c r="A194" s="3"/>
      <c r="B194" s="3"/>
      <c r="C194" s="3" t="s">
        <v>440</v>
      </c>
      <c r="D194" s="3" t="s">
        <v>174</v>
      </c>
      <c r="E194" s="3"/>
      <c r="F194" s="4">
        <v>122</v>
      </c>
      <c r="G194" s="3" t="s">
        <v>439</v>
      </c>
      <c r="H194" s="3" t="s">
        <v>7</v>
      </c>
      <c r="I194" s="3"/>
      <c r="J194" s="1">
        <v>44275.154872685198</v>
      </c>
      <c r="K194" s="4"/>
      <c r="L194" s="4">
        <v>6.4604666666666697</v>
      </c>
      <c r="M194" s="4">
        <v>4035.2652129860498</v>
      </c>
      <c r="N194" s="3" t="b">
        <v>0</v>
      </c>
      <c r="O194" s="4">
        <v>15.0777381739132</v>
      </c>
      <c r="P194" s="4"/>
      <c r="Q194" s="4">
        <v>15.0777381739132</v>
      </c>
      <c r="R194" s="4"/>
      <c r="S194" s="4">
        <v>45619.098895340998</v>
      </c>
      <c r="T194" s="3" t="b">
        <v>0</v>
      </c>
      <c r="U194" s="4">
        <v>6.5145666666666697</v>
      </c>
      <c r="V194" s="4">
        <v>215726.319013473</v>
      </c>
      <c r="W194" s="4">
        <v>89.174419976213699</v>
      </c>
      <c r="X194" s="3" t="b">
        <v>0</v>
      </c>
    </row>
    <row r="195" spans="1:24">
      <c r="A195" s="3"/>
      <c r="B195" s="3"/>
      <c r="C195" s="3" t="s">
        <v>438</v>
      </c>
      <c r="D195" s="3" t="s">
        <v>174</v>
      </c>
      <c r="E195" s="3"/>
      <c r="F195" s="4">
        <v>123</v>
      </c>
      <c r="G195" s="3" t="s">
        <v>437</v>
      </c>
      <c r="H195" s="3" t="s">
        <v>7</v>
      </c>
      <c r="I195" s="3"/>
      <c r="J195" s="1">
        <v>44275.170023148101</v>
      </c>
      <c r="K195" s="4"/>
      <c r="L195" s="4">
        <v>6.4604333333333299</v>
      </c>
      <c r="M195" s="4">
        <v>4281.62109108186</v>
      </c>
      <c r="N195" s="3" t="b">
        <v>0</v>
      </c>
      <c r="O195" s="4">
        <v>16.234451030334899</v>
      </c>
      <c r="P195" s="4"/>
      <c r="Q195" s="4">
        <v>16.234451030334899</v>
      </c>
      <c r="R195" s="4"/>
      <c r="S195" s="4">
        <v>106478.77868886301</v>
      </c>
      <c r="T195" s="3" t="b">
        <v>0</v>
      </c>
      <c r="U195" s="4">
        <v>6.51453333333333</v>
      </c>
      <c r="V195" s="4">
        <v>212587.571433793</v>
      </c>
      <c r="W195" s="4">
        <v>88.021009128640401</v>
      </c>
      <c r="X195" s="3" t="b">
        <v>0</v>
      </c>
    </row>
    <row r="196" spans="1:24">
      <c r="A196" s="3"/>
      <c r="B196" s="3"/>
      <c r="C196" s="3" t="s">
        <v>436</v>
      </c>
      <c r="D196" s="3" t="s">
        <v>174</v>
      </c>
      <c r="E196" s="3"/>
      <c r="F196" s="4">
        <v>124</v>
      </c>
      <c r="G196" s="3" t="s">
        <v>435</v>
      </c>
      <c r="H196" s="3" t="s">
        <v>7</v>
      </c>
      <c r="I196" s="3"/>
      <c r="J196" s="1">
        <v>44275.185011574104</v>
      </c>
      <c r="K196" s="4"/>
      <c r="L196" s="4">
        <v>6.4557000000000002</v>
      </c>
      <c r="M196" s="4">
        <v>5358.8482177474998</v>
      </c>
      <c r="N196" s="3" t="b">
        <v>0</v>
      </c>
      <c r="O196" s="4">
        <v>21.151936904346002</v>
      </c>
      <c r="P196" s="4"/>
      <c r="Q196" s="4">
        <v>21.151936904346002</v>
      </c>
      <c r="R196" s="4"/>
      <c r="S196" s="4">
        <v>39242.2419086339</v>
      </c>
      <c r="T196" s="3" t="b">
        <v>0</v>
      </c>
      <c r="U196" s="4">
        <v>6.5145833333333298</v>
      </c>
      <c r="V196" s="4">
        <v>204215.43375201401</v>
      </c>
      <c r="W196" s="4">
        <v>91.450896085024894</v>
      </c>
      <c r="X196" s="3" t="b">
        <v>0</v>
      </c>
    </row>
    <row r="197" spans="1:24">
      <c r="A197" s="3"/>
      <c r="B197" s="3"/>
      <c r="C197" s="3" t="s">
        <v>434</v>
      </c>
      <c r="D197" s="3" t="s">
        <v>174</v>
      </c>
      <c r="E197" s="3"/>
      <c r="F197" s="4">
        <v>125</v>
      </c>
      <c r="G197" s="3" t="s">
        <v>433</v>
      </c>
      <c r="H197" s="3" t="s">
        <v>7</v>
      </c>
      <c r="I197" s="3"/>
      <c r="J197" s="1">
        <v>44275.199988425898</v>
      </c>
      <c r="K197" s="4"/>
      <c r="L197" s="4">
        <v>6.4604333333333299</v>
      </c>
      <c r="M197" s="4">
        <v>3017.6109669843299</v>
      </c>
      <c r="N197" s="3" t="b">
        <v>0</v>
      </c>
      <c r="O197" s="4">
        <v>17.788838481276301</v>
      </c>
      <c r="P197" s="4"/>
      <c r="Q197" s="4">
        <v>17.788838481276301</v>
      </c>
      <c r="R197" s="4"/>
      <c r="S197" s="4">
        <v>36193.089902758802</v>
      </c>
      <c r="T197" s="3" t="b">
        <v>0</v>
      </c>
      <c r="U197" s="4">
        <v>6.5193000000000003</v>
      </c>
      <c r="V197" s="4">
        <v>136736.01055646699</v>
      </c>
      <c r="W197" s="4">
        <v>88.781466924342098</v>
      </c>
      <c r="X197" s="3" t="b">
        <v>0</v>
      </c>
    </row>
    <row r="198" spans="1:24">
      <c r="A198" s="3"/>
      <c r="B198" s="3"/>
      <c r="C198" s="3" t="s">
        <v>421</v>
      </c>
      <c r="D198" s="3" t="s">
        <v>174</v>
      </c>
      <c r="E198" s="3"/>
      <c r="F198" s="4">
        <v>126</v>
      </c>
      <c r="G198" s="3" t="s">
        <v>432</v>
      </c>
      <c r="H198" s="3" t="s">
        <v>7</v>
      </c>
      <c r="I198" s="3"/>
      <c r="J198" s="1">
        <v>44275.215092592603</v>
      </c>
      <c r="K198" s="4"/>
      <c r="L198" s="4">
        <v>6.4604666666666697</v>
      </c>
      <c r="M198" s="4">
        <v>4931.1090104287296</v>
      </c>
      <c r="N198" s="3" t="b">
        <v>0</v>
      </c>
      <c r="O198" s="4">
        <v>27.927448423440399</v>
      </c>
      <c r="P198" s="4"/>
      <c r="Q198" s="4">
        <v>27.927448423440399</v>
      </c>
      <c r="R198" s="4"/>
      <c r="S198" s="4">
        <v>39587.193858097002</v>
      </c>
      <c r="T198" s="3" t="b">
        <v>0</v>
      </c>
      <c r="U198" s="4">
        <v>6.5193333333333303</v>
      </c>
      <c r="V198" s="4">
        <v>142324.80324231301</v>
      </c>
      <c r="W198" s="4">
        <v>89.166934078478207</v>
      </c>
      <c r="X198" s="3" t="b">
        <v>0</v>
      </c>
    </row>
    <row r="199" spans="1:24">
      <c r="A199" s="3"/>
      <c r="B199" s="3"/>
      <c r="C199" s="3" t="s">
        <v>431</v>
      </c>
      <c r="D199" s="3" t="s">
        <v>174</v>
      </c>
      <c r="E199" s="3"/>
      <c r="F199" s="4">
        <v>127</v>
      </c>
      <c r="G199" s="3" t="s">
        <v>430</v>
      </c>
      <c r="H199" s="3" t="s">
        <v>7</v>
      </c>
      <c r="I199" s="3"/>
      <c r="J199" s="1">
        <v>44275.230138888903</v>
      </c>
      <c r="K199" s="4"/>
      <c r="L199" s="4">
        <v>6.4510166666666704</v>
      </c>
      <c r="M199" s="4">
        <v>1258.96781146128</v>
      </c>
      <c r="N199" s="3" t="b">
        <v>0</v>
      </c>
      <c r="O199" s="4">
        <v>5.5220840154950999</v>
      </c>
      <c r="P199" s="4"/>
      <c r="Q199" s="4">
        <v>5.5220840154950999</v>
      </c>
      <c r="R199" s="4"/>
      <c r="S199" s="4">
        <v>161459.209342335</v>
      </c>
      <c r="T199" s="3" t="b">
        <v>0</v>
      </c>
      <c r="U199" s="4">
        <v>6.5146666666666704</v>
      </c>
      <c r="V199" s="4">
        <v>183771.79766152301</v>
      </c>
      <c r="W199" s="4">
        <v>91.557988999610004</v>
      </c>
      <c r="X199" s="3" t="b">
        <v>0</v>
      </c>
    </row>
    <row r="200" spans="1:24">
      <c r="A200" s="3"/>
      <c r="B200" s="3"/>
      <c r="C200" s="3" t="s">
        <v>429</v>
      </c>
      <c r="D200" s="3" t="s">
        <v>174</v>
      </c>
      <c r="E200" s="3"/>
      <c r="F200" s="4">
        <v>128</v>
      </c>
      <c r="G200" s="3" t="s">
        <v>428</v>
      </c>
      <c r="H200" s="3" t="s">
        <v>7</v>
      </c>
      <c r="I200" s="3"/>
      <c r="J200" s="1">
        <v>44275.2452430556</v>
      </c>
      <c r="K200" s="4"/>
      <c r="L200" s="4">
        <v>6.4557000000000002</v>
      </c>
      <c r="M200" s="4">
        <v>2002.65100082704</v>
      </c>
      <c r="N200" s="3" t="b">
        <v>0</v>
      </c>
      <c r="O200" s="4">
        <v>10.751919804695801</v>
      </c>
      <c r="P200" s="4"/>
      <c r="Q200" s="4">
        <v>10.751919804695801</v>
      </c>
      <c r="R200" s="4"/>
      <c r="S200" s="4">
        <v>91805.207809606</v>
      </c>
      <c r="T200" s="3" t="b">
        <v>0</v>
      </c>
      <c r="U200" s="4">
        <v>6.5145666666666697</v>
      </c>
      <c r="V200" s="4">
        <v>150136.57442920699</v>
      </c>
      <c r="W200" s="4">
        <v>90.309481058732999</v>
      </c>
      <c r="X200" s="3" t="b">
        <v>0</v>
      </c>
    </row>
    <row r="201" spans="1:24">
      <c r="A201" s="3"/>
      <c r="B201" s="3"/>
      <c r="C201" s="3" t="s">
        <v>427</v>
      </c>
      <c r="D201" s="3" t="s">
        <v>174</v>
      </c>
      <c r="E201" s="3"/>
      <c r="F201" s="4">
        <v>129</v>
      </c>
      <c r="G201" s="3" t="s">
        <v>426</v>
      </c>
      <c r="H201" s="3" t="s">
        <v>7</v>
      </c>
      <c r="I201" s="3"/>
      <c r="J201" s="1">
        <v>44275.260381944398</v>
      </c>
      <c r="K201" s="4"/>
      <c r="L201" s="4">
        <v>6.4699666666666698</v>
      </c>
      <c r="M201" s="4">
        <v>2212.0952113961298</v>
      </c>
      <c r="N201" s="3" t="b">
        <v>1</v>
      </c>
      <c r="O201" s="4">
        <v>9.8810432105702706</v>
      </c>
      <c r="P201" s="4"/>
      <c r="Q201" s="4">
        <v>9.8810432105702706</v>
      </c>
      <c r="R201" s="4"/>
      <c r="S201" s="4">
        <v>101437.756446149</v>
      </c>
      <c r="T201" s="3" t="b">
        <v>0</v>
      </c>
      <c r="U201" s="4">
        <v>6.5145499999999998</v>
      </c>
      <c r="V201" s="4">
        <v>180454.72755440601</v>
      </c>
      <c r="W201" s="4">
        <v>90.535891335265205</v>
      </c>
      <c r="X201" s="3" t="b">
        <v>0</v>
      </c>
    </row>
    <row r="202" spans="1:24">
      <c r="A202" s="3"/>
      <c r="B202" s="3"/>
      <c r="C202" s="3" t="s">
        <v>425</v>
      </c>
      <c r="D202" s="3" t="s">
        <v>174</v>
      </c>
      <c r="E202" s="3"/>
      <c r="F202" s="4">
        <v>130</v>
      </c>
      <c r="G202" s="3" t="s">
        <v>424</v>
      </c>
      <c r="H202" s="3" t="s">
        <v>7</v>
      </c>
      <c r="I202" s="3"/>
      <c r="J202" s="1">
        <v>44275.275474536997</v>
      </c>
      <c r="K202" s="4"/>
      <c r="L202" s="4">
        <v>6.4652333333333303</v>
      </c>
      <c r="M202" s="4">
        <v>958.88159747896395</v>
      </c>
      <c r="N202" s="3" t="b">
        <v>1</v>
      </c>
      <c r="O202" s="4">
        <v>5.4799092881950902</v>
      </c>
      <c r="P202" s="4"/>
      <c r="Q202" s="4">
        <v>5.4799092881950902</v>
      </c>
      <c r="R202" s="4"/>
      <c r="S202" s="4">
        <v>248921.89639024701</v>
      </c>
      <c r="T202" s="3" t="b">
        <v>0</v>
      </c>
      <c r="U202" s="4">
        <v>6.5145666666666697</v>
      </c>
      <c r="V202" s="4">
        <v>141045.37879369201</v>
      </c>
      <c r="W202" s="4">
        <v>87.284339920655299</v>
      </c>
      <c r="X202" s="3" t="b">
        <v>0</v>
      </c>
    </row>
    <row r="203" spans="1:24">
      <c r="A203" s="3"/>
      <c r="B203" s="3"/>
      <c r="C203" s="3" t="s">
        <v>421</v>
      </c>
      <c r="D203" s="3" t="s">
        <v>174</v>
      </c>
      <c r="E203" s="3"/>
      <c r="F203" s="4">
        <v>126</v>
      </c>
      <c r="G203" s="3" t="s">
        <v>420</v>
      </c>
      <c r="H203" s="3" t="s">
        <v>7</v>
      </c>
      <c r="I203" s="3"/>
      <c r="J203" s="1">
        <v>44275.305428240703</v>
      </c>
      <c r="K203" s="4"/>
      <c r="L203" s="4">
        <v>6.4604666666666697</v>
      </c>
      <c r="M203" s="4">
        <v>5747.1070259552098</v>
      </c>
      <c r="N203" s="3" t="b">
        <v>0</v>
      </c>
      <c r="O203" s="4">
        <v>31.4331085722301</v>
      </c>
      <c r="P203" s="4"/>
      <c r="Q203" s="4">
        <v>31.4331085722301</v>
      </c>
      <c r="R203" s="4"/>
      <c r="S203" s="4">
        <v>21081.5498542186</v>
      </c>
      <c r="T203" s="3" t="b">
        <v>0</v>
      </c>
      <c r="U203" s="4">
        <v>6.5145666666666697</v>
      </c>
      <c r="V203" s="4">
        <v>147376.82609969599</v>
      </c>
      <c r="W203" s="4">
        <v>93.158404175695793</v>
      </c>
      <c r="X203" s="3" t="b">
        <v>0</v>
      </c>
    </row>
    <row r="204" spans="1:24">
      <c r="A204" s="3"/>
      <c r="B204" s="3"/>
      <c r="C204" s="3" t="s">
        <v>419</v>
      </c>
      <c r="D204" s="3" t="s">
        <v>174</v>
      </c>
      <c r="E204" s="3"/>
      <c r="F204" s="4">
        <v>131</v>
      </c>
      <c r="G204" s="3" t="s">
        <v>418</v>
      </c>
      <c r="H204" s="3" t="s">
        <v>7</v>
      </c>
      <c r="I204" s="3"/>
      <c r="J204" s="1">
        <v>44275.320474537002</v>
      </c>
      <c r="K204" s="4"/>
      <c r="L204" s="4">
        <v>6.4556666666666702</v>
      </c>
      <c r="M204" s="4">
        <v>1164.21365863081</v>
      </c>
      <c r="N204" s="3" t="b">
        <v>0</v>
      </c>
      <c r="O204" s="4">
        <v>5.7289881083144003</v>
      </c>
      <c r="P204" s="4"/>
      <c r="Q204" s="4">
        <v>5.7289881083144003</v>
      </c>
      <c r="R204" s="4"/>
      <c r="S204" s="4">
        <v>205296.23806503299</v>
      </c>
      <c r="T204" s="3" t="b">
        <v>0</v>
      </c>
      <c r="U204" s="4">
        <v>6.51453333333333</v>
      </c>
      <c r="V204" s="4">
        <v>163803.062224794</v>
      </c>
      <c r="W204" s="4">
        <v>88.976025443065495</v>
      </c>
      <c r="X204" s="3" t="b">
        <v>0</v>
      </c>
    </row>
    <row r="205" spans="1:24">
      <c r="A205" s="3"/>
      <c r="B205" s="3"/>
      <c r="C205" s="3" t="s">
        <v>395</v>
      </c>
      <c r="D205" s="3" t="s">
        <v>174</v>
      </c>
      <c r="E205" s="3"/>
      <c r="F205" s="4">
        <v>132</v>
      </c>
      <c r="G205" s="3" t="s">
        <v>417</v>
      </c>
      <c r="H205" s="3" t="s">
        <v>7</v>
      </c>
      <c r="I205" s="3"/>
      <c r="J205" s="1">
        <v>44275.3355324074</v>
      </c>
      <c r="K205" s="4"/>
      <c r="L205" s="4">
        <v>6.4557000000000002</v>
      </c>
      <c r="M205" s="4">
        <v>609.00867412618402</v>
      </c>
      <c r="N205" s="3" t="b">
        <v>0</v>
      </c>
      <c r="O205" s="4">
        <v>3.1416799009946801</v>
      </c>
      <c r="P205" s="4"/>
      <c r="Q205" s="4">
        <v>3.1416799009946801</v>
      </c>
      <c r="R205" s="4"/>
      <c r="S205" s="4">
        <v>343251.66935214802</v>
      </c>
      <c r="T205" s="3" t="b">
        <v>0</v>
      </c>
      <c r="U205" s="4">
        <v>6.5193333333333303</v>
      </c>
      <c r="V205" s="4">
        <v>156253.153772897</v>
      </c>
      <c r="W205" s="4">
        <v>89.279841539662996</v>
      </c>
      <c r="X205" s="3" t="b">
        <v>0</v>
      </c>
    </row>
    <row r="206" spans="1:24">
      <c r="A206" s="3"/>
      <c r="B206" s="3"/>
      <c r="C206" s="3" t="s">
        <v>395</v>
      </c>
      <c r="D206" s="3" t="s">
        <v>174</v>
      </c>
      <c r="E206" s="3"/>
      <c r="F206" s="4">
        <v>132</v>
      </c>
      <c r="G206" s="3" t="s">
        <v>416</v>
      </c>
      <c r="H206" s="3" t="s">
        <v>7</v>
      </c>
      <c r="I206" s="3"/>
      <c r="J206" s="1">
        <v>44275.350682870398</v>
      </c>
      <c r="K206" s="4"/>
      <c r="L206" s="4">
        <v>6.4652166666666702</v>
      </c>
      <c r="M206" s="4">
        <v>630.28515951538805</v>
      </c>
      <c r="N206" s="3" t="b">
        <v>0</v>
      </c>
      <c r="O206" s="4">
        <v>3.85870721555666</v>
      </c>
      <c r="P206" s="4"/>
      <c r="Q206" s="4">
        <v>3.85870721555666</v>
      </c>
      <c r="R206" s="4"/>
      <c r="S206" s="4">
        <v>350998.83314780297</v>
      </c>
      <c r="T206" s="3" t="b">
        <v>0</v>
      </c>
      <c r="U206" s="4">
        <v>6.5145499999999998</v>
      </c>
      <c r="V206" s="4">
        <v>131662.62254288801</v>
      </c>
      <c r="W206" s="4">
        <v>87.841943305104905</v>
      </c>
      <c r="X206" s="3" t="b">
        <v>0</v>
      </c>
    </row>
    <row r="207" spans="1:24">
      <c r="A207" s="3"/>
      <c r="B207" s="3"/>
      <c r="C207" s="3" t="s">
        <v>415</v>
      </c>
      <c r="D207" s="3" t="s">
        <v>174</v>
      </c>
      <c r="E207" s="3"/>
      <c r="F207" s="4">
        <v>133</v>
      </c>
      <c r="G207" s="3" t="s">
        <v>414</v>
      </c>
      <c r="H207" s="3" t="s">
        <v>7</v>
      </c>
      <c r="I207" s="3"/>
      <c r="J207" s="1">
        <v>44275.365775462997</v>
      </c>
      <c r="K207" s="4"/>
      <c r="L207" s="4">
        <v>6.4557000000000002</v>
      </c>
      <c r="M207" s="4">
        <v>1107.2134325485099</v>
      </c>
      <c r="N207" s="3" t="b">
        <v>1</v>
      </c>
      <c r="O207" s="4">
        <v>4.8927398345378403</v>
      </c>
      <c r="P207" s="4"/>
      <c r="Q207" s="4">
        <v>4.8927398345378403</v>
      </c>
      <c r="R207" s="4"/>
      <c r="S207" s="4">
        <v>116234.95461984399</v>
      </c>
      <c r="T207" s="3" t="b">
        <v>0</v>
      </c>
      <c r="U207" s="4">
        <v>6.5193333333333303</v>
      </c>
      <c r="V207" s="4">
        <v>182409.08704832199</v>
      </c>
      <c r="W207" s="4">
        <v>87.280435007693001</v>
      </c>
      <c r="X207" s="3" t="b">
        <v>0</v>
      </c>
    </row>
    <row r="208" spans="1:24">
      <c r="A208" s="3"/>
      <c r="B208" s="3"/>
      <c r="C208" s="3" t="s">
        <v>413</v>
      </c>
      <c r="D208" s="3" t="s">
        <v>174</v>
      </c>
      <c r="E208" s="3"/>
      <c r="F208" s="4">
        <v>134</v>
      </c>
      <c r="G208" s="3" t="s">
        <v>412</v>
      </c>
      <c r="H208" s="3" t="s">
        <v>7</v>
      </c>
      <c r="I208" s="3"/>
      <c r="J208" s="1">
        <v>44275.3808796296</v>
      </c>
      <c r="K208" s="4"/>
      <c r="L208" s="4">
        <v>6.4652000000000003</v>
      </c>
      <c r="M208" s="4">
        <v>589.63206452366103</v>
      </c>
      <c r="N208" s="3" t="b">
        <v>0</v>
      </c>
      <c r="O208" s="4">
        <v>3.7143129774569501</v>
      </c>
      <c r="P208" s="4"/>
      <c r="Q208" s="4">
        <v>3.7143129774569501</v>
      </c>
      <c r="R208" s="4"/>
      <c r="S208" s="4">
        <v>375079.299657339</v>
      </c>
      <c r="T208" s="3" t="b">
        <v>0</v>
      </c>
      <c r="U208" s="4">
        <v>6.5145499999999998</v>
      </c>
      <c r="V208" s="4">
        <v>127958.707317422</v>
      </c>
      <c r="W208" s="4">
        <v>90.615875444348404</v>
      </c>
      <c r="X208" s="3" t="b">
        <v>0</v>
      </c>
    </row>
    <row r="209" spans="1:24">
      <c r="A209" s="3"/>
      <c r="B209" s="3"/>
      <c r="C209" s="3" t="s">
        <v>411</v>
      </c>
      <c r="D209" s="3" t="s">
        <v>174</v>
      </c>
      <c r="E209" s="3"/>
      <c r="F209" s="4">
        <v>135</v>
      </c>
      <c r="G209" s="3" t="s">
        <v>410</v>
      </c>
      <c r="H209" s="3" t="s">
        <v>7</v>
      </c>
      <c r="I209" s="3"/>
      <c r="J209" s="1">
        <v>44275.395949074104</v>
      </c>
      <c r="K209" s="4"/>
      <c r="L209" s="4">
        <v>6.4652333333333303</v>
      </c>
      <c r="M209" s="4">
        <v>1073.2696406758701</v>
      </c>
      <c r="N209" s="3" t="b">
        <v>0</v>
      </c>
      <c r="O209" s="4">
        <v>5.3813727651976402</v>
      </c>
      <c r="P209" s="4"/>
      <c r="Q209" s="4">
        <v>5.3813727651976402</v>
      </c>
      <c r="R209" s="4"/>
      <c r="S209" s="4">
        <v>261615.31059557101</v>
      </c>
      <c r="T209" s="3" t="b">
        <v>0</v>
      </c>
      <c r="U209" s="4">
        <v>6.5145666666666697</v>
      </c>
      <c r="V209" s="4">
        <v>160761.85743143401</v>
      </c>
      <c r="W209" s="4">
        <v>88.417184636837007</v>
      </c>
      <c r="X209" s="3" t="b">
        <v>0</v>
      </c>
    </row>
    <row r="210" spans="1:24">
      <c r="A210" s="3"/>
      <c r="B210" s="3"/>
      <c r="C210" s="3" t="s">
        <v>409</v>
      </c>
      <c r="D210" s="3" t="s">
        <v>174</v>
      </c>
      <c r="E210" s="3"/>
      <c r="F210" s="4">
        <v>136</v>
      </c>
      <c r="G210" s="3" t="s">
        <v>408</v>
      </c>
      <c r="H210" s="3" t="s">
        <v>7</v>
      </c>
      <c r="I210" s="3"/>
      <c r="J210" s="1">
        <v>44275.410891203697</v>
      </c>
      <c r="K210" s="4"/>
      <c r="L210" s="4">
        <v>6.4556666666666702</v>
      </c>
      <c r="M210" s="4">
        <v>948.32055386652598</v>
      </c>
      <c r="N210" s="3" t="b">
        <v>1</v>
      </c>
      <c r="O210" s="4">
        <v>5.0063435521734698</v>
      </c>
      <c r="P210" s="4"/>
      <c r="Q210" s="4">
        <v>5.0063435521734698</v>
      </c>
      <c r="R210" s="4"/>
      <c r="S210" s="4">
        <v>213883.958088782</v>
      </c>
      <c r="T210" s="3" t="b">
        <v>0</v>
      </c>
      <c r="U210" s="4">
        <v>6.51453333333333</v>
      </c>
      <c r="V210" s="4">
        <v>152686.89432554101</v>
      </c>
      <c r="W210" s="4">
        <v>91.992986247543897</v>
      </c>
      <c r="X210" s="3" t="b">
        <v>0</v>
      </c>
    </row>
    <row r="211" spans="1:24">
      <c r="A211" s="3"/>
      <c r="B211" s="3"/>
      <c r="C211" s="3" t="s">
        <v>407</v>
      </c>
      <c r="D211" s="3" t="s">
        <v>174</v>
      </c>
      <c r="E211" s="3"/>
      <c r="F211" s="4">
        <v>137</v>
      </c>
      <c r="G211" s="3" t="s">
        <v>406</v>
      </c>
      <c r="H211" s="3" t="s">
        <v>7</v>
      </c>
      <c r="I211" s="3"/>
      <c r="J211" s="1">
        <v>44275.425798611097</v>
      </c>
      <c r="K211" s="4"/>
      <c r="L211" s="4">
        <v>6.4604666666666697</v>
      </c>
      <c r="M211" s="4">
        <v>1255.8161163904999</v>
      </c>
      <c r="N211" s="3" t="b">
        <v>0</v>
      </c>
      <c r="O211" s="4">
        <v>5.5080354158631097</v>
      </c>
      <c r="P211" s="4"/>
      <c r="Q211" s="4">
        <v>5.5080354158631097</v>
      </c>
      <c r="R211" s="4"/>
      <c r="S211" s="4">
        <v>189038.98886437499</v>
      </c>
      <c r="T211" s="3" t="b">
        <v>0</v>
      </c>
      <c r="U211" s="4">
        <v>6.5145666666666697</v>
      </c>
      <c r="V211" s="4">
        <v>183779.29249361201</v>
      </c>
      <c r="W211" s="4">
        <v>90.394771925828195</v>
      </c>
      <c r="X211" s="3" t="b">
        <v>0</v>
      </c>
    </row>
    <row r="212" spans="1:24">
      <c r="A212" s="3"/>
      <c r="B212" s="3"/>
      <c r="C212" s="3" t="s">
        <v>405</v>
      </c>
      <c r="D212" s="3" t="s">
        <v>174</v>
      </c>
      <c r="E212" s="3"/>
      <c r="F212" s="4">
        <v>138</v>
      </c>
      <c r="G212" s="3" t="s">
        <v>404</v>
      </c>
      <c r="H212" s="3" t="s">
        <v>7</v>
      </c>
      <c r="I212" s="3"/>
      <c r="J212" s="1">
        <v>44275.440879629597</v>
      </c>
      <c r="K212" s="4"/>
      <c r="L212" s="4">
        <v>6.4699666666666698</v>
      </c>
      <c r="M212" s="4">
        <v>1359.2179517631901</v>
      </c>
      <c r="N212" s="3" t="b">
        <v>1</v>
      </c>
      <c r="O212" s="4">
        <v>6.3022590349600502</v>
      </c>
      <c r="P212" s="4"/>
      <c r="Q212" s="4">
        <v>6.3022590349600502</v>
      </c>
      <c r="R212" s="4"/>
      <c r="S212" s="4">
        <v>179692.17630865099</v>
      </c>
      <c r="T212" s="3" t="b">
        <v>0</v>
      </c>
      <c r="U212" s="4">
        <v>6.5145499999999998</v>
      </c>
      <c r="V212" s="4">
        <v>173844.15738343599</v>
      </c>
      <c r="W212" s="4">
        <v>88.496636556382896</v>
      </c>
      <c r="X212" s="3" t="b">
        <v>0</v>
      </c>
    </row>
    <row r="213" spans="1:24">
      <c r="A213" s="3"/>
      <c r="B213" s="3"/>
      <c r="C213" s="3" t="s">
        <v>401</v>
      </c>
      <c r="D213" s="3" t="s">
        <v>174</v>
      </c>
      <c r="E213" s="3"/>
      <c r="F213" s="4">
        <v>139</v>
      </c>
      <c r="G213" s="3" t="s">
        <v>400</v>
      </c>
      <c r="H213" s="3" t="s">
        <v>7</v>
      </c>
      <c r="I213" s="3"/>
      <c r="J213" s="1">
        <v>44275.471030092602</v>
      </c>
      <c r="K213" s="4"/>
      <c r="L213" s="4">
        <v>6.4604333333333299</v>
      </c>
      <c r="M213" s="4">
        <v>953.71926850142404</v>
      </c>
      <c r="N213" s="3" t="b">
        <v>0</v>
      </c>
      <c r="O213" s="4">
        <v>7.4227143598995902</v>
      </c>
      <c r="P213" s="4"/>
      <c r="Q213" s="4">
        <v>7.4227143598995902</v>
      </c>
      <c r="R213" s="4"/>
      <c r="S213" s="4">
        <v>119298.34947104201</v>
      </c>
      <c r="T213" s="3" t="b">
        <v>0</v>
      </c>
      <c r="U213" s="4">
        <v>6.5193000000000003</v>
      </c>
      <c r="V213" s="4">
        <v>103567.872656651</v>
      </c>
      <c r="W213" s="4">
        <v>93.544821074670097</v>
      </c>
      <c r="X213" s="3" t="b">
        <v>0</v>
      </c>
    </row>
    <row r="214" spans="1:24">
      <c r="A214" s="3"/>
      <c r="B214" s="3"/>
      <c r="C214" s="3" t="s">
        <v>399</v>
      </c>
      <c r="D214" s="3" t="s">
        <v>174</v>
      </c>
      <c r="E214" s="3"/>
      <c r="F214" s="4">
        <v>140</v>
      </c>
      <c r="G214" s="3" t="s">
        <v>398</v>
      </c>
      <c r="H214" s="3" t="s">
        <v>7</v>
      </c>
      <c r="I214" s="3"/>
      <c r="J214" s="1">
        <v>44275.486099537004</v>
      </c>
      <c r="K214" s="4"/>
      <c r="L214" s="4">
        <v>6.4604666666666697</v>
      </c>
      <c r="M214" s="4">
        <v>1367.08324854139</v>
      </c>
      <c r="N214" s="3" t="b">
        <v>0</v>
      </c>
      <c r="O214" s="4">
        <v>6.0592108196194197</v>
      </c>
      <c r="P214" s="4"/>
      <c r="Q214" s="4">
        <v>6.0592108196194197</v>
      </c>
      <c r="R214" s="4"/>
      <c r="S214" s="4">
        <v>199712.04133466401</v>
      </c>
      <c r="T214" s="3" t="b">
        <v>0</v>
      </c>
      <c r="U214" s="4">
        <v>6.5193333333333303</v>
      </c>
      <c r="V214" s="4">
        <v>181863.75151366499</v>
      </c>
      <c r="W214" s="4">
        <v>86.352623567369704</v>
      </c>
      <c r="X214" s="3" t="b">
        <v>0</v>
      </c>
    </row>
    <row r="215" spans="1:24">
      <c r="A215" s="3"/>
      <c r="B215" s="3"/>
      <c r="C215" s="3" t="s">
        <v>397</v>
      </c>
      <c r="D215" s="3" t="s">
        <v>174</v>
      </c>
      <c r="E215" s="3"/>
      <c r="F215" s="4">
        <v>141</v>
      </c>
      <c r="G215" s="3" t="s">
        <v>396</v>
      </c>
      <c r="H215" s="3" t="s">
        <v>7</v>
      </c>
      <c r="I215" s="3"/>
      <c r="J215" s="1">
        <v>44275.5011689815</v>
      </c>
      <c r="K215" s="4"/>
      <c r="L215" s="4">
        <v>6.4651833333333304</v>
      </c>
      <c r="M215" s="4">
        <v>955.89028492736202</v>
      </c>
      <c r="N215" s="3" t="b">
        <v>0</v>
      </c>
      <c r="O215" s="4">
        <v>6.6306079232334003</v>
      </c>
      <c r="P215" s="4"/>
      <c r="Q215" s="4">
        <v>6.6306079232334003</v>
      </c>
      <c r="R215" s="4"/>
      <c r="S215" s="4">
        <v>227057.45193140599</v>
      </c>
      <c r="T215" s="3" t="b">
        <v>0</v>
      </c>
      <c r="U215" s="4">
        <v>6.51453333333333</v>
      </c>
      <c r="V215" s="4">
        <v>116204.23248026099</v>
      </c>
      <c r="W215" s="4">
        <v>86.516536834924807</v>
      </c>
      <c r="X215" s="3" t="b">
        <v>0</v>
      </c>
    </row>
    <row r="216" spans="1:24">
      <c r="A216" s="3"/>
      <c r="B216" s="3"/>
      <c r="C216" s="3" t="s">
        <v>395</v>
      </c>
      <c r="D216" s="3" t="s">
        <v>174</v>
      </c>
      <c r="E216" s="3"/>
      <c r="F216" s="4">
        <v>132</v>
      </c>
      <c r="G216" s="3" t="s">
        <v>394</v>
      </c>
      <c r="H216" s="3" t="s">
        <v>7</v>
      </c>
      <c r="I216" s="3"/>
      <c r="J216" s="1">
        <v>44275.516203703701</v>
      </c>
      <c r="K216" s="4"/>
      <c r="L216" s="4">
        <v>6.4604666666666697</v>
      </c>
      <c r="M216" s="4">
        <v>759.42833736420403</v>
      </c>
      <c r="N216" s="3" t="b">
        <v>0</v>
      </c>
      <c r="O216" s="4">
        <v>3.9613893739650101</v>
      </c>
      <c r="P216" s="4"/>
      <c r="Q216" s="4">
        <v>3.9613893739650101</v>
      </c>
      <c r="R216" s="4"/>
      <c r="S216" s="4">
        <v>315382.77843556501</v>
      </c>
      <c r="T216" s="3" t="b">
        <v>0</v>
      </c>
      <c r="U216" s="4">
        <v>6.5145833333333298</v>
      </c>
      <c r="V216" s="4">
        <v>154527.76141351601</v>
      </c>
      <c r="W216" s="4">
        <v>86.898542547710306</v>
      </c>
      <c r="X216" s="3" t="b">
        <v>0</v>
      </c>
    </row>
    <row r="217" spans="1:24">
      <c r="A217" s="3"/>
      <c r="B217" s="3"/>
      <c r="C217" s="3" t="s">
        <v>391</v>
      </c>
      <c r="D217" s="3" t="s">
        <v>174</v>
      </c>
      <c r="E217" s="3"/>
      <c r="F217" s="4">
        <v>142</v>
      </c>
      <c r="G217" s="3" t="s">
        <v>390</v>
      </c>
      <c r="H217" s="3" t="s">
        <v>7</v>
      </c>
      <c r="I217" s="3"/>
      <c r="J217" s="1">
        <v>44275.561481481498</v>
      </c>
      <c r="K217" s="4"/>
      <c r="L217" s="4">
        <v>6.5175666666666698</v>
      </c>
      <c r="M217" s="4">
        <v>0</v>
      </c>
      <c r="N217" s="3" t="b">
        <v>1</v>
      </c>
      <c r="O217" s="4">
        <v>0</v>
      </c>
      <c r="P217" s="4"/>
      <c r="Q217" s="4">
        <v>0</v>
      </c>
      <c r="R217" s="4"/>
      <c r="S217" s="4"/>
      <c r="T217" s="3" t="b">
        <v>0</v>
      </c>
      <c r="U217" s="4">
        <v>6.51453333333333</v>
      </c>
      <c r="V217" s="4">
        <v>154776.13572627501</v>
      </c>
      <c r="W217" s="4">
        <v>86.185414946809701</v>
      </c>
      <c r="X217" s="3" t="b">
        <v>0</v>
      </c>
    </row>
    <row r="218" spans="1:24">
      <c r="A218" s="3"/>
      <c r="B218" s="3"/>
      <c r="C218" s="3" t="s">
        <v>389</v>
      </c>
      <c r="D218" s="3" t="s">
        <v>174</v>
      </c>
      <c r="E218" s="3"/>
      <c r="F218" s="4">
        <v>143</v>
      </c>
      <c r="G218" s="3" t="s">
        <v>388</v>
      </c>
      <c r="H218" s="3" t="s">
        <v>7</v>
      </c>
      <c r="I218" s="3"/>
      <c r="J218" s="1">
        <v>44275.5766435185</v>
      </c>
      <c r="K218" s="4"/>
      <c r="L218" s="4">
        <v>6.4461833333333303</v>
      </c>
      <c r="M218" s="4">
        <v>492.48169875081402</v>
      </c>
      <c r="N218" s="3" t="b">
        <v>0</v>
      </c>
      <c r="O218" s="4">
        <v>2.48099693410495</v>
      </c>
      <c r="P218" s="4"/>
      <c r="Q218" s="4">
        <v>2.48099693410495</v>
      </c>
      <c r="R218" s="4"/>
      <c r="S218" s="4">
        <v>289577.521168534</v>
      </c>
      <c r="T218" s="3" t="b">
        <v>0</v>
      </c>
      <c r="U218" s="4">
        <v>6.5145666666666697</v>
      </c>
      <c r="V218" s="4">
        <v>160004.101609292</v>
      </c>
      <c r="W218" s="4">
        <v>87.409598393992596</v>
      </c>
      <c r="X218" s="3" t="b">
        <v>0</v>
      </c>
    </row>
    <row r="219" spans="1:24">
      <c r="A219" s="3"/>
      <c r="B219" s="3"/>
      <c r="C219" s="3" t="s">
        <v>387</v>
      </c>
      <c r="D219" s="3" t="s">
        <v>174</v>
      </c>
      <c r="E219" s="3"/>
      <c r="F219" s="4">
        <v>144</v>
      </c>
      <c r="G219" s="3" t="s">
        <v>386</v>
      </c>
      <c r="H219" s="3" t="s">
        <v>7</v>
      </c>
      <c r="I219" s="3"/>
      <c r="J219" s="1">
        <v>44275.591655092598</v>
      </c>
      <c r="K219" s="4"/>
      <c r="L219" s="4">
        <v>6.4604499999999998</v>
      </c>
      <c r="M219" s="4">
        <v>566.09625596691205</v>
      </c>
      <c r="N219" s="3" t="b">
        <v>1</v>
      </c>
      <c r="O219" s="4">
        <v>2.94931413943742</v>
      </c>
      <c r="P219" s="4"/>
      <c r="Q219" s="4">
        <v>2.94931413943742</v>
      </c>
      <c r="R219" s="4"/>
      <c r="S219" s="4">
        <v>267968.11966133799</v>
      </c>
      <c r="T219" s="3" t="b">
        <v>0</v>
      </c>
      <c r="U219" s="4">
        <v>6.5145833333333298</v>
      </c>
      <c r="V219" s="4">
        <v>154716.45173365099</v>
      </c>
      <c r="W219" s="4">
        <v>89.342565740932997</v>
      </c>
      <c r="X219" s="3" t="b">
        <v>0</v>
      </c>
    </row>
    <row r="220" spans="1:24">
      <c r="A220" s="3"/>
      <c r="B220" s="3"/>
      <c r="C220" s="3" t="s">
        <v>385</v>
      </c>
      <c r="D220" s="3" t="s">
        <v>174</v>
      </c>
      <c r="E220" s="3"/>
      <c r="F220" s="4">
        <v>145</v>
      </c>
      <c r="G220" s="3" t="s">
        <v>384</v>
      </c>
      <c r="H220" s="3" t="s">
        <v>7</v>
      </c>
      <c r="I220" s="3"/>
      <c r="J220" s="1">
        <v>44275.606724537</v>
      </c>
      <c r="K220" s="4"/>
      <c r="L220" s="4">
        <v>6.5128500000000003</v>
      </c>
      <c r="M220" s="4">
        <v>0</v>
      </c>
      <c r="N220" s="3" t="b">
        <v>1</v>
      </c>
      <c r="O220" s="4">
        <v>0</v>
      </c>
      <c r="P220" s="4"/>
      <c r="Q220" s="4">
        <v>0</v>
      </c>
      <c r="R220" s="4"/>
      <c r="S220" s="4"/>
      <c r="T220" s="3" t="b">
        <v>0</v>
      </c>
      <c r="U220" s="4">
        <v>6.5145833333333298</v>
      </c>
      <c r="V220" s="4">
        <v>157754.60646385199</v>
      </c>
      <c r="W220" s="4">
        <v>87.182145369355197</v>
      </c>
      <c r="X220" s="3" t="b">
        <v>0</v>
      </c>
    </row>
    <row r="221" spans="1:24">
      <c r="A221" s="3"/>
      <c r="B221" s="3"/>
      <c r="C221" s="3" t="s">
        <v>383</v>
      </c>
      <c r="D221" s="3" t="s">
        <v>174</v>
      </c>
      <c r="E221" s="3"/>
      <c r="F221" s="4">
        <v>146</v>
      </c>
      <c r="G221" s="3" t="s">
        <v>382</v>
      </c>
      <c r="H221" s="3" t="s">
        <v>7</v>
      </c>
      <c r="I221" s="3"/>
      <c r="J221" s="1">
        <v>44275.621759259302</v>
      </c>
      <c r="K221" s="4"/>
      <c r="L221" s="4">
        <v>6.4604333333333299</v>
      </c>
      <c r="M221" s="4">
        <v>317.99234064099602</v>
      </c>
      <c r="N221" s="3" t="b">
        <v>1</v>
      </c>
      <c r="O221" s="4">
        <v>1.6662804632549599</v>
      </c>
      <c r="P221" s="4"/>
      <c r="Q221" s="4">
        <v>1.6662804632549599</v>
      </c>
      <c r="R221" s="4"/>
      <c r="S221" s="4">
        <v>476802.36124926899</v>
      </c>
      <c r="T221" s="3" t="b">
        <v>0</v>
      </c>
      <c r="U221" s="4">
        <v>6.51453333333333</v>
      </c>
      <c r="V221" s="4">
        <v>153828.145424118</v>
      </c>
      <c r="W221" s="4">
        <v>87.646901942483396</v>
      </c>
      <c r="X221" s="3" t="b">
        <v>0</v>
      </c>
    </row>
    <row r="222" spans="1:24">
      <c r="A222" s="3"/>
      <c r="B222" s="3"/>
      <c r="C222" s="3" t="s">
        <v>381</v>
      </c>
      <c r="D222" s="3" t="s">
        <v>174</v>
      </c>
      <c r="E222" s="3"/>
      <c r="F222" s="4">
        <v>147</v>
      </c>
      <c r="G222" s="3" t="s">
        <v>380</v>
      </c>
      <c r="H222" s="3" t="s">
        <v>7</v>
      </c>
      <c r="I222" s="3"/>
      <c r="J222" s="1">
        <v>44275.636805555601</v>
      </c>
      <c r="K222" s="4"/>
      <c r="L222" s="4">
        <v>6.4557333333333302</v>
      </c>
      <c r="M222" s="4">
        <v>702.52150771758602</v>
      </c>
      <c r="N222" s="3" t="b">
        <v>1</v>
      </c>
      <c r="O222" s="4">
        <v>3.3964406803501901</v>
      </c>
      <c r="P222" s="4"/>
      <c r="Q222" s="4">
        <v>3.3964406803501901</v>
      </c>
      <c r="R222" s="4"/>
      <c r="S222" s="4">
        <v>212507.74300396</v>
      </c>
      <c r="T222" s="3" t="b">
        <v>0</v>
      </c>
      <c r="U222" s="4">
        <v>6.5146166666666696</v>
      </c>
      <c r="V222" s="4">
        <v>166725.81070634001</v>
      </c>
      <c r="W222" s="4">
        <v>87.340770875835105</v>
      </c>
      <c r="X222" s="3" t="b">
        <v>0</v>
      </c>
    </row>
    <row r="223" spans="1:24">
      <c r="A223" s="3"/>
      <c r="B223" s="3"/>
      <c r="C223" s="3" t="s">
        <v>379</v>
      </c>
      <c r="D223" s="3" t="s">
        <v>174</v>
      </c>
      <c r="E223" s="3"/>
      <c r="F223" s="4">
        <v>148</v>
      </c>
      <c r="G223" s="3" t="s">
        <v>378</v>
      </c>
      <c r="H223" s="3" t="s">
        <v>7</v>
      </c>
      <c r="I223" s="3"/>
      <c r="J223" s="1">
        <v>44275.651898148099</v>
      </c>
      <c r="K223" s="4"/>
      <c r="L223" s="4">
        <v>6.4556666666666702</v>
      </c>
      <c r="M223" s="4">
        <v>326.13826635438198</v>
      </c>
      <c r="N223" s="3" t="b">
        <v>0</v>
      </c>
      <c r="O223" s="4">
        <v>1.64464633908215</v>
      </c>
      <c r="P223" s="4"/>
      <c r="Q223" s="4">
        <v>1.64464633908215</v>
      </c>
      <c r="R223" s="4"/>
      <c r="S223" s="4">
        <v>125919.99659088399</v>
      </c>
      <c r="T223" s="3" t="b">
        <v>0</v>
      </c>
      <c r="U223" s="4">
        <v>6.5145499999999998</v>
      </c>
      <c r="V223" s="4">
        <v>159844.052907095</v>
      </c>
      <c r="W223" s="4">
        <v>86.543016694340295</v>
      </c>
      <c r="X223" s="3" t="b">
        <v>0</v>
      </c>
    </row>
    <row r="224" spans="1:24">
      <c r="A224" s="3"/>
      <c r="B224" s="3"/>
      <c r="C224" s="3" t="s">
        <v>377</v>
      </c>
      <c r="D224" s="3" t="s">
        <v>174</v>
      </c>
      <c r="E224" s="3"/>
      <c r="F224" s="4">
        <v>149</v>
      </c>
      <c r="G224" s="3" t="s">
        <v>376</v>
      </c>
      <c r="H224" s="3" t="s">
        <v>7</v>
      </c>
      <c r="I224" s="3"/>
      <c r="J224" s="1">
        <v>44275.666956018496</v>
      </c>
      <c r="K224" s="4"/>
      <c r="L224" s="4">
        <v>6.4509333333333299</v>
      </c>
      <c r="M224" s="4">
        <v>278.710451252952</v>
      </c>
      <c r="N224" s="3" t="b">
        <v>1</v>
      </c>
      <c r="O224" s="4">
        <v>1.7138263301047101</v>
      </c>
      <c r="P224" s="4"/>
      <c r="Q224" s="4">
        <v>1.7138263301047101</v>
      </c>
      <c r="R224" s="4"/>
      <c r="S224" s="4">
        <v>549164.45520917198</v>
      </c>
      <c r="T224" s="3" t="b">
        <v>0</v>
      </c>
      <c r="U224" s="4">
        <v>6.5145666666666697</v>
      </c>
      <c r="V224" s="4">
        <v>131085.208979777</v>
      </c>
      <c r="W224" s="4">
        <v>88.821584970297096</v>
      </c>
      <c r="X224" s="3" t="b">
        <v>0</v>
      </c>
    </row>
    <row r="225" spans="1:24">
      <c r="A225" s="3"/>
      <c r="B225" s="3"/>
      <c r="C225" s="3" t="s">
        <v>375</v>
      </c>
      <c r="D225" s="3" t="s">
        <v>174</v>
      </c>
      <c r="E225" s="3"/>
      <c r="F225" s="4">
        <v>150</v>
      </c>
      <c r="G225" s="3" t="s">
        <v>374</v>
      </c>
      <c r="H225" s="3" t="s">
        <v>7</v>
      </c>
      <c r="I225" s="3"/>
      <c r="J225" s="1">
        <v>44275.682013888902</v>
      </c>
      <c r="K225" s="4"/>
      <c r="L225" s="4">
        <v>6.5128666666666701</v>
      </c>
      <c r="M225" s="4">
        <v>0</v>
      </c>
      <c r="N225" s="3" t="b">
        <v>1</v>
      </c>
      <c r="O225" s="4">
        <v>0</v>
      </c>
      <c r="P225" s="4"/>
      <c r="Q225" s="4">
        <v>0</v>
      </c>
      <c r="R225" s="4"/>
      <c r="S225" s="4"/>
      <c r="T225" s="3" t="b">
        <v>0</v>
      </c>
      <c r="U225" s="4">
        <v>6.5145999999999997</v>
      </c>
      <c r="V225" s="4">
        <v>166492.715747037</v>
      </c>
      <c r="W225" s="4">
        <v>88.204777364212305</v>
      </c>
      <c r="X225" s="3" t="b">
        <v>0</v>
      </c>
    </row>
    <row r="226" spans="1:24">
      <c r="A226" s="3"/>
      <c r="B226" s="3"/>
      <c r="C226" s="3" t="s">
        <v>373</v>
      </c>
      <c r="D226" s="3" t="s">
        <v>174</v>
      </c>
      <c r="E226" s="3"/>
      <c r="F226" s="4">
        <v>22</v>
      </c>
      <c r="G226" s="3" t="s">
        <v>372</v>
      </c>
      <c r="H226" s="3" t="s">
        <v>7</v>
      </c>
      <c r="I226" s="3"/>
      <c r="J226" s="1">
        <v>44275.697071759299</v>
      </c>
      <c r="K226" s="4"/>
      <c r="L226" s="4">
        <v>6.4557000000000002</v>
      </c>
      <c r="M226" s="4">
        <v>6083.1737263489003</v>
      </c>
      <c r="N226" s="3" t="b">
        <v>0</v>
      </c>
      <c r="O226" s="4">
        <v>32.568200435938898</v>
      </c>
      <c r="P226" s="4"/>
      <c r="Q226" s="4">
        <v>32.568200435938898</v>
      </c>
      <c r="R226" s="4"/>
      <c r="S226" s="4">
        <v>12262.7313282579</v>
      </c>
      <c r="T226" s="3" t="b">
        <v>0</v>
      </c>
      <c r="U226" s="4">
        <v>6.5145666666666697</v>
      </c>
      <c r="V226" s="4">
        <v>150557.95401338101</v>
      </c>
      <c r="W226" s="4">
        <v>87.429681041337702</v>
      </c>
      <c r="X226" s="3" t="b">
        <v>0</v>
      </c>
    </row>
    <row r="227" spans="1:24">
      <c r="A227" s="3"/>
      <c r="B227" s="3"/>
      <c r="C227" s="3" t="s">
        <v>369</v>
      </c>
      <c r="D227" s="3" t="s">
        <v>174</v>
      </c>
      <c r="E227" s="3"/>
      <c r="F227" s="4">
        <v>23</v>
      </c>
      <c r="G227" s="3" t="s">
        <v>368</v>
      </c>
      <c r="H227" s="3" t="s">
        <v>7</v>
      </c>
      <c r="I227" s="3"/>
      <c r="J227" s="1">
        <v>44275.727210648103</v>
      </c>
      <c r="K227" s="4"/>
      <c r="L227" s="4">
        <v>6.4605833333333296</v>
      </c>
      <c r="M227" s="4">
        <v>6775.7847834443801</v>
      </c>
      <c r="N227" s="3" t="b">
        <v>0</v>
      </c>
      <c r="O227" s="4">
        <v>34.173740418001699</v>
      </c>
      <c r="P227" s="4"/>
      <c r="Q227" s="4">
        <v>34.173740418001699</v>
      </c>
      <c r="R227" s="4"/>
      <c r="S227" s="4">
        <v>25613.812145394801</v>
      </c>
      <c r="T227" s="3" t="b">
        <v>0</v>
      </c>
      <c r="U227" s="4">
        <v>6.51945</v>
      </c>
      <c r="V227" s="4">
        <v>159821.180447652</v>
      </c>
      <c r="W227" s="4">
        <v>86.022211731973002</v>
      </c>
      <c r="X227" s="3" t="b">
        <v>0</v>
      </c>
    </row>
    <row r="228" spans="1:24">
      <c r="A228" s="3"/>
      <c r="B228" s="3"/>
      <c r="C228" s="3" t="s">
        <v>367</v>
      </c>
      <c r="D228" s="3" t="s">
        <v>174</v>
      </c>
      <c r="E228" s="3"/>
      <c r="F228" s="4">
        <v>24</v>
      </c>
      <c r="G228" s="3" t="s">
        <v>366</v>
      </c>
      <c r="H228" s="3" t="s">
        <v>7</v>
      </c>
      <c r="I228" s="3"/>
      <c r="J228" s="1">
        <v>44275.742337962998</v>
      </c>
      <c r="K228" s="4"/>
      <c r="L228" s="4">
        <v>6.4604333333333299</v>
      </c>
      <c r="M228" s="4">
        <v>5273.6750623074804</v>
      </c>
      <c r="N228" s="3" t="b">
        <v>0</v>
      </c>
      <c r="O228" s="4">
        <v>24.3341166820443</v>
      </c>
      <c r="P228" s="4"/>
      <c r="Q228" s="4">
        <v>24.3341166820443</v>
      </c>
      <c r="R228" s="4"/>
      <c r="S228" s="4">
        <v>8635.4805625479094</v>
      </c>
      <c r="T228" s="3" t="b">
        <v>0</v>
      </c>
      <c r="U228" s="4">
        <v>6.5193000000000003</v>
      </c>
      <c r="V228" s="4">
        <v>174688.786568757</v>
      </c>
      <c r="W228" s="4">
        <v>88.436311450354296</v>
      </c>
      <c r="X228" s="3" t="b">
        <v>0</v>
      </c>
    </row>
    <row r="229" spans="1:24">
      <c r="A229" s="3"/>
      <c r="B229" s="3"/>
      <c r="C229" s="3" t="s">
        <v>365</v>
      </c>
      <c r="D229" s="3" t="s">
        <v>174</v>
      </c>
      <c r="E229" s="3"/>
      <c r="F229" s="4">
        <v>25</v>
      </c>
      <c r="G229" s="3" t="s">
        <v>364</v>
      </c>
      <c r="H229" s="3" t="s">
        <v>7</v>
      </c>
      <c r="I229" s="3"/>
      <c r="J229" s="1">
        <v>44275.757384259297</v>
      </c>
      <c r="K229" s="4"/>
      <c r="L229" s="4">
        <v>6.4652166666666702</v>
      </c>
      <c r="M229" s="4">
        <v>8856.0284428863506</v>
      </c>
      <c r="N229" s="3" t="b">
        <v>0</v>
      </c>
      <c r="O229" s="4">
        <v>43.991227455415903</v>
      </c>
      <c r="P229" s="4"/>
      <c r="Q229" s="4">
        <v>43.991227455415903</v>
      </c>
      <c r="R229" s="4"/>
      <c r="S229" s="4">
        <v>37124.572649921902</v>
      </c>
      <c r="T229" s="3" t="b">
        <v>0</v>
      </c>
      <c r="U229" s="4">
        <v>6.5193333333333303</v>
      </c>
      <c r="V229" s="4">
        <v>162270.72249427499</v>
      </c>
      <c r="W229" s="4">
        <v>85.492696612951804</v>
      </c>
      <c r="X229" s="3" t="b">
        <v>0</v>
      </c>
    </row>
    <row r="230" spans="1:24">
      <c r="A230" s="3"/>
      <c r="B230" s="3"/>
      <c r="C230" s="3" t="s">
        <v>363</v>
      </c>
      <c r="D230" s="3" t="s">
        <v>174</v>
      </c>
      <c r="E230" s="3"/>
      <c r="F230" s="4">
        <v>26</v>
      </c>
      <c r="G230" s="3" t="s">
        <v>362</v>
      </c>
      <c r="H230" s="3" t="s">
        <v>7</v>
      </c>
      <c r="I230" s="3"/>
      <c r="J230" s="1">
        <v>44275.772442129601</v>
      </c>
      <c r="K230" s="4"/>
      <c r="L230" s="4">
        <v>6.4604333333333299</v>
      </c>
      <c r="M230" s="4">
        <v>8562.8339904429195</v>
      </c>
      <c r="N230" s="3" t="b">
        <v>0</v>
      </c>
      <c r="O230" s="4">
        <v>40.050088626962797</v>
      </c>
      <c r="P230" s="4"/>
      <c r="Q230" s="4">
        <v>40.050088626962797</v>
      </c>
      <c r="R230" s="4"/>
      <c r="S230" s="4">
        <v>9680.8652979679791</v>
      </c>
      <c r="T230" s="3" t="b">
        <v>0</v>
      </c>
      <c r="U230" s="4">
        <v>6.5193000000000003</v>
      </c>
      <c r="V230" s="4">
        <v>172338.09576709801</v>
      </c>
      <c r="W230" s="4">
        <v>86.510485902942094</v>
      </c>
      <c r="X230" s="3" t="b">
        <v>0</v>
      </c>
    </row>
    <row r="231" spans="1:24">
      <c r="A231" s="3"/>
      <c r="B231" s="3"/>
      <c r="C231" s="3" t="s">
        <v>361</v>
      </c>
      <c r="D231" s="3" t="s">
        <v>174</v>
      </c>
      <c r="E231" s="3"/>
      <c r="F231" s="4">
        <v>27</v>
      </c>
      <c r="G231" s="3" t="s">
        <v>360</v>
      </c>
      <c r="H231" s="3" t="s">
        <v>7</v>
      </c>
      <c r="I231" s="3"/>
      <c r="J231" s="1">
        <v>44275.7874421296</v>
      </c>
      <c r="K231" s="4"/>
      <c r="L231" s="4">
        <v>6.4652166666666702</v>
      </c>
      <c r="M231" s="4">
        <v>11827.1685345894</v>
      </c>
      <c r="N231" s="3" t="b">
        <v>0</v>
      </c>
      <c r="O231" s="4">
        <v>54.422605244687702</v>
      </c>
      <c r="P231" s="4"/>
      <c r="Q231" s="4">
        <v>54.422605244687702</v>
      </c>
      <c r="R231" s="4"/>
      <c r="S231" s="4">
        <v>12611.9000379835</v>
      </c>
      <c r="T231" s="3" t="b">
        <v>0</v>
      </c>
      <c r="U231" s="4">
        <v>6.5193333333333303</v>
      </c>
      <c r="V231" s="4">
        <v>175173.619913865</v>
      </c>
      <c r="W231" s="4">
        <v>84.628396292861197</v>
      </c>
      <c r="X231" s="3" t="b">
        <v>0</v>
      </c>
    </row>
    <row r="232" spans="1:24">
      <c r="A232" s="3"/>
      <c r="B232" s="3"/>
      <c r="C232" s="3" t="s">
        <v>359</v>
      </c>
      <c r="D232" s="3" t="s">
        <v>174</v>
      </c>
      <c r="E232" s="3"/>
      <c r="F232" s="4">
        <v>28</v>
      </c>
      <c r="G232" s="3" t="s">
        <v>358</v>
      </c>
      <c r="H232" s="3" t="s">
        <v>7</v>
      </c>
      <c r="I232" s="3"/>
      <c r="J232" s="1">
        <v>44275.802557870396</v>
      </c>
      <c r="K232" s="4"/>
      <c r="L232" s="4">
        <v>6.4604333333333299</v>
      </c>
      <c r="M232" s="4">
        <v>3233.4098005624701</v>
      </c>
      <c r="N232" s="3" t="b">
        <v>0</v>
      </c>
      <c r="O232" s="4">
        <v>13.437022536435901</v>
      </c>
      <c r="P232" s="4"/>
      <c r="Q232" s="4">
        <v>13.437022536435901</v>
      </c>
      <c r="R232" s="4"/>
      <c r="S232" s="4">
        <v>60606.441104787998</v>
      </c>
      <c r="T232" s="3" t="b">
        <v>0</v>
      </c>
      <c r="U232" s="4">
        <v>6.5193000000000003</v>
      </c>
      <c r="V232" s="4">
        <v>193965.706150174</v>
      </c>
      <c r="W232" s="4">
        <v>86.058381337342695</v>
      </c>
      <c r="X232" s="3" t="b">
        <v>0</v>
      </c>
    </row>
    <row r="233" spans="1:24">
      <c r="A233" s="3"/>
      <c r="B233" s="3"/>
      <c r="C233" s="3" t="s">
        <v>357</v>
      </c>
      <c r="D233" s="3" t="s">
        <v>174</v>
      </c>
      <c r="E233" s="3"/>
      <c r="F233" s="4">
        <v>29</v>
      </c>
      <c r="G233" s="3" t="s">
        <v>356</v>
      </c>
      <c r="H233" s="3" t="s">
        <v>7</v>
      </c>
      <c r="I233" s="3"/>
      <c r="J233" s="1">
        <v>44275.817650463003</v>
      </c>
      <c r="K233" s="4"/>
      <c r="L233" s="4">
        <v>6.4557000000000002</v>
      </c>
      <c r="M233" s="4">
        <v>2229.51941629868</v>
      </c>
      <c r="N233" s="3" t="b">
        <v>0</v>
      </c>
      <c r="O233" s="4">
        <v>10.397802881000301</v>
      </c>
      <c r="P233" s="4"/>
      <c r="Q233" s="4">
        <v>10.397802881000301</v>
      </c>
      <c r="R233" s="4"/>
      <c r="S233" s="4">
        <v>96799.447787850004</v>
      </c>
      <c r="T233" s="3" t="b">
        <v>0</v>
      </c>
      <c r="U233" s="4">
        <v>6.5145666666666697</v>
      </c>
      <c r="V233" s="4">
        <v>172837.08218993299</v>
      </c>
      <c r="W233" s="4">
        <v>86.739984925710203</v>
      </c>
      <c r="X233" s="3" t="b">
        <v>0</v>
      </c>
    </row>
    <row r="234" spans="1:24">
      <c r="A234" s="3"/>
      <c r="B234" s="3"/>
      <c r="C234" s="3" t="s">
        <v>355</v>
      </c>
      <c r="D234" s="3" t="s">
        <v>174</v>
      </c>
      <c r="E234" s="3"/>
      <c r="F234" s="4">
        <v>30</v>
      </c>
      <c r="G234" s="3" t="s">
        <v>354</v>
      </c>
      <c r="H234" s="3" t="s">
        <v>7</v>
      </c>
      <c r="I234" s="3"/>
      <c r="J234" s="1">
        <v>44275.832789351902</v>
      </c>
      <c r="K234" s="4"/>
      <c r="L234" s="4">
        <v>6.4557000000000002</v>
      </c>
      <c r="M234" s="4">
        <v>2536.3160368449699</v>
      </c>
      <c r="N234" s="3" t="b">
        <v>0</v>
      </c>
      <c r="O234" s="4">
        <v>11.378819534557101</v>
      </c>
      <c r="P234" s="4"/>
      <c r="Q234" s="4">
        <v>11.378819534557101</v>
      </c>
      <c r="R234" s="4"/>
      <c r="S234" s="4">
        <v>73204.530487686003</v>
      </c>
      <c r="T234" s="3" t="b">
        <v>0</v>
      </c>
      <c r="U234" s="4">
        <v>6.5145833333333298</v>
      </c>
      <c r="V234" s="4">
        <v>179669.10528526799</v>
      </c>
      <c r="W234" s="4">
        <v>85.8592941408737</v>
      </c>
      <c r="X234" s="3" t="b">
        <v>0</v>
      </c>
    </row>
    <row r="235" spans="1:24">
      <c r="A235" s="3"/>
      <c r="B235" s="3"/>
      <c r="C235" s="3" t="s">
        <v>353</v>
      </c>
      <c r="D235" s="3" t="s">
        <v>174</v>
      </c>
      <c r="E235" s="3"/>
      <c r="F235" s="4">
        <v>31</v>
      </c>
      <c r="G235" s="3" t="s">
        <v>352</v>
      </c>
      <c r="H235" s="3" t="s">
        <v>7</v>
      </c>
      <c r="I235" s="3"/>
      <c r="J235" s="1">
        <v>44275.847847222198</v>
      </c>
      <c r="K235" s="4"/>
      <c r="L235" s="4">
        <v>6.4699833333333299</v>
      </c>
      <c r="M235" s="4">
        <v>1217.1015313743401</v>
      </c>
      <c r="N235" s="3" t="b">
        <v>0</v>
      </c>
      <c r="O235" s="4">
        <v>4.84667638275043</v>
      </c>
      <c r="P235" s="4"/>
      <c r="Q235" s="4">
        <v>4.84667638275043</v>
      </c>
      <c r="R235" s="4"/>
      <c r="S235" s="4">
        <v>84206.222345191505</v>
      </c>
      <c r="T235" s="3" t="b">
        <v>0</v>
      </c>
      <c r="U235" s="4">
        <v>6.5193333333333303</v>
      </c>
      <c r="V235" s="4">
        <v>202418.421353429</v>
      </c>
      <c r="W235" s="4">
        <v>86.859210578312002</v>
      </c>
      <c r="X235" s="3" t="b">
        <v>0</v>
      </c>
    </row>
    <row r="236" spans="1:24">
      <c r="A236" s="3"/>
      <c r="B236" s="3"/>
      <c r="C236" s="3" t="s">
        <v>351</v>
      </c>
      <c r="D236" s="3" t="s">
        <v>174</v>
      </c>
      <c r="E236" s="3"/>
      <c r="F236" s="4">
        <v>32</v>
      </c>
      <c r="G236" s="3" t="s">
        <v>350</v>
      </c>
      <c r="H236" s="3" t="s">
        <v>7</v>
      </c>
      <c r="I236" s="3"/>
      <c r="J236" s="1">
        <v>44275.862800925897</v>
      </c>
      <c r="K236" s="4"/>
      <c r="L236" s="4">
        <v>6.4651833333333304</v>
      </c>
      <c r="M236" s="4">
        <v>1255.66679634399</v>
      </c>
      <c r="N236" s="3" t="b">
        <v>0</v>
      </c>
      <c r="O236" s="4">
        <v>5.5534563909746897</v>
      </c>
      <c r="P236" s="4"/>
      <c r="Q236" s="4">
        <v>5.5534563909746897</v>
      </c>
      <c r="R236" s="4"/>
      <c r="S236" s="4">
        <v>133331.244419422</v>
      </c>
      <c r="T236" s="3" t="b">
        <v>0</v>
      </c>
      <c r="U236" s="4">
        <v>6.5193000000000003</v>
      </c>
      <c r="V236" s="4">
        <v>182254.51315678199</v>
      </c>
      <c r="W236" s="4">
        <v>85.672135116417095</v>
      </c>
      <c r="X236" s="3" t="b">
        <v>0</v>
      </c>
    </row>
    <row r="237" spans="1:24">
      <c r="A237" s="3"/>
      <c r="B237" s="3"/>
      <c r="C237" s="3" t="s">
        <v>347</v>
      </c>
      <c r="D237" s="3" t="s">
        <v>174</v>
      </c>
      <c r="E237" s="3"/>
      <c r="F237" s="4">
        <v>33</v>
      </c>
      <c r="G237" s="3" t="s">
        <v>346</v>
      </c>
      <c r="H237" s="3" t="s">
        <v>7</v>
      </c>
      <c r="I237" s="3"/>
      <c r="J237" s="1">
        <v>44275.892800925903</v>
      </c>
      <c r="K237" s="4"/>
      <c r="L237" s="4">
        <v>6.4652000000000003</v>
      </c>
      <c r="M237" s="4">
        <v>1412.0906920867401</v>
      </c>
      <c r="N237" s="3" t="b">
        <v>0</v>
      </c>
      <c r="O237" s="4">
        <v>5.5139269353568299</v>
      </c>
      <c r="P237" s="4"/>
      <c r="Q237" s="4">
        <v>5.5139269353568299</v>
      </c>
      <c r="R237" s="4"/>
      <c r="S237" s="4">
        <v>103330.146942441</v>
      </c>
      <c r="T237" s="3" t="b">
        <v>0</v>
      </c>
      <c r="U237" s="4">
        <v>6.5193000000000003</v>
      </c>
      <c r="V237" s="4">
        <v>206428.10720379901</v>
      </c>
      <c r="W237" s="4">
        <v>87.938535353192606</v>
      </c>
      <c r="X237" s="3" t="b">
        <v>0</v>
      </c>
    </row>
    <row r="238" spans="1:24">
      <c r="A238" s="3"/>
      <c r="B238" s="3"/>
      <c r="C238" s="3" t="s">
        <v>345</v>
      </c>
      <c r="D238" s="3" t="s">
        <v>174</v>
      </c>
      <c r="E238" s="3"/>
      <c r="F238" s="4">
        <v>34</v>
      </c>
      <c r="G238" s="3" t="s">
        <v>344</v>
      </c>
      <c r="H238" s="3" t="s">
        <v>7</v>
      </c>
      <c r="I238" s="3"/>
      <c r="J238" s="1">
        <v>44275.9078703704</v>
      </c>
      <c r="K238" s="4"/>
      <c r="L238" s="4">
        <v>6.4604666666666697</v>
      </c>
      <c r="M238" s="4">
        <v>964.86282434684904</v>
      </c>
      <c r="N238" s="3" t="b">
        <v>0</v>
      </c>
      <c r="O238" s="4">
        <v>4.2980010247271903</v>
      </c>
      <c r="P238" s="4"/>
      <c r="Q238" s="4">
        <v>4.2980010247271903</v>
      </c>
      <c r="R238" s="4"/>
      <c r="S238" s="4">
        <v>244891.02869747599</v>
      </c>
      <c r="T238" s="3" t="b">
        <v>0</v>
      </c>
      <c r="U238" s="4">
        <v>6.5145666666666697</v>
      </c>
      <c r="V238" s="4">
        <v>180953.21597090899</v>
      </c>
      <c r="W238" s="4">
        <v>88.577200408256303</v>
      </c>
      <c r="X238" s="3" t="b">
        <v>0</v>
      </c>
    </row>
    <row r="239" spans="1:24">
      <c r="A239" s="3"/>
      <c r="B239" s="3"/>
      <c r="C239" s="3" t="s">
        <v>343</v>
      </c>
      <c r="D239" s="3" t="s">
        <v>174</v>
      </c>
      <c r="E239" s="3"/>
      <c r="F239" s="4">
        <v>35</v>
      </c>
      <c r="G239" s="3" t="s">
        <v>342</v>
      </c>
      <c r="H239" s="3" t="s">
        <v>7</v>
      </c>
      <c r="I239" s="3"/>
      <c r="J239" s="1">
        <v>44275.9229513889</v>
      </c>
      <c r="K239" s="4"/>
      <c r="L239" s="4">
        <v>6.4699499999999999</v>
      </c>
      <c r="M239" s="4">
        <v>824.300448834186</v>
      </c>
      <c r="N239" s="3" t="b">
        <v>1</v>
      </c>
      <c r="O239" s="4">
        <v>3.92628086843883</v>
      </c>
      <c r="P239" s="4"/>
      <c r="Q239" s="4">
        <v>3.92628086843883</v>
      </c>
      <c r="R239" s="4"/>
      <c r="S239" s="4">
        <v>293996.390036239</v>
      </c>
      <c r="T239" s="3" t="b">
        <v>0</v>
      </c>
      <c r="U239" s="4">
        <v>6.5193000000000003</v>
      </c>
      <c r="V239" s="4">
        <v>169227.68738525501</v>
      </c>
      <c r="W239" s="4">
        <v>84.8588385963196</v>
      </c>
      <c r="X239" s="3" t="b">
        <v>0</v>
      </c>
    </row>
    <row r="240" spans="1:24">
      <c r="A240" s="3"/>
      <c r="B240" s="3"/>
      <c r="C240" s="3" t="s">
        <v>341</v>
      </c>
      <c r="D240" s="3" t="s">
        <v>174</v>
      </c>
      <c r="E240" s="3"/>
      <c r="F240" s="4">
        <v>36</v>
      </c>
      <c r="G240" s="3" t="s">
        <v>340</v>
      </c>
      <c r="H240" s="3" t="s">
        <v>7</v>
      </c>
      <c r="I240" s="3"/>
      <c r="J240" s="1">
        <v>44275.938125000001</v>
      </c>
      <c r="K240" s="4"/>
      <c r="L240" s="4">
        <v>6.4604666666666697</v>
      </c>
      <c r="M240" s="4">
        <v>1177.6050735015899</v>
      </c>
      <c r="N240" s="3" t="b">
        <v>0</v>
      </c>
      <c r="O240" s="4">
        <v>5.2387703017069596</v>
      </c>
      <c r="P240" s="4"/>
      <c r="Q240" s="4">
        <v>5.2387703017069596</v>
      </c>
      <c r="R240" s="4"/>
      <c r="S240" s="4">
        <v>152699.04236036999</v>
      </c>
      <c r="T240" s="3" t="b">
        <v>0</v>
      </c>
      <c r="U240" s="4">
        <v>6.5193333333333303</v>
      </c>
      <c r="V240" s="4">
        <v>181191.39067657301</v>
      </c>
      <c r="W240" s="4">
        <v>88.161620029857005</v>
      </c>
      <c r="X240" s="3" t="b">
        <v>0</v>
      </c>
    </row>
    <row r="241" spans="1:24">
      <c r="A241" s="3"/>
      <c r="B241" s="3"/>
      <c r="C241" s="3" t="s">
        <v>339</v>
      </c>
      <c r="D241" s="3" t="s">
        <v>174</v>
      </c>
      <c r="E241" s="3"/>
      <c r="F241" s="4">
        <v>37</v>
      </c>
      <c r="G241" s="3" t="s">
        <v>338</v>
      </c>
      <c r="H241" s="3" t="s">
        <v>7</v>
      </c>
      <c r="I241" s="3"/>
      <c r="J241" s="1">
        <v>44275.953125</v>
      </c>
      <c r="K241" s="4"/>
      <c r="L241" s="4">
        <v>6.4652000000000003</v>
      </c>
      <c r="M241" s="4">
        <v>1977.90222860208</v>
      </c>
      <c r="N241" s="3" t="b">
        <v>0</v>
      </c>
      <c r="O241" s="4">
        <v>9.0894806769840297</v>
      </c>
      <c r="P241" s="4"/>
      <c r="Q241" s="4">
        <v>9.0894806769840297</v>
      </c>
      <c r="R241" s="4"/>
      <c r="S241" s="4">
        <v>154406.81405563501</v>
      </c>
      <c r="T241" s="3" t="b">
        <v>0</v>
      </c>
      <c r="U241" s="4">
        <v>6.5193000000000003</v>
      </c>
      <c r="V241" s="4">
        <v>175401.37605093</v>
      </c>
      <c r="W241" s="4">
        <v>87.782384289943906</v>
      </c>
      <c r="X241" s="3" t="b">
        <v>0</v>
      </c>
    </row>
    <row r="242" spans="1:24">
      <c r="A242" s="3"/>
      <c r="B242" s="3"/>
      <c r="C242" s="3" t="s">
        <v>337</v>
      </c>
      <c r="D242" s="3" t="s">
        <v>174</v>
      </c>
      <c r="E242" s="3"/>
      <c r="F242" s="4">
        <v>38</v>
      </c>
      <c r="G242" s="3" t="s">
        <v>336</v>
      </c>
      <c r="H242" s="3" t="s">
        <v>7</v>
      </c>
      <c r="I242" s="3"/>
      <c r="J242" s="1">
        <v>44275.968055555597</v>
      </c>
      <c r="K242" s="4"/>
      <c r="L242" s="4">
        <v>6.4652166666666702</v>
      </c>
      <c r="M242" s="4">
        <v>1476.9287286071799</v>
      </c>
      <c r="N242" s="3" t="b">
        <v>0</v>
      </c>
      <c r="O242" s="4">
        <v>6.5426456627731104</v>
      </c>
      <c r="P242" s="4"/>
      <c r="Q242" s="4">
        <v>6.5426456627731104</v>
      </c>
      <c r="R242" s="4"/>
      <c r="S242" s="4">
        <v>124920.06564967601</v>
      </c>
      <c r="T242" s="3" t="b">
        <v>0</v>
      </c>
      <c r="U242" s="4">
        <v>6.5193333333333303</v>
      </c>
      <c r="V242" s="4">
        <v>181958.93447176099</v>
      </c>
      <c r="W242" s="4">
        <v>85.417875098431097</v>
      </c>
      <c r="X242" s="3" t="b">
        <v>0</v>
      </c>
    </row>
    <row r="243" spans="1:24">
      <c r="A243" s="3"/>
      <c r="B243" s="3"/>
      <c r="C243" s="3" t="s">
        <v>335</v>
      </c>
      <c r="D243" s="3" t="s">
        <v>174</v>
      </c>
      <c r="E243" s="3"/>
      <c r="F243" s="4">
        <v>39</v>
      </c>
      <c r="G243" s="3" t="s">
        <v>334</v>
      </c>
      <c r="H243" s="3" t="s">
        <v>7</v>
      </c>
      <c r="I243" s="3"/>
      <c r="J243" s="1">
        <v>44275.983136574097</v>
      </c>
      <c r="K243" s="4"/>
      <c r="L243" s="4">
        <v>6.4604333333333299</v>
      </c>
      <c r="M243" s="4">
        <v>1814.61578131941</v>
      </c>
      <c r="N243" s="3" t="b">
        <v>0</v>
      </c>
      <c r="O243" s="4">
        <v>9.3312319316732193</v>
      </c>
      <c r="P243" s="4"/>
      <c r="Q243" s="4">
        <v>9.3312319316732193</v>
      </c>
      <c r="R243" s="4"/>
      <c r="S243" s="4">
        <v>132848.28030627099</v>
      </c>
      <c r="T243" s="3" t="b">
        <v>0</v>
      </c>
      <c r="U243" s="4">
        <v>6.5193000000000003</v>
      </c>
      <c r="V243" s="4">
        <v>156751.94793834799</v>
      </c>
      <c r="W243" s="4">
        <v>87.139054759479507</v>
      </c>
      <c r="X243" s="3" t="b">
        <v>0</v>
      </c>
    </row>
    <row r="244" spans="1:24">
      <c r="A244" s="3"/>
      <c r="B244" s="3"/>
      <c r="C244" s="3" t="s">
        <v>333</v>
      </c>
      <c r="D244" s="3" t="s">
        <v>174</v>
      </c>
      <c r="E244" s="3"/>
      <c r="F244" s="4">
        <v>40</v>
      </c>
      <c r="G244" s="3" t="s">
        <v>332</v>
      </c>
      <c r="H244" s="3" t="s">
        <v>7</v>
      </c>
      <c r="I244" s="3"/>
      <c r="J244" s="1">
        <v>44275.998148148101</v>
      </c>
      <c r="K244" s="4"/>
      <c r="L244" s="4">
        <v>6.4652333333333303</v>
      </c>
      <c r="M244" s="4">
        <v>1825.8022710488301</v>
      </c>
      <c r="N244" s="3" t="b">
        <v>0</v>
      </c>
      <c r="O244" s="4">
        <v>8.4318665055210609</v>
      </c>
      <c r="P244" s="4"/>
      <c r="Q244" s="4">
        <v>8.4318665055210609</v>
      </c>
      <c r="R244" s="4"/>
      <c r="S244" s="4">
        <v>134610.67119071301</v>
      </c>
      <c r="T244" s="3" t="b">
        <v>0</v>
      </c>
      <c r="U244" s="4">
        <v>6.5193333333333303</v>
      </c>
      <c r="V244" s="4">
        <v>174540.92286034499</v>
      </c>
      <c r="W244" s="4">
        <v>85.304682704079198</v>
      </c>
      <c r="X244" s="3" t="b">
        <v>0</v>
      </c>
    </row>
    <row r="245" spans="1:24">
      <c r="A245" s="3"/>
      <c r="B245" s="3"/>
      <c r="C245" s="3" t="s">
        <v>331</v>
      </c>
      <c r="D245" s="3" t="s">
        <v>174</v>
      </c>
      <c r="E245" s="3"/>
      <c r="F245" s="4">
        <v>41</v>
      </c>
      <c r="G245" s="3" t="s">
        <v>330</v>
      </c>
      <c r="H245" s="3" t="s">
        <v>7</v>
      </c>
      <c r="I245" s="3"/>
      <c r="J245" s="1">
        <v>44276.013229166703</v>
      </c>
      <c r="K245" s="4"/>
      <c r="L245" s="4">
        <v>6.4605333333333297</v>
      </c>
      <c r="M245" s="4">
        <v>2306.02651410421</v>
      </c>
      <c r="N245" s="3" t="b">
        <v>0</v>
      </c>
      <c r="O245" s="4">
        <v>11.3665741980536</v>
      </c>
      <c r="P245" s="4"/>
      <c r="Q245" s="4">
        <v>11.3665741980536</v>
      </c>
      <c r="R245" s="4"/>
      <c r="S245" s="4">
        <v>94003.969953219697</v>
      </c>
      <c r="T245" s="3" t="b">
        <v>0</v>
      </c>
      <c r="U245" s="4">
        <v>6.51941666666667</v>
      </c>
      <c r="V245" s="4">
        <v>163531.70027497501</v>
      </c>
      <c r="W245" s="4">
        <v>87.417277871502606</v>
      </c>
      <c r="X245" s="3" t="b">
        <v>0</v>
      </c>
    </row>
    <row r="246" spans="1:24">
      <c r="A246" s="3"/>
      <c r="B246" s="3"/>
      <c r="C246" s="3" t="s">
        <v>329</v>
      </c>
      <c r="D246" s="3" t="s">
        <v>174</v>
      </c>
      <c r="E246" s="3"/>
      <c r="F246" s="4">
        <v>42</v>
      </c>
      <c r="G246" s="3" t="s">
        <v>328</v>
      </c>
      <c r="H246" s="3" t="s">
        <v>7</v>
      </c>
      <c r="I246" s="3"/>
      <c r="J246" s="1">
        <v>44276.028391203698</v>
      </c>
      <c r="K246" s="4"/>
      <c r="L246" s="4">
        <v>6.4652166666666702</v>
      </c>
      <c r="M246" s="4">
        <v>1964.9194860191301</v>
      </c>
      <c r="N246" s="3" t="b">
        <v>0</v>
      </c>
      <c r="O246" s="4">
        <v>8.4376354982525701</v>
      </c>
      <c r="P246" s="4"/>
      <c r="Q246" s="4">
        <v>8.4376354982525701</v>
      </c>
      <c r="R246" s="4"/>
      <c r="S246" s="4">
        <v>133280.85945737001</v>
      </c>
      <c r="T246" s="3" t="b">
        <v>0</v>
      </c>
      <c r="U246" s="4">
        <v>6.5240833333333299</v>
      </c>
      <c r="V246" s="4">
        <v>187711.65833605599</v>
      </c>
      <c r="W246" s="4">
        <v>85.385349325516998</v>
      </c>
      <c r="X246" s="3" t="b">
        <v>0</v>
      </c>
    </row>
    <row r="247" spans="1:24">
      <c r="A247" s="3"/>
      <c r="B247" s="3"/>
      <c r="C247" s="3" t="s">
        <v>324</v>
      </c>
      <c r="D247" s="3" t="s">
        <v>174</v>
      </c>
      <c r="E247" s="3"/>
      <c r="F247" s="4">
        <v>43</v>
      </c>
      <c r="G247" s="3" t="s">
        <v>323</v>
      </c>
      <c r="H247" s="3" t="s">
        <v>7</v>
      </c>
      <c r="I247" s="3"/>
      <c r="J247" s="1">
        <v>44276.073750000003</v>
      </c>
      <c r="K247" s="4"/>
      <c r="L247" s="4">
        <v>6.4557000000000002</v>
      </c>
      <c r="M247" s="4">
        <v>781.67012125969097</v>
      </c>
      <c r="N247" s="3" t="b">
        <v>0</v>
      </c>
      <c r="O247" s="4">
        <v>3.79643270669983</v>
      </c>
      <c r="P247" s="4"/>
      <c r="Q247" s="4">
        <v>3.79643270669983</v>
      </c>
      <c r="R247" s="4"/>
      <c r="S247" s="4">
        <v>83267.832928817501</v>
      </c>
      <c r="T247" s="3" t="b">
        <v>0</v>
      </c>
      <c r="U247" s="4">
        <v>6.5145666666666697</v>
      </c>
      <c r="V247" s="4">
        <v>165964.44293021</v>
      </c>
      <c r="W247" s="4">
        <v>87.931743506930601</v>
      </c>
      <c r="X247" s="3" t="b">
        <v>0</v>
      </c>
    </row>
    <row r="248" spans="1:24">
      <c r="A248" s="3"/>
      <c r="B248" s="3"/>
      <c r="C248" s="3" t="s">
        <v>322</v>
      </c>
      <c r="D248" s="3" t="s">
        <v>174</v>
      </c>
      <c r="E248" s="3"/>
      <c r="F248" s="4">
        <v>44</v>
      </c>
      <c r="G248" s="3" t="s">
        <v>321</v>
      </c>
      <c r="H248" s="3" t="s">
        <v>7</v>
      </c>
      <c r="I248" s="3"/>
      <c r="J248" s="1">
        <v>44276.088761574101</v>
      </c>
      <c r="K248" s="4"/>
      <c r="L248" s="4">
        <v>6.4604666666666697</v>
      </c>
      <c r="M248" s="4">
        <v>1315.59889505407</v>
      </c>
      <c r="N248" s="3" t="b">
        <v>0</v>
      </c>
      <c r="O248" s="4">
        <v>6.5671418718011498</v>
      </c>
      <c r="P248" s="4"/>
      <c r="Q248" s="4">
        <v>6.5671418718011498</v>
      </c>
      <c r="R248" s="4"/>
      <c r="S248" s="4">
        <v>94687.284806739393</v>
      </c>
      <c r="T248" s="3" t="b">
        <v>0</v>
      </c>
      <c r="U248" s="4">
        <v>6.5145833333333298</v>
      </c>
      <c r="V248" s="4">
        <v>161478.36690061499</v>
      </c>
      <c r="W248" s="4">
        <v>84.126927193645201</v>
      </c>
      <c r="X248" s="3" t="b">
        <v>0</v>
      </c>
    </row>
    <row r="249" spans="1:24">
      <c r="A249" s="3"/>
      <c r="B249" s="3"/>
      <c r="C249" s="3" t="s">
        <v>320</v>
      </c>
      <c r="D249" s="3" t="s">
        <v>174</v>
      </c>
      <c r="E249" s="3"/>
      <c r="F249" s="4">
        <v>45</v>
      </c>
      <c r="G249" s="3" t="s">
        <v>319</v>
      </c>
      <c r="H249" s="3" t="s">
        <v>7</v>
      </c>
      <c r="I249" s="3"/>
      <c r="J249" s="1">
        <v>44276.103888888902</v>
      </c>
      <c r="K249" s="4"/>
      <c r="L249" s="4">
        <v>6.4556666666666702</v>
      </c>
      <c r="M249" s="4">
        <v>1254.41926071888</v>
      </c>
      <c r="N249" s="3" t="b">
        <v>0</v>
      </c>
      <c r="O249" s="4">
        <v>6.29179380340757</v>
      </c>
      <c r="P249" s="4"/>
      <c r="Q249" s="4">
        <v>6.29179380340757</v>
      </c>
      <c r="R249" s="4"/>
      <c r="S249" s="4">
        <v>151470.123438304</v>
      </c>
      <c r="T249" s="3" t="b">
        <v>0</v>
      </c>
      <c r="U249" s="4">
        <v>6.51453333333333</v>
      </c>
      <c r="V249" s="4">
        <v>160707.25363664099</v>
      </c>
      <c r="W249" s="4">
        <v>87.727480958276303</v>
      </c>
      <c r="X249" s="3" t="b">
        <v>0</v>
      </c>
    </row>
    <row r="250" spans="1:24">
      <c r="A250" s="3"/>
      <c r="B250" s="3"/>
      <c r="C250" s="3" t="s">
        <v>318</v>
      </c>
      <c r="D250" s="3" t="s">
        <v>174</v>
      </c>
      <c r="E250" s="3"/>
      <c r="F250" s="4">
        <v>46</v>
      </c>
      <c r="G250" s="3" t="s">
        <v>317</v>
      </c>
      <c r="H250" s="3" t="s">
        <v>7</v>
      </c>
      <c r="I250" s="3"/>
      <c r="J250" s="1">
        <v>44276.119050925903</v>
      </c>
      <c r="K250" s="4"/>
      <c r="L250" s="4">
        <v>6.4557166666666701</v>
      </c>
      <c r="M250" s="4">
        <v>2096.98131391572</v>
      </c>
      <c r="N250" s="3" t="b">
        <v>0</v>
      </c>
      <c r="O250" s="4">
        <v>10.2404907388587</v>
      </c>
      <c r="P250" s="4"/>
      <c r="Q250" s="4">
        <v>10.2404907388587</v>
      </c>
      <c r="R250" s="4"/>
      <c r="S250" s="4">
        <v>79391.086492416303</v>
      </c>
      <c r="T250" s="3" t="b">
        <v>0</v>
      </c>
      <c r="U250" s="4">
        <v>6.5145833333333298</v>
      </c>
      <c r="V250" s="4">
        <v>165059.695060253</v>
      </c>
      <c r="W250" s="4">
        <v>85.452494978124193</v>
      </c>
      <c r="X250" s="3" t="b">
        <v>0</v>
      </c>
    </row>
    <row r="251" spans="1:24">
      <c r="A251" s="3"/>
      <c r="B251" s="3"/>
      <c r="C251" s="3" t="s">
        <v>316</v>
      </c>
      <c r="D251" s="3" t="s">
        <v>174</v>
      </c>
      <c r="E251" s="3"/>
      <c r="F251" s="4">
        <v>47</v>
      </c>
      <c r="G251" s="3" t="s">
        <v>315</v>
      </c>
      <c r="H251" s="3" t="s">
        <v>7</v>
      </c>
      <c r="I251" s="3"/>
      <c r="J251" s="1">
        <v>44276.134166666699</v>
      </c>
      <c r="K251" s="4"/>
      <c r="L251" s="4">
        <v>6.4604666666666697</v>
      </c>
      <c r="M251" s="4">
        <v>2620.9859754282702</v>
      </c>
      <c r="N251" s="3" t="b">
        <v>0</v>
      </c>
      <c r="O251" s="4">
        <v>13.3908781638305</v>
      </c>
      <c r="P251" s="4"/>
      <c r="Q251" s="4">
        <v>13.3908781638305</v>
      </c>
      <c r="R251" s="4"/>
      <c r="S251" s="4">
        <v>32962.587490101898</v>
      </c>
      <c r="T251" s="3" t="b">
        <v>0</v>
      </c>
      <c r="U251" s="4">
        <v>6.5145999999999997</v>
      </c>
      <c r="V251" s="4">
        <v>157769.44054541001</v>
      </c>
      <c r="W251" s="4">
        <v>87.1852796922403</v>
      </c>
      <c r="X251" s="3" t="b">
        <v>0</v>
      </c>
    </row>
    <row r="252" spans="1:24">
      <c r="A252" s="3"/>
      <c r="B252" s="3"/>
      <c r="C252" s="3" t="s">
        <v>314</v>
      </c>
      <c r="D252" s="3" t="s">
        <v>174</v>
      </c>
      <c r="E252" s="3"/>
      <c r="F252" s="4">
        <v>48</v>
      </c>
      <c r="G252" s="3" t="s">
        <v>313</v>
      </c>
      <c r="H252" s="3" t="s">
        <v>7</v>
      </c>
      <c r="I252" s="3"/>
      <c r="J252" s="1">
        <v>44276.1492013889</v>
      </c>
      <c r="K252" s="4"/>
      <c r="L252" s="4">
        <v>6.4557000000000002</v>
      </c>
      <c r="M252" s="4">
        <v>1314.0747991027799</v>
      </c>
      <c r="N252" s="3" t="b">
        <v>0</v>
      </c>
      <c r="O252" s="4">
        <v>6.5100484298007997</v>
      </c>
      <c r="P252" s="4"/>
      <c r="Q252" s="4">
        <v>6.5100484298007997</v>
      </c>
      <c r="R252" s="4"/>
      <c r="S252" s="4">
        <v>118543.737901539</v>
      </c>
      <c r="T252" s="3" t="b">
        <v>0</v>
      </c>
      <c r="U252" s="4">
        <v>6.5145666666666697</v>
      </c>
      <c r="V252" s="4">
        <v>162705.82986451799</v>
      </c>
      <c r="W252" s="4">
        <v>88.295689678460903</v>
      </c>
      <c r="X252" s="3" t="b">
        <v>0</v>
      </c>
    </row>
    <row r="253" spans="1:24">
      <c r="A253" s="3"/>
      <c r="B253" s="3"/>
      <c r="C253" s="3" t="s">
        <v>312</v>
      </c>
      <c r="D253" s="3" t="s">
        <v>174</v>
      </c>
      <c r="E253" s="3"/>
      <c r="F253" s="4">
        <v>49</v>
      </c>
      <c r="G253" s="3" t="s">
        <v>311</v>
      </c>
      <c r="H253" s="3" t="s">
        <v>7</v>
      </c>
      <c r="I253" s="3"/>
      <c r="J253" s="1">
        <v>44276.1643287037</v>
      </c>
      <c r="K253" s="4"/>
      <c r="L253" s="4">
        <v>6.4604333333333299</v>
      </c>
      <c r="M253" s="4">
        <v>1333.75695602418</v>
      </c>
      <c r="N253" s="3" t="b">
        <v>0</v>
      </c>
      <c r="O253" s="4">
        <v>6.6738792922476096</v>
      </c>
      <c r="P253" s="4"/>
      <c r="Q253" s="4">
        <v>6.6738792922476096</v>
      </c>
      <c r="R253" s="4"/>
      <c r="S253" s="4">
        <v>34018.832320847599</v>
      </c>
      <c r="T253" s="3" t="b">
        <v>0</v>
      </c>
      <c r="U253" s="4">
        <v>6.5145499999999998</v>
      </c>
      <c r="V253" s="4">
        <v>161088.89299022901</v>
      </c>
      <c r="W253" s="4">
        <v>87.831431658891205</v>
      </c>
      <c r="X253" s="3" t="b">
        <v>0</v>
      </c>
    </row>
    <row r="254" spans="1:24">
      <c r="A254" s="3"/>
      <c r="B254" s="3"/>
      <c r="C254" s="3" t="s">
        <v>310</v>
      </c>
      <c r="D254" s="3" t="s">
        <v>174</v>
      </c>
      <c r="E254" s="3"/>
      <c r="F254" s="4">
        <v>50</v>
      </c>
      <c r="G254" s="3" t="s">
        <v>309</v>
      </c>
      <c r="H254" s="3" t="s">
        <v>7</v>
      </c>
      <c r="I254" s="3"/>
      <c r="J254" s="1">
        <v>44276.179456018501</v>
      </c>
      <c r="K254" s="4"/>
      <c r="L254" s="4">
        <v>6.5080666666666698</v>
      </c>
      <c r="M254" s="4">
        <v>0</v>
      </c>
      <c r="N254" s="3" t="b">
        <v>1</v>
      </c>
      <c r="O254" s="4">
        <v>0</v>
      </c>
      <c r="P254" s="4"/>
      <c r="Q254" s="4">
        <v>0</v>
      </c>
      <c r="R254" s="4"/>
      <c r="S254" s="4"/>
      <c r="T254" s="3" t="b">
        <v>0</v>
      </c>
      <c r="U254" s="4">
        <v>6.5098000000000003</v>
      </c>
      <c r="V254" s="4">
        <v>192655.31732701001</v>
      </c>
      <c r="W254" s="4">
        <v>86.471413070181796</v>
      </c>
      <c r="X254" s="3" t="b">
        <v>0</v>
      </c>
    </row>
    <row r="255" spans="1:24">
      <c r="A255" s="3"/>
      <c r="B255" s="3"/>
      <c r="C255" s="3" t="s">
        <v>308</v>
      </c>
      <c r="D255" s="3" t="s">
        <v>174</v>
      </c>
      <c r="E255" s="3"/>
      <c r="F255" s="4">
        <v>51</v>
      </c>
      <c r="G255" s="3" t="s">
        <v>307</v>
      </c>
      <c r="H255" s="3" t="s">
        <v>7</v>
      </c>
      <c r="I255" s="3"/>
      <c r="J255" s="1">
        <v>44276.194467592599</v>
      </c>
      <c r="K255" s="4"/>
      <c r="L255" s="4">
        <v>6.4604333333333299</v>
      </c>
      <c r="M255" s="4">
        <v>841.36238486024195</v>
      </c>
      <c r="N255" s="3" t="b">
        <v>0</v>
      </c>
      <c r="O255" s="4">
        <v>4.9849419023194699</v>
      </c>
      <c r="P255" s="4"/>
      <c r="Q255" s="4">
        <v>4.9849419023194699</v>
      </c>
      <c r="R255" s="4"/>
      <c r="S255" s="4">
        <v>43157.865617301402</v>
      </c>
      <c r="T255" s="3" t="b">
        <v>0</v>
      </c>
      <c r="U255" s="4">
        <v>6.51453333333333</v>
      </c>
      <c r="V255" s="4">
        <v>136047.39732852601</v>
      </c>
      <c r="W255" s="4">
        <v>88.259605753997903</v>
      </c>
      <c r="X255" s="3" t="b">
        <v>0</v>
      </c>
    </row>
    <row r="256" spans="1:24">
      <c r="A256" s="3"/>
      <c r="B256" s="3"/>
      <c r="C256" s="3" t="s">
        <v>306</v>
      </c>
      <c r="D256" s="3" t="s">
        <v>174</v>
      </c>
      <c r="E256" s="3"/>
      <c r="F256" s="4">
        <v>52</v>
      </c>
      <c r="G256" s="3" t="s">
        <v>305</v>
      </c>
      <c r="H256" s="3" t="s">
        <v>7</v>
      </c>
      <c r="I256" s="3"/>
      <c r="J256" s="1">
        <v>44276.209571759297</v>
      </c>
      <c r="K256" s="4"/>
      <c r="L256" s="4">
        <v>6.45576666666667</v>
      </c>
      <c r="M256" s="4">
        <v>18335.283991193199</v>
      </c>
      <c r="N256" s="3" t="b">
        <v>0</v>
      </c>
      <c r="O256" s="4">
        <v>85.286990307852506</v>
      </c>
      <c r="P256" s="4"/>
      <c r="Q256" s="4">
        <v>85.286990307852506</v>
      </c>
      <c r="R256" s="4"/>
      <c r="S256" s="4">
        <v>11898.6587428928</v>
      </c>
      <c r="T256" s="3" t="b">
        <v>0</v>
      </c>
      <c r="U256" s="4">
        <v>6.51941666666667</v>
      </c>
      <c r="V256" s="4">
        <v>173289.440394226</v>
      </c>
      <c r="W256" s="4">
        <v>85.750196305085595</v>
      </c>
      <c r="X256" s="3" t="b">
        <v>0</v>
      </c>
    </row>
    <row r="257" spans="1:24">
      <c r="A257" s="3"/>
      <c r="B257" s="3"/>
      <c r="C257" s="3" t="s">
        <v>302</v>
      </c>
      <c r="D257" s="3" t="s">
        <v>174</v>
      </c>
      <c r="E257" s="3"/>
      <c r="F257" s="4">
        <v>53</v>
      </c>
      <c r="G257" s="3" t="s">
        <v>301</v>
      </c>
      <c r="H257" s="3" t="s">
        <v>7</v>
      </c>
      <c r="I257" s="3"/>
      <c r="J257" s="1">
        <v>44276.239502314798</v>
      </c>
      <c r="K257" s="4"/>
      <c r="L257" s="4">
        <v>6.4604666666666697</v>
      </c>
      <c r="M257" s="4">
        <v>22140.8280602677</v>
      </c>
      <c r="N257" s="3" t="b">
        <v>0</v>
      </c>
      <c r="O257" s="4">
        <v>102.35501834142001</v>
      </c>
      <c r="P257" s="4"/>
      <c r="Q257" s="4">
        <v>102.35501834142001</v>
      </c>
      <c r="R257" s="4"/>
      <c r="S257" s="4">
        <v>8466.2660832855599</v>
      </c>
      <c r="T257" s="3" t="b">
        <v>0</v>
      </c>
      <c r="U257" s="4">
        <v>6.5193333333333303</v>
      </c>
      <c r="V257" s="4">
        <v>174362.04980564999</v>
      </c>
      <c r="W257" s="4">
        <v>89.217885453189496</v>
      </c>
      <c r="X257" s="3" t="b">
        <v>0</v>
      </c>
    </row>
    <row r="258" spans="1:24">
      <c r="A258" s="3"/>
      <c r="B258" s="3"/>
      <c r="C258" s="3" t="s">
        <v>300</v>
      </c>
      <c r="D258" s="3" t="s">
        <v>174</v>
      </c>
      <c r="E258" s="3"/>
      <c r="F258" s="4">
        <v>54</v>
      </c>
      <c r="G258" s="3" t="s">
        <v>299</v>
      </c>
      <c r="H258" s="3" t="s">
        <v>7</v>
      </c>
      <c r="I258" s="3"/>
      <c r="J258" s="1">
        <v>44276.254456018498</v>
      </c>
      <c r="K258" s="4"/>
      <c r="L258" s="4">
        <v>6.4604499999999998</v>
      </c>
      <c r="M258" s="4">
        <v>11166.0771364418</v>
      </c>
      <c r="N258" s="3" t="b">
        <v>0</v>
      </c>
      <c r="O258" s="4">
        <v>51.932266839927003</v>
      </c>
      <c r="P258" s="4"/>
      <c r="Q258" s="4">
        <v>51.932266839927003</v>
      </c>
      <c r="R258" s="4"/>
      <c r="S258" s="4">
        <v>18693.286963671599</v>
      </c>
      <c r="T258" s="3" t="b">
        <v>0</v>
      </c>
      <c r="U258" s="4">
        <v>6.5193166666666702</v>
      </c>
      <c r="V258" s="4">
        <v>173312.780901739</v>
      </c>
      <c r="W258" s="4">
        <v>86.962986693325206</v>
      </c>
      <c r="X258" s="3" t="b">
        <v>0</v>
      </c>
    </row>
    <row r="259" spans="1:24">
      <c r="A259" s="3"/>
      <c r="B259" s="3"/>
      <c r="C259" s="3" t="s">
        <v>298</v>
      </c>
      <c r="D259" s="3" t="s">
        <v>174</v>
      </c>
      <c r="E259" s="3"/>
      <c r="F259" s="4">
        <v>55</v>
      </c>
      <c r="G259" s="3" t="s">
        <v>297</v>
      </c>
      <c r="H259" s="3" t="s">
        <v>7</v>
      </c>
      <c r="I259" s="3"/>
      <c r="J259" s="1">
        <v>44276.269363425898</v>
      </c>
      <c r="K259" s="4"/>
      <c r="L259" s="4">
        <v>6.4604666666666697</v>
      </c>
      <c r="M259" s="4">
        <v>19290.755592288901</v>
      </c>
      <c r="N259" s="3" t="b">
        <v>0</v>
      </c>
      <c r="O259" s="4">
        <v>92.483269099968496</v>
      </c>
      <c r="P259" s="4"/>
      <c r="Q259" s="4">
        <v>92.483269099968496</v>
      </c>
      <c r="R259" s="4"/>
      <c r="S259" s="4">
        <v>12864.306887963499</v>
      </c>
      <c r="T259" s="3" t="b">
        <v>0</v>
      </c>
      <c r="U259" s="4">
        <v>6.5145833333333298</v>
      </c>
      <c r="V259" s="4">
        <v>168133.135810226</v>
      </c>
      <c r="W259" s="4">
        <v>89.943512536014794</v>
      </c>
      <c r="X259" s="3" t="b">
        <v>0</v>
      </c>
    </row>
    <row r="260" spans="1:24">
      <c r="A260" s="3"/>
      <c r="B260" s="3"/>
      <c r="C260" s="3" t="s">
        <v>296</v>
      </c>
      <c r="D260" s="3" t="s">
        <v>174</v>
      </c>
      <c r="E260" s="3"/>
      <c r="F260" s="4">
        <v>56</v>
      </c>
      <c r="G260" s="3" t="s">
        <v>295</v>
      </c>
      <c r="H260" s="3" t="s">
        <v>7</v>
      </c>
      <c r="I260" s="3"/>
      <c r="J260" s="1">
        <v>44276.284386574102</v>
      </c>
      <c r="K260" s="4"/>
      <c r="L260" s="4">
        <v>6.4604333333333299</v>
      </c>
      <c r="M260" s="4">
        <v>26559.821777960002</v>
      </c>
      <c r="N260" s="3" t="b">
        <v>0</v>
      </c>
      <c r="O260" s="4">
        <v>120.14025472863</v>
      </c>
      <c r="P260" s="4"/>
      <c r="Q260" s="4">
        <v>120.14025472863</v>
      </c>
      <c r="R260" s="4"/>
      <c r="S260" s="4">
        <v>7183.5784004892803</v>
      </c>
      <c r="T260" s="3" t="b">
        <v>0</v>
      </c>
      <c r="U260" s="4">
        <v>6.5193000000000003</v>
      </c>
      <c r="V260" s="4">
        <v>178198.42250518801</v>
      </c>
      <c r="W260" s="4">
        <v>88.986480925890405</v>
      </c>
      <c r="X260" s="3" t="b">
        <v>0</v>
      </c>
    </row>
    <row r="261" spans="1:24">
      <c r="A261" s="3"/>
      <c r="B261" s="3"/>
      <c r="C261" s="3" t="s">
        <v>294</v>
      </c>
      <c r="D261" s="3" t="s">
        <v>174</v>
      </c>
      <c r="E261" s="3"/>
      <c r="F261" s="4">
        <v>57</v>
      </c>
      <c r="G261" s="3" t="s">
        <v>293</v>
      </c>
      <c r="H261" s="3" t="s">
        <v>7</v>
      </c>
      <c r="I261" s="3"/>
      <c r="J261" s="1">
        <v>44276.299479166701</v>
      </c>
      <c r="K261" s="4"/>
      <c r="L261" s="4">
        <v>6.4557000000000002</v>
      </c>
      <c r="M261" s="4">
        <v>21491.138971511598</v>
      </c>
      <c r="N261" s="3" t="b">
        <v>0</v>
      </c>
      <c r="O261" s="4">
        <v>91.173543514751799</v>
      </c>
      <c r="P261" s="4"/>
      <c r="Q261" s="4">
        <v>91.173543514751799</v>
      </c>
      <c r="R261" s="4"/>
      <c r="S261" s="4">
        <v>9203.7949108938792</v>
      </c>
      <c r="T261" s="3" t="b">
        <v>0</v>
      </c>
      <c r="U261" s="4">
        <v>6.5145666666666697</v>
      </c>
      <c r="V261" s="4">
        <v>190001.85689511601</v>
      </c>
      <c r="W261" s="4">
        <v>87.178995560711599</v>
      </c>
      <c r="X261" s="3" t="b">
        <v>0</v>
      </c>
    </row>
    <row r="262" spans="1:24">
      <c r="A262" s="3"/>
      <c r="B262" s="3"/>
      <c r="C262" s="3" t="s">
        <v>292</v>
      </c>
      <c r="D262" s="3" t="s">
        <v>174</v>
      </c>
      <c r="E262" s="3"/>
      <c r="F262" s="4">
        <v>58</v>
      </c>
      <c r="G262" s="3" t="s">
        <v>291</v>
      </c>
      <c r="H262" s="3" t="s">
        <v>7</v>
      </c>
      <c r="I262" s="3"/>
      <c r="J262" s="1">
        <v>44276.314502314803</v>
      </c>
      <c r="K262" s="4"/>
      <c r="L262" s="4">
        <v>6.4556833333333303</v>
      </c>
      <c r="M262" s="4">
        <v>4476.6523849689602</v>
      </c>
      <c r="N262" s="3" t="b">
        <v>0</v>
      </c>
      <c r="O262" s="4">
        <v>17.928451608370899</v>
      </c>
      <c r="P262" s="4"/>
      <c r="Q262" s="4">
        <v>17.928451608370899</v>
      </c>
      <c r="R262" s="4"/>
      <c r="S262" s="4">
        <v>51017.245570170599</v>
      </c>
      <c r="T262" s="3" t="b">
        <v>0</v>
      </c>
      <c r="U262" s="4">
        <v>6.5145666666666697</v>
      </c>
      <c r="V262" s="4">
        <v>201269.43905131001</v>
      </c>
      <c r="W262" s="4">
        <v>85.241534285171895</v>
      </c>
      <c r="X262" s="3" t="b">
        <v>0</v>
      </c>
    </row>
    <row r="263" spans="1:24">
      <c r="A263" s="3"/>
      <c r="B263" s="3"/>
      <c r="C263" s="3" t="s">
        <v>290</v>
      </c>
      <c r="D263" s="3" t="s">
        <v>174</v>
      </c>
      <c r="E263" s="3"/>
      <c r="F263" s="4">
        <v>59</v>
      </c>
      <c r="G263" s="3" t="s">
        <v>289</v>
      </c>
      <c r="H263" s="3" t="s">
        <v>7</v>
      </c>
      <c r="I263" s="3"/>
      <c r="J263" s="1">
        <v>44276.3296064815</v>
      </c>
      <c r="K263" s="4"/>
      <c r="L263" s="4">
        <v>6.4557833333333301</v>
      </c>
      <c r="M263" s="4">
        <v>4364.5969529744598</v>
      </c>
      <c r="N263" s="3" t="b">
        <v>0</v>
      </c>
      <c r="O263" s="4">
        <v>17.3754587148897</v>
      </c>
      <c r="P263" s="4"/>
      <c r="Q263" s="4">
        <v>17.3754587148897</v>
      </c>
      <c r="R263" s="4"/>
      <c r="S263" s="4">
        <v>24644.1099951697</v>
      </c>
      <c r="T263" s="3" t="b">
        <v>0</v>
      </c>
      <c r="U263" s="4">
        <v>6.5146666666666704</v>
      </c>
      <c r="V263" s="4">
        <v>202476.727670947</v>
      </c>
      <c r="W263" s="4">
        <v>88.275886953907005</v>
      </c>
      <c r="X263" s="3" t="b">
        <v>0</v>
      </c>
    </row>
    <row r="264" spans="1:24">
      <c r="A264" s="3"/>
      <c r="B264" s="3"/>
      <c r="C264" s="3" t="s">
        <v>288</v>
      </c>
      <c r="D264" s="3" t="s">
        <v>174</v>
      </c>
      <c r="E264" s="3"/>
      <c r="F264" s="4">
        <v>60</v>
      </c>
      <c r="G264" s="3" t="s">
        <v>287</v>
      </c>
      <c r="H264" s="3" t="s">
        <v>7</v>
      </c>
      <c r="I264" s="3"/>
      <c r="J264" s="1">
        <v>44276.3446527778</v>
      </c>
      <c r="K264" s="4"/>
      <c r="L264" s="4">
        <v>6.4556666666666702</v>
      </c>
      <c r="M264" s="4">
        <v>3137.3435805694098</v>
      </c>
      <c r="N264" s="3" t="b">
        <v>0</v>
      </c>
      <c r="O264" s="4">
        <v>13.965211185202699</v>
      </c>
      <c r="P264" s="4"/>
      <c r="Q264" s="4">
        <v>13.965211185202699</v>
      </c>
      <c r="R264" s="4"/>
      <c r="S264" s="4">
        <v>42944.136948796702</v>
      </c>
      <c r="T264" s="3" t="b">
        <v>0</v>
      </c>
      <c r="U264" s="4">
        <v>6.51453333333333</v>
      </c>
      <c r="V264" s="4">
        <v>181084.72660863001</v>
      </c>
      <c r="W264" s="4">
        <v>86.176030056696007</v>
      </c>
      <c r="X264" s="3" t="b">
        <v>0</v>
      </c>
    </row>
    <row r="265" spans="1:24">
      <c r="A265" s="3"/>
      <c r="B265" s="3"/>
      <c r="C265" s="3" t="s">
        <v>286</v>
      </c>
      <c r="D265" s="3" t="s">
        <v>174</v>
      </c>
      <c r="E265" s="3"/>
      <c r="F265" s="4">
        <v>61</v>
      </c>
      <c r="G265" s="3" t="s">
        <v>285</v>
      </c>
      <c r="H265" s="3" t="s">
        <v>7</v>
      </c>
      <c r="I265" s="3"/>
      <c r="J265" s="1">
        <v>44276.359745370399</v>
      </c>
      <c r="K265" s="4"/>
      <c r="L265" s="4">
        <v>6.4604833333333298</v>
      </c>
      <c r="M265" s="4">
        <v>1384.24482032945</v>
      </c>
      <c r="N265" s="3" t="b">
        <v>0</v>
      </c>
      <c r="O265" s="4">
        <v>5.8488686307272602</v>
      </c>
      <c r="P265" s="4"/>
      <c r="Q265" s="4">
        <v>5.8488686307272602</v>
      </c>
      <c r="R265" s="4"/>
      <c r="S265" s="4">
        <v>159818.21589269</v>
      </c>
      <c r="T265" s="3" t="b">
        <v>0</v>
      </c>
      <c r="U265" s="4">
        <v>6.5145833333333298</v>
      </c>
      <c r="V265" s="4">
        <v>190769.212637041</v>
      </c>
      <c r="W265" s="4">
        <v>89.666076108000098</v>
      </c>
      <c r="X265" s="3" t="b">
        <v>0</v>
      </c>
    </row>
    <row r="266" spans="1:24">
      <c r="A266" s="3"/>
      <c r="B266" s="3"/>
      <c r="C266" s="3" t="s">
        <v>284</v>
      </c>
      <c r="D266" s="3" t="s">
        <v>174</v>
      </c>
      <c r="E266" s="3"/>
      <c r="F266" s="4">
        <v>62</v>
      </c>
      <c r="G266" s="3" t="s">
        <v>283</v>
      </c>
      <c r="H266" s="3" t="s">
        <v>7</v>
      </c>
      <c r="I266" s="3"/>
      <c r="J266" s="1">
        <v>44276.3747337963</v>
      </c>
      <c r="K266" s="4"/>
      <c r="L266" s="4">
        <v>6.4652000000000003</v>
      </c>
      <c r="M266" s="4">
        <v>1645.4802195173399</v>
      </c>
      <c r="N266" s="3" t="b">
        <v>0</v>
      </c>
      <c r="O266" s="4">
        <v>6.2572117967138503</v>
      </c>
      <c r="P266" s="4"/>
      <c r="Q266" s="4">
        <v>6.2572117967138503</v>
      </c>
      <c r="R266" s="4"/>
      <c r="S266" s="4">
        <v>143482.46382855601</v>
      </c>
      <c r="T266" s="3" t="b">
        <v>0</v>
      </c>
      <c r="U266" s="4">
        <v>6.5193000000000003</v>
      </c>
      <c r="V266" s="4">
        <v>211972.27339517901</v>
      </c>
      <c r="W266" s="4">
        <v>88.368826367786397</v>
      </c>
      <c r="X266" s="3" t="b">
        <v>0</v>
      </c>
    </row>
    <row r="267" spans="1:24">
      <c r="A267" s="3"/>
      <c r="B267" s="3"/>
      <c r="C267" s="3" t="s">
        <v>279</v>
      </c>
      <c r="D267" s="3" t="s">
        <v>174</v>
      </c>
      <c r="E267" s="3"/>
      <c r="F267" s="4">
        <v>63</v>
      </c>
      <c r="G267" s="3" t="s">
        <v>278</v>
      </c>
      <c r="H267" s="3" t="s">
        <v>7</v>
      </c>
      <c r="I267" s="3"/>
      <c r="J267" s="1">
        <v>44276.420034722199</v>
      </c>
      <c r="K267" s="4"/>
      <c r="L267" s="4">
        <v>6.4604666666666697</v>
      </c>
      <c r="M267" s="4">
        <v>1800.4379914006099</v>
      </c>
      <c r="N267" s="3" t="b">
        <v>0</v>
      </c>
      <c r="O267" s="4">
        <v>7.2091087238439</v>
      </c>
      <c r="P267" s="4"/>
      <c r="Q267" s="4">
        <v>7.2091087238439</v>
      </c>
      <c r="R267" s="4"/>
      <c r="S267" s="4">
        <v>94149.146139161603</v>
      </c>
      <c r="T267" s="3" t="b">
        <v>0</v>
      </c>
      <c r="U267" s="4">
        <v>6.5145833333333298</v>
      </c>
      <c r="V267" s="4">
        <v>201309.30069797899</v>
      </c>
      <c r="W267" s="4">
        <v>86.664371275718693</v>
      </c>
      <c r="X267" s="3" t="b">
        <v>0</v>
      </c>
    </row>
    <row r="268" spans="1:24">
      <c r="A268" s="3"/>
      <c r="B268" s="3"/>
      <c r="C268" s="3" t="s">
        <v>277</v>
      </c>
      <c r="D268" s="3" t="s">
        <v>174</v>
      </c>
      <c r="E268" s="3"/>
      <c r="F268" s="4">
        <v>64</v>
      </c>
      <c r="G268" s="3" t="s">
        <v>276</v>
      </c>
      <c r="H268" s="3" t="s">
        <v>7</v>
      </c>
      <c r="I268" s="3"/>
      <c r="J268" s="1">
        <v>44276.435138888897</v>
      </c>
      <c r="K268" s="4"/>
      <c r="L268" s="4">
        <v>6.4794833333333299</v>
      </c>
      <c r="M268" s="4">
        <v>1263.7585767323801</v>
      </c>
      <c r="N268" s="3" t="b">
        <v>1</v>
      </c>
      <c r="O268" s="4">
        <v>6.4506632905787598</v>
      </c>
      <c r="P268" s="4"/>
      <c r="Q268" s="4">
        <v>6.4506632905787598</v>
      </c>
      <c r="R268" s="4"/>
      <c r="S268" s="4">
        <v>85885.458676132301</v>
      </c>
      <c r="T268" s="3" t="b">
        <v>0</v>
      </c>
      <c r="U268" s="4">
        <v>6.5193166666666702</v>
      </c>
      <c r="V268" s="4">
        <v>157916.31087189901</v>
      </c>
      <c r="W268" s="4">
        <v>89.053909429988707</v>
      </c>
      <c r="X268" s="3" t="b">
        <v>0</v>
      </c>
    </row>
    <row r="269" spans="1:24">
      <c r="A269" s="3"/>
      <c r="B269" s="3"/>
      <c r="C269" s="3" t="s">
        <v>275</v>
      </c>
      <c r="D269" s="3" t="s">
        <v>174</v>
      </c>
      <c r="E269" s="3"/>
      <c r="F269" s="4">
        <v>65</v>
      </c>
      <c r="G269" s="3" t="s">
        <v>274</v>
      </c>
      <c r="H269" s="3" t="s">
        <v>7</v>
      </c>
      <c r="I269" s="3"/>
      <c r="J269" s="1">
        <v>44276.450092592597</v>
      </c>
      <c r="K269" s="4"/>
      <c r="L269" s="4">
        <v>6.4652166666666702</v>
      </c>
      <c r="M269" s="4">
        <v>693.16526621991397</v>
      </c>
      <c r="N269" s="3" t="b">
        <v>1</v>
      </c>
      <c r="O269" s="4">
        <v>3.2195739245700201</v>
      </c>
      <c r="P269" s="4"/>
      <c r="Q269" s="4">
        <v>3.2195739245700201</v>
      </c>
      <c r="R269" s="4"/>
      <c r="S269" s="4">
        <v>316731.34876015398</v>
      </c>
      <c r="T269" s="3" t="b">
        <v>0</v>
      </c>
      <c r="U269" s="4">
        <v>6.5193333333333303</v>
      </c>
      <c r="V269" s="4">
        <v>173542.415597363</v>
      </c>
      <c r="W269" s="4">
        <v>88.670247475235001</v>
      </c>
      <c r="X269" s="3" t="b">
        <v>0</v>
      </c>
    </row>
    <row r="270" spans="1:24">
      <c r="A270" s="3"/>
      <c r="B270" s="3"/>
      <c r="C270" s="3" t="s">
        <v>273</v>
      </c>
      <c r="D270" s="3" t="s">
        <v>174</v>
      </c>
      <c r="E270" s="3"/>
      <c r="F270" s="4">
        <v>66</v>
      </c>
      <c r="G270" s="3" t="s">
        <v>272</v>
      </c>
      <c r="H270" s="3" t="s">
        <v>7</v>
      </c>
      <c r="I270" s="3"/>
      <c r="J270" s="1">
        <v>44276.465011574102</v>
      </c>
      <c r="K270" s="4"/>
      <c r="L270" s="4">
        <v>6.4604333333333299</v>
      </c>
      <c r="M270" s="4">
        <v>1203.59554031481</v>
      </c>
      <c r="N270" s="3" t="b">
        <v>0</v>
      </c>
      <c r="O270" s="4">
        <v>5.4661738409195504</v>
      </c>
      <c r="P270" s="4"/>
      <c r="Q270" s="4">
        <v>5.4661738409195504</v>
      </c>
      <c r="R270" s="4"/>
      <c r="S270" s="4">
        <v>187805.77465244199</v>
      </c>
      <c r="T270" s="3" t="b">
        <v>0</v>
      </c>
      <c r="U270" s="4">
        <v>6.5193000000000003</v>
      </c>
      <c r="V270" s="4">
        <v>177486.11265855201</v>
      </c>
      <c r="W270" s="4">
        <v>88.108586218492604</v>
      </c>
      <c r="X270" s="3" t="b">
        <v>0</v>
      </c>
    </row>
    <row r="271" spans="1:24">
      <c r="A271" s="3"/>
      <c r="B271" s="3"/>
      <c r="C271" s="3" t="s">
        <v>271</v>
      </c>
      <c r="D271" s="3" t="s">
        <v>174</v>
      </c>
      <c r="E271" s="3"/>
      <c r="F271" s="4">
        <v>67</v>
      </c>
      <c r="G271" s="3" t="s">
        <v>270</v>
      </c>
      <c r="H271" s="3" t="s">
        <v>7</v>
      </c>
      <c r="I271" s="3"/>
      <c r="J271" s="1">
        <v>44276.480127314797</v>
      </c>
      <c r="K271" s="4"/>
      <c r="L271" s="4">
        <v>6.4652333333333303</v>
      </c>
      <c r="M271" s="4">
        <v>1012.25706965825</v>
      </c>
      <c r="N271" s="3" t="b">
        <v>0</v>
      </c>
      <c r="O271" s="4">
        <v>5.3522449022987804</v>
      </c>
      <c r="P271" s="4"/>
      <c r="Q271" s="4">
        <v>5.3522449022987804</v>
      </c>
      <c r="R271" s="4"/>
      <c r="S271" s="4">
        <v>248867.97632450599</v>
      </c>
      <c r="T271" s="3" t="b">
        <v>0</v>
      </c>
      <c r="U271" s="4">
        <v>6.5193333333333303</v>
      </c>
      <c r="V271" s="4">
        <v>152448.12543308901</v>
      </c>
      <c r="W271" s="4">
        <v>91.460227657371405</v>
      </c>
      <c r="X271" s="3" t="b">
        <v>0</v>
      </c>
    </row>
    <row r="272" spans="1:24">
      <c r="A272" s="3"/>
      <c r="B272" s="3"/>
      <c r="C272" s="3" t="s">
        <v>269</v>
      </c>
      <c r="D272" s="3" t="s">
        <v>174</v>
      </c>
      <c r="E272" s="3"/>
      <c r="F272" s="4">
        <v>68</v>
      </c>
      <c r="G272" s="3" t="s">
        <v>268</v>
      </c>
      <c r="H272" s="3" t="s">
        <v>7</v>
      </c>
      <c r="I272" s="3"/>
      <c r="J272" s="1">
        <v>44276.495185185202</v>
      </c>
      <c r="K272" s="4"/>
      <c r="L272" s="4">
        <v>6.4604333333333299</v>
      </c>
      <c r="M272" s="4">
        <v>1508.7962246746399</v>
      </c>
      <c r="N272" s="3" t="b">
        <v>0</v>
      </c>
      <c r="O272" s="4">
        <v>7.1797340323931804</v>
      </c>
      <c r="P272" s="4"/>
      <c r="Q272" s="4">
        <v>7.1797340323931804</v>
      </c>
      <c r="R272" s="4"/>
      <c r="S272" s="4">
        <v>120431.102757464</v>
      </c>
      <c r="T272" s="3" t="b">
        <v>0</v>
      </c>
      <c r="U272" s="4">
        <v>6.5193000000000003</v>
      </c>
      <c r="V272" s="4">
        <v>169390.667472375</v>
      </c>
      <c r="W272" s="4">
        <v>86.864720458604907</v>
      </c>
      <c r="X272" s="3" t="b">
        <v>0</v>
      </c>
    </row>
    <row r="273" spans="1:24">
      <c r="A273" s="3"/>
      <c r="B273" s="3"/>
      <c r="C273" s="3" t="s">
        <v>267</v>
      </c>
      <c r="D273" s="3" t="s">
        <v>174</v>
      </c>
      <c r="E273" s="3"/>
      <c r="F273" s="4">
        <v>69</v>
      </c>
      <c r="G273" s="3" t="s">
        <v>266</v>
      </c>
      <c r="H273" s="3" t="s">
        <v>7</v>
      </c>
      <c r="I273" s="3"/>
      <c r="J273" s="1">
        <v>44276.510277777801</v>
      </c>
      <c r="K273" s="4"/>
      <c r="L273" s="4">
        <v>6.4604666666666697</v>
      </c>
      <c r="M273" s="4">
        <v>1524.17381786126</v>
      </c>
      <c r="N273" s="3" t="b">
        <v>0</v>
      </c>
      <c r="O273" s="4">
        <v>7.7451968252613996</v>
      </c>
      <c r="P273" s="4"/>
      <c r="Q273" s="4">
        <v>7.7451968252613996</v>
      </c>
      <c r="R273" s="4"/>
      <c r="S273" s="4">
        <v>69680.128042376702</v>
      </c>
      <c r="T273" s="3" t="b">
        <v>0</v>
      </c>
      <c r="U273" s="4">
        <v>6.5193333333333303</v>
      </c>
      <c r="V273" s="4">
        <v>158624.141773073</v>
      </c>
      <c r="W273" s="4">
        <v>88.367082902406096</v>
      </c>
      <c r="X273" s="3" t="b">
        <v>0</v>
      </c>
    </row>
    <row r="274" spans="1:24">
      <c r="A274" s="3"/>
      <c r="B274" s="3"/>
      <c r="C274" s="3" t="s">
        <v>265</v>
      </c>
      <c r="D274" s="3" t="s">
        <v>174</v>
      </c>
      <c r="E274" s="3"/>
      <c r="F274" s="4">
        <v>70</v>
      </c>
      <c r="G274" s="3" t="s">
        <v>264</v>
      </c>
      <c r="H274" s="3" t="s">
        <v>7</v>
      </c>
      <c r="I274" s="3"/>
      <c r="J274" s="1">
        <v>44276.525462963</v>
      </c>
      <c r="K274" s="4"/>
      <c r="L274" s="4">
        <v>6.4556833333333303</v>
      </c>
      <c r="M274" s="4">
        <v>1287.0642026511</v>
      </c>
      <c r="N274" s="3" t="b">
        <v>0</v>
      </c>
      <c r="O274" s="4">
        <v>6.2409840468203202</v>
      </c>
      <c r="P274" s="4"/>
      <c r="Q274" s="4">
        <v>6.2409840468203202</v>
      </c>
      <c r="R274" s="4"/>
      <c r="S274" s="4">
        <v>94830.556269862602</v>
      </c>
      <c r="T274" s="3" t="b">
        <v>0</v>
      </c>
      <c r="U274" s="4">
        <v>6.5145666666666697</v>
      </c>
      <c r="V274" s="4">
        <v>166231.9065781</v>
      </c>
      <c r="W274" s="4">
        <v>85.5668348718049</v>
      </c>
      <c r="X274" s="3" t="b">
        <v>0</v>
      </c>
    </row>
    <row r="275" spans="1:24">
      <c r="A275" s="3"/>
      <c r="B275" s="3"/>
      <c r="C275" s="3" t="s">
        <v>263</v>
      </c>
      <c r="D275" s="3" t="s">
        <v>174</v>
      </c>
      <c r="E275" s="3"/>
      <c r="F275" s="4">
        <v>71</v>
      </c>
      <c r="G275" s="3" t="s">
        <v>262</v>
      </c>
      <c r="H275" s="3" t="s">
        <v>7</v>
      </c>
      <c r="I275" s="3"/>
      <c r="J275" s="1">
        <v>44276.540578703702</v>
      </c>
      <c r="K275" s="4"/>
      <c r="L275" s="4">
        <v>6.4652166666666702</v>
      </c>
      <c r="M275" s="4">
        <v>1610.7106234486901</v>
      </c>
      <c r="N275" s="3" t="b">
        <v>0</v>
      </c>
      <c r="O275" s="4">
        <v>7.8902816815950603</v>
      </c>
      <c r="P275" s="4"/>
      <c r="Q275" s="4">
        <v>7.8902816815950603</v>
      </c>
      <c r="R275" s="4"/>
      <c r="S275" s="4">
        <v>140653.76561031301</v>
      </c>
      <c r="T275" s="3" t="b">
        <v>0</v>
      </c>
      <c r="U275" s="4">
        <v>6.5193333333333303</v>
      </c>
      <c r="V275" s="4">
        <v>164547.86906184399</v>
      </c>
      <c r="W275" s="4">
        <v>87.695398321232105</v>
      </c>
      <c r="X275" s="3" t="b">
        <v>0</v>
      </c>
    </row>
    <row r="276" spans="1:24">
      <c r="A276" s="3"/>
      <c r="B276" s="3"/>
      <c r="C276" s="3" t="s">
        <v>261</v>
      </c>
      <c r="D276" s="3" t="s">
        <v>174</v>
      </c>
      <c r="E276" s="3"/>
      <c r="F276" s="4">
        <v>72</v>
      </c>
      <c r="G276" s="3" t="s">
        <v>260</v>
      </c>
      <c r="H276" s="3" t="s">
        <v>7</v>
      </c>
      <c r="I276" s="3"/>
      <c r="J276" s="1">
        <v>44276.555729166699</v>
      </c>
      <c r="K276" s="4"/>
      <c r="L276" s="4">
        <v>6.4604333333333299</v>
      </c>
      <c r="M276" s="4">
        <v>1560.80124157714</v>
      </c>
      <c r="N276" s="3" t="b">
        <v>0</v>
      </c>
      <c r="O276" s="4">
        <v>6.2949735988210698</v>
      </c>
      <c r="P276" s="4"/>
      <c r="Q276" s="4">
        <v>6.2949735988210698</v>
      </c>
      <c r="R276" s="4"/>
      <c r="S276" s="4">
        <v>72028.628167867806</v>
      </c>
      <c r="T276" s="3" t="b">
        <v>0</v>
      </c>
      <c r="U276" s="4">
        <v>6.51453333333333</v>
      </c>
      <c r="V276" s="4">
        <v>199857.72335810101</v>
      </c>
      <c r="W276" s="4">
        <v>89.206588514804295</v>
      </c>
      <c r="X276" s="3" t="b">
        <v>0</v>
      </c>
    </row>
    <row r="277" spans="1:24">
      <c r="A277" s="3"/>
      <c r="B277" s="3"/>
      <c r="C277" s="3" t="s">
        <v>257</v>
      </c>
      <c r="D277" s="3" t="s">
        <v>174</v>
      </c>
      <c r="E277" s="3"/>
      <c r="F277" s="4">
        <v>73</v>
      </c>
      <c r="G277" s="3" t="s">
        <v>256</v>
      </c>
      <c r="H277" s="3" t="s">
        <v>7</v>
      </c>
      <c r="I277" s="3"/>
      <c r="J277" s="1">
        <v>44276.585868055598</v>
      </c>
      <c r="K277" s="4"/>
      <c r="L277" s="4">
        <v>6.4556666666666702</v>
      </c>
      <c r="M277" s="4">
        <v>154249.128944411</v>
      </c>
      <c r="N277" s="3" t="b">
        <v>0</v>
      </c>
      <c r="O277" s="4">
        <v>839.22202668972204</v>
      </c>
      <c r="P277" s="4"/>
      <c r="Q277" s="4">
        <v>839.22202668972204</v>
      </c>
      <c r="R277" s="4"/>
      <c r="S277" s="4">
        <v>1598.05661481159</v>
      </c>
      <c r="T277" s="3" t="b">
        <v>0</v>
      </c>
      <c r="U277" s="4">
        <v>6.51453333333333</v>
      </c>
      <c r="V277" s="4">
        <v>148153.90167158601</v>
      </c>
      <c r="W277" s="4">
        <v>88.573846887784796</v>
      </c>
      <c r="X277" s="3" t="b">
        <v>0</v>
      </c>
    </row>
    <row r="278" spans="1:24">
      <c r="A278" s="3"/>
      <c r="B278" s="3"/>
      <c r="C278" s="3" t="s">
        <v>255</v>
      </c>
      <c r="D278" s="3" t="s">
        <v>174</v>
      </c>
      <c r="E278" s="3"/>
      <c r="F278" s="4">
        <v>74</v>
      </c>
      <c r="G278" s="3" t="s">
        <v>254</v>
      </c>
      <c r="H278" s="3" t="s">
        <v>7</v>
      </c>
      <c r="I278" s="3"/>
      <c r="J278" s="1">
        <v>44276.600868055597</v>
      </c>
      <c r="K278" s="4"/>
      <c r="L278" s="4">
        <v>6.4557166666666701</v>
      </c>
      <c r="M278" s="4">
        <v>216063.07204113799</v>
      </c>
      <c r="N278" s="3" t="b">
        <v>0</v>
      </c>
      <c r="O278" s="4">
        <v>1045.5661571031801</v>
      </c>
      <c r="P278" s="4"/>
      <c r="Q278" s="4">
        <v>1045.5661571031801</v>
      </c>
      <c r="R278" s="4"/>
      <c r="S278" s="4">
        <v>951.90288143343901</v>
      </c>
      <c r="T278" s="3" t="b">
        <v>0</v>
      </c>
      <c r="U278" s="4">
        <v>6.5145999999999997</v>
      </c>
      <c r="V278" s="4">
        <v>166569.80458331</v>
      </c>
      <c r="W278" s="4">
        <v>89.692229481330401</v>
      </c>
      <c r="X278" s="3" t="b">
        <v>0</v>
      </c>
    </row>
    <row r="279" spans="1:24">
      <c r="A279" s="3"/>
      <c r="B279" s="3"/>
      <c r="C279" s="3" t="s">
        <v>253</v>
      </c>
      <c r="D279" s="3" t="s">
        <v>174</v>
      </c>
      <c r="E279" s="3"/>
      <c r="F279" s="4">
        <v>75</v>
      </c>
      <c r="G279" s="3" t="s">
        <v>252</v>
      </c>
      <c r="H279" s="3" t="s">
        <v>7</v>
      </c>
      <c r="I279" s="3"/>
      <c r="J279" s="1">
        <v>44276.6158796296</v>
      </c>
      <c r="K279" s="4"/>
      <c r="L279" s="4">
        <v>6.4509333333333299</v>
      </c>
      <c r="M279" s="4">
        <v>208388.44245029101</v>
      </c>
      <c r="N279" s="3" t="b">
        <v>0</v>
      </c>
      <c r="O279" s="4">
        <v>998.61737450279895</v>
      </c>
      <c r="P279" s="4"/>
      <c r="Q279" s="4">
        <v>998.61737450279895</v>
      </c>
      <c r="R279" s="4"/>
      <c r="S279" s="4">
        <v>1044.0914832503599</v>
      </c>
      <c r="T279" s="3" t="b">
        <v>0</v>
      </c>
      <c r="U279" s="4">
        <v>6.5098000000000003</v>
      </c>
      <c r="V279" s="4">
        <v>168206.10634507801</v>
      </c>
      <c r="W279" s="4">
        <v>88.785076452125693</v>
      </c>
      <c r="X279" s="3" t="b">
        <v>0</v>
      </c>
    </row>
    <row r="280" spans="1:24">
      <c r="A280" s="3"/>
      <c r="B280" s="3"/>
      <c r="C280" s="3" t="s">
        <v>251</v>
      </c>
      <c r="D280" s="3" t="s">
        <v>174</v>
      </c>
      <c r="E280" s="3"/>
      <c r="F280" s="4">
        <v>76</v>
      </c>
      <c r="G280" s="3" t="s">
        <v>250</v>
      </c>
      <c r="H280" s="3" t="s">
        <v>7</v>
      </c>
      <c r="I280" s="3"/>
      <c r="J280" s="1">
        <v>44276.630798611099</v>
      </c>
      <c r="K280" s="4"/>
      <c r="L280" s="4">
        <v>6.4557000000000002</v>
      </c>
      <c r="M280" s="4">
        <v>233380.74386967099</v>
      </c>
      <c r="N280" s="3" t="b">
        <v>0</v>
      </c>
      <c r="O280" s="4">
        <v>1077.1412102664001</v>
      </c>
      <c r="P280" s="4"/>
      <c r="Q280" s="4">
        <v>1077.1412102664001</v>
      </c>
      <c r="R280" s="4"/>
      <c r="S280" s="4">
        <v>1797.9834079032501</v>
      </c>
      <c r="T280" s="3" t="b">
        <v>0</v>
      </c>
      <c r="U280" s="4">
        <v>6.5145666666666697</v>
      </c>
      <c r="V280" s="4">
        <v>174646.394800151</v>
      </c>
      <c r="W280" s="4">
        <v>92.558974023349805</v>
      </c>
      <c r="X280" s="3" t="b">
        <v>0</v>
      </c>
    </row>
    <row r="281" spans="1:24">
      <c r="A281" s="3"/>
      <c r="B281" s="3"/>
      <c r="C281" s="3" t="s">
        <v>249</v>
      </c>
      <c r="D281" s="3" t="s">
        <v>174</v>
      </c>
      <c r="E281" s="3"/>
      <c r="F281" s="4">
        <v>77</v>
      </c>
      <c r="G281" s="3" t="s">
        <v>248</v>
      </c>
      <c r="H281" s="3" t="s">
        <v>7</v>
      </c>
      <c r="I281" s="3"/>
      <c r="J281" s="1">
        <v>44276.645891203698</v>
      </c>
      <c r="K281" s="4"/>
      <c r="L281" s="4">
        <v>6.4556833333333303</v>
      </c>
      <c r="M281" s="4">
        <v>239908.61605933501</v>
      </c>
      <c r="N281" s="3" t="b">
        <v>0</v>
      </c>
      <c r="O281" s="4">
        <v>1236.4009902826799</v>
      </c>
      <c r="P281" s="4"/>
      <c r="Q281" s="4">
        <v>1236.4009902826799</v>
      </c>
      <c r="R281" s="4"/>
      <c r="S281" s="4">
        <v>223.08805025842901</v>
      </c>
      <c r="T281" s="3" t="b">
        <v>0</v>
      </c>
      <c r="U281" s="4">
        <v>6.5145499999999998</v>
      </c>
      <c r="V281" s="4">
        <v>156406.122082385</v>
      </c>
      <c r="W281" s="4">
        <v>88.228224493213006</v>
      </c>
      <c r="X281" s="3" t="b">
        <v>0</v>
      </c>
    </row>
    <row r="282" spans="1:24">
      <c r="A282" s="3"/>
      <c r="B282" s="3"/>
      <c r="C282" s="3" t="s">
        <v>247</v>
      </c>
      <c r="D282" s="3" t="s">
        <v>174</v>
      </c>
      <c r="E282" s="3"/>
      <c r="F282" s="4">
        <v>78</v>
      </c>
      <c r="G282" s="3" t="s">
        <v>246</v>
      </c>
      <c r="H282" s="3" t="s">
        <v>7</v>
      </c>
      <c r="I282" s="3"/>
      <c r="J282" s="1">
        <v>44276.660891203697</v>
      </c>
      <c r="K282" s="4"/>
      <c r="L282" s="4">
        <v>6.4509499999999997</v>
      </c>
      <c r="M282" s="4">
        <v>222887.176937007</v>
      </c>
      <c r="N282" s="3" t="b">
        <v>0</v>
      </c>
      <c r="O282" s="4">
        <v>1186.5960845331199</v>
      </c>
      <c r="P282" s="4"/>
      <c r="Q282" s="4">
        <v>1186.5960845331199</v>
      </c>
      <c r="R282" s="4"/>
      <c r="S282" s="4">
        <v>1611.99054015249</v>
      </c>
      <c r="T282" s="3" t="b">
        <v>0</v>
      </c>
      <c r="U282" s="4">
        <v>6.5145833333333298</v>
      </c>
      <c r="V282" s="4">
        <v>151408.20810223799</v>
      </c>
      <c r="W282" s="4">
        <v>88.155863815066397</v>
      </c>
      <c r="X282" s="3" t="b">
        <v>0</v>
      </c>
    </row>
    <row r="283" spans="1:24">
      <c r="A283" s="3"/>
      <c r="B283" s="3"/>
      <c r="C283" s="3" t="s">
        <v>245</v>
      </c>
      <c r="D283" s="3" t="s">
        <v>174</v>
      </c>
      <c r="E283" s="3"/>
      <c r="F283" s="4">
        <v>79</v>
      </c>
      <c r="G283" s="3" t="s">
        <v>244</v>
      </c>
      <c r="H283" s="3" t="s">
        <v>7</v>
      </c>
      <c r="I283" s="3"/>
      <c r="J283" s="1">
        <v>44276.675960648201</v>
      </c>
      <c r="K283" s="4"/>
      <c r="L283" s="4">
        <v>6.4556833333333303</v>
      </c>
      <c r="M283" s="4">
        <v>306626.75396584801</v>
      </c>
      <c r="N283" s="3" t="b">
        <v>0</v>
      </c>
      <c r="O283" s="4">
        <v>1538.2520804105</v>
      </c>
      <c r="P283" s="4"/>
      <c r="Q283" s="4">
        <v>1538.2520804105</v>
      </c>
      <c r="R283" s="4"/>
      <c r="S283" s="4">
        <v>1332.0812262536399</v>
      </c>
      <c r="T283" s="3" t="b">
        <v>0</v>
      </c>
      <c r="U283" s="4">
        <v>6.5145499999999998</v>
      </c>
      <c r="V283" s="4">
        <v>160675.54490500901</v>
      </c>
      <c r="W283" s="4">
        <v>87.926268990427502</v>
      </c>
      <c r="X283" s="3" t="b">
        <v>0</v>
      </c>
    </row>
    <row r="284" spans="1:24">
      <c r="A284" s="3"/>
      <c r="B284" s="3"/>
      <c r="C284" s="3" t="s">
        <v>243</v>
      </c>
      <c r="D284" s="3" t="s">
        <v>174</v>
      </c>
      <c r="E284" s="3"/>
      <c r="F284" s="4">
        <v>80</v>
      </c>
      <c r="G284" s="3" t="s">
        <v>242</v>
      </c>
      <c r="H284" s="3" t="s">
        <v>7</v>
      </c>
      <c r="I284" s="3"/>
      <c r="J284" s="1">
        <v>44276.690972222197</v>
      </c>
      <c r="K284" s="4"/>
      <c r="L284" s="4">
        <v>6.4557333333333302</v>
      </c>
      <c r="M284" s="4">
        <v>315207.08118498803</v>
      </c>
      <c r="N284" s="3" t="b">
        <v>0</v>
      </c>
      <c r="O284" s="4">
        <v>1532.1326381516801</v>
      </c>
      <c r="P284" s="4"/>
      <c r="Q284" s="4">
        <v>1532.1326381516801</v>
      </c>
      <c r="R284" s="4"/>
      <c r="S284" s="4">
        <v>422.40813267353798</v>
      </c>
      <c r="T284" s="3" t="b">
        <v>0</v>
      </c>
      <c r="U284" s="4">
        <v>6.5145999999999997</v>
      </c>
      <c r="V284" s="4">
        <v>165831.43096862</v>
      </c>
      <c r="W284" s="4">
        <v>89.152671383960595</v>
      </c>
      <c r="X284" s="3" t="b">
        <v>0</v>
      </c>
    </row>
    <row r="285" spans="1:24">
      <c r="A285" s="3"/>
      <c r="B285" s="3"/>
      <c r="C285" s="3" t="s">
        <v>241</v>
      </c>
      <c r="D285" s="3" t="s">
        <v>174</v>
      </c>
      <c r="E285" s="3"/>
      <c r="F285" s="4">
        <v>81</v>
      </c>
      <c r="G285" s="3" t="s">
        <v>240</v>
      </c>
      <c r="H285" s="3" t="s">
        <v>7</v>
      </c>
      <c r="I285" s="3"/>
      <c r="J285" s="1">
        <v>44276.705995370401</v>
      </c>
      <c r="K285" s="4"/>
      <c r="L285" s="4">
        <v>6.4175833333333303</v>
      </c>
      <c r="M285" s="4">
        <v>257573.69352059701</v>
      </c>
      <c r="N285" s="3" t="b">
        <v>0</v>
      </c>
      <c r="O285" s="4">
        <v>1423.07243725853</v>
      </c>
      <c r="P285" s="4"/>
      <c r="Q285" s="4">
        <v>1423.07243725853</v>
      </c>
      <c r="R285" s="4"/>
      <c r="S285" s="4">
        <v>414.59405855437802</v>
      </c>
      <c r="T285" s="3" t="b">
        <v>0</v>
      </c>
      <c r="U285" s="4">
        <v>6.4954999999999998</v>
      </c>
      <c r="V285" s="4">
        <v>145895.44923652499</v>
      </c>
      <c r="W285" s="4">
        <v>87.573833769709594</v>
      </c>
      <c r="X285" s="3" t="b">
        <v>0</v>
      </c>
    </row>
    <row r="286" spans="1:24">
      <c r="A286" s="3"/>
      <c r="B286" s="3"/>
      <c r="C286" s="3" t="s">
        <v>239</v>
      </c>
      <c r="D286" s="3" t="s">
        <v>174</v>
      </c>
      <c r="E286" s="3"/>
      <c r="F286" s="4">
        <v>82</v>
      </c>
      <c r="G286" s="3" t="s">
        <v>238</v>
      </c>
      <c r="H286" s="3" t="s">
        <v>7</v>
      </c>
      <c r="I286" s="3"/>
      <c r="J286" s="1">
        <v>44276.720914351798</v>
      </c>
      <c r="K286" s="4"/>
      <c r="L286" s="4">
        <v>6.4557000000000002</v>
      </c>
      <c r="M286" s="4">
        <v>169129.209840586</v>
      </c>
      <c r="N286" s="3" t="b">
        <v>0</v>
      </c>
      <c r="O286" s="4">
        <v>767.00417289886002</v>
      </c>
      <c r="P286" s="4"/>
      <c r="Q286" s="4">
        <v>767.00417289886002</v>
      </c>
      <c r="R286" s="4">
        <f>(O286/(AVERAGE(O286:O288))*100)</f>
        <v>98.202560493220702</v>
      </c>
      <c r="S286" s="4">
        <v>1324.55365264021</v>
      </c>
      <c r="T286" s="3" t="b">
        <v>0</v>
      </c>
      <c r="U286" s="4">
        <v>6.5145666666666697</v>
      </c>
      <c r="V286" s="4">
        <v>177741.213211205</v>
      </c>
      <c r="W286" s="4">
        <v>91.825234851304998</v>
      </c>
      <c r="X286" s="3" t="b">
        <v>0</v>
      </c>
    </row>
    <row r="287" spans="1:24">
      <c r="A287" s="3"/>
      <c r="B287" s="3"/>
      <c r="C287" s="3" t="s">
        <v>235</v>
      </c>
      <c r="D287" s="3" t="s">
        <v>174</v>
      </c>
      <c r="E287" s="3"/>
      <c r="F287" s="4">
        <v>83</v>
      </c>
      <c r="G287" s="3" t="s">
        <v>234</v>
      </c>
      <c r="H287" s="3" t="s">
        <v>7</v>
      </c>
      <c r="I287" s="3"/>
      <c r="J287" s="1">
        <v>44276.750798611101</v>
      </c>
      <c r="K287" s="4"/>
      <c r="L287" s="4">
        <v>6.4557000000000002</v>
      </c>
      <c r="M287" s="4">
        <v>176383.44551246401</v>
      </c>
      <c r="N287" s="3" t="b">
        <v>0</v>
      </c>
      <c r="O287" s="4">
        <v>857.72607147879296</v>
      </c>
      <c r="P287" s="4"/>
      <c r="Q287" s="4">
        <v>857.72607147879296</v>
      </c>
      <c r="R287" s="4">
        <f>(O287/(AVERAGE(O286:O288))*100)</f>
        <v>109.81804193145597</v>
      </c>
      <c r="S287" s="4">
        <v>734.91093969931705</v>
      </c>
      <c r="T287" s="3" t="b">
        <v>0</v>
      </c>
      <c r="U287" s="4">
        <v>6.5145666666666697</v>
      </c>
      <c r="V287" s="4">
        <v>165758.74804839899</v>
      </c>
      <c r="W287" s="4">
        <v>88.732644202807293</v>
      </c>
      <c r="X287" s="3" t="b">
        <v>0</v>
      </c>
    </row>
    <row r="288" spans="1:24">
      <c r="A288" s="3"/>
      <c r="B288" s="3"/>
      <c r="C288" s="3" t="s">
        <v>233</v>
      </c>
      <c r="D288" s="3" t="s">
        <v>174</v>
      </c>
      <c r="E288" s="3"/>
      <c r="F288" s="4">
        <v>84</v>
      </c>
      <c r="G288" s="3" t="s">
        <v>232</v>
      </c>
      <c r="H288" s="3" t="s">
        <v>7</v>
      </c>
      <c r="I288" s="3"/>
      <c r="J288" s="1">
        <v>44276.765798611101</v>
      </c>
      <c r="K288" s="4"/>
      <c r="L288" s="4">
        <v>6.4556833333333303</v>
      </c>
      <c r="M288" s="4">
        <v>144425.73848288099</v>
      </c>
      <c r="N288" s="3" t="b">
        <v>0</v>
      </c>
      <c r="O288" s="4">
        <v>718.39859782338897</v>
      </c>
      <c r="P288" s="4"/>
      <c r="Q288" s="4">
        <v>718.39859782338897</v>
      </c>
      <c r="R288" s="4">
        <f>(O288/(AVERAGE(O286:O288))*100)</f>
        <v>91.979397575323333</v>
      </c>
      <c r="S288" s="4">
        <v>1524.39547962544</v>
      </c>
      <c r="T288" s="3" t="b">
        <v>0</v>
      </c>
      <c r="U288" s="4">
        <v>6.5145499999999998</v>
      </c>
      <c r="V288" s="4">
        <v>162049.004696391</v>
      </c>
      <c r="W288" s="4">
        <v>86.589824857931703</v>
      </c>
      <c r="X288" s="3" t="b">
        <v>0</v>
      </c>
    </row>
    <row r="289" spans="1:24">
      <c r="A289" s="3"/>
      <c r="B289" s="3"/>
      <c r="C289" s="3" t="s">
        <v>231</v>
      </c>
      <c r="D289" s="3" t="s">
        <v>174</v>
      </c>
      <c r="E289" s="3"/>
      <c r="F289" s="4">
        <v>85</v>
      </c>
      <c r="G289" s="3" t="s">
        <v>230</v>
      </c>
      <c r="H289" s="3" t="s">
        <v>7</v>
      </c>
      <c r="I289" s="3"/>
      <c r="J289" s="1">
        <v>44276.780856481499</v>
      </c>
      <c r="K289" s="4"/>
      <c r="L289" s="4">
        <v>6.4557000000000002</v>
      </c>
      <c r="M289" s="4">
        <v>68777.514350227502</v>
      </c>
      <c r="N289" s="3" t="b">
        <v>0</v>
      </c>
      <c r="O289" s="4">
        <v>348.43215681233801</v>
      </c>
      <c r="P289" s="4"/>
      <c r="Q289" s="4">
        <v>348.43215681233801</v>
      </c>
      <c r="R289" s="4">
        <f>(O289/(AVERAGE(O289:O291))*100)</f>
        <v>119.70508464308655</v>
      </c>
      <c r="S289" s="4">
        <v>2830.2301462370601</v>
      </c>
      <c r="T289" s="3" t="b">
        <v>0</v>
      </c>
      <c r="U289" s="4">
        <v>6.5145666666666697</v>
      </c>
      <c r="V289" s="4">
        <v>159109.273968906</v>
      </c>
      <c r="W289" s="4">
        <v>88.908325043356896</v>
      </c>
      <c r="X289" s="3" t="b">
        <v>0</v>
      </c>
    </row>
    <row r="290" spans="1:24">
      <c r="A290" s="3"/>
      <c r="B290" s="3"/>
      <c r="C290" s="3" t="s">
        <v>229</v>
      </c>
      <c r="D290" s="3" t="s">
        <v>174</v>
      </c>
      <c r="E290" s="3"/>
      <c r="F290" s="4">
        <v>86</v>
      </c>
      <c r="G290" s="3" t="s">
        <v>228</v>
      </c>
      <c r="H290" s="3" t="s">
        <v>7</v>
      </c>
      <c r="I290" s="3"/>
      <c r="J290" s="1">
        <v>44276.795879629601</v>
      </c>
      <c r="K290" s="4"/>
      <c r="L290" s="4">
        <v>6.4604333333333299</v>
      </c>
      <c r="M290" s="4">
        <v>60931.024825543303</v>
      </c>
      <c r="N290" s="3" t="b">
        <v>0</v>
      </c>
      <c r="O290" s="4">
        <v>287.81181187048901</v>
      </c>
      <c r="P290" s="4"/>
      <c r="Q290" s="4">
        <v>287.81181187048901</v>
      </c>
      <c r="R290" s="4">
        <f>(O290/(AVERAGE(O289:O291))*100)</f>
        <v>98.878753374628332</v>
      </c>
      <c r="S290" s="4">
        <v>3601.7941627373998</v>
      </c>
      <c r="T290" s="3" t="b">
        <v>0</v>
      </c>
      <c r="U290" s="4">
        <v>6.5193000000000003</v>
      </c>
      <c r="V290" s="4">
        <v>170646.39434257901</v>
      </c>
      <c r="W290" s="4">
        <v>88.817102701778893</v>
      </c>
      <c r="X290" s="3" t="b">
        <v>0</v>
      </c>
    </row>
    <row r="291" spans="1:24">
      <c r="A291" s="3"/>
      <c r="B291" s="3"/>
      <c r="C291" s="3" t="s">
        <v>227</v>
      </c>
      <c r="D291" s="3" t="s">
        <v>174</v>
      </c>
      <c r="E291" s="3"/>
      <c r="F291" s="4">
        <v>87</v>
      </c>
      <c r="G291" s="3" t="s">
        <v>226</v>
      </c>
      <c r="H291" s="3" t="s">
        <v>7</v>
      </c>
      <c r="I291" s="3"/>
      <c r="J291" s="1">
        <v>44276.810844907399</v>
      </c>
      <c r="K291" s="4"/>
      <c r="L291" s="4">
        <v>6.4509499999999997</v>
      </c>
      <c r="M291" s="4">
        <v>49975.656008624603</v>
      </c>
      <c r="N291" s="3" t="b">
        <v>0</v>
      </c>
      <c r="O291" s="4">
        <v>236.98248911859099</v>
      </c>
      <c r="P291" s="4"/>
      <c r="Q291" s="4">
        <v>236.98248911859099</v>
      </c>
      <c r="R291" s="4">
        <f>(O291/(AVERAGE(O289:O291))*100)</f>
        <v>81.416161982285089</v>
      </c>
      <c r="S291" s="4">
        <v>4424.49229014301</v>
      </c>
      <c r="T291" s="3" t="b">
        <v>0</v>
      </c>
      <c r="U291" s="4">
        <v>6.5145833333333298</v>
      </c>
      <c r="V291" s="4">
        <v>169984.56725662501</v>
      </c>
      <c r="W291" s="4">
        <v>89.292028664281304</v>
      </c>
      <c r="X291" s="3" t="b">
        <v>0</v>
      </c>
    </row>
    <row r="292" spans="1:24">
      <c r="A292" s="3"/>
      <c r="B292" s="3"/>
      <c r="C292" s="3" t="s">
        <v>225</v>
      </c>
      <c r="D292" s="3" t="s">
        <v>174</v>
      </c>
      <c r="E292" s="3"/>
      <c r="F292" s="4">
        <v>88</v>
      </c>
      <c r="G292" s="3" t="s">
        <v>224</v>
      </c>
      <c r="H292" s="3" t="s">
        <v>7</v>
      </c>
      <c r="I292" s="3"/>
      <c r="J292" s="1">
        <v>44276.825787037</v>
      </c>
      <c r="K292" s="4"/>
      <c r="L292" s="4">
        <v>6.4509166666666697</v>
      </c>
      <c r="M292" s="4">
        <v>6146.0621360716596</v>
      </c>
      <c r="N292" s="3" t="b">
        <v>0</v>
      </c>
      <c r="O292" s="4">
        <v>29.819574327662899</v>
      </c>
      <c r="P292" s="4"/>
      <c r="Q292" s="4">
        <v>29.819574327662899</v>
      </c>
      <c r="R292" s="4">
        <f>(O292/(AVERAGE(O292:O294))*100)</f>
        <v>106.11417860818422</v>
      </c>
      <c r="S292" s="4">
        <v>37981.824782153402</v>
      </c>
      <c r="T292" s="3" t="b">
        <v>0</v>
      </c>
      <c r="U292" s="4">
        <v>6.5145499999999998</v>
      </c>
      <c r="V292" s="4">
        <v>166135.619048883</v>
      </c>
      <c r="W292" s="4">
        <v>90.271805880791007</v>
      </c>
      <c r="X292" s="3" t="b">
        <v>0</v>
      </c>
    </row>
    <row r="293" spans="1:24">
      <c r="A293" s="3"/>
      <c r="B293" s="3"/>
      <c r="C293" s="3" t="s">
        <v>223</v>
      </c>
      <c r="D293" s="3" t="s">
        <v>174</v>
      </c>
      <c r="E293" s="3"/>
      <c r="F293" s="4">
        <v>89</v>
      </c>
      <c r="G293" s="3" t="s">
        <v>222</v>
      </c>
      <c r="H293" s="3" t="s">
        <v>7</v>
      </c>
      <c r="I293" s="3"/>
      <c r="J293" s="1">
        <v>44276.840729166703</v>
      </c>
      <c r="K293" s="4"/>
      <c r="L293" s="4">
        <v>6.4557000000000002</v>
      </c>
      <c r="M293" s="4">
        <v>6112.3343806721996</v>
      </c>
      <c r="N293" s="3" t="b">
        <v>0</v>
      </c>
      <c r="O293" s="4">
        <v>26.824516010563901</v>
      </c>
      <c r="P293" s="4"/>
      <c r="Q293" s="4">
        <v>26.824516010563901</v>
      </c>
      <c r="R293" s="4">
        <f>(O293/(AVERAGE(O292:O294))*100)</f>
        <v>95.45614071299741</v>
      </c>
      <c r="S293" s="4">
        <v>40078.8688446327</v>
      </c>
      <c r="T293" s="3" t="b">
        <v>0</v>
      </c>
      <c r="U293" s="4">
        <v>6.5145666666666697</v>
      </c>
      <c r="V293" s="4">
        <v>183671.78934193801</v>
      </c>
      <c r="W293" s="4">
        <v>91.057565046418304</v>
      </c>
      <c r="X293" s="3" t="b">
        <v>0</v>
      </c>
    </row>
    <row r="294" spans="1:24">
      <c r="A294" s="3"/>
      <c r="B294" s="3"/>
      <c r="C294" s="3" t="s">
        <v>221</v>
      </c>
      <c r="D294" s="3" t="s">
        <v>174</v>
      </c>
      <c r="E294" s="3"/>
      <c r="F294" s="4">
        <v>90</v>
      </c>
      <c r="G294" s="3" t="s">
        <v>220</v>
      </c>
      <c r="H294" s="3" t="s">
        <v>7</v>
      </c>
      <c r="I294" s="3"/>
      <c r="J294" s="1">
        <v>44276.855717592603</v>
      </c>
      <c r="K294" s="4"/>
      <c r="L294" s="4">
        <v>6.4556666666666702</v>
      </c>
      <c r="M294" s="4">
        <v>6198.24902945759</v>
      </c>
      <c r="N294" s="3" t="b">
        <v>0</v>
      </c>
      <c r="O294" s="4">
        <v>27.660122497746698</v>
      </c>
      <c r="P294" s="4"/>
      <c r="Q294" s="4">
        <v>27.660122497746698</v>
      </c>
      <c r="R294" s="4">
        <f>(O294/(AVERAGE(O292:O294))*100)</f>
        <v>98.429680678818329</v>
      </c>
      <c r="S294" s="4">
        <v>39494.790872506099</v>
      </c>
      <c r="T294" s="3" t="b">
        <v>0</v>
      </c>
      <c r="U294" s="4">
        <v>6.5097833333333304</v>
      </c>
      <c r="V294" s="4">
        <v>180626.79210703599</v>
      </c>
      <c r="W294" s="4">
        <v>89.788987252255296</v>
      </c>
      <c r="X294" s="3" t="b">
        <v>0</v>
      </c>
    </row>
    <row r="295" spans="1:24">
      <c r="A295" s="3"/>
      <c r="B295" s="3"/>
      <c r="C295" s="3" t="s">
        <v>219</v>
      </c>
      <c r="D295" s="3" t="s">
        <v>174</v>
      </c>
      <c r="E295" s="3"/>
      <c r="F295" s="4">
        <v>91</v>
      </c>
      <c r="G295" s="3" t="s">
        <v>218</v>
      </c>
      <c r="H295" s="3" t="s">
        <v>7</v>
      </c>
      <c r="I295" s="3"/>
      <c r="J295" s="1">
        <v>44276.870763888903</v>
      </c>
      <c r="K295" s="4"/>
      <c r="L295" s="4">
        <v>6.4604666666666697</v>
      </c>
      <c r="M295" s="4">
        <v>2255.8933197265701</v>
      </c>
      <c r="N295" s="3" t="b">
        <v>0</v>
      </c>
      <c r="O295" s="4">
        <v>10.6588261991431</v>
      </c>
      <c r="P295" s="4"/>
      <c r="Q295" s="4">
        <v>10.6588261991431</v>
      </c>
      <c r="R295" s="4">
        <f>(O295/(AVERAGE(O295:O297))*100)</f>
        <v>112.69506034104258</v>
      </c>
      <c r="S295" s="4">
        <v>80964.827160104804</v>
      </c>
      <c r="T295" s="3" t="b">
        <v>0</v>
      </c>
      <c r="U295" s="4">
        <v>6.5193333333333303</v>
      </c>
      <c r="V295" s="4">
        <v>170598.977761135</v>
      </c>
      <c r="W295" s="4">
        <v>88.2686170582801</v>
      </c>
      <c r="X295" s="3" t="b">
        <v>0</v>
      </c>
    </row>
    <row r="296" spans="1:24">
      <c r="A296" s="3"/>
      <c r="B296" s="3"/>
      <c r="C296" s="3" t="s">
        <v>217</v>
      </c>
      <c r="D296" s="3" t="s">
        <v>174</v>
      </c>
      <c r="E296" s="3"/>
      <c r="F296" s="4">
        <v>92</v>
      </c>
      <c r="G296" s="3" t="s">
        <v>216</v>
      </c>
      <c r="H296" s="3" t="s">
        <v>7</v>
      </c>
      <c r="I296" s="3"/>
      <c r="J296" s="1">
        <v>44276.885821759301</v>
      </c>
      <c r="K296" s="4"/>
      <c r="L296" s="4">
        <v>6.4604333333333299</v>
      </c>
      <c r="M296" s="4">
        <v>1858.30267702526</v>
      </c>
      <c r="N296" s="3" t="b">
        <v>0</v>
      </c>
      <c r="O296" s="4">
        <v>7.9155620349906402</v>
      </c>
      <c r="P296" s="4"/>
      <c r="Q296" s="4">
        <v>7.9155620349906402</v>
      </c>
      <c r="R296" s="4">
        <f>(O296/(AVERAGE(O295:O297))*100)</f>
        <v>83.690710825010967</v>
      </c>
      <c r="S296" s="4">
        <v>130607.63023029</v>
      </c>
      <c r="T296" s="3" t="b">
        <v>0</v>
      </c>
      <c r="U296" s="4">
        <v>6.5193000000000003</v>
      </c>
      <c r="V296" s="4">
        <v>189235.20837821899</v>
      </c>
      <c r="W296" s="4">
        <v>87.305502502924597</v>
      </c>
      <c r="X296" s="3" t="b">
        <v>0</v>
      </c>
    </row>
    <row r="297" spans="1:24">
      <c r="A297" s="3"/>
      <c r="B297" s="3"/>
      <c r="C297" s="3" t="s">
        <v>213</v>
      </c>
      <c r="D297" s="3" t="s">
        <v>174</v>
      </c>
      <c r="E297" s="3"/>
      <c r="F297" s="4">
        <v>93</v>
      </c>
      <c r="G297" s="3" t="s">
        <v>212</v>
      </c>
      <c r="H297" s="3" t="s">
        <v>7</v>
      </c>
      <c r="I297" s="3"/>
      <c r="J297" s="1">
        <v>44276.915752314802</v>
      </c>
      <c r="K297" s="4"/>
      <c r="L297" s="4">
        <v>6.4604333333333299</v>
      </c>
      <c r="M297" s="4">
        <v>2437.8199503713599</v>
      </c>
      <c r="N297" s="3" t="b">
        <v>0</v>
      </c>
      <c r="O297" s="4">
        <v>9.79995089010181</v>
      </c>
      <c r="P297" s="4"/>
      <c r="Q297" s="4">
        <v>9.79995089010181</v>
      </c>
      <c r="R297" s="4">
        <f>(O297/(AVERAGE(O295:O297))*100)</f>
        <v>103.61422883394648</v>
      </c>
      <c r="S297" s="4">
        <v>82991.876102894807</v>
      </c>
      <c r="T297" s="3" t="b">
        <v>0</v>
      </c>
      <c r="U297" s="4">
        <v>6.51453333333333</v>
      </c>
      <c r="V297" s="4">
        <v>200514.126454429</v>
      </c>
      <c r="W297" s="4">
        <v>88.573300591979006</v>
      </c>
      <c r="X297" s="3" t="b">
        <v>0</v>
      </c>
    </row>
    <row r="298" spans="1:24">
      <c r="A298" s="3"/>
      <c r="B298" s="3"/>
      <c r="C298" s="3" t="s">
        <v>211</v>
      </c>
      <c r="D298" s="3" t="s">
        <v>174</v>
      </c>
      <c r="E298" s="3"/>
      <c r="F298" s="4">
        <v>94</v>
      </c>
      <c r="G298" s="3" t="s">
        <v>210</v>
      </c>
      <c r="H298" s="3" t="s">
        <v>7</v>
      </c>
      <c r="I298" s="3"/>
      <c r="J298" s="1">
        <v>44276.930706018502</v>
      </c>
      <c r="K298" s="4"/>
      <c r="L298" s="4">
        <v>6.4652333333333303</v>
      </c>
      <c r="M298" s="4">
        <v>851.08871007156699</v>
      </c>
      <c r="N298" s="3" t="b">
        <v>0</v>
      </c>
      <c r="O298" s="4">
        <v>4.7647914979211103</v>
      </c>
      <c r="P298" s="4"/>
      <c r="Q298" s="4">
        <v>4.7647914979211103</v>
      </c>
      <c r="R298" s="4">
        <f>(O298/(AVERAGE(O298:O300))*100)</f>
        <v>105.19274040427979</v>
      </c>
      <c r="S298" s="4">
        <v>162710.257169549</v>
      </c>
      <c r="T298" s="3" t="b">
        <v>0</v>
      </c>
      <c r="U298" s="4">
        <v>6.5193333333333303</v>
      </c>
      <c r="V298" s="4">
        <v>143978.675965287</v>
      </c>
      <c r="W298" s="4">
        <v>88.214066699161293</v>
      </c>
      <c r="X298" s="3" t="b">
        <v>0</v>
      </c>
    </row>
    <row r="299" spans="1:24">
      <c r="A299" s="3"/>
      <c r="B299" s="3"/>
      <c r="C299" s="3" t="s">
        <v>209</v>
      </c>
      <c r="D299" s="3" t="s">
        <v>174</v>
      </c>
      <c r="E299" s="3"/>
      <c r="F299" s="4">
        <v>95</v>
      </c>
      <c r="G299" s="3" t="s">
        <v>208</v>
      </c>
      <c r="H299" s="3" t="s">
        <v>7</v>
      </c>
      <c r="I299" s="3"/>
      <c r="J299" s="1">
        <v>44276.945590277799</v>
      </c>
      <c r="K299" s="4"/>
      <c r="L299" s="4">
        <v>6.4652833333333302</v>
      </c>
      <c r="M299" s="4">
        <v>1124.5518444700101</v>
      </c>
      <c r="N299" s="3" t="b">
        <v>1</v>
      </c>
      <c r="O299" s="4">
        <v>5.3804838222667</v>
      </c>
      <c r="P299" s="4"/>
      <c r="Q299" s="4">
        <v>5.3804838222667</v>
      </c>
      <c r="R299" s="4">
        <f>(O299/(AVERAGE(O298:O300))*100)</f>
        <v>118.78543651114006</v>
      </c>
      <c r="S299" s="4">
        <v>56317.8092404813</v>
      </c>
      <c r="T299" s="3" t="b">
        <v>0</v>
      </c>
      <c r="U299" s="4">
        <v>6.5146499999999996</v>
      </c>
      <c r="V299" s="4">
        <v>168471.09529117099</v>
      </c>
      <c r="W299" s="4">
        <v>87.020401828837194</v>
      </c>
      <c r="X299" s="3" t="b">
        <v>0</v>
      </c>
    </row>
    <row r="300" spans="1:24">
      <c r="A300" s="3"/>
      <c r="B300" s="3"/>
      <c r="C300" s="3" t="s">
        <v>207</v>
      </c>
      <c r="D300" s="3" t="s">
        <v>174</v>
      </c>
      <c r="E300" s="3"/>
      <c r="F300" s="4">
        <v>96</v>
      </c>
      <c r="G300" s="3" t="s">
        <v>206</v>
      </c>
      <c r="H300" s="3" t="s">
        <v>7</v>
      </c>
      <c r="I300" s="3"/>
      <c r="J300" s="1">
        <v>44276.9605787037</v>
      </c>
      <c r="K300" s="4"/>
      <c r="L300" s="4">
        <v>6.4652333333333303</v>
      </c>
      <c r="M300" s="4">
        <v>779.06437301636197</v>
      </c>
      <c r="N300" s="3" t="b">
        <v>0</v>
      </c>
      <c r="O300" s="4">
        <v>3.4434708602299402</v>
      </c>
      <c r="P300" s="4"/>
      <c r="Q300" s="4">
        <v>3.4434708602299402</v>
      </c>
      <c r="R300" s="4">
        <f>(O300/(AVERAGE(O298:O300))*100)</f>
        <v>76.021823084580106</v>
      </c>
      <c r="S300" s="4">
        <v>246966.70517650101</v>
      </c>
      <c r="T300" s="3" t="b">
        <v>0</v>
      </c>
      <c r="U300" s="4">
        <v>6.5193333333333303</v>
      </c>
      <c r="V300" s="4">
        <v>182366.128811692</v>
      </c>
      <c r="W300" s="4">
        <v>86.796691205062501</v>
      </c>
      <c r="X300" s="3" t="b">
        <v>0</v>
      </c>
    </row>
    <row r="301" spans="1:24">
      <c r="A301" s="3"/>
      <c r="B301" s="3"/>
      <c r="C301" s="3" t="s">
        <v>205</v>
      </c>
      <c r="D301" s="3" t="s">
        <v>174</v>
      </c>
      <c r="E301" s="3"/>
      <c r="F301" s="4">
        <v>97</v>
      </c>
      <c r="G301" s="3" t="s">
        <v>204</v>
      </c>
      <c r="H301" s="3" t="s">
        <v>7</v>
      </c>
      <c r="I301" s="3"/>
      <c r="J301" s="1">
        <v>44276.9756597222</v>
      </c>
      <c r="K301" s="4"/>
      <c r="L301" s="4">
        <v>6.4651833333333304</v>
      </c>
      <c r="M301" s="4">
        <v>1387.6607744800599</v>
      </c>
      <c r="N301" s="3" t="b">
        <v>0</v>
      </c>
      <c r="O301" s="4">
        <v>6.7548182837638802</v>
      </c>
      <c r="P301" s="4"/>
      <c r="Q301" s="4">
        <v>6.7548182837638802</v>
      </c>
      <c r="R301" s="4">
        <f>(O301/(AVERAGE(O301:O303))*100)</f>
        <v>96.77874261420375</v>
      </c>
      <c r="S301" s="4">
        <v>123548.678453962</v>
      </c>
      <c r="T301" s="3" t="b">
        <v>0</v>
      </c>
      <c r="U301" s="4">
        <v>6.51453333333333</v>
      </c>
      <c r="V301" s="4">
        <v>165591.061037393</v>
      </c>
      <c r="W301" s="4">
        <v>91.518103212603705</v>
      </c>
      <c r="X301" s="3" t="b">
        <v>0</v>
      </c>
    </row>
    <row r="302" spans="1:24">
      <c r="A302" s="3"/>
      <c r="B302" s="3"/>
      <c r="C302" s="3" t="s">
        <v>203</v>
      </c>
      <c r="D302" s="3" t="s">
        <v>174</v>
      </c>
      <c r="E302" s="3"/>
      <c r="F302" s="4">
        <v>98</v>
      </c>
      <c r="G302" s="3" t="s">
        <v>202</v>
      </c>
      <c r="H302" s="3" t="s">
        <v>7</v>
      </c>
      <c r="I302" s="3"/>
      <c r="J302" s="1">
        <v>44276.990729166697</v>
      </c>
      <c r="K302" s="4"/>
      <c r="L302" s="4">
        <v>6.4652333333333303</v>
      </c>
      <c r="M302" s="4">
        <v>1120.0867323237901</v>
      </c>
      <c r="N302" s="3" t="b">
        <v>0</v>
      </c>
      <c r="O302" s="4">
        <v>6.0808924230940002</v>
      </c>
      <c r="P302" s="4"/>
      <c r="Q302" s="4">
        <v>6.0808924230940002</v>
      </c>
      <c r="R302" s="4">
        <f>(O302/(AVERAGE(O301:O303))*100)</f>
        <v>87.12316126901861</v>
      </c>
      <c r="S302" s="4">
        <v>60284.475253560398</v>
      </c>
      <c r="T302" s="3" t="b">
        <v>0</v>
      </c>
      <c r="U302" s="4">
        <v>6.5145666666666697</v>
      </c>
      <c r="V302" s="4">
        <v>148474.40024243301</v>
      </c>
      <c r="W302" s="4">
        <v>90.314582463414894</v>
      </c>
      <c r="X302" s="3" t="b">
        <v>0</v>
      </c>
    </row>
    <row r="303" spans="1:24">
      <c r="A303" s="3"/>
      <c r="B303" s="3"/>
      <c r="C303" s="3" t="s">
        <v>201</v>
      </c>
      <c r="D303" s="3" t="s">
        <v>174</v>
      </c>
      <c r="E303" s="3"/>
      <c r="F303" s="4">
        <v>99</v>
      </c>
      <c r="G303" s="3" t="s">
        <v>200</v>
      </c>
      <c r="H303" s="3" t="s">
        <v>7</v>
      </c>
      <c r="I303" s="3"/>
      <c r="J303" s="1">
        <v>44277.005752314799</v>
      </c>
      <c r="K303" s="4"/>
      <c r="L303" s="4">
        <v>6.4699499999999999</v>
      </c>
      <c r="M303" s="4">
        <v>2082.6712453353798</v>
      </c>
      <c r="N303" s="3" t="b">
        <v>0</v>
      </c>
      <c r="O303" s="4">
        <v>8.1032416951931907</v>
      </c>
      <c r="P303" s="4"/>
      <c r="Q303" s="4">
        <v>8.1032416951931907</v>
      </c>
      <c r="R303" s="4">
        <f>(O303/(AVERAGE(O301:O303))*100)</f>
        <v>116.09809611677764</v>
      </c>
      <c r="S303" s="4">
        <v>80226.6594326458</v>
      </c>
      <c r="T303" s="3" t="b">
        <v>0</v>
      </c>
      <c r="U303" s="4">
        <v>6.51453333333333</v>
      </c>
      <c r="V303" s="4">
        <v>207171.10153704701</v>
      </c>
      <c r="W303" s="4">
        <v>86.858021121997197</v>
      </c>
      <c r="X303" s="3" t="b">
        <v>0</v>
      </c>
    </row>
    <row r="304" spans="1:24">
      <c r="A304" s="3"/>
      <c r="B304" s="3"/>
      <c r="C304" s="3" t="s">
        <v>199</v>
      </c>
      <c r="D304" s="3" t="s">
        <v>174</v>
      </c>
      <c r="E304" s="3"/>
      <c r="F304" s="4">
        <v>100</v>
      </c>
      <c r="G304" s="3" t="s">
        <v>198</v>
      </c>
      <c r="H304" s="3" t="s">
        <v>7</v>
      </c>
      <c r="I304" s="3"/>
      <c r="J304" s="1">
        <v>44277.020752314798</v>
      </c>
      <c r="K304" s="4"/>
      <c r="L304" s="4">
        <v>6.4652333333333303</v>
      </c>
      <c r="M304" s="4">
        <v>1605.5304369037899</v>
      </c>
      <c r="N304" s="3" t="b">
        <v>0</v>
      </c>
      <c r="O304" s="4">
        <v>6.4321417778424603</v>
      </c>
      <c r="P304" s="4"/>
      <c r="Q304" s="4">
        <v>6.4321417778424603</v>
      </c>
      <c r="R304" s="4">
        <f>(O304/(AVERAGE(O304:O306))*100)</f>
        <v>129.05727531209405</v>
      </c>
      <c r="S304" s="4">
        <v>42137.379034935497</v>
      </c>
      <c r="T304" s="3" t="b">
        <v>0</v>
      </c>
      <c r="U304" s="4">
        <v>6.5193333333333303</v>
      </c>
      <c r="V304" s="4">
        <v>201201.02163790099</v>
      </c>
      <c r="W304" s="4">
        <v>87.668729735539301</v>
      </c>
      <c r="X304" s="3" t="b">
        <v>0</v>
      </c>
    </row>
    <row r="305" spans="1:24">
      <c r="A305" s="3"/>
      <c r="B305" s="3"/>
      <c r="C305" s="3" t="s">
        <v>197</v>
      </c>
      <c r="D305" s="3" t="s">
        <v>174</v>
      </c>
      <c r="E305" s="3"/>
      <c r="F305" s="4">
        <v>101</v>
      </c>
      <c r="G305" s="3" t="s">
        <v>196</v>
      </c>
      <c r="H305" s="3" t="s">
        <v>7</v>
      </c>
      <c r="I305" s="3"/>
      <c r="J305" s="1">
        <v>44277.035682870403</v>
      </c>
      <c r="K305" s="4"/>
      <c r="L305" s="4">
        <v>6.4080666666666701</v>
      </c>
      <c r="M305" s="4">
        <v>499.22883013153199</v>
      </c>
      <c r="N305" s="3" t="b">
        <v>0</v>
      </c>
      <c r="O305" s="4">
        <v>2.4082037001556702</v>
      </c>
      <c r="P305" s="4"/>
      <c r="Q305" s="4">
        <v>2.4082037001556702</v>
      </c>
      <c r="R305" s="4">
        <f>(O305/(AVERAGE(O304:O306))*100)</f>
        <v>48.31924088011079</v>
      </c>
      <c r="S305" s="4">
        <v>168329.818132349</v>
      </c>
      <c r="T305" s="3" t="b">
        <v>0</v>
      </c>
      <c r="U305" s="4">
        <v>6.5193000000000003</v>
      </c>
      <c r="V305" s="4">
        <v>167098.93631071199</v>
      </c>
      <c r="W305" s="4">
        <v>87.497311329604798</v>
      </c>
      <c r="X305" s="3" t="b">
        <v>0</v>
      </c>
    </row>
    <row r="306" spans="1:24">
      <c r="A306" s="3"/>
      <c r="B306" s="3"/>
      <c r="C306" s="3" t="s">
        <v>195</v>
      </c>
      <c r="D306" s="3" t="s">
        <v>174</v>
      </c>
      <c r="E306" s="3"/>
      <c r="F306" s="4">
        <v>102</v>
      </c>
      <c r="G306" s="3" t="s">
        <v>194</v>
      </c>
      <c r="H306" s="3" t="s">
        <v>7</v>
      </c>
      <c r="I306" s="3"/>
      <c r="J306" s="1">
        <v>44277.050567129598</v>
      </c>
      <c r="K306" s="4"/>
      <c r="L306" s="4">
        <v>6.4604666666666697</v>
      </c>
      <c r="M306" s="4">
        <v>1303.9090236729401</v>
      </c>
      <c r="N306" s="3" t="b">
        <v>1</v>
      </c>
      <c r="O306" s="4">
        <v>6.11148523969183</v>
      </c>
      <c r="P306" s="4"/>
      <c r="Q306" s="4">
        <v>6.11148523969183</v>
      </c>
      <c r="R306" s="4">
        <f>(O306/(AVERAGE(O304:O306))*100)</f>
        <v>122.62348380779515</v>
      </c>
      <c r="S306" s="4">
        <v>101369.72697990799</v>
      </c>
      <c r="T306" s="3" t="b">
        <v>0</v>
      </c>
      <c r="U306" s="4">
        <v>6.5145666666666697</v>
      </c>
      <c r="V306" s="4">
        <v>171975.97120636699</v>
      </c>
      <c r="W306" s="4">
        <v>87.966484318562806</v>
      </c>
      <c r="X306" s="3" t="b">
        <v>0</v>
      </c>
    </row>
    <row r="307" spans="1:24">
      <c r="A307" s="3"/>
      <c r="B307" s="3"/>
      <c r="C307" s="3" t="s">
        <v>187</v>
      </c>
      <c r="D307" s="3" t="s">
        <v>174</v>
      </c>
      <c r="E307" s="3"/>
      <c r="F307" s="4">
        <v>21</v>
      </c>
      <c r="G307" s="3" t="s">
        <v>186</v>
      </c>
      <c r="H307" s="3" t="s">
        <v>7</v>
      </c>
      <c r="I307" s="3"/>
      <c r="J307" s="1">
        <v>44277.110833333303</v>
      </c>
      <c r="K307" s="4"/>
      <c r="L307" s="4">
        <v>6.4271333333333303</v>
      </c>
      <c r="M307" s="4">
        <v>273.08043876712401</v>
      </c>
      <c r="N307" s="3" t="b">
        <v>0</v>
      </c>
      <c r="O307" s="4">
        <v>1543.89668160426</v>
      </c>
      <c r="P307" s="4"/>
      <c r="Q307" s="4">
        <v>1543.89668160426</v>
      </c>
      <c r="R307" s="4"/>
      <c r="S307" s="4">
        <v>123724.738033375</v>
      </c>
      <c r="T307" s="3" t="b">
        <v>0</v>
      </c>
      <c r="U307" s="4">
        <v>6.5621666666666698</v>
      </c>
      <c r="V307" s="4">
        <v>142.57376071987301</v>
      </c>
      <c r="W307" s="4">
        <v>24.721298406788801</v>
      </c>
      <c r="X307" s="3" t="b">
        <v>0</v>
      </c>
    </row>
    <row r="308" spans="1:24">
      <c r="A308" s="3"/>
      <c r="B308" s="3"/>
      <c r="C308" s="3" t="s">
        <v>185</v>
      </c>
      <c r="D308" s="3" t="s">
        <v>174</v>
      </c>
      <c r="E308" s="3"/>
      <c r="F308" s="4">
        <v>19</v>
      </c>
      <c r="G308" s="3" t="s">
        <v>184</v>
      </c>
      <c r="H308" s="3" t="s">
        <v>7</v>
      </c>
      <c r="I308" s="3"/>
      <c r="J308" s="1">
        <v>44277.125914351898</v>
      </c>
      <c r="K308" s="4"/>
      <c r="L308" s="4">
        <v>6.3699666666666701</v>
      </c>
      <c r="M308" s="4">
        <v>33584.379047097696</v>
      </c>
      <c r="N308" s="3" t="b">
        <v>0</v>
      </c>
      <c r="O308" s="4">
        <v>141074.11723885901</v>
      </c>
      <c r="P308" s="4"/>
      <c r="Q308" s="4">
        <v>141074.11723885901</v>
      </c>
      <c r="R308" s="4"/>
      <c r="S308" s="4">
        <v>1295.12730822154</v>
      </c>
      <c r="T308" s="3" t="b">
        <v>0</v>
      </c>
      <c r="U308" s="4">
        <v>6.4812000000000003</v>
      </c>
      <c r="V308" s="4">
        <v>191.892158737063</v>
      </c>
      <c r="W308" s="4">
        <v>46.448322706009598</v>
      </c>
      <c r="X308" s="3" t="b">
        <v>0</v>
      </c>
    </row>
    <row r="309" spans="1:24">
      <c r="A309" s="3"/>
      <c r="B309" s="3"/>
      <c r="C309" s="3" t="s">
        <v>183</v>
      </c>
      <c r="D309" s="3" t="s">
        <v>174</v>
      </c>
      <c r="E309" s="3"/>
      <c r="F309" s="4">
        <v>18</v>
      </c>
      <c r="G309" s="3" t="s">
        <v>182</v>
      </c>
      <c r="H309" s="3" t="s">
        <v>7</v>
      </c>
      <c r="I309" s="3"/>
      <c r="J309" s="1">
        <v>44277.141006944403</v>
      </c>
      <c r="K309" s="4"/>
      <c r="L309" s="4">
        <v>6.5080666666666698</v>
      </c>
      <c r="M309" s="4">
        <v>1112.6091217842099</v>
      </c>
      <c r="N309" s="3" t="b">
        <v>0</v>
      </c>
      <c r="O309" s="4">
        <v>60696.291522813503</v>
      </c>
      <c r="P309" s="4"/>
      <c r="Q309" s="4">
        <v>60696.291522813503</v>
      </c>
      <c r="R309" s="4"/>
      <c r="S309" s="4">
        <v>28160.7402971138</v>
      </c>
      <c r="T309" s="3" t="b">
        <v>0</v>
      </c>
      <c r="U309" s="4">
        <v>6.5336166666666697</v>
      </c>
      <c r="V309" s="4">
        <v>14.775687804221899</v>
      </c>
      <c r="W309" s="4" t="s">
        <v>30</v>
      </c>
      <c r="X309" s="3" t="b">
        <v>0</v>
      </c>
    </row>
    <row r="310" spans="1:24">
      <c r="A310" s="3"/>
      <c r="B310" s="3"/>
      <c r="C310" s="3" t="s">
        <v>181</v>
      </c>
      <c r="D310" s="3" t="s">
        <v>174</v>
      </c>
      <c r="E310" s="3"/>
      <c r="F310" s="4">
        <v>101</v>
      </c>
      <c r="G310" s="3" t="s">
        <v>180</v>
      </c>
      <c r="H310" s="3" t="s">
        <v>7</v>
      </c>
      <c r="I310" s="3"/>
      <c r="J310" s="1">
        <v>44277.3838888889</v>
      </c>
      <c r="K310" s="4"/>
      <c r="L310" s="4">
        <v>6.5843666666666696</v>
      </c>
      <c r="M310" s="4">
        <v>239.92458775111399</v>
      </c>
      <c r="N310" s="3" t="b">
        <v>0</v>
      </c>
      <c r="O310" s="4">
        <v>1123.5029876246099</v>
      </c>
      <c r="P310" s="4"/>
      <c r="Q310" s="4">
        <v>1123.5029876246099</v>
      </c>
      <c r="R310" s="4"/>
      <c r="S310" s="4">
        <v>70260.267969135894</v>
      </c>
      <c r="T310" s="3" t="b">
        <v>0</v>
      </c>
      <c r="U310" s="4">
        <v>6.47183333333333</v>
      </c>
      <c r="V310" s="4">
        <v>172.134440671177</v>
      </c>
      <c r="W310" s="4" t="s">
        <v>30</v>
      </c>
      <c r="X310" s="3" t="b">
        <v>0</v>
      </c>
    </row>
    <row r="311" spans="1:24">
      <c r="A311" s="3"/>
      <c r="B311" s="3"/>
      <c r="C311" s="3" t="s">
        <v>179</v>
      </c>
      <c r="D311" s="3" t="s">
        <v>174</v>
      </c>
      <c r="E311" s="3"/>
      <c r="F311" s="4">
        <v>102</v>
      </c>
      <c r="G311" s="3" t="s">
        <v>178</v>
      </c>
      <c r="H311" s="3" t="s">
        <v>7</v>
      </c>
      <c r="I311" s="3"/>
      <c r="J311" s="1">
        <v>44277.398634259298</v>
      </c>
      <c r="K311" s="4"/>
      <c r="L311" s="4">
        <v>6.4318666666666697</v>
      </c>
      <c r="M311" s="4">
        <v>588.73870155817497</v>
      </c>
      <c r="N311" s="3" t="b">
        <v>0</v>
      </c>
      <c r="O311" s="4">
        <v>2864.3956095673302</v>
      </c>
      <c r="P311" s="4"/>
      <c r="Q311" s="4">
        <v>2864.3956095673302</v>
      </c>
      <c r="R311" s="4"/>
      <c r="S311" s="4">
        <v>42265.606700334902</v>
      </c>
      <c r="T311" s="3" t="b">
        <v>0</v>
      </c>
      <c r="U311" s="4">
        <v>6.4431333333333303</v>
      </c>
      <c r="V311" s="4">
        <v>165.674944352962</v>
      </c>
      <c r="W311" s="4">
        <v>93.694059110725604</v>
      </c>
      <c r="X311" s="3" t="b">
        <v>0</v>
      </c>
    </row>
    <row r="312" spans="1:24">
      <c r="A312" s="3"/>
      <c r="B312" s="3"/>
      <c r="C312" s="3" t="s">
        <v>177</v>
      </c>
      <c r="D312" s="3" t="s">
        <v>174</v>
      </c>
      <c r="E312" s="3"/>
      <c r="F312" s="4">
        <v>103</v>
      </c>
      <c r="G312" s="3" t="s">
        <v>176</v>
      </c>
      <c r="H312" s="3" t="s">
        <v>7</v>
      </c>
      <c r="I312" s="3"/>
      <c r="J312" s="1">
        <v>44277.413472222201</v>
      </c>
      <c r="K312" s="4"/>
      <c r="L312" s="4">
        <v>6.2510000000000003</v>
      </c>
      <c r="M312" s="4">
        <v>48755.117148429897</v>
      </c>
      <c r="N312" s="3" t="b">
        <v>0</v>
      </c>
      <c r="O312" s="4">
        <v>99485.050724818997</v>
      </c>
      <c r="P312" s="4"/>
      <c r="Q312" s="4">
        <v>99485.050724818997</v>
      </c>
      <c r="R312" s="4"/>
      <c r="S312" s="4">
        <v>776.07055955489102</v>
      </c>
      <c r="T312" s="3" t="b">
        <v>0</v>
      </c>
      <c r="U312" s="4">
        <v>6.4193666666666704</v>
      </c>
      <c r="V312" s="4">
        <v>395.02958785471799</v>
      </c>
      <c r="W312" s="4">
        <v>27.509700773631</v>
      </c>
      <c r="X312" s="3" t="b">
        <v>0</v>
      </c>
    </row>
    <row r="313" spans="1:24">
      <c r="A313" s="3"/>
      <c r="B313" s="3"/>
      <c r="C313" s="3" t="s">
        <v>175</v>
      </c>
      <c r="D313" s="3" t="s">
        <v>174</v>
      </c>
      <c r="E313" s="3"/>
      <c r="F313" s="4">
        <v>104</v>
      </c>
      <c r="G313" s="3" t="s">
        <v>173</v>
      </c>
      <c r="H313" s="3" t="s">
        <v>7</v>
      </c>
      <c r="I313" s="3"/>
      <c r="J313" s="1">
        <v>44277.428402777798</v>
      </c>
      <c r="K313" s="4"/>
      <c r="L313" s="4">
        <v>6.4413833333333299</v>
      </c>
      <c r="M313" s="4">
        <v>282960953.28926802</v>
      </c>
      <c r="N313" s="3" t="b">
        <v>0</v>
      </c>
      <c r="O313" s="4">
        <v>2387182619.3882599</v>
      </c>
      <c r="P313" s="4"/>
      <c r="Q313" s="4">
        <v>2387182619.3882599</v>
      </c>
      <c r="R313" s="4"/>
      <c r="S313" s="4">
        <v>83.054234638325994</v>
      </c>
      <c r="T313" s="3" t="b">
        <v>0</v>
      </c>
      <c r="U313" s="4">
        <v>6.5621499999999999</v>
      </c>
      <c r="V313" s="4">
        <v>95.545032660801496</v>
      </c>
      <c r="W313" s="4">
        <v>55.644185599154</v>
      </c>
      <c r="X313" s="3" t="b">
        <v>0</v>
      </c>
    </row>
  </sheetData>
  <sortState xmlns:xlrd2="http://schemas.microsoft.com/office/spreadsheetml/2017/richdata2" ref="A3:X313">
    <sortCondition ref="H2"/>
  </sortState>
  <mergeCells count="5">
    <mergeCell ref="A1:J1"/>
    <mergeCell ref="L1:R1"/>
    <mergeCell ref="S1:T1"/>
    <mergeCell ref="U1:V1"/>
    <mergeCell ref="W1:X1"/>
  </mergeCells>
  <conditionalFormatting sqref="R5:R19">
    <cfRule type="cellIs" dxfId="3" priority="3" operator="lessThan">
      <formula>75</formula>
    </cfRule>
    <cfRule type="cellIs" dxfId="2" priority="4" operator="greaterThan">
      <formula>125</formula>
    </cfRule>
  </conditionalFormatting>
  <conditionalFormatting sqref="R31:R79">
    <cfRule type="cellIs" dxfId="1" priority="1" operator="lessThan">
      <formula>75</formula>
    </cfRule>
    <cfRule type="cellIs" dxfId="0" priority="2" operator="greaterThan">
      <formula>125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22A1-C4F9-41AF-92A3-FCFEA4DC9993}">
  <dimension ref="A1:AB94"/>
  <sheetViews>
    <sheetView topLeftCell="G1" workbookViewId="0">
      <selection activeCell="W24" sqref="W24"/>
    </sheetView>
  </sheetViews>
  <sheetFormatPr defaultColWidth="9.140625" defaultRowHeight="15"/>
  <cols>
    <col min="1" max="2" width="4" customWidth="1"/>
    <col min="3" max="3" width="21.7109375" customWidth="1"/>
    <col min="4" max="4" width="7.85546875" customWidth="1"/>
    <col min="5" max="5" width="4" customWidth="1"/>
    <col min="6" max="6" width="17.42578125" customWidth="1"/>
    <col min="7" max="7" width="12.5703125" customWidth="1"/>
    <col min="8" max="8" width="4.7109375" customWidth="1"/>
    <col min="9" max="9" width="17.7109375" customWidth="1"/>
    <col min="10" max="10" width="10" customWidth="1"/>
    <col min="11" max="11" width="5.5703125" customWidth="1"/>
    <col min="12" max="12" width="7.7109375" customWidth="1"/>
    <col min="13" max="13" width="7.5703125" customWidth="1"/>
    <col min="17" max="17" width="13.7109375" customWidth="1"/>
    <col min="18" max="18" width="14.7109375" customWidth="1"/>
    <col min="19" max="19" width="11.5703125" customWidth="1"/>
    <col min="20" max="20" width="12.85546875" customWidth="1"/>
    <col min="27" max="27" width="13.28515625" customWidth="1"/>
    <col min="28" max="28" width="16.42578125" customWidth="1"/>
  </cols>
  <sheetData>
    <row r="1" spans="1:28" ht="15" customHeight="1">
      <c r="A1" s="234" t="s">
        <v>7</v>
      </c>
      <c r="B1" s="235"/>
      <c r="C1" s="235"/>
      <c r="D1" s="235"/>
      <c r="E1" s="235"/>
      <c r="F1" s="235"/>
      <c r="G1" s="235"/>
      <c r="H1" s="235"/>
      <c r="I1" s="236"/>
      <c r="J1" s="234" t="s">
        <v>728</v>
      </c>
      <c r="K1" s="235"/>
      <c r="L1" s="235"/>
      <c r="M1" s="236"/>
    </row>
    <row r="2" spans="1:28" ht="15" customHeight="1">
      <c r="A2" s="2" t="s">
        <v>30</v>
      </c>
      <c r="B2" s="2" t="s">
        <v>30</v>
      </c>
      <c r="C2" s="2" t="s">
        <v>18</v>
      </c>
      <c r="D2" s="2" t="s">
        <v>11</v>
      </c>
      <c r="E2" s="2" t="s">
        <v>962</v>
      </c>
      <c r="F2" s="2" t="s">
        <v>16</v>
      </c>
      <c r="G2" s="2" t="s">
        <v>19</v>
      </c>
      <c r="H2" s="2" t="s">
        <v>8</v>
      </c>
      <c r="I2" s="2" t="s">
        <v>21</v>
      </c>
      <c r="J2" s="2" t="s">
        <v>5</v>
      </c>
      <c r="K2" s="2" t="s">
        <v>2</v>
      </c>
      <c r="L2" s="2" t="s">
        <v>757</v>
      </c>
      <c r="M2" s="2" t="s">
        <v>0</v>
      </c>
    </row>
    <row r="3" spans="1:28" ht="15.75">
      <c r="A3" s="3"/>
      <c r="B3" s="3"/>
      <c r="C3" s="3" t="s">
        <v>24</v>
      </c>
      <c r="D3" s="3"/>
      <c r="E3" s="3"/>
      <c r="F3" s="3" t="s">
        <v>961</v>
      </c>
      <c r="G3" s="3" t="s">
        <v>4</v>
      </c>
      <c r="H3" s="3"/>
      <c r="I3" s="1">
        <v>44293.629780092597</v>
      </c>
      <c r="J3" s="4">
        <v>0</v>
      </c>
      <c r="K3" s="4">
        <v>7.2019833333333301</v>
      </c>
      <c r="L3" s="4">
        <v>0</v>
      </c>
      <c r="M3" s="4"/>
      <c r="Q3" s="149"/>
      <c r="R3" s="148"/>
      <c r="S3" s="147"/>
      <c r="T3" s="146"/>
      <c r="U3" s="249" t="s">
        <v>974</v>
      </c>
      <c r="V3" s="249"/>
      <c r="W3" s="249"/>
      <c r="X3" s="249"/>
      <c r="AA3" s="145"/>
    </row>
    <row r="4" spans="1:28">
      <c r="A4" s="3"/>
      <c r="B4" s="3"/>
      <c r="C4" s="3" t="s">
        <v>190</v>
      </c>
      <c r="D4" s="3"/>
      <c r="E4" s="3"/>
      <c r="F4" s="3" t="s">
        <v>960</v>
      </c>
      <c r="G4" s="3" t="s">
        <v>34</v>
      </c>
      <c r="H4" s="3"/>
      <c r="I4" s="1">
        <v>44293.644525463002</v>
      </c>
      <c r="J4" s="4">
        <v>0</v>
      </c>
      <c r="K4" s="4">
        <v>7.2260999999999997</v>
      </c>
      <c r="L4" s="4">
        <v>0</v>
      </c>
      <c r="M4" s="4"/>
      <c r="Q4" s="250" t="s">
        <v>928</v>
      </c>
      <c r="R4" s="250"/>
      <c r="S4" s="250"/>
      <c r="T4" s="250"/>
      <c r="U4" s="28"/>
      <c r="V4" s="251" t="s">
        <v>927</v>
      </c>
      <c r="W4" s="252"/>
      <c r="X4" s="253"/>
    </row>
    <row r="5" spans="1:28">
      <c r="A5" s="3"/>
      <c r="B5" s="3"/>
      <c r="C5" s="3" t="s">
        <v>190</v>
      </c>
      <c r="D5" s="3"/>
      <c r="E5" s="3"/>
      <c r="F5" s="3" t="s">
        <v>959</v>
      </c>
      <c r="G5" s="3" t="s">
        <v>34</v>
      </c>
      <c r="H5" s="3"/>
      <c r="I5" s="1">
        <v>44293.659363425897</v>
      </c>
      <c r="J5" s="4">
        <v>0</v>
      </c>
      <c r="K5" s="4">
        <v>7.2226666666666697</v>
      </c>
      <c r="L5" s="4">
        <v>0</v>
      </c>
      <c r="M5" s="4"/>
      <c r="Q5" s="140" t="s">
        <v>117</v>
      </c>
      <c r="R5" s="140" t="s">
        <v>924</v>
      </c>
      <c r="S5" s="140" t="s">
        <v>921</v>
      </c>
      <c r="T5" s="144" t="s">
        <v>917</v>
      </c>
      <c r="U5" s="143" t="s">
        <v>923</v>
      </c>
      <c r="V5" s="143" t="s">
        <v>922</v>
      </c>
      <c r="W5" s="142" t="s">
        <v>921</v>
      </c>
      <c r="X5" s="141" t="s">
        <v>920</v>
      </c>
      <c r="Z5" s="140" t="s">
        <v>919</v>
      </c>
      <c r="AA5" s="140" t="s">
        <v>918</v>
      </c>
      <c r="AB5" s="140" t="s">
        <v>917</v>
      </c>
    </row>
    <row r="6" spans="1:28">
      <c r="A6" s="3"/>
      <c r="B6" s="3"/>
      <c r="C6" s="3" t="s">
        <v>190</v>
      </c>
      <c r="D6" s="3"/>
      <c r="E6" s="3"/>
      <c r="F6" s="3" t="s">
        <v>958</v>
      </c>
      <c r="G6" s="3" t="s">
        <v>34</v>
      </c>
      <c r="H6" s="3"/>
      <c r="I6" s="1">
        <v>44293.674270833297</v>
      </c>
      <c r="J6" s="4">
        <v>0</v>
      </c>
      <c r="K6" s="4">
        <v>7.2226333333333299</v>
      </c>
      <c r="L6" s="4">
        <v>0</v>
      </c>
      <c r="M6" s="4"/>
      <c r="Q6" s="114" t="s">
        <v>914</v>
      </c>
      <c r="R6" s="4">
        <f>L35</f>
        <v>297704.90570398502</v>
      </c>
      <c r="S6" s="243">
        <f>AVERAGE(R6:R8)</f>
        <v>336747.26027967531</v>
      </c>
      <c r="T6" s="246">
        <f>_xlfn.STDEV.S(R6:R8)</f>
        <v>34606.656017480011</v>
      </c>
      <c r="U6" s="125">
        <v>0</v>
      </c>
      <c r="V6" s="200">
        <f>R6/$S$6</f>
        <v>0.88406036460915871</v>
      </c>
      <c r="W6" s="122">
        <f>AVERAGE(V6:V8)</f>
        <v>1</v>
      </c>
      <c r="X6" s="121">
        <f>STDEV(V6:V8)</f>
        <v>0.10276744638913615</v>
      </c>
      <c r="Z6" s="131">
        <v>0</v>
      </c>
      <c r="AA6" s="138">
        <f>S6</f>
        <v>336747.26027967531</v>
      </c>
      <c r="AB6" s="138">
        <f>T6</f>
        <v>34606.656017480011</v>
      </c>
    </row>
    <row r="7" spans="1:28">
      <c r="A7" s="3"/>
      <c r="B7" s="3"/>
      <c r="C7" s="3" t="s">
        <v>190</v>
      </c>
      <c r="D7" s="3"/>
      <c r="E7" s="3"/>
      <c r="F7" s="3" t="s">
        <v>957</v>
      </c>
      <c r="G7" s="3" t="s">
        <v>34</v>
      </c>
      <c r="H7" s="3"/>
      <c r="I7" s="1">
        <v>44293.689189814802</v>
      </c>
      <c r="J7" s="4">
        <v>0</v>
      </c>
      <c r="K7" s="4">
        <v>7.2191999999999998</v>
      </c>
      <c r="L7" s="4">
        <v>0</v>
      </c>
      <c r="M7" s="4"/>
      <c r="Q7" s="114" t="s">
        <v>911</v>
      </c>
      <c r="R7" s="4">
        <f>L36</f>
        <v>363643.50045550597</v>
      </c>
      <c r="S7" s="244"/>
      <c r="T7" s="247"/>
      <c r="U7" s="123"/>
      <c r="V7" s="200">
        <f t="shared" ref="V7:V26" si="0">R7/$S$6</f>
        <v>1.0798707022990857</v>
      </c>
      <c r="W7" s="122"/>
      <c r="X7" s="121"/>
      <c r="Z7" s="114">
        <v>10</v>
      </c>
      <c r="AA7" s="139">
        <f>S9</f>
        <v>184548.07177895532</v>
      </c>
      <c r="AB7" s="139">
        <f>T9</f>
        <v>51684.69600865266</v>
      </c>
    </row>
    <row r="8" spans="1:28">
      <c r="A8" s="3"/>
      <c r="B8" s="3"/>
      <c r="C8" s="3" t="s">
        <v>190</v>
      </c>
      <c r="D8" s="3"/>
      <c r="E8" s="3"/>
      <c r="F8" s="3" t="s">
        <v>956</v>
      </c>
      <c r="G8" s="3" t="s">
        <v>34</v>
      </c>
      <c r="H8" s="3"/>
      <c r="I8" s="1">
        <v>44293.730150463001</v>
      </c>
      <c r="J8" s="4">
        <v>0</v>
      </c>
      <c r="K8" s="4">
        <v>7.2193166666666704</v>
      </c>
      <c r="L8" s="4">
        <v>0</v>
      </c>
      <c r="M8" s="4"/>
      <c r="Q8" s="114" t="s">
        <v>908</v>
      </c>
      <c r="R8" s="4">
        <f>L37</f>
        <v>348893.37467953499</v>
      </c>
      <c r="S8" s="245"/>
      <c r="T8" s="248"/>
      <c r="U8" s="123"/>
      <c r="V8" s="200">
        <f t="shared" si="0"/>
        <v>1.0360689330917559</v>
      </c>
      <c r="W8" s="122"/>
      <c r="X8" s="121"/>
      <c r="Z8" s="131">
        <v>20</v>
      </c>
      <c r="AA8" s="138">
        <f>S12</f>
        <v>216245.43154305732</v>
      </c>
      <c r="AB8" s="138">
        <f>T12</f>
        <v>6135.4395075667653</v>
      </c>
    </row>
    <row r="9" spans="1:28">
      <c r="A9" s="3"/>
      <c r="B9" s="3"/>
      <c r="C9" s="3" t="s">
        <v>190</v>
      </c>
      <c r="D9" s="3"/>
      <c r="E9" s="3"/>
      <c r="F9" s="3" t="s">
        <v>955</v>
      </c>
      <c r="G9" s="3" t="s">
        <v>34</v>
      </c>
      <c r="H9" s="3"/>
      <c r="I9" s="1">
        <v>44293.744976851798</v>
      </c>
      <c r="J9" s="4">
        <v>0</v>
      </c>
      <c r="K9" s="4">
        <v>7.2226333333333299</v>
      </c>
      <c r="L9" s="4">
        <v>0</v>
      </c>
      <c r="M9" s="4"/>
      <c r="Q9" s="131" t="s">
        <v>906</v>
      </c>
      <c r="R9" s="4">
        <f>L43</f>
        <v>220866.46407829301</v>
      </c>
      <c r="S9" s="237">
        <f>AVERAGE(R9:R11)</f>
        <v>184548.07177895532</v>
      </c>
      <c r="T9" s="240">
        <f>_xlfn.STDEV.S(R9:R11)</f>
        <v>51684.69600865266</v>
      </c>
      <c r="U9" s="136">
        <v>10</v>
      </c>
      <c r="V9" s="200">
        <f t="shared" si="0"/>
        <v>0.65588199261030067</v>
      </c>
      <c r="W9" s="135">
        <f>AVERAGE(V9:V11)</f>
        <v>0.54803139786700716</v>
      </c>
      <c r="X9" s="134">
        <f>STDEV(V9:V11)</f>
        <v>0.15348215740709323</v>
      </c>
      <c r="Z9" s="114">
        <v>30</v>
      </c>
      <c r="AA9" s="139">
        <f>S15</f>
        <v>202341.11968059698</v>
      </c>
      <c r="AB9" s="139">
        <f>T15</f>
        <v>8878.3197828918619</v>
      </c>
    </row>
    <row r="10" spans="1:28">
      <c r="A10" s="3"/>
      <c r="B10" s="3"/>
      <c r="C10" s="3" t="s">
        <v>190</v>
      </c>
      <c r="D10" s="3"/>
      <c r="E10" s="3"/>
      <c r="F10" s="3" t="s">
        <v>954</v>
      </c>
      <c r="G10" s="3" t="s">
        <v>34</v>
      </c>
      <c r="H10" s="3"/>
      <c r="I10" s="1">
        <v>44293.759872685201</v>
      </c>
      <c r="J10" s="4">
        <v>0</v>
      </c>
      <c r="K10" s="4">
        <v>7.2226666666666697</v>
      </c>
      <c r="L10" s="4">
        <v>0</v>
      </c>
      <c r="M10" s="4"/>
      <c r="Q10" s="131" t="s">
        <v>904</v>
      </c>
      <c r="R10" s="4">
        <f>L44</f>
        <v>125376.211888676</v>
      </c>
      <c r="S10" s="238"/>
      <c r="T10" s="241"/>
      <c r="U10" s="130"/>
      <c r="V10" s="200">
        <f t="shared" si="0"/>
        <v>0.37231546229818935</v>
      </c>
      <c r="W10" s="133"/>
      <c r="X10" s="132"/>
      <c r="Z10" s="131">
        <v>60</v>
      </c>
      <c r="AA10" s="138">
        <f>S18</f>
        <v>171676.77488603233</v>
      </c>
      <c r="AB10" s="138">
        <f>T18</f>
        <v>3193.5647123250642</v>
      </c>
    </row>
    <row r="11" spans="1:28">
      <c r="A11" s="3"/>
      <c r="B11" s="3"/>
      <c r="C11" s="3" t="s">
        <v>484</v>
      </c>
      <c r="D11" s="3"/>
      <c r="E11" s="3"/>
      <c r="F11" s="3" t="s">
        <v>953</v>
      </c>
      <c r="G11" s="3" t="s">
        <v>9</v>
      </c>
      <c r="H11" s="3" t="s">
        <v>36</v>
      </c>
      <c r="I11" s="1">
        <v>44293.774837962999</v>
      </c>
      <c r="J11" s="4">
        <v>1319.5363112493999</v>
      </c>
      <c r="K11" s="4">
        <v>7.2018333333333304</v>
      </c>
      <c r="L11" s="4">
        <v>208049.94103273499</v>
      </c>
      <c r="M11" s="4">
        <v>26.390726224988001</v>
      </c>
      <c r="Q11" s="131" t="s">
        <v>901</v>
      </c>
      <c r="R11" s="4">
        <f>L45</f>
        <v>207401.53936989699</v>
      </c>
      <c r="S11" s="239"/>
      <c r="T11" s="242"/>
      <c r="U11" s="137"/>
      <c r="V11" s="200">
        <f t="shared" si="0"/>
        <v>0.61589673869253125</v>
      </c>
      <c r="W11" s="129"/>
      <c r="X11" s="128"/>
    </row>
    <row r="12" spans="1:28">
      <c r="A12" s="3"/>
      <c r="B12" s="3"/>
      <c r="C12" s="3" t="s">
        <v>484</v>
      </c>
      <c r="D12" s="3"/>
      <c r="E12" s="3"/>
      <c r="F12" s="3" t="s">
        <v>952</v>
      </c>
      <c r="G12" s="3" t="s">
        <v>9</v>
      </c>
      <c r="H12" s="3" t="s">
        <v>36</v>
      </c>
      <c r="I12" s="1">
        <v>44293.789722222202</v>
      </c>
      <c r="J12" s="4">
        <v>5128.1600495438897</v>
      </c>
      <c r="K12" s="4">
        <v>7.2816000000000001</v>
      </c>
      <c r="L12" s="4">
        <v>704070.80809029099</v>
      </c>
      <c r="M12" s="4">
        <v>102.563200990878</v>
      </c>
      <c r="Q12" s="114" t="s">
        <v>898</v>
      </c>
      <c r="R12" s="4">
        <f>L51</f>
        <v>218927.608077596</v>
      </c>
      <c r="S12" s="243">
        <f>AVERAGE(R12:R14)</f>
        <v>216245.43154305732</v>
      </c>
      <c r="T12" s="246">
        <f>_xlfn.STDEV.S(R12:R14)</f>
        <v>6135.4395075667653</v>
      </c>
      <c r="U12" s="123">
        <v>20</v>
      </c>
      <c r="V12" s="200">
        <f t="shared" si="0"/>
        <v>0.65012439268480537</v>
      </c>
      <c r="W12" s="122">
        <f>AVERAGE(V12:V14)</f>
        <v>0.64215943839739387</v>
      </c>
      <c r="X12" s="121">
        <f>STDEV(V12:V14)</f>
        <v>1.8219716182608717E-2</v>
      </c>
    </row>
    <row r="13" spans="1:28">
      <c r="A13" s="3"/>
      <c r="B13" s="3"/>
      <c r="C13" s="3" t="s">
        <v>484</v>
      </c>
      <c r="D13" s="3"/>
      <c r="E13" s="3"/>
      <c r="F13" s="3" t="s">
        <v>951</v>
      </c>
      <c r="G13" s="3" t="s">
        <v>9</v>
      </c>
      <c r="H13" s="3" t="s">
        <v>36</v>
      </c>
      <c r="I13" s="1">
        <v>44293.804618055598</v>
      </c>
      <c r="J13" s="4">
        <v>1118.3150975757301</v>
      </c>
      <c r="K13" s="4">
        <v>7.2018333333333304</v>
      </c>
      <c r="L13" s="4">
        <v>178387.590461671</v>
      </c>
      <c r="M13" s="4">
        <v>22.366301951514501</v>
      </c>
      <c r="Q13" s="114" t="s">
        <v>896</v>
      </c>
      <c r="R13" s="4">
        <f>L52</f>
        <v>220583.081227938</v>
      </c>
      <c r="S13" s="244"/>
      <c r="T13" s="247"/>
      <c r="U13" s="123"/>
      <c r="V13" s="200">
        <f t="shared" si="0"/>
        <v>0.65504046282288786</v>
      </c>
      <c r="W13" s="122"/>
      <c r="X13" s="121"/>
    </row>
    <row r="14" spans="1:28">
      <c r="A14" s="3"/>
      <c r="B14" s="3"/>
      <c r="C14" s="3" t="s">
        <v>484</v>
      </c>
      <c r="D14" s="3"/>
      <c r="E14" s="3"/>
      <c r="F14" s="3" t="s">
        <v>950</v>
      </c>
      <c r="G14" s="3" t="s">
        <v>9</v>
      </c>
      <c r="H14" s="3" t="s">
        <v>36</v>
      </c>
      <c r="I14" s="1">
        <v>44293.819687499999</v>
      </c>
      <c r="J14" s="4">
        <v>1254.65889161359</v>
      </c>
      <c r="K14" s="4">
        <v>7.2053333333333303</v>
      </c>
      <c r="L14" s="4">
        <v>196688.11308918201</v>
      </c>
      <c r="M14" s="4">
        <v>25.093177832271699</v>
      </c>
      <c r="Q14" s="114" t="s">
        <v>893</v>
      </c>
      <c r="R14" s="4">
        <f>L53</f>
        <v>209225.60532363801</v>
      </c>
      <c r="S14" s="245"/>
      <c r="T14" s="248"/>
      <c r="U14" s="123"/>
      <c r="V14" s="200">
        <f t="shared" si="0"/>
        <v>0.62131345968448859</v>
      </c>
      <c r="W14" s="122"/>
      <c r="X14" s="121"/>
    </row>
    <row r="15" spans="1:28">
      <c r="A15" s="3"/>
      <c r="B15" s="3"/>
      <c r="C15" s="3" t="s">
        <v>484</v>
      </c>
      <c r="D15" s="3"/>
      <c r="E15" s="3"/>
      <c r="F15" s="3" t="s">
        <v>949</v>
      </c>
      <c r="G15" s="3" t="s">
        <v>9</v>
      </c>
      <c r="H15" s="3" t="s">
        <v>36</v>
      </c>
      <c r="I15" s="1">
        <v>44293.834664351903</v>
      </c>
      <c r="J15" s="4">
        <v>5019.1240018574099</v>
      </c>
      <c r="K15" s="4">
        <v>7.2781000000000002</v>
      </c>
      <c r="L15" s="4">
        <v>711561.30740751501</v>
      </c>
      <c r="M15" s="4">
        <v>100.382480037148</v>
      </c>
      <c r="Q15" s="131" t="s">
        <v>890</v>
      </c>
      <c r="R15" s="4">
        <f>L60</f>
        <v>211335.94273343199</v>
      </c>
      <c r="S15" s="237">
        <f>AVERAGE(R15:R17)</f>
        <v>202341.11968059698</v>
      </c>
      <c r="T15" s="240">
        <f>_xlfn.STDEV.S(R15:R17)</f>
        <v>8878.3197828918619</v>
      </c>
      <c r="U15" s="136">
        <v>30</v>
      </c>
      <c r="V15" s="200">
        <f t="shared" si="0"/>
        <v>0.6275802884273306</v>
      </c>
      <c r="W15" s="135">
        <f>AVERAGE(V15:V17)</f>
        <v>0.60086938647265808</v>
      </c>
      <c r="X15" s="134">
        <f>STDEV(V15:V17)</f>
        <v>2.6364935457880913E-2</v>
      </c>
    </row>
    <row r="16" spans="1:28">
      <c r="A16" s="3"/>
      <c r="B16" s="3"/>
      <c r="C16" s="3" t="s">
        <v>484</v>
      </c>
      <c r="D16" s="3"/>
      <c r="E16" s="3"/>
      <c r="F16" s="3" t="s">
        <v>948</v>
      </c>
      <c r="G16" s="3" t="s">
        <v>13</v>
      </c>
      <c r="H16" s="3" t="s">
        <v>36</v>
      </c>
      <c r="I16" s="1">
        <v>44293.849687499998</v>
      </c>
      <c r="J16" s="4">
        <v>4980.4030922514003</v>
      </c>
      <c r="K16" s="4">
        <v>7.2781333333333302</v>
      </c>
      <c r="L16" s="4">
        <v>719792.44047993503</v>
      </c>
      <c r="M16" s="4">
        <v>99.608061845028004</v>
      </c>
      <c r="Q16" s="131" t="s">
        <v>887</v>
      </c>
      <c r="R16" s="4">
        <f>L61</f>
        <v>193584.08013598001</v>
      </c>
      <c r="S16" s="238"/>
      <c r="T16" s="241"/>
      <c r="U16" s="130"/>
      <c r="V16" s="200">
        <f t="shared" si="0"/>
        <v>0.5748646031305632</v>
      </c>
      <c r="W16" s="133"/>
      <c r="X16" s="132"/>
    </row>
    <row r="17" spans="1:24">
      <c r="A17" s="3"/>
      <c r="B17" s="3"/>
      <c r="C17" s="3" t="s">
        <v>481</v>
      </c>
      <c r="D17" s="3"/>
      <c r="E17" s="3"/>
      <c r="F17" s="3" t="s">
        <v>947</v>
      </c>
      <c r="G17" s="3" t="s">
        <v>13</v>
      </c>
      <c r="H17" s="3" t="s">
        <v>37</v>
      </c>
      <c r="I17" s="1">
        <v>44293.864652777796</v>
      </c>
      <c r="J17" s="4">
        <v>3566.9356543171698</v>
      </c>
      <c r="K17" s="4">
        <v>7.2469000000000001</v>
      </c>
      <c r="L17" s="4">
        <v>563458.75945783302</v>
      </c>
      <c r="M17" s="4">
        <v>101.91244726620501</v>
      </c>
      <c r="Q17" s="131" t="s">
        <v>885</v>
      </c>
      <c r="R17" s="4">
        <f>L62</f>
        <v>202103.336172379</v>
      </c>
      <c r="S17" s="239"/>
      <c r="T17" s="242"/>
      <c r="U17" s="130"/>
      <c r="V17" s="200">
        <f t="shared" si="0"/>
        <v>0.60016326786008045</v>
      </c>
      <c r="W17" s="129"/>
      <c r="X17" s="128"/>
    </row>
    <row r="18" spans="1:24">
      <c r="A18" s="3"/>
      <c r="B18" s="3"/>
      <c r="C18" s="3" t="s">
        <v>371</v>
      </c>
      <c r="D18" s="3"/>
      <c r="E18" s="3"/>
      <c r="F18" s="3" t="s">
        <v>946</v>
      </c>
      <c r="G18" s="3" t="s">
        <v>13</v>
      </c>
      <c r="H18" s="3" t="s">
        <v>14</v>
      </c>
      <c r="I18" s="1">
        <v>44293.879571759302</v>
      </c>
      <c r="J18" s="4">
        <v>2444.8370083259902</v>
      </c>
      <c r="K18" s="4">
        <v>7.2330666666666703</v>
      </c>
      <c r="L18" s="4">
        <v>406940.494792187</v>
      </c>
      <c r="M18" s="4">
        <v>97.793480333039597</v>
      </c>
      <c r="Q18" s="114" t="s">
        <v>883</v>
      </c>
      <c r="R18" s="4">
        <f>L67</f>
        <v>175028.609941712</v>
      </c>
      <c r="S18" s="243">
        <f>AVERAGE(R18:R20)</f>
        <v>171676.77488603233</v>
      </c>
      <c r="T18" s="246">
        <f>_xlfn.STDEV.S(R18:R20)</f>
        <v>3193.5647123250642</v>
      </c>
      <c r="U18" s="125">
        <v>60</v>
      </c>
      <c r="V18" s="200">
        <f t="shared" si="0"/>
        <v>0.51976253584467846</v>
      </c>
      <c r="W18" s="118">
        <f>AVERAGE(V18:V20)</f>
        <v>0.50980897288800908</v>
      </c>
      <c r="X18" s="117">
        <f>STDEV(V18:V20)</f>
        <v>9.4835655371709633E-3</v>
      </c>
    </row>
    <row r="19" spans="1:24">
      <c r="A19" s="3"/>
      <c r="B19" s="3"/>
      <c r="C19" s="3" t="s">
        <v>215</v>
      </c>
      <c r="D19" s="3"/>
      <c r="E19" s="3"/>
      <c r="F19" s="3" t="s">
        <v>945</v>
      </c>
      <c r="G19" s="3" t="s">
        <v>13</v>
      </c>
      <c r="H19" s="3" t="s">
        <v>38</v>
      </c>
      <c r="I19" s="1">
        <v>44293.894456018497</v>
      </c>
      <c r="J19" s="4">
        <v>1493.7951278191799</v>
      </c>
      <c r="K19" s="4">
        <v>7.2157</v>
      </c>
      <c r="L19" s="4">
        <v>250550.234087864</v>
      </c>
      <c r="M19" s="4">
        <v>99.586341854611902</v>
      </c>
      <c r="Q19" s="114" t="s">
        <v>880</v>
      </c>
      <c r="R19" s="4">
        <f>L68</f>
        <v>168669.40818851101</v>
      </c>
      <c r="S19" s="244"/>
      <c r="T19" s="247"/>
      <c r="U19" s="123"/>
      <c r="V19" s="200">
        <f t="shared" si="0"/>
        <v>0.50087833839665896</v>
      </c>
      <c r="W19" s="122"/>
      <c r="X19" s="121"/>
    </row>
    <row r="20" spans="1:24">
      <c r="A20" s="3"/>
      <c r="B20" s="3"/>
      <c r="C20" s="3" t="s">
        <v>423</v>
      </c>
      <c r="D20" s="3"/>
      <c r="E20" s="3"/>
      <c r="F20" s="3" t="s">
        <v>944</v>
      </c>
      <c r="G20" s="3" t="s">
        <v>13</v>
      </c>
      <c r="H20" s="3" t="s">
        <v>25</v>
      </c>
      <c r="I20" s="1">
        <v>44293.909467592603</v>
      </c>
      <c r="J20" s="4">
        <v>817.19217591933</v>
      </c>
      <c r="K20" s="4">
        <v>7.2053333333333303</v>
      </c>
      <c r="L20" s="4">
        <v>137448.74314759899</v>
      </c>
      <c r="M20" s="4">
        <v>102.14902198991599</v>
      </c>
      <c r="Q20" s="114" t="s">
        <v>877</v>
      </c>
      <c r="R20" s="4">
        <f>L69</f>
        <v>171332.306527874</v>
      </c>
      <c r="S20" s="245"/>
      <c r="T20" s="248"/>
      <c r="U20" s="124"/>
      <c r="V20" s="200">
        <f t="shared" si="0"/>
        <v>0.50878604442268993</v>
      </c>
      <c r="W20" s="127"/>
      <c r="X20" s="126"/>
    </row>
    <row r="21" spans="1:24">
      <c r="A21" s="3"/>
      <c r="B21" s="3"/>
      <c r="C21" s="3" t="s">
        <v>327</v>
      </c>
      <c r="D21" s="3"/>
      <c r="E21" s="3"/>
      <c r="F21" s="3" t="s">
        <v>943</v>
      </c>
      <c r="G21" s="3" t="s">
        <v>13</v>
      </c>
      <c r="H21" s="3" t="s">
        <v>12</v>
      </c>
      <c r="I21" s="1">
        <v>44293.924444444398</v>
      </c>
      <c r="J21" s="4">
        <v>482.47452500799801</v>
      </c>
      <c r="K21" s="4">
        <v>7.1983666666666704</v>
      </c>
      <c r="L21" s="4">
        <v>83100.870145215493</v>
      </c>
      <c r="M21" s="4">
        <v>96.494905001599605</v>
      </c>
      <c r="Q21" s="114" t="s">
        <v>874</v>
      </c>
      <c r="R21" s="4">
        <f>L75</f>
        <v>109698.250243784</v>
      </c>
      <c r="S21" s="243">
        <f>AVERAGE(R21:R23)</f>
        <v>139901.19373755401</v>
      </c>
      <c r="T21" s="246">
        <f>_xlfn.STDEV.S(R21:R23)</f>
        <v>50197.876609282786</v>
      </c>
      <c r="U21" s="125">
        <v>120</v>
      </c>
      <c r="V21" s="200">
        <f t="shared" si="0"/>
        <v>0.32575840454552596</v>
      </c>
      <c r="W21" s="118">
        <f>AVERAGE(V21:V23)</f>
        <v>0.41544864721798563</v>
      </c>
      <c r="X21" s="117">
        <f>STDEV(V21:V23)</f>
        <v>0.14906691911195474</v>
      </c>
    </row>
    <row r="22" spans="1:24">
      <c r="A22" s="3"/>
      <c r="B22" s="3"/>
      <c r="C22" s="3" t="s">
        <v>193</v>
      </c>
      <c r="D22" s="3"/>
      <c r="E22" s="3"/>
      <c r="F22" s="3" t="s">
        <v>942</v>
      </c>
      <c r="G22" s="3" t="s">
        <v>13</v>
      </c>
      <c r="H22" s="3" t="s">
        <v>26</v>
      </c>
      <c r="I22" s="1">
        <v>44293.939409722203</v>
      </c>
      <c r="J22" s="4">
        <v>363.137017213722</v>
      </c>
      <c r="K22" s="4">
        <v>7.1984000000000004</v>
      </c>
      <c r="L22" s="4">
        <v>61788.089737493297</v>
      </c>
      <c r="M22" s="4">
        <v>103.753433489635</v>
      </c>
      <c r="Q22" s="114" t="s">
        <v>872</v>
      </c>
      <c r="R22" s="4">
        <f>L76</f>
        <v>197847.30889893</v>
      </c>
      <c r="S22" s="244"/>
      <c r="T22" s="247"/>
      <c r="U22" s="123"/>
      <c r="V22" s="200">
        <f t="shared" si="0"/>
        <v>0.58752462821706064</v>
      </c>
      <c r="X22" s="81"/>
    </row>
    <row r="23" spans="1:24">
      <c r="A23" s="3"/>
      <c r="B23" s="3"/>
      <c r="C23" s="3" t="s">
        <v>403</v>
      </c>
      <c r="D23" s="3"/>
      <c r="E23" s="3"/>
      <c r="F23" s="3" t="s">
        <v>941</v>
      </c>
      <c r="G23" s="3" t="s">
        <v>13</v>
      </c>
      <c r="H23" s="3" t="s">
        <v>20</v>
      </c>
      <c r="I23" s="1">
        <v>44293.954421296301</v>
      </c>
      <c r="J23" s="4">
        <v>207.449524052973</v>
      </c>
      <c r="K23" s="4">
        <v>7.1948999999999996</v>
      </c>
      <c r="L23" s="4">
        <v>36222.0636015204</v>
      </c>
      <c r="M23" s="4">
        <v>103.724762026486</v>
      </c>
      <c r="Q23" s="114" t="s">
        <v>869</v>
      </c>
      <c r="R23" s="4">
        <f>L77</f>
        <v>112158.022069948</v>
      </c>
      <c r="S23" s="245"/>
      <c r="T23" s="248"/>
      <c r="U23" s="124"/>
      <c r="V23" s="200">
        <f t="shared" si="0"/>
        <v>0.33306290889137014</v>
      </c>
      <c r="W23" s="85"/>
      <c r="X23" s="111"/>
    </row>
    <row r="24" spans="1:24">
      <c r="A24" s="3"/>
      <c r="B24" s="3"/>
      <c r="C24" s="3" t="s">
        <v>304</v>
      </c>
      <c r="D24" s="3"/>
      <c r="E24" s="3"/>
      <c r="F24" s="3" t="s">
        <v>940</v>
      </c>
      <c r="G24" s="3" t="s">
        <v>13</v>
      </c>
      <c r="H24" s="3" t="s">
        <v>32</v>
      </c>
      <c r="I24" s="1">
        <v>44293.969375000001</v>
      </c>
      <c r="J24" s="4">
        <v>124.41761696533599</v>
      </c>
      <c r="K24" s="4">
        <v>7.1949333333333296</v>
      </c>
      <c r="L24" s="4">
        <v>21754.419370051801</v>
      </c>
      <c r="M24" s="4">
        <v>99.5340935722691</v>
      </c>
      <c r="Q24" s="114" t="s">
        <v>866</v>
      </c>
      <c r="R24" s="4">
        <f>L83</f>
        <v>43548.839421848301</v>
      </c>
      <c r="S24" s="243">
        <f>AVERAGE(R24:R26)</f>
        <v>42162.142749716637</v>
      </c>
      <c r="T24" s="246">
        <f>_xlfn.STDEV.S(R24:R26)</f>
        <v>2096.0899003455488</v>
      </c>
      <c r="U24" s="123">
        <v>240</v>
      </c>
      <c r="V24" s="200">
        <f t="shared" si="0"/>
        <v>0.12932203037280873</v>
      </c>
      <c r="W24" s="122">
        <f>AVERAGE(V24:V26)</f>
        <v>0.12520411514172419</v>
      </c>
      <c r="X24" s="121">
        <f>STDEV(V24:V26)</f>
        <v>6.2245195361194704E-3</v>
      </c>
    </row>
    <row r="25" spans="1:24">
      <c r="A25" s="3"/>
      <c r="B25" s="3"/>
      <c r="C25" s="3" t="s">
        <v>259</v>
      </c>
      <c r="D25" s="3"/>
      <c r="E25" s="3"/>
      <c r="F25" s="3" t="s">
        <v>939</v>
      </c>
      <c r="G25" s="3" t="s">
        <v>13</v>
      </c>
      <c r="H25" s="3" t="s">
        <v>33</v>
      </c>
      <c r="I25" s="1">
        <v>44293.984363425901</v>
      </c>
      <c r="J25" s="4">
        <v>78.194625699279001</v>
      </c>
      <c r="K25" s="4">
        <v>7.1948999999999996</v>
      </c>
      <c r="L25" s="4">
        <v>14921.6818038478</v>
      </c>
      <c r="M25" s="4">
        <v>97.743282124098698</v>
      </c>
      <c r="Q25" s="114" t="s">
        <v>864</v>
      </c>
      <c r="R25" s="4">
        <f>L84</f>
        <v>43186.757488037103</v>
      </c>
      <c r="S25" s="244"/>
      <c r="T25" s="247"/>
      <c r="U25" s="116"/>
      <c r="V25" s="200">
        <f t="shared" si="0"/>
        <v>0.12824679687718807</v>
      </c>
      <c r="X25" s="81"/>
    </row>
    <row r="26" spans="1:24">
      <c r="A26" s="3"/>
      <c r="B26" s="3"/>
      <c r="C26" s="3" t="s">
        <v>349</v>
      </c>
      <c r="D26" s="3"/>
      <c r="E26" s="3"/>
      <c r="F26" s="3" t="s">
        <v>938</v>
      </c>
      <c r="G26" s="3" t="s">
        <v>13</v>
      </c>
      <c r="H26" s="3" t="s">
        <v>35</v>
      </c>
      <c r="I26" s="1">
        <v>44293.999340277798</v>
      </c>
      <c r="J26" s="4">
        <v>44.366679715591303</v>
      </c>
      <c r="K26" s="4">
        <v>7.1949333333333296</v>
      </c>
      <c r="L26" s="4">
        <v>9589.2312046004608</v>
      </c>
      <c r="M26" s="4">
        <v>88.733359431182606</v>
      </c>
      <c r="Q26" s="114" t="s">
        <v>862</v>
      </c>
      <c r="R26" s="4">
        <f>L85</f>
        <v>39750.8313392645</v>
      </c>
      <c r="S26" s="245"/>
      <c r="T26" s="248"/>
      <c r="U26" s="116"/>
      <c r="V26" s="200">
        <f t="shared" si="0"/>
        <v>0.11804351817517578</v>
      </c>
      <c r="X26" s="81"/>
    </row>
    <row r="27" spans="1:24">
      <c r="A27" s="3"/>
      <c r="B27" s="3"/>
      <c r="C27" s="3" t="s">
        <v>237</v>
      </c>
      <c r="D27" s="3"/>
      <c r="E27" s="3"/>
      <c r="F27" s="3" t="s">
        <v>937</v>
      </c>
      <c r="G27" s="3" t="s">
        <v>13</v>
      </c>
      <c r="H27" s="3" t="s">
        <v>31</v>
      </c>
      <c r="I27" s="1">
        <v>44294.014398148101</v>
      </c>
      <c r="J27" s="4">
        <v>27.537802453518601</v>
      </c>
      <c r="K27" s="4">
        <v>7.1948999999999996</v>
      </c>
      <c r="L27" s="4">
        <v>6860.9272832485303</v>
      </c>
      <c r="M27" s="4">
        <v>91.792674845062095</v>
      </c>
      <c r="Q27" s="114"/>
      <c r="S27" s="243"/>
      <c r="T27" s="246"/>
      <c r="U27" s="120"/>
      <c r="V27" s="119"/>
      <c r="W27" s="118"/>
      <c r="X27" s="117"/>
    </row>
    <row r="28" spans="1:24">
      <c r="A28" s="3"/>
      <c r="B28" s="3"/>
      <c r="C28" s="3" t="s">
        <v>469</v>
      </c>
      <c r="D28" s="3"/>
      <c r="E28" s="3"/>
      <c r="F28" s="3" t="s">
        <v>936</v>
      </c>
      <c r="G28" s="3" t="s">
        <v>13</v>
      </c>
      <c r="H28" s="3" t="s">
        <v>17</v>
      </c>
      <c r="I28" s="1">
        <v>44294.029293981497</v>
      </c>
      <c r="J28" s="4">
        <v>22.270893056712399</v>
      </c>
      <c r="K28" s="4">
        <v>7.1914666666666696</v>
      </c>
      <c r="L28" s="4">
        <v>6084.5450802245996</v>
      </c>
      <c r="M28" s="4">
        <v>111.35446528356201</v>
      </c>
      <c r="Q28" s="114"/>
      <c r="S28" s="244"/>
      <c r="T28" s="247"/>
      <c r="U28" s="116"/>
      <c r="V28" s="115"/>
      <c r="X28" s="81"/>
    </row>
    <row r="29" spans="1:24">
      <c r="A29" s="3"/>
      <c r="B29" s="3"/>
      <c r="C29" s="3" t="s">
        <v>467</v>
      </c>
      <c r="D29" s="3"/>
      <c r="E29" s="3"/>
      <c r="F29" s="3" t="s">
        <v>935</v>
      </c>
      <c r="G29" s="3" t="s">
        <v>13</v>
      </c>
      <c r="H29" s="3" t="s">
        <v>6</v>
      </c>
      <c r="I29" s="1">
        <v>44294.044212963003</v>
      </c>
      <c r="J29" s="4">
        <v>11.899725485779401</v>
      </c>
      <c r="K29" s="4">
        <v>7.1948999999999996</v>
      </c>
      <c r="L29" s="4">
        <v>4581.5658216370202</v>
      </c>
      <c r="M29" s="4">
        <v>99.164379048161706</v>
      </c>
      <c r="Q29" s="114"/>
      <c r="R29" s="85"/>
      <c r="S29" s="245"/>
      <c r="T29" s="248"/>
      <c r="U29" s="113"/>
      <c r="V29" s="112"/>
      <c r="W29" s="85"/>
      <c r="X29" s="111"/>
    </row>
    <row r="30" spans="1:24">
      <c r="A30" s="3"/>
      <c r="B30" s="3"/>
      <c r="C30" s="3" t="s">
        <v>465</v>
      </c>
      <c r="D30" s="3"/>
      <c r="E30" s="3"/>
      <c r="F30" s="3" t="s">
        <v>934</v>
      </c>
      <c r="G30" s="3" t="s">
        <v>13</v>
      </c>
      <c r="H30" s="3" t="s">
        <v>23</v>
      </c>
      <c r="I30" s="1">
        <v>44294.059062499997</v>
      </c>
      <c r="J30" s="4">
        <v>9.2866796793817397</v>
      </c>
      <c r="K30" s="4">
        <v>7.2226666666666697</v>
      </c>
      <c r="L30" s="4">
        <v>4196.1147349841904</v>
      </c>
      <c r="M30" s="4">
        <v>132.66685256259601</v>
      </c>
      <c r="R30" s="151"/>
      <c r="S30" s="150"/>
      <c r="T30" s="150"/>
    </row>
    <row r="31" spans="1:24">
      <c r="A31" s="3"/>
      <c r="B31" s="3"/>
      <c r="C31" s="3" t="s">
        <v>281</v>
      </c>
      <c r="D31" s="3"/>
      <c r="E31" s="3"/>
      <c r="F31" s="3" t="s">
        <v>933</v>
      </c>
      <c r="G31" s="3" t="s">
        <v>9</v>
      </c>
      <c r="H31" s="3" t="s">
        <v>35</v>
      </c>
      <c r="I31" s="1">
        <v>44294.073912036998</v>
      </c>
      <c r="J31" s="4">
        <v>40.559644784571702</v>
      </c>
      <c r="K31" s="4">
        <v>7.1983666666666704</v>
      </c>
      <c r="L31" s="4">
        <v>8617.1461870319908</v>
      </c>
      <c r="M31" s="4">
        <v>81.119289569143405</v>
      </c>
      <c r="R31" s="151"/>
      <c r="S31" s="150"/>
      <c r="T31" s="150"/>
    </row>
    <row r="32" spans="1:24">
      <c r="A32" s="3"/>
      <c r="B32" s="3"/>
      <c r="C32" s="3" t="s">
        <v>932</v>
      </c>
      <c r="D32" s="3"/>
      <c r="E32" s="3"/>
      <c r="F32" s="3" t="s">
        <v>931</v>
      </c>
      <c r="G32" s="3" t="s">
        <v>7</v>
      </c>
      <c r="H32" s="3"/>
      <c r="I32" s="1">
        <v>44294.088842592602</v>
      </c>
      <c r="J32" s="4"/>
      <c r="K32" s="4">
        <v>7.28853333333333</v>
      </c>
      <c r="L32" s="4">
        <v>1950711.7555686</v>
      </c>
      <c r="M32" s="4"/>
    </row>
    <row r="33" spans="1:13">
      <c r="A33" s="3"/>
      <c r="B33" s="3"/>
      <c r="C33" s="3" t="s">
        <v>930</v>
      </c>
      <c r="D33" s="3"/>
      <c r="E33" s="3"/>
      <c r="F33" s="3" t="s">
        <v>929</v>
      </c>
      <c r="G33" s="3" t="s">
        <v>7</v>
      </c>
      <c r="H33" s="3"/>
      <c r="I33" s="1">
        <v>44294.103726851798</v>
      </c>
      <c r="J33" s="4"/>
      <c r="K33" s="4">
        <v>7.3093000000000004</v>
      </c>
      <c r="L33" s="4">
        <v>2525595.7384754298</v>
      </c>
      <c r="M33" s="4"/>
    </row>
    <row r="34" spans="1:13">
      <c r="A34" s="3"/>
      <c r="B34" s="3"/>
      <c r="C34" s="3" t="s">
        <v>926</v>
      </c>
      <c r="D34" s="3"/>
      <c r="E34" s="3"/>
      <c r="F34" s="3" t="s">
        <v>925</v>
      </c>
      <c r="G34" s="3" t="s">
        <v>7</v>
      </c>
      <c r="H34" s="3"/>
      <c r="I34" s="1">
        <v>44294.118611111102</v>
      </c>
      <c r="J34" s="4"/>
      <c r="K34" s="4">
        <v>7.3093333333333304</v>
      </c>
      <c r="L34" s="4">
        <v>2653599.89720038</v>
      </c>
      <c r="M34" s="4"/>
    </row>
    <row r="35" spans="1:13">
      <c r="A35" s="3"/>
      <c r="B35" s="3"/>
      <c r="C35" s="3" t="s">
        <v>916</v>
      </c>
      <c r="D35" s="3"/>
      <c r="E35" s="3"/>
      <c r="F35" s="3" t="s">
        <v>915</v>
      </c>
      <c r="G35" s="3" t="s">
        <v>7</v>
      </c>
      <c r="H35" s="3"/>
      <c r="I35" s="1">
        <v>44294.133541666699</v>
      </c>
      <c r="J35" s="4">
        <v>1675.96325192164</v>
      </c>
      <c r="K35" s="4">
        <v>7.3023666666666696</v>
      </c>
      <c r="L35" s="4">
        <v>297704.90570398502</v>
      </c>
      <c r="M35" s="4"/>
    </row>
    <row r="36" spans="1:13">
      <c r="A36" s="3"/>
      <c r="B36" s="3"/>
      <c r="C36" s="3" t="s">
        <v>913</v>
      </c>
      <c r="D36" s="3"/>
      <c r="E36" s="3"/>
      <c r="F36" s="3" t="s">
        <v>912</v>
      </c>
      <c r="G36" s="3" t="s">
        <v>7</v>
      </c>
      <c r="H36" s="3"/>
      <c r="I36" s="1">
        <v>44294.148449074099</v>
      </c>
      <c r="J36" s="4">
        <v>2076.86178682533</v>
      </c>
      <c r="K36" s="4">
        <v>7.3266666666666698</v>
      </c>
      <c r="L36" s="4">
        <v>363643.50045550597</v>
      </c>
      <c r="M36" s="4"/>
    </row>
    <row r="37" spans="1:13">
      <c r="A37" s="3"/>
      <c r="B37" s="3"/>
      <c r="C37" s="3" t="s">
        <v>910</v>
      </c>
      <c r="D37" s="3"/>
      <c r="E37" s="3"/>
      <c r="F37" s="3" t="s">
        <v>909</v>
      </c>
      <c r="G37" s="3" t="s">
        <v>7</v>
      </c>
      <c r="H37" s="3"/>
      <c r="I37" s="1">
        <v>44294.163368055597</v>
      </c>
      <c r="J37" s="4">
        <v>1941.0854708454001</v>
      </c>
      <c r="K37" s="4">
        <v>7.3197000000000001</v>
      </c>
      <c r="L37" s="4">
        <v>348893.37467953499</v>
      </c>
      <c r="M37" s="4"/>
    </row>
    <row r="38" spans="1:13">
      <c r="A38" s="3"/>
      <c r="B38" s="3"/>
      <c r="C38" s="3" t="s">
        <v>237</v>
      </c>
      <c r="D38" s="3"/>
      <c r="E38" s="3"/>
      <c r="F38" s="3" t="s">
        <v>907</v>
      </c>
      <c r="G38" s="3" t="s">
        <v>9</v>
      </c>
      <c r="H38" s="3" t="s">
        <v>31</v>
      </c>
      <c r="I38" s="1">
        <v>44294.178356481498</v>
      </c>
      <c r="J38" s="4">
        <v>29.530865994714802</v>
      </c>
      <c r="K38" s="4">
        <v>7.1984000000000004</v>
      </c>
      <c r="L38" s="4">
        <v>6968.0059650346002</v>
      </c>
      <c r="M38" s="4">
        <v>98.436219982382795</v>
      </c>
    </row>
    <row r="39" spans="1:13">
      <c r="A39" s="3"/>
      <c r="B39" s="3"/>
      <c r="C39" s="3" t="s">
        <v>532</v>
      </c>
      <c r="D39" s="3"/>
      <c r="E39" s="3"/>
      <c r="F39" s="3" t="s">
        <v>905</v>
      </c>
      <c r="G39" s="3" t="s">
        <v>9</v>
      </c>
      <c r="H39" s="3" t="s">
        <v>25</v>
      </c>
      <c r="I39" s="1">
        <v>44294.193298611099</v>
      </c>
      <c r="J39" s="4">
        <v>555.75440367407998</v>
      </c>
      <c r="K39" s="4">
        <v>7.1983666666666704</v>
      </c>
      <c r="L39" s="4">
        <v>82939.7969968736</v>
      </c>
      <c r="M39" s="4">
        <v>69.469300459259998</v>
      </c>
    </row>
    <row r="40" spans="1:13">
      <c r="A40" s="3"/>
      <c r="B40" s="3"/>
      <c r="C40" s="3" t="s">
        <v>903</v>
      </c>
      <c r="D40" s="3"/>
      <c r="E40" s="3"/>
      <c r="F40" s="3" t="s">
        <v>902</v>
      </c>
      <c r="G40" s="3" t="s">
        <v>7</v>
      </c>
      <c r="H40" s="3"/>
      <c r="I40" s="1">
        <v>44294.208252314798</v>
      </c>
      <c r="J40" s="4">
        <v>18390.670928038398</v>
      </c>
      <c r="K40" s="4">
        <v>7.2781333333333302</v>
      </c>
      <c r="L40" s="4">
        <v>1705844.2977378101</v>
      </c>
      <c r="M40" s="4"/>
    </row>
    <row r="41" spans="1:13">
      <c r="A41" s="3"/>
      <c r="B41" s="3"/>
      <c r="C41" s="3" t="s">
        <v>900</v>
      </c>
      <c r="D41" s="3"/>
      <c r="E41" s="3"/>
      <c r="F41" s="3" t="s">
        <v>899</v>
      </c>
      <c r="G41" s="3" t="s">
        <v>7</v>
      </c>
      <c r="H41" s="3"/>
      <c r="I41" s="1">
        <v>44294.223275463002</v>
      </c>
      <c r="J41" s="4">
        <v>5542.2299791547903</v>
      </c>
      <c r="K41" s="4">
        <v>7.2295666666666696</v>
      </c>
      <c r="L41" s="4">
        <v>765122.06611967995</v>
      </c>
      <c r="M41" s="4"/>
    </row>
    <row r="42" spans="1:13">
      <c r="A42" s="3"/>
      <c r="B42" s="3"/>
      <c r="C42" s="3" t="s">
        <v>861</v>
      </c>
      <c r="D42" s="3"/>
      <c r="E42" s="3"/>
      <c r="F42" s="3" t="s">
        <v>897</v>
      </c>
      <c r="G42" s="3" t="s">
        <v>7</v>
      </c>
      <c r="H42" s="3"/>
      <c r="I42" s="1">
        <v>44294.238275463002</v>
      </c>
      <c r="J42" s="4">
        <v>13561.3472872168</v>
      </c>
      <c r="K42" s="4">
        <v>7.2642666666666704</v>
      </c>
      <c r="L42" s="4">
        <v>1430078.3466745301</v>
      </c>
      <c r="M42" s="4"/>
    </row>
    <row r="43" spans="1:13">
      <c r="A43" s="3"/>
      <c r="B43" s="3"/>
      <c r="C43" s="3" t="s">
        <v>895</v>
      </c>
      <c r="D43" s="3"/>
      <c r="E43" s="3"/>
      <c r="F43" s="3" t="s">
        <v>894</v>
      </c>
      <c r="G43" s="3" t="s">
        <v>7</v>
      </c>
      <c r="H43" s="3"/>
      <c r="I43" s="1">
        <v>44294.253252314797</v>
      </c>
      <c r="J43" s="4">
        <v>1334.3833878606999</v>
      </c>
      <c r="K43" s="4">
        <v>7.2850333333333301</v>
      </c>
      <c r="L43" s="4">
        <v>220866.46407829301</v>
      </c>
      <c r="M43" s="4"/>
    </row>
    <row r="44" spans="1:13">
      <c r="A44" s="3"/>
      <c r="B44" s="3"/>
      <c r="C44" s="3" t="s">
        <v>892</v>
      </c>
      <c r="D44" s="3"/>
      <c r="E44" s="3"/>
      <c r="F44" s="3" t="s">
        <v>891</v>
      </c>
      <c r="G44" s="3" t="s">
        <v>7</v>
      </c>
      <c r="H44" s="3"/>
      <c r="I44" s="1">
        <v>44294.268240740697</v>
      </c>
      <c r="J44" s="4">
        <v>731.37934618019005</v>
      </c>
      <c r="K44" s="4">
        <v>7.2434666666666701</v>
      </c>
      <c r="L44" s="4">
        <v>125376.211888676</v>
      </c>
      <c r="M44" s="4"/>
    </row>
    <row r="45" spans="1:13">
      <c r="A45" s="3"/>
      <c r="B45" s="3"/>
      <c r="C45" s="3" t="s">
        <v>889</v>
      </c>
      <c r="D45" s="3"/>
      <c r="E45" s="3"/>
      <c r="F45" s="3" t="s">
        <v>888</v>
      </c>
      <c r="G45" s="3" t="s">
        <v>7</v>
      </c>
      <c r="H45" s="3"/>
      <c r="I45" s="1">
        <v>44294.2831365741</v>
      </c>
      <c r="J45" s="4">
        <v>1169.5059323696801</v>
      </c>
      <c r="K45" s="4">
        <v>7.2815666666666701</v>
      </c>
      <c r="L45" s="4">
        <v>207401.53936989699</v>
      </c>
      <c r="M45" s="4"/>
    </row>
    <row r="46" spans="1:13">
      <c r="A46" s="3"/>
      <c r="B46" s="3"/>
      <c r="C46" s="3" t="s">
        <v>423</v>
      </c>
      <c r="D46" s="3"/>
      <c r="E46" s="3"/>
      <c r="F46" s="3" t="s">
        <v>886</v>
      </c>
      <c r="G46" s="3" t="s">
        <v>9</v>
      </c>
      <c r="H46" s="3" t="s">
        <v>25</v>
      </c>
      <c r="I46" s="1">
        <v>44294.298009259299</v>
      </c>
      <c r="J46" s="4">
        <v>867.45512192341596</v>
      </c>
      <c r="K46" s="4">
        <v>7.2053333333333303</v>
      </c>
      <c r="L46" s="4">
        <v>113727.78213419201</v>
      </c>
      <c r="M46" s="4">
        <v>108.43189024042699</v>
      </c>
    </row>
    <row r="47" spans="1:13">
      <c r="A47" s="3"/>
      <c r="B47" s="3"/>
      <c r="C47" s="3" t="s">
        <v>594</v>
      </c>
      <c r="D47" s="3"/>
      <c r="E47" s="3"/>
      <c r="F47" s="3" t="s">
        <v>884</v>
      </c>
      <c r="G47" s="3" t="s">
        <v>9</v>
      </c>
      <c r="H47" s="3" t="s">
        <v>36</v>
      </c>
      <c r="I47" s="1">
        <v>44294.312962962998</v>
      </c>
      <c r="J47" s="4">
        <v>4374.8982699251001</v>
      </c>
      <c r="K47" s="4">
        <v>7.2746333333333304</v>
      </c>
      <c r="L47" s="4">
        <v>504201.18100173899</v>
      </c>
      <c r="M47" s="4">
        <v>87.497965398501904</v>
      </c>
    </row>
    <row r="48" spans="1:13">
      <c r="A48" s="3"/>
      <c r="B48" s="3"/>
      <c r="C48" s="3" t="s">
        <v>882</v>
      </c>
      <c r="D48" s="3"/>
      <c r="E48" s="3"/>
      <c r="F48" s="3" t="s">
        <v>881</v>
      </c>
      <c r="G48" s="3" t="s">
        <v>7</v>
      </c>
      <c r="H48" s="3"/>
      <c r="I48" s="1">
        <v>44294.327962962998</v>
      </c>
      <c r="J48" s="4">
        <v>16183.9458975527</v>
      </c>
      <c r="K48" s="4">
        <v>7.2746666666666702</v>
      </c>
      <c r="L48" s="4">
        <v>1503954.40175282</v>
      </c>
      <c r="M48" s="4"/>
    </row>
    <row r="49" spans="1:13">
      <c r="A49" s="3"/>
      <c r="B49" s="3"/>
      <c r="C49" s="3" t="s">
        <v>879</v>
      </c>
      <c r="D49" s="3"/>
      <c r="E49" s="3"/>
      <c r="F49" s="3" t="s">
        <v>878</v>
      </c>
      <c r="G49" s="3" t="s">
        <v>7</v>
      </c>
      <c r="H49" s="3"/>
      <c r="I49" s="1">
        <v>44294.3428935185</v>
      </c>
      <c r="J49" s="4"/>
      <c r="K49" s="4">
        <v>7.2954333333333299</v>
      </c>
      <c r="L49" s="4">
        <v>1940065.1100119201</v>
      </c>
      <c r="M49" s="4"/>
    </row>
    <row r="50" spans="1:13">
      <c r="A50" s="3"/>
      <c r="B50" s="3"/>
      <c r="C50" s="3" t="s">
        <v>876</v>
      </c>
      <c r="D50" s="3"/>
      <c r="E50" s="3"/>
      <c r="F50" s="3" t="s">
        <v>875</v>
      </c>
      <c r="G50" s="3" t="s">
        <v>7</v>
      </c>
      <c r="H50" s="3"/>
      <c r="I50" s="1">
        <v>44294.357858796298</v>
      </c>
      <c r="J50" s="4"/>
      <c r="K50" s="4">
        <v>7.2781333333333302</v>
      </c>
      <c r="L50" s="4">
        <v>1597034.3325074499</v>
      </c>
      <c r="M50" s="4"/>
    </row>
    <row r="51" spans="1:13">
      <c r="A51" s="3"/>
      <c r="B51" s="3"/>
      <c r="C51" s="3" t="s">
        <v>817</v>
      </c>
      <c r="D51" s="3"/>
      <c r="E51" s="3"/>
      <c r="F51" s="3" t="s">
        <v>873</v>
      </c>
      <c r="G51" s="3" t="s">
        <v>7</v>
      </c>
      <c r="H51" s="3"/>
      <c r="I51" s="1">
        <v>44294.372777777797</v>
      </c>
      <c r="J51" s="4">
        <v>1342.3641466520901</v>
      </c>
      <c r="K51" s="4">
        <v>7.2919666666666698</v>
      </c>
      <c r="L51" s="4">
        <v>218927.608077596</v>
      </c>
      <c r="M51" s="4"/>
    </row>
    <row r="52" spans="1:13">
      <c r="A52" s="3"/>
      <c r="B52" s="3"/>
      <c r="C52" s="3" t="s">
        <v>871</v>
      </c>
      <c r="D52" s="3"/>
      <c r="E52" s="3"/>
      <c r="F52" s="3" t="s">
        <v>870</v>
      </c>
      <c r="G52" s="3" t="s">
        <v>7</v>
      </c>
      <c r="H52" s="3"/>
      <c r="I52" s="1">
        <v>44294.387766203698</v>
      </c>
      <c r="J52" s="4">
        <v>1290.2880651970299</v>
      </c>
      <c r="K52" s="4">
        <v>7.2919999999999998</v>
      </c>
      <c r="L52" s="4">
        <v>220583.081227938</v>
      </c>
      <c r="M52" s="4"/>
    </row>
    <row r="53" spans="1:13">
      <c r="A53" s="3"/>
      <c r="B53" s="3"/>
      <c r="C53" s="3" t="s">
        <v>868</v>
      </c>
      <c r="D53" s="3"/>
      <c r="E53" s="3"/>
      <c r="F53" s="3" t="s">
        <v>867</v>
      </c>
      <c r="G53" s="3" t="s">
        <v>7</v>
      </c>
      <c r="H53" s="3"/>
      <c r="I53" s="1">
        <v>44294.402696759302</v>
      </c>
      <c r="J53" s="4">
        <v>1225.7763578762599</v>
      </c>
      <c r="K53" s="4">
        <v>7.2850333333333301</v>
      </c>
      <c r="L53" s="4">
        <v>209225.60532363801</v>
      </c>
      <c r="M53" s="4"/>
    </row>
    <row r="54" spans="1:13">
      <c r="A54" s="3"/>
      <c r="B54" s="3"/>
      <c r="C54" s="3" t="s">
        <v>403</v>
      </c>
      <c r="D54" s="3"/>
      <c r="E54" s="3"/>
      <c r="F54" s="3" t="s">
        <v>865</v>
      </c>
      <c r="G54" s="3" t="s">
        <v>9</v>
      </c>
      <c r="H54" s="3" t="s">
        <v>20</v>
      </c>
      <c r="I54" s="1">
        <v>44294.417581018497</v>
      </c>
      <c r="J54" s="4">
        <v>217.31414667460299</v>
      </c>
      <c r="K54" s="4">
        <v>7.1984000000000004</v>
      </c>
      <c r="L54" s="4">
        <v>30546.058700317601</v>
      </c>
      <c r="M54" s="4">
        <v>108.65707333730199</v>
      </c>
    </row>
    <row r="55" spans="1:13">
      <c r="A55" s="3"/>
      <c r="B55" s="3"/>
      <c r="C55" s="3" t="s">
        <v>190</v>
      </c>
      <c r="D55" s="3"/>
      <c r="E55" s="3"/>
      <c r="F55" s="3" t="s">
        <v>863</v>
      </c>
      <c r="G55" s="3" t="s">
        <v>34</v>
      </c>
      <c r="H55" s="3"/>
      <c r="I55" s="1">
        <v>44294.432488425897</v>
      </c>
      <c r="J55" s="4">
        <v>0</v>
      </c>
      <c r="K55" s="4">
        <v>7.2191666666666698</v>
      </c>
      <c r="L55" s="4">
        <v>0</v>
      </c>
      <c r="M55" s="4"/>
    </row>
    <row r="56" spans="1:13">
      <c r="A56" s="3"/>
      <c r="B56" s="3"/>
      <c r="C56" s="3" t="s">
        <v>861</v>
      </c>
      <c r="D56" s="3"/>
      <c r="E56" s="3"/>
      <c r="F56" s="3" t="s">
        <v>860</v>
      </c>
      <c r="G56" s="3" t="s">
        <v>7</v>
      </c>
      <c r="H56" s="3"/>
      <c r="I56" s="1">
        <v>44294.4474305556</v>
      </c>
      <c r="J56" s="4">
        <v>14537.513270302399</v>
      </c>
      <c r="K56" s="4">
        <v>7.2677333333333296</v>
      </c>
      <c r="L56" s="4">
        <v>1377143.31207773</v>
      </c>
      <c r="M56" s="4"/>
    </row>
    <row r="57" spans="1:13">
      <c r="A57" s="3"/>
      <c r="B57" s="3"/>
      <c r="C57" s="3" t="s">
        <v>858</v>
      </c>
      <c r="D57" s="3"/>
      <c r="E57" s="3"/>
      <c r="F57" s="3" t="s">
        <v>857</v>
      </c>
      <c r="G57" s="3" t="s">
        <v>7</v>
      </c>
      <c r="H57" s="3"/>
      <c r="I57" s="1">
        <v>44294.462384259299</v>
      </c>
      <c r="J57" s="4"/>
      <c r="K57" s="4">
        <v>7.2919666666666698</v>
      </c>
      <c r="L57" s="4">
        <v>1757658.21816924</v>
      </c>
      <c r="M57" s="4"/>
    </row>
    <row r="58" spans="1:13">
      <c r="A58" s="3"/>
      <c r="B58" s="3"/>
      <c r="C58" s="3" t="s">
        <v>855</v>
      </c>
      <c r="D58" s="3"/>
      <c r="E58" s="3"/>
      <c r="F58" s="3" t="s">
        <v>854</v>
      </c>
      <c r="G58" s="3" t="s">
        <v>7</v>
      </c>
      <c r="H58" s="3"/>
      <c r="I58" s="1">
        <v>44294.477268518502</v>
      </c>
      <c r="J58" s="4">
        <v>12768.447776602099</v>
      </c>
      <c r="K58" s="4">
        <v>7.2712000000000003</v>
      </c>
      <c r="L58" s="4">
        <v>1393499.19241966</v>
      </c>
      <c r="M58" s="4"/>
    </row>
    <row r="59" spans="1:13">
      <c r="A59" s="3"/>
      <c r="B59" s="3"/>
      <c r="C59" s="3" t="s">
        <v>852</v>
      </c>
      <c r="D59" s="3"/>
      <c r="E59" s="3"/>
      <c r="F59" s="3" t="s">
        <v>851</v>
      </c>
      <c r="G59" s="3" t="s">
        <v>7</v>
      </c>
      <c r="H59" s="3"/>
      <c r="I59" s="1">
        <v>44294.492164351897</v>
      </c>
      <c r="J59" s="4">
        <v>13673.4586755418</v>
      </c>
      <c r="K59" s="4">
        <v>7.2746333333333304</v>
      </c>
      <c r="L59" s="4">
        <v>1424302.8196763</v>
      </c>
      <c r="M59" s="4"/>
    </row>
    <row r="60" spans="1:13">
      <c r="A60" s="3"/>
      <c r="B60" s="3"/>
      <c r="C60" s="3" t="s">
        <v>850</v>
      </c>
      <c r="D60" s="3"/>
      <c r="E60" s="3"/>
      <c r="F60" s="3" t="s">
        <v>849</v>
      </c>
      <c r="G60" s="3" t="s">
        <v>7</v>
      </c>
      <c r="H60" s="3"/>
      <c r="I60" s="1">
        <v>44294.507037037001</v>
      </c>
      <c r="J60" s="4">
        <v>1298.29841418861</v>
      </c>
      <c r="K60" s="4">
        <v>7.2954666666666697</v>
      </c>
      <c r="L60" s="4">
        <v>211335.94273343199</v>
      </c>
      <c r="M60" s="4"/>
    </row>
    <row r="61" spans="1:13">
      <c r="A61" s="3"/>
      <c r="B61" s="3"/>
      <c r="C61" s="3" t="s">
        <v>848</v>
      </c>
      <c r="D61" s="3"/>
      <c r="E61" s="3"/>
      <c r="F61" s="3" t="s">
        <v>847</v>
      </c>
      <c r="G61" s="3" t="s">
        <v>7</v>
      </c>
      <c r="H61" s="3"/>
      <c r="I61" s="1">
        <v>44294.521944444401</v>
      </c>
      <c r="J61" s="4">
        <v>1120.2049309627</v>
      </c>
      <c r="K61" s="4">
        <v>7.2850333333333301</v>
      </c>
      <c r="L61" s="4">
        <v>193584.08013598001</v>
      </c>
      <c r="M61" s="4"/>
    </row>
    <row r="62" spans="1:13">
      <c r="A62" s="3"/>
      <c r="B62" s="3"/>
      <c r="C62" s="3" t="s">
        <v>846</v>
      </c>
      <c r="D62" s="3"/>
      <c r="E62" s="3"/>
      <c r="F62" s="3" t="s">
        <v>845</v>
      </c>
      <c r="G62" s="3" t="s">
        <v>7</v>
      </c>
      <c r="H62" s="3"/>
      <c r="I62" s="1">
        <v>44294.536898148202</v>
      </c>
      <c r="J62" s="4">
        <v>1243.90717094104</v>
      </c>
      <c r="K62" s="4">
        <v>7.28853333333333</v>
      </c>
      <c r="L62" s="4">
        <v>202103.336172379</v>
      </c>
      <c r="M62" s="4"/>
    </row>
    <row r="63" spans="1:13">
      <c r="A63" s="3"/>
      <c r="B63" s="3"/>
      <c r="C63" s="3" t="s">
        <v>327</v>
      </c>
      <c r="D63" s="3"/>
      <c r="E63" s="3"/>
      <c r="F63" s="3" t="s">
        <v>844</v>
      </c>
      <c r="G63" s="3" t="s">
        <v>9</v>
      </c>
      <c r="H63" s="3" t="s">
        <v>12</v>
      </c>
      <c r="I63" s="1">
        <v>44294.551805555602</v>
      </c>
      <c r="J63" s="4">
        <v>491.76810305893002</v>
      </c>
      <c r="K63" s="4">
        <v>7.1983666666666704</v>
      </c>
      <c r="L63" s="4">
        <v>67200.418300311707</v>
      </c>
      <c r="M63" s="4">
        <v>98.3536206117859</v>
      </c>
    </row>
    <row r="64" spans="1:13">
      <c r="A64" s="3"/>
      <c r="B64" s="3"/>
      <c r="C64" s="3" t="s">
        <v>843</v>
      </c>
      <c r="D64" s="3"/>
      <c r="E64" s="3"/>
      <c r="F64" s="3" t="s">
        <v>842</v>
      </c>
      <c r="G64" s="3" t="s">
        <v>7</v>
      </c>
      <c r="H64" s="3"/>
      <c r="I64" s="1">
        <v>44294.566736111097</v>
      </c>
      <c r="J64" s="4">
        <v>12624.062927011601</v>
      </c>
      <c r="K64" s="4">
        <v>7.3231999999999999</v>
      </c>
      <c r="L64" s="4">
        <v>1387619.21846072</v>
      </c>
      <c r="M64" s="4"/>
    </row>
    <row r="65" spans="1:13">
      <c r="A65" s="3"/>
      <c r="B65" s="3"/>
      <c r="C65" s="3" t="s">
        <v>841</v>
      </c>
      <c r="D65" s="3"/>
      <c r="E65" s="3"/>
      <c r="F65" s="3" t="s">
        <v>840</v>
      </c>
      <c r="G65" s="3" t="s">
        <v>7</v>
      </c>
      <c r="H65" s="3"/>
      <c r="I65" s="1">
        <v>44294.581701388903</v>
      </c>
      <c r="J65" s="4">
        <v>11891.2183838077</v>
      </c>
      <c r="K65" s="4">
        <v>7.3093000000000004</v>
      </c>
      <c r="L65" s="4">
        <v>1359798.40455645</v>
      </c>
      <c r="M65" s="4"/>
    </row>
    <row r="66" spans="1:13">
      <c r="A66" s="3"/>
      <c r="B66" s="3"/>
      <c r="C66" s="3" t="s">
        <v>839</v>
      </c>
      <c r="D66" s="3"/>
      <c r="E66" s="3"/>
      <c r="F66" s="3" t="s">
        <v>838</v>
      </c>
      <c r="G66" s="3" t="s">
        <v>7</v>
      </c>
      <c r="H66" s="3"/>
      <c r="I66" s="1">
        <v>44294.596631944398</v>
      </c>
      <c r="J66" s="4">
        <v>13452.3541047542</v>
      </c>
      <c r="K66" s="4">
        <v>7.3197333333333301</v>
      </c>
      <c r="L66" s="4">
        <v>1558271.6597281599</v>
      </c>
      <c r="M66" s="4"/>
    </row>
    <row r="67" spans="1:13">
      <c r="A67" s="3"/>
      <c r="B67" s="3"/>
      <c r="C67" s="3" t="s">
        <v>837</v>
      </c>
      <c r="D67" s="3"/>
      <c r="E67" s="3"/>
      <c r="F67" s="3" t="s">
        <v>836</v>
      </c>
      <c r="G67" s="3" t="s">
        <v>7</v>
      </c>
      <c r="H67" s="3"/>
      <c r="I67" s="1">
        <v>44294.611574074101</v>
      </c>
      <c r="J67" s="4">
        <v>1078.33517501505</v>
      </c>
      <c r="K67" s="4">
        <v>7.3162333333333303</v>
      </c>
      <c r="L67" s="4">
        <v>175028.609941712</v>
      </c>
      <c r="M67" s="4"/>
    </row>
    <row r="68" spans="1:13">
      <c r="A68" s="3"/>
      <c r="B68" s="3"/>
      <c r="C68" s="3" t="s">
        <v>835</v>
      </c>
      <c r="D68" s="3"/>
      <c r="E68" s="3"/>
      <c r="F68" s="3" t="s">
        <v>834</v>
      </c>
      <c r="G68" s="3" t="s">
        <v>7</v>
      </c>
      <c r="H68" s="3"/>
      <c r="I68" s="1">
        <v>44294.626516203702</v>
      </c>
      <c r="J68" s="4">
        <v>988.08281160088495</v>
      </c>
      <c r="K68" s="4">
        <v>7.3197333333333301</v>
      </c>
      <c r="L68" s="4">
        <v>168669.40818851101</v>
      </c>
      <c r="M68" s="4"/>
    </row>
    <row r="69" spans="1:13">
      <c r="A69" s="3"/>
      <c r="B69" s="3"/>
      <c r="C69" s="3" t="s">
        <v>832</v>
      </c>
      <c r="D69" s="3" t="s">
        <v>30</v>
      </c>
      <c r="E69" s="3" t="s">
        <v>30</v>
      </c>
      <c r="F69" s="3" t="s">
        <v>833</v>
      </c>
      <c r="G69" s="3" t="s">
        <v>7</v>
      </c>
      <c r="H69" s="3" t="s">
        <v>30</v>
      </c>
      <c r="I69" s="1">
        <v>44294.6413888889</v>
      </c>
      <c r="J69" s="4">
        <v>966.87925295634102</v>
      </c>
      <c r="K69" s="4">
        <v>7.3197000000000001</v>
      </c>
      <c r="L69" s="4">
        <v>171332.306527874</v>
      </c>
      <c r="M69" s="4"/>
    </row>
    <row r="70" spans="1:13">
      <c r="A70" s="3"/>
      <c r="B70" s="3"/>
      <c r="C70" s="3" t="s">
        <v>832</v>
      </c>
      <c r="D70" s="3" t="s">
        <v>30</v>
      </c>
      <c r="E70" s="3" t="s">
        <v>30</v>
      </c>
      <c r="F70" s="3" t="s">
        <v>831</v>
      </c>
      <c r="G70" s="3" t="s">
        <v>7</v>
      </c>
      <c r="H70" s="3" t="s">
        <v>30</v>
      </c>
      <c r="I70" s="1">
        <v>44294.6562962963</v>
      </c>
      <c r="J70" s="4">
        <v>967.68642845815498</v>
      </c>
      <c r="K70" s="4">
        <v>7.31626666666667</v>
      </c>
      <c r="L70" s="4">
        <v>165756.222753418</v>
      </c>
      <c r="M70" s="4"/>
    </row>
    <row r="71" spans="1:13">
      <c r="A71" s="3"/>
      <c r="B71" s="3"/>
      <c r="C71" s="3" t="s">
        <v>349</v>
      </c>
      <c r="D71" s="3" t="s">
        <v>30</v>
      </c>
      <c r="E71" s="3" t="s">
        <v>30</v>
      </c>
      <c r="F71" s="3" t="s">
        <v>830</v>
      </c>
      <c r="G71" s="3" t="s">
        <v>9</v>
      </c>
      <c r="H71" s="3" t="s">
        <v>35</v>
      </c>
      <c r="I71" s="1">
        <v>44294.671226851897</v>
      </c>
      <c r="J71" s="4">
        <v>48.354986090344198</v>
      </c>
      <c r="K71" s="4">
        <v>7.1948999999999996</v>
      </c>
      <c r="L71" s="4">
        <v>8539.4643609047107</v>
      </c>
      <c r="M71" s="4">
        <v>96.709972180688396</v>
      </c>
    </row>
    <row r="72" spans="1:13">
      <c r="A72" s="3"/>
      <c r="B72" s="3"/>
      <c r="C72" s="3" t="s">
        <v>829</v>
      </c>
      <c r="D72" s="3" t="s">
        <v>30</v>
      </c>
      <c r="E72" s="3" t="s">
        <v>30</v>
      </c>
      <c r="F72" s="3" t="s">
        <v>828</v>
      </c>
      <c r="G72" s="3" t="s">
        <v>7</v>
      </c>
      <c r="H72" s="3" t="s">
        <v>30</v>
      </c>
      <c r="I72" s="1">
        <v>44294.686076388898</v>
      </c>
      <c r="J72" s="4">
        <v>4368.8047489094597</v>
      </c>
      <c r="K72" s="4">
        <v>7.2989333333333297</v>
      </c>
      <c r="L72" s="4">
        <v>576265.88939196698</v>
      </c>
      <c r="M72" s="4"/>
    </row>
    <row r="73" spans="1:13">
      <c r="A73" s="3"/>
      <c r="B73" s="3"/>
      <c r="C73" s="3" t="s">
        <v>827</v>
      </c>
      <c r="D73" s="3" t="s">
        <v>30</v>
      </c>
      <c r="E73" s="3" t="s">
        <v>30</v>
      </c>
      <c r="F73" s="3" t="s">
        <v>826</v>
      </c>
      <c r="G73" s="3" t="s">
        <v>7</v>
      </c>
      <c r="H73" s="3" t="s">
        <v>30</v>
      </c>
      <c r="I73" s="1">
        <v>44294.700960648202</v>
      </c>
      <c r="J73" s="4">
        <v>4508.6826638471202</v>
      </c>
      <c r="K73" s="4">
        <v>7.2919666666666698</v>
      </c>
      <c r="L73" s="4">
        <v>635796.57281541894</v>
      </c>
      <c r="M73" s="4"/>
    </row>
    <row r="74" spans="1:13">
      <c r="A74" s="3"/>
      <c r="B74" s="3"/>
      <c r="C74" s="3" t="s">
        <v>825</v>
      </c>
      <c r="D74" s="3" t="s">
        <v>30</v>
      </c>
      <c r="E74" s="3" t="s">
        <v>30</v>
      </c>
      <c r="F74" s="3" t="s">
        <v>824</v>
      </c>
      <c r="G74" s="3" t="s">
        <v>7</v>
      </c>
      <c r="H74" s="3" t="s">
        <v>30</v>
      </c>
      <c r="I74" s="1">
        <v>44294.715914351902</v>
      </c>
      <c r="J74" s="4">
        <v>9371.7614682482108</v>
      </c>
      <c r="K74" s="4">
        <v>7.3301333333333298</v>
      </c>
      <c r="L74" s="4">
        <v>1186192.6429225099</v>
      </c>
      <c r="M74" s="4"/>
    </row>
    <row r="75" spans="1:13">
      <c r="A75" s="3"/>
      <c r="B75" s="3"/>
      <c r="C75" s="3" t="s">
        <v>823</v>
      </c>
      <c r="D75" s="3" t="s">
        <v>30</v>
      </c>
      <c r="E75" s="3" t="s">
        <v>30</v>
      </c>
      <c r="F75" s="3" t="s">
        <v>822</v>
      </c>
      <c r="G75" s="3" t="s">
        <v>7</v>
      </c>
      <c r="H75" s="3" t="s">
        <v>30</v>
      </c>
      <c r="I75" s="1">
        <v>44294.730844907397</v>
      </c>
      <c r="J75" s="4">
        <v>663.23914443794195</v>
      </c>
      <c r="K75" s="4">
        <v>7.2988999999999997</v>
      </c>
      <c r="L75" s="4">
        <v>109698.250243784</v>
      </c>
      <c r="M75" s="4"/>
    </row>
    <row r="76" spans="1:13">
      <c r="A76" s="3"/>
      <c r="B76" s="3"/>
      <c r="C76" s="3" t="s">
        <v>821</v>
      </c>
      <c r="D76" s="3" t="s">
        <v>30</v>
      </c>
      <c r="E76" s="3" t="s">
        <v>30</v>
      </c>
      <c r="F76" s="3" t="s">
        <v>820</v>
      </c>
      <c r="G76" s="3" t="s">
        <v>7</v>
      </c>
      <c r="H76" s="3" t="s">
        <v>30</v>
      </c>
      <c r="I76" s="1">
        <v>44294.745763888903</v>
      </c>
      <c r="J76" s="4">
        <v>1067.65848646323</v>
      </c>
      <c r="K76" s="4">
        <v>7.3578666666666699</v>
      </c>
      <c r="L76" s="4">
        <v>197847.30889893</v>
      </c>
      <c r="M76" s="4"/>
    </row>
    <row r="77" spans="1:13">
      <c r="A77" s="3"/>
      <c r="B77" s="3"/>
      <c r="C77" s="3" t="s">
        <v>819</v>
      </c>
      <c r="D77" s="3" t="s">
        <v>30</v>
      </c>
      <c r="E77" s="3" t="s">
        <v>30</v>
      </c>
      <c r="F77" s="3" t="s">
        <v>818</v>
      </c>
      <c r="G77" s="3" t="s">
        <v>7</v>
      </c>
      <c r="H77" s="3" t="s">
        <v>30</v>
      </c>
      <c r="I77" s="1">
        <v>44294.760763888902</v>
      </c>
      <c r="J77" s="4">
        <v>608.71256052419199</v>
      </c>
      <c r="K77" s="4">
        <v>7.3162333333333303</v>
      </c>
      <c r="L77" s="4">
        <v>112158.022069948</v>
      </c>
      <c r="M77" s="4"/>
    </row>
    <row r="78" spans="1:13">
      <c r="A78" s="3"/>
      <c r="B78" s="3"/>
      <c r="C78" s="3" t="s">
        <v>817</v>
      </c>
      <c r="D78" s="3" t="s">
        <v>30</v>
      </c>
      <c r="E78" s="3" t="s">
        <v>30</v>
      </c>
      <c r="F78" s="3" t="s">
        <v>816</v>
      </c>
      <c r="G78" s="3" t="s">
        <v>7</v>
      </c>
      <c r="H78" s="3" t="s">
        <v>30</v>
      </c>
      <c r="I78" s="1">
        <v>44294.7757291667</v>
      </c>
      <c r="J78" s="4">
        <v>1338.68967752668</v>
      </c>
      <c r="K78" s="4">
        <v>7.28853333333333</v>
      </c>
      <c r="L78" s="4">
        <v>210289.440372785</v>
      </c>
      <c r="M78" s="4"/>
    </row>
    <row r="79" spans="1:13">
      <c r="A79" s="3"/>
      <c r="B79" s="3"/>
      <c r="C79" s="3" t="s">
        <v>193</v>
      </c>
      <c r="D79" s="3" t="s">
        <v>30</v>
      </c>
      <c r="E79" s="3" t="s">
        <v>30</v>
      </c>
      <c r="F79" s="3" t="s">
        <v>815</v>
      </c>
      <c r="G79" s="3" t="s">
        <v>9</v>
      </c>
      <c r="H79" s="3" t="s">
        <v>26</v>
      </c>
      <c r="I79" s="1">
        <v>44294.790671296301</v>
      </c>
      <c r="J79" s="4">
        <v>371.83491799561898</v>
      </c>
      <c r="K79" s="4">
        <v>7.1983666666666704</v>
      </c>
      <c r="L79" s="4">
        <v>46325.6829957679</v>
      </c>
      <c r="M79" s="4">
        <v>106.238547998748</v>
      </c>
    </row>
    <row r="80" spans="1:13">
      <c r="A80" s="3"/>
      <c r="B80" s="3"/>
      <c r="C80" s="3" t="s">
        <v>814</v>
      </c>
      <c r="D80" s="3" t="s">
        <v>30</v>
      </c>
      <c r="E80" s="3" t="s">
        <v>30</v>
      </c>
      <c r="F80" s="3" t="s">
        <v>813</v>
      </c>
      <c r="G80" s="3" t="s">
        <v>7</v>
      </c>
      <c r="H80" s="3" t="s">
        <v>30</v>
      </c>
      <c r="I80" s="1">
        <v>44294.805648148104</v>
      </c>
      <c r="J80" s="4">
        <v>2155.5809156191499</v>
      </c>
      <c r="K80" s="4">
        <v>7.3405333333333296</v>
      </c>
      <c r="L80" s="4">
        <v>312581.07137984398</v>
      </c>
      <c r="M80" s="4"/>
    </row>
    <row r="81" spans="1:13">
      <c r="A81" s="3"/>
      <c r="B81" s="3"/>
      <c r="C81" s="3" t="s">
        <v>812</v>
      </c>
      <c r="D81" s="3" t="s">
        <v>30</v>
      </c>
      <c r="E81" s="3" t="s">
        <v>30</v>
      </c>
      <c r="F81" s="3" t="s">
        <v>811</v>
      </c>
      <c r="G81" s="3" t="s">
        <v>7</v>
      </c>
      <c r="H81" s="3" t="s">
        <v>30</v>
      </c>
      <c r="I81" s="1">
        <v>44294.820555555598</v>
      </c>
      <c r="J81" s="4">
        <v>2147.2102700843002</v>
      </c>
      <c r="K81" s="4">
        <v>7.32663333333333</v>
      </c>
      <c r="L81" s="4">
        <v>292715.38184851001</v>
      </c>
      <c r="M81" s="4"/>
    </row>
    <row r="82" spans="1:13">
      <c r="A82" s="3"/>
      <c r="B82" s="3"/>
      <c r="C82" s="3" t="s">
        <v>810</v>
      </c>
      <c r="D82" s="3" t="s">
        <v>30</v>
      </c>
      <c r="E82" s="3" t="s">
        <v>30</v>
      </c>
      <c r="F82" s="3" t="s">
        <v>809</v>
      </c>
      <c r="G82" s="3" t="s">
        <v>7</v>
      </c>
      <c r="H82" s="3" t="s">
        <v>30</v>
      </c>
      <c r="I82" s="1">
        <v>44294.835613425901</v>
      </c>
      <c r="J82" s="4">
        <v>2140.07794295448</v>
      </c>
      <c r="K82" s="4">
        <v>7.3058666666666703</v>
      </c>
      <c r="L82" s="4">
        <v>282064.877606561</v>
      </c>
      <c r="M82" s="4"/>
    </row>
    <row r="83" spans="1:13">
      <c r="A83" s="3"/>
      <c r="B83" s="3"/>
      <c r="C83" s="3" t="s">
        <v>808</v>
      </c>
      <c r="D83" s="3" t="s">
        <v>30</v>
      </c>
      <c r="E83" s="3" t="s">
        <v>30</v>
      </c>
      <c r="F83" s="3" t="s">
        <v>807</v>
      </c>
      <c r="G83" s="3" t="s">
        <v>7</v>
      </c>
      <c r="H83" s="3" t="s">
        <v>30</v>
      </c>
      <c r="I83" s="1">
        <v>44294.850543981498</v>
      </c>
      <c r="J83" s="4">
        <v>284.83879171517498</v>
      </c>
      <c r="K83" s="4">
        <v>7.3300999999999998</v>
      </c>
      <c r="L83" s="4">
        <v>43548.839421848301</v>
      </c>
      <c r="M83" s="4"/>
    </row>
    <row r="84" spans="1:13">
      <c r="A84" s="3"/>
      <c r="B84" s="3"/>
      <c r="C84" s="3" t="s">
        <v>806</v>
      </c>
      <c r="D84" s="3" t="s">
        <v>30</v>
      </c>
      <c r="E84" s="3" t="s">
        <v>30</v>
      </c>
      <c r="F84" s="3" t="s">
        <v>805</v>
      </c>
      <c r="G84" s="3" t="s">
        <v>7</v>
      </c>
      <c r="H84" s="3" t="s">
        <v>30</v>
      </c>
      <c r="I84" s="1">
        <v>44294.865416666697</v>
      </c>
      <c r="J84" s="4">
        <v>286.88867067550598</v>
      </c>
      <c r="K84" s="4">
        <v>7.3301333333333298</v>
      </c>
      <c r="L84" s="4">
        <v>43186.757488037103</v>
      </c>
      <c r="M84" s="4"/>
    </row>
    <row r="85" spans="1:13">
      <c r="A85" s="3"/>
      <c r="B85" s="3"/>
      <c r="C85" s="3" t="s">
        <v>804</v>
      </c>
      <c r="D85" s="3" t="s">
        <v>30</v>
      </c>
      <c r="E85" s="3" t="s">
        <v>30</v>
      </c>
      <c r="F85" s="3" t="s">
        <v>803</v>
      </c>
      <c r="G85" s="3" t="s">
        <v>7</v>
      </c>
      <c r="H85" s="3" t="s">
        <v>30</v>
      </c>
      <c r="I85" s="1">
        <v>44294.880312499998</v>
      </c>
      <c r="J85" s="4">
        <v>226.56300005267099</v>
      </c>
      <c r="K85" s="4">
        <v>7.3474333333333304</v>
      </c>
      <c r="L85" s="4">
        <v>39750.8313392645</v>
      </c>
      <c r="M85" s="4"/>
    </row>
    <row r="86" spans="1:13">
      <c r="A86" s="3"/>
      <c r="B86" s="3"/>
      <c r="C86" s="3" t="s">
        <v>802</v>
      </c>
      <c r="D86" s="3" t="s">
        <v>30</v>
      </c>
      <c r="E86" s="3" t="s">
        <v>30</v>
      </c>
      <c r="F86" s="3" t="s">
        <v>801</v>
      </c>
      <c r="G86" s="3" t="s">
        <v>7</v>
      </c>
      <c r="H86" s="3" t="s">
        <v>30</v>
      </c>
      <c r="I86" s="1">
        <v>44294.895243055602</v>
      </c>
      <c r="J86" s="4">
        <v>563.14393680380704</v>
      </c>
      <c r="K86" s="4">
        <v>7.3128000000000002</v>
      </c>
      <c r="L86" s="4">
        <v>75580.042318062304</v>
      </c>
      <c r="M86" s="4"/>
    </row>
    <row r="87" spans="1:13">
      <c r="A87" s="3"/>
      <c r="B87" s="3"/>
      <c r="C87" s="3" t="s">
        <v>259</v>
      </c>
      <c r="D87" s="3" t="s">
        <v>30</v>
      </c>
      <c r="E87" s="3" t="s">
        <v>30</v>
      </c>
      <c r="F87" s="3" t="s">
        <v>800</v>
      </c>
      <c r="G87" s="3" t="s">
        <v>9</v>
      </c>
      <c r="H87" s="3" t="s">
        <v>33</v>
      </c>
      <c r="I87" s="1">
        <v>44294.910115740699</v>
      </c>
      <c r="J87" s="4">
        <v>83.839203745585607</v>
      </c>
      <c r="K87" s="4">
        <v>7.1948999999999996</v>
      </c>
      <c r="L87" s="4">
        <v>10988.916290552501</v>
      </c>
      <c r="M87" s="4">
        <v>104.799004681982</v>
      </c>
    </row>
    <row r="88" spans="1:13">
      <c r="A88" s="3"/>
      <c r="B88" s="3"/>
      <c r="C88" s="3" t="s">
        <v>799</v>
      </c>
      <c r="D88" s="3" t="s">
        <v>30</v>
      </c>
      <c r="E88" s="3" t="s">
        <v>30</v>
      </c>
      <c r="F88" s="3" t="s">
        <v>798</v>
      </c>
      <c r="G88" s="3" t="s">
        <v>7</v>
      </c>
      <c r="H88" s="3" t="s">
        <v>30</v>
      </c>
      <c r="I88" s="1">
        <v>44294.925000000003</v>
      </c>
      <c r="J88" s="4">
        <v>860.861477951555</v>
      </c>
      <c r="K88" s="4">
        <v>7.3440000000000003</v>
      </c>
      <c r="L88" s="4">
        <v>112280.33156361899</v>
      </c>
      <c r="M88" s="4"/>
    </row>
    <row r="89" spans="1:13">
      <c r="A89" s="3"/>
      <c r="B89" s="3"/>
      <c r="C89" s="3" t="s">
        <v>797</v>
      </c>
      <c r="D89" s="3" t="s">
        <v>30</v>
      </c>
      <c r="E89" s="3" t="s">
        <v>30</v>
      </c>
      <c r="F89" s="3" t="s">
        <v>796</v>
      </c>
      <c r="G89" s="3" t="s">
        <v>7</v>
      </c>
      <c r="H89" s="3" t="s">
        <v>30</v>
      </c>
      <c r="I89" s="1">
        <v>44294.939907407403</v>
      </c>
      <c r="J89" s="4">
        <v>642.50717622364004</v>
      </c>
      <c r="K89" s="4">
        <v>7.3197000000000001</v>
      </c>
      <c r="L89" s="4">
        <v>87716.342489273695</v>
      </c>
      <c r="M89" s="4"/>
    </row>
    <row r="90" spans="1:13">
      <c r="A90" s="3"/>
      <c r="B90" s="3"/>
      <c r="C90" s="3" t="s">
        <v>795</v>
      </c>
      <c r="D90" s="3" t="s">
        <v>30</v>
      </c>
      <c r="E90" s="3" t="s">
        <v>30</v>
      </c>
      <c r="F90" s="3" t="s">
        <v>794</v>
      </c>
      <c r="G90" s="3" t="s">
        <v>7</v>
      </c>
      <c r="H90" s="3" t="s">
        <v>30</v>
      </c>
      <c r="I90" s="1">
        <v>44294.9547453704</v>
      </c>
      <c r="J90" s="4">
        <v>84.935689019623794</v>
      </c>
      <c r="K90" s="4">
        <v>7.3856000000000002</v>
      </c>
      <c r="L90" s="4">
        <v>14438.292579711901</v>
      </c>
      <c r="M90" s="4"/>
    </row>
    <row r="91" spans="1:13">
      <c r="A91" s="3"/>
      <c r="B91" s="3"/>
      <c r="C91" s="3" t="s">
        <v>793</v>
      </c>
      <c r="D91" s="3" t="s">
        <v>30</v>
      </c>
      <c r="E91" s="3" t="s">
        <v>30</v>
      </c>
      <c r="F91" s="3" t="s">
        <v>792</v>
      </c>
      <c r="G91" s="3" t="s">
        <v>7</v>
      </c>
      <c r="H91" s="3" t="s">
        <v>30</v>
      </c>
      <c r="I91" s="1">
        <v>44294.969583333303</v>
      </c>
      <c r="J91" s="4">
        <v>94.878265224066695</v>
      </c>
      <c r="K91" s="4">
        <v>7.4028999999999998</v>
      </c>
      <c r="L91" s="4">
        <v>15288.645160517601</v>
      </c>
      <c r="M91" s="4"/>
    </row>
    <row r="92" spans="1:13">
      <c r="A92" s="3"/>
      <c r="B92" s="3"/>
      <c r="C92" s="3" t="s">
        <v>791</v>
      </c>
      <c r="D92" s="3" t="s">
        <v>30</v>
      </c>
      <c r="E92" s="3" t="s">
        <v>30</v>
      </c>
      <c r="F92" s="3" t="s">
        <v>790</v>
      </c>
      <c r="G92" s="3" t="s">
        <v>7</v>
      </c>
      <c r="H92" s="3" t="s">
        <v>30</v>
      </c>
      <c r="I92" s="1">
        <v>44294.984479166698</v>
      </c>
      <c r="J92" s="4">
        <v>77.119817603772006</v>
      </c>
      <c r="K92" s="4">
        <v>7.4063999999999997</v>
      </c>
      <c r="L92" s="4">
        <v>13028.9326893127</v>
      </c>
      <c r="M92" s="4"/>
    </row>
    <row r="93" spans="1:13">
      <c r="A93" s="3"/>
      <c r="B93" s="3"/>
      <c r="C93" s="3" t="s">
        <v>215</v>
      </c>
      <c r="D93" s="3" t="s">
        <v>30</v>
      </c>
      <c r="E93" s="3" t="s">
        <v>30</v>
      </c>
      <c r="F93" s="3" t="s">
        <v>789</v>
      </c>
      <c r="G93" s="3" t="s">
        <v>9</v>
      </c>
      <c r="H93" s="3" t="s">
        <v>38</v>
      </c>
      <c r="I93" s="1">
        <v>44294.999374999999</v>
      </c>
      <c r="J93" s="4">
        <v>1578.0240533127501</v>
      </c>
      <c r="K93" s="4">
        <v>7.2157</v>
      </c>
      <c r="L93" s="4">
        <v>171541.023318589</v>
      </c>
      <c r="M93" s="4">
        <v>105.201603554184</v>
      </c>
    </row>
    <row r="94" spans="1:13">
      <c r="A94" s="3"/>
      <c r="B94" s="3"/>
      <c r="C94" s="3" t="s">
        <v>190</v>
      </c>
      <c r="D94" s="3" t="s">
        <v>30</v>
      </c>
      <c r="E94" s="3" t="s">
        <v>30</v>
      </c>
      <c r="F94" s="3" t="s">
        <v>788</v>
      </c>
      <c r="G94" s="3" t="s">
        <v>34</v>
      </c>
      <c r="H94" s="3" t="s">
        <v>30</v>
      </c>
      <c r="I94" s="1">
        <v>44295.0143171296</v>
      </c>
      <c r="J94" s="4">
        <v>4.3017301821955298</v>
      </c>
      <c r="K94" s="4">
        <v>7.2261333333333297</v>
      </c>
      <c r="L94" s="4">
        <v>2210.09035617883</v>
      </c>
      <c r="M94" s="4"/>
    </row>
  </sheetData>
  <mergeCells count="21">
    <mergeCell ref="A1:I1"/>
    <mergeCell ref="J1:M1"/>
    <mergeCell ref="U3:X3"/>
    <mergeCell ref="Q4:T4"/>
    <mergeCell ref="V4:X4"/>
    <mergeCell ref="S6:S8"/>
    <mergeCell ref="T6:T8"/>
    <mergeCell ref="S9:S11"/>
    <mergeCell ref="T9:T11"/>
    <mergeCell ref="S12:S14"/>
    <mergeCell ref="T12:T14"/>
    <mergeCell ref="S15:S17"/>
    <mergeCell ref="T15:T17"/>
    <mergeCell ref="S27:S29"/>
    <mergeCell ref="T27:T29"/>
    <mergeCell ref="S18:S20"/>
    <mergeCell ref="T18:T20"/>
    <mergeCell ref="S21:S23"/>
    <mergeCell ref="T21:T23"/>
    <mergeCell ref="S24:S26"/>
    <mergeCell ref="T24:T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08E9-B4EC-4E9A-B40C-C8BCD29F8C94}">
  <dimension ref="A1:AD48"/>
  <sheetViews>
    <sheetView topLeftCell="G10" workbookViewId="0">
      <selection activeCell="AH35" sqref="AH35"/>
    </sheetView>
  </sheetViews>
  <sheetFormatPr defaultColWidth="9.140625" defaultRowHeight="15"/>
  <cols>
    <col min="1" max="2" width="4" customWidth="1"/>
    <col min="3" max="3" width="22.140625" customWidth="1"/>
    <col min="4" max="4" width="7.85546875" customWidth="1"/>
    <col min="5" max="5" width="4" customWidth="1"/>
    <col min="6" max="6" width="13.28515625" customWidth="1"/>
    <col min="7" max="7" width="12.5703125" customWidth="1"/>
    <col min="8" max="8" width="7.42578125" customWidth="1"/>
    <col min="9" max="9" width="18.5703125" customWidth="1"/>
    <col min="11" max="11" width="5.5703125" customWidth="1"/>
    <col min="12" max="12" width="7.7109375" customWidth="1"/>
    <col min="13" max="13" width="7.5703125" customWidth="1"/>
    <col min="14" max="14" width="5.5703125" customWidth="1"/>
    <col min="15" max="15" width="6" customWidth="1"/>
    <col min="18" max="18" width="10.140625" customWidth="1"/>
    <col min="19" max="19" width="10.7109375" customWidth="1"/>
    <col min="20" max="20" width="12.42578125" customWidth="1"/>
    <col min="21" max="21" width="12.5703125" customWidth="1"/>
  </cols>
  <sheetData>
    <row r="1" spans="1:30" ht="15" customHeight="1">
      <c r="A1" s="234" t="s">
        <v>7</v>
      </c>
      <c r="B1" s="235"/>
      <c r="C1" s="235"/>
      <c r="D1" s="235"/>
      <c r="E1" s="235"/>
      <c r="F1" s="235"/>
      <c r="G1" s="235"/>
      <c r="H1" s="235"/>
      <c r="I1" s="236"/>
      <c r="J1" s="234" t="s">
        <v>733</v>
      </c>
      <c r="K1" s="235"/>
      <c r="L1" s="235"/>
      <c r="M1" s="236"/>
      <c r="N1" s="234" t="s">
        <v>731</v>
      </c>
      <c r="O1" s="236"/>
    </row>
    <row r="2" spans="1:30" ht="15" customHeight="1">
      <c r="A2" s="2" t="s">
        <v>30</v>
      </c>
      <c r="B2" s="2" t="s">
        <v>30</v>
      </c>
      <c r="C2" s="2" t="s">
        <v>18</v>
      </c>
      <c r="D2" s="2" t="s">
        <v>11</v>
      </c>
      <c r="E2" s="2" t="s">
        <v>962</v>
      </c>
      <c r="F2" s="2" t="s">
        <v>16</v>
      </c>
      <c r="G2" s="2" t="s">
        <v>19</v>
      </c>
      <c r="H2" s="2" t="s">
        <v>8</v>
      </c>
      <c r="I2" s="2" t="s">
        <v>21</v>
      </c>
      <c r="J2" s="2" t="s">
        <v>5</v>
      </c>
      <c r="K2" s="2" t="s">
        <v>2</v>
      </c>
      <c r="L2" s="2" t="s">
        <v>757</v>
      </c>
      <c r="M2" s="2" t="s">
        <v>0</v>
      </c>
      <c r="N2" s="2" t="s">
        <v>2</v>
      </c>
      <c r="O2" s="2" t="s">
        <v>29</v>
      </c>
      <c r="R2" s="149"/>
      <c r="S2" s="148"/>
      <c r="T2" s="147"/>
      <c r="U2" s="148"/>
      <c r="V2" s="249" t="s">
        <v>1212</v>
      </c>
      <c r="W2" s="249"/>
      <c r="X2" s="249"/>
      <c r="Y2" s="249"/>
    </row>
    <row r="3" spans="1:30">
      <c r="A3" s="3"/>
      <c r="B3" s="3"/>
      <c r="C3" s="3" t="s">
        <v>1171</v>
      </c>
      <c r="D3" s="3" t="s">
        <v>30</v>
      </c>
      <c r="E3" s="3" t="s">
        <v>30</v>
      </c>
      <c r="F3" s="3" t="s">
        <v>1211</v>
      </c>
      <c r="G3" s="3" t="s">
        <v>34</v>
      </c>
      <c r="H3" s="3" t="s">
        <v>30</v>
      </c>
      <c r="I3" s="1">
        <v>44356.683845231499</v>
      </c>
      <c r="J3" s="4">
        <v>0</v>
      </c>
      <c r="K3" s="4">
        <v>7.9754500000000004</v>
      </c>
      <c r="L3" s="4">
        <v>2286.5675936050302</v>
      </c>
      <c r="M3" s="4"/>
      <c r="N3" s="4">
        <v>6.4511833333333302</v>
      </c>
      <c r="O3" s="4">
        <v>48954.039207842798</v>
      </c>
      <c r="R3" s="250" t="s">
        <v>1210</v>
      </c>
      <c r="S3" s="250"/>
      <c r="T3" s="250"/>
      <c r="U3" s="250"/>
      <c r="V3" s="28"/>
      <c r="W3" s="251" t="s">
        <v>927</v>
      </c>
      <c r="X3" s="252"/>
      <c r="Y3" s="253"/>
    </row>
    <row r="4" spans="1:30">
      <c r="A4" s="3"/>
      <c r="B4" s="3"/>
      <c r="C4" s="3" t="s">
        <v>1171</v>
      </c>
      <c r="D4" s="3" t="s">
        <v>30</v>
      </c>
      <c r="E4" s="3" t="s">
        <v>30</v>
      </c>
      <c r="F4" s="3" t="s">
        <v>1209</v>
      </c>
      <c r="G4" s="3" t="s">
        <v>34</v>
      </c>
      <c r="H4" s="3" t="s">
        <v>30</v>
      </c>
      <c r="I4" s="1">
        <v>44356.697702662001</v>
      </c>
      <c r="J4" s="4">
        <v>0</v>
      </c>
      <c r="K4" s="4">
        <v>8.3285833333333308</v>
      </c>
      <c r="L4" s="4">
        <v>282.45429324137098</v>
      </c>
      <c r="M4" s="4"/>
      <c r="N4" s="4">
        <v>6.4513499999999997</v>
      </c>
      <c r="O4" s="4">
        <v>48159.393547125503</v>
      </c>
      <c r="R4" s="140" t="s">
        <v>117</v>
      </c>
      <c r="S4" s="140" t="s">
        <v>924</v>
      </c>
      <c r="T4" s="140" t="s">
        <v>921</v>
      </c>
      <c r="U4" s="144" t="s">
        <v>917</v>
      </c>
      <c r="V4" s="143" t="s">
        <v>923</v>
      </c>
      <c r="W4" s="143" t="s">
        <v>922</v>
      </c>
      <c r="X4" s="142" t="s">
        <v>921</v>
      </c>
      <c r="Y4" s="141" t="s">
        <v>920</v>
      </c>
    </row>
    <row r="5" spans="1:30">
      <c r="A5" s="3"/>
      <c r="B5" s="3"/>
      <c r="C5" s="3" t="s">
        <v>1171</v>
      </c>
      <c r="D5" s="3" t="s">
        <v>30</v>
      </c>
      <c r="E5" s="3" t="s">
        <v>30</v>
      </c>
      <c r="F5" s="3" t="s">
        <v>1208</v>
      </c>
      <c r="G5" s="3" t="s">
        <v>34</v>
      </c>
      <c r="H5" s="3" t="s">
        <v>30</v>
      </c>
      <c r="I5" s="1">
        <v>44356.711536423602</v>
      </c>
      <c r="J5" s="4">
        <v>0</v>
      </c>
      <c r="K5" s="4">
        <v>8.2130333333333301</v>
      </c>
      <c r="L5" s="4">
        <v>376.69740664988501</v>
      </c>
      <c r="M5" s="4"/>
      <c r="N5" s="4">
        <v>6.4505833333333298</v>
      </c>
      <c r="O5" s="4">
        <v>49705.530505152601</v>
      </c>
      <c r="R5" s="114" t="s">
        <v>914</v>
      </c>
      <c r="S5" s="4">
        <v>55573.718054148601</v>
      </c>
      <c r="T5" s="257">
        <f>AVERAGE(S5:S7)</f>
        <v>58000.232034545828</v>
      </c>
      <c r="U5" s="254">
        <f>_xlfn.STDEV.S(S5:S7)</f>
        <v>7845.5811650381656</v>
      </c>
      <c r="V5" s="207">
        <v>0</v>
      </c>
      <c r="W5" s="187">
        <f t="shared" ref="W5:W25" si="0">S5/$T$5</f>
        <v>0.9581637194321575</v>
      </c>
      <c r="X5" s="200">
        <f>AVERAGE(W5:W7)</f>
        <v>1.0000000000000002</v>
      </c>
      <c r="Y5" s="121">
        <f>STDEV(W5:W7)</f>
        <v>0.13526809962355107</v>
      </c>
    </row>
    <row r="6" spans="1:30">
      <c r="A6" s="3"/>
      <c r="B6" s="3"/>
      <c r="C6" s="3" t="s">
        <v>1171</v>
      </c>
      <c r="D6" s="3" t="s">
        <v>30</v>
      </c>
      <c r="E6" s="3" t="s">
        <v>30</v>
      </c>
      <c r="F6" s="3" t="s">
        <v>1207</v>
      </c>
      <c r="G6" s="3" t="s">
        <v>34</v>
      </c>
      <c r="H6" s="3" t="s">
        <v>30</v>
      </c>
      <c r="I6" s="1">
        <v>44356.725437118097</v>
      </c>
      <c r="J6" s="4">
        <v>0</v>
      </c>
      <c r="K6" s="4">
        <v>8.2920499999999997</v>
      </c>
      <c r="L6" s="4">
        <v>270.09700900319399</v>
      </c>
      <c r="M6" s="4"/>
      <c r="N6" s="4">
        <v>6.4513333333333298</v>
      </c>
      <c r="O6" s="4">
        <v>46806.429034645596</v>
      </c>
      <c r="R6" s="114" t="s">
        <v>911</v>
      </c>
      <c r="S6" s="4">
        <v>66772.402058005493</v>
      </c>
      <c r="T6" s="258"/>
      <c r="U6" s="255"/>
      <c r="V6" s="207"/>
      <c r="W6" s="187">
        <f t="shared" si="0"/>
        <v>1.1512437056843985</v>
      </c>
      <c r="X6" s="200"/>
      <c r="Y6" s="121"/>
    </row>
    <row r="7" spans="1:30">
      <c r="A7" s="3"/>
      <c r="B7" s="3"/>
      <c r="C7" s="3" t="s">
        <v>1171</v>
      </c>
      <c r="D7" s="3" t="s">
        <v>30</v>
      </c>
      <c r="E7" s="3" t="s">
        <v>30</v>
      </c>
      <c r="F7" s="3" t="s">
        <v>1206</v>
      </c>
      <c r="G7" s="3" t="s">
        <v>34</v>
      </c>
      <c r="H7" s="3" t="s">
        <v>30</v>
      </c>
      <c r="I7" s="1">
        <v>44356.739254490698</v>
      </c>
      <c r="J7" s="4">
        <v>0</v>
      </c>
      <c r="K7" s="4">
        <v>8.1947666666666699</v>
      </c>
      <c r="L7" s="4">
        <v>435.97253294444403</v>
      </c>
      <c r="M7" s="4"/>
      <c r="N7" s="4">
        <v>6.4582333333333297</v>
      </c>
      <c r="O7" s="4">
        <v>47636.587270211501</v>
      </c>
      <c r="R7" s="114" t="s">
        <v>908</v>
      </c>
      <c r="S7" s="4">
        <v>51654.575991483398</v>
      </c>
      <c r="T7" s="259"/>
      <c r="U7" s="256"/>
      <c r="V7" s="207"/>
      <c r="W7" s="187">
        <f t="shared" si="0"/>
        <v>0.89059257488344423</v>
      </c>
      <c r="X7" s="200"/>
      <c r="Y7" s="121"/>
    </row>
    <row r="8" spans="1:30">
      <c r="A8" s="3"/>
      <c r="B8" s="3"/>
      <c r="C8" s="3" t="s">
        <v>1198</v>
      </c>
      <c r="D8" s="3" t="s">
        <v>30</v>
      </c>
      <c r="E8" s="3" t="s">
        <v>30</v>
      </c>
      <c r="F8" s="3" t="s">
        <v>1205</v>
      </c>
      <c r="G8" s="3" t="s">
        <v>9</v>
      </c>
      <c r="H8" s="3" t="s">
        <v>36</v>
      </c>
      <c r="I8" s="1">
        <v>44356.753090196798</v>
      </c>
      <c r="J8" s="4">
        <v>4850.4070322991201</v>
      </c>
      <c r="K8" s="4">
        <v>8.2311999999999994</v>
      </c>
      <c r="L8" s="4">
        <v>1198856.10790923</v>
      </c>
      <c r="M8" s="4">
        <v>97.008140645982394</v>
      </c>
      <c r="N8" s="4">
        <v>6.4590166666666704</v>
      </c>
      <c r="O8" s="4">
        <v>48065.321769373899</v>
      </c>
      <c r="R8" s="131" t="s">
        <v>1204</v>
      </c>
      <c r="S8" s="131">
        <v>118456.36119527101</v>
      </c>
      <c r="T8" s="260">
        <f>AVERAGE(S8:S10)</f>
        <v>114807.12678011267</v>
      </c>
      <c r="U8" s="263">
        <f>_xlfn.STDEV.S(S8:S10)</f>
        <v>7196.6993542130776</v>
      </c>
      <c r="V8" s="206">
        <v>15</v>
      </c>
      <c r="W8" s="181">
        <f t="shared" si="0"/>
        <v>2.0423428845028857</v>
      </c>
      <c r="X8" s="195">
        <f>AVERAGE(W8:W10)</f>
        <v>1.9794253014665835</v>
      </c>
      <c r="Y8" s="134">
        <f>STDEV(W8:W10)</f>
        <v>0.12408052695248892</v>
      </c>
    </row>
    <row r="9" spans="1:30">
      <c r="A9" s="3"/>
      <c r="B9" s="3"/>
      <c r="C9" s="3" t="s">
        <v>1198</v>
      </c>
      <c r="D9" s="3" t="s">
        <v>30</v>
      </c>
      <c r="E9" s="3" t="s">
        <v>30</v>
      </c>
      <c r="F9" s="3" t="s">
        <v>1203</v>
      </c>
      <c r="G9" s="3" t="s">
        <v>9</v>
      </c>
      <c r="H9" s="3" t="s">
        <v>36</v>
      </c>
      <c r="I9" s="1">
        <v>44356.766972222198</v>
      </c>
      <c r="J9" s="4">
        <v>4745.7331163802301</v>
      </c>
      <c r="K9" s="4">
        <v>8.2312666666666701</v>
      </c>
      <c r="L9" s="4">
        <v>1195386.0344396001</v>
      </c>
      <c r="M9" s="4">
        <v>94.914662327604702</v>
      </c>
      <c r="N9" s="4">
        <v>6.4582333333333297</v>
      </c>
      <c r="O9" s="4">
        <v>48976.910879139898</v>
      </c>
      <c r="R9" s="131" t="s">
        <v>1202</v>
      </c>
      <c r="S9" s="131">
        <v>119448.172549549</v>
      </c>
      <c r="T9" s="261"/>
      <c r="U9" s="264"/>
      <c r="V9" s="205"/>
      <c r="W9" s="181">
        <f t="shared" si="0"/>
        <v>2.0594430118556049</v>
      </c>
      <c r="X9" s="199"/>
      <c r="Y9" s="132"/>
    </row>
    <row r="10" spans="1:30">
      <c r="A10" s="3"/>
      <c r="B10" s="3"/>
      <c r="C10" s="3" t="s">
        <v>1198</v>
      </c>
      <c r="D10" s="3" t="s">
        <v>30</v>
      </c>
      <c r="E10" s="3" t="s">
        <v>30</v>
      </c>
      <c r="F10" s="3" t="s">
        <v>1201</v>
      </c>
      <c r="G10" s="3" t="s">
        <v>9</v>
      </c>
      <c r="H10" s="3" t="s">
        <v>36</v>
      </c>
      <c r="I10" s="1">
        <v>44356.7808083333</v>
      </c>
      <c r="J10" s="4">
        <v>4670.2635389956704</v>
      </c>
      <c r="K10" s="4">
        <v>8.2312166666666702</v>
      </c>
      <c r="L10" s="4">
        <v>1196983.8760959301</v>
      </c>
      <c r="M10" s="4">
        <v>93.405270779913295</v>
      </c>
      <c r="N10" s="4">
        <v>6.4581666666666697</v>
      </c>
      <c r="O10" s="4">
        <v>49830.031949527103</v>
      </c>
      <c r="R10" s="131" t="s">
        <v>1200</v>
      </c>
      <c r="S10" s="131">
        <v>106516.846595518</v>
      </c>
      <c r="T10" s="262"/>
      <c r="U10" s="265"/>
      <c r="V10" s="204"/>
      <c r="W10" s="181">
        <f t="shared" si="0"/>
        <v>1.8364900080412598</v>
      </c>
      <c r="X10" s="191"/>
      <c r="Y10" s="128"/>
    </row>
    <row r="11" spans="1:30">
      <c r="A11" s="3"/>
      <c r="B11" s="3"/>
      <c r="C11" s="3" t="s">
        <v>1198</v>
      </c>
      <c r="D11" s="3" t="s">
        <v>30</v>
      </c>
      <c r="E11" s="3" t="s">
        <v>30</v>
      </c>
      <c r="F11" s="3" t="s">
        <v>1199</v>
      </c>
      <c r="G11" s="3" t="s">
        <v>9</v>
      </c>
      <c r="H11" s="3" t="s">
        <v>36</v>
      </c>
      <c r="I11" s="1">
        <v>44356.794641400498</v>
      </c>
      <c r="J11" s="4">
        <v>4543.2973469092703</v>
      </c>
      <c r="K11" s="4">
        <v>8.2312999999999992</v>
      </c>
      <c r="L11" s="4">
        <v>1161115.1426736901</v>
      </c>
      <c r="M11" s="4">
        <v>90.865946938185502</v>
      </c>
      <c r="N11" s="4">
        <v>6.4582499999999996</v>
      </c>
      <c r="O11" s="4">
        <v>49679.144724547201</v>
      </c>
      <c r="R11" s="114" t="s">
        <v>898</v>
      </c>
      <c r="S11" s="114"/>
      <c r="T11" s="257" t="e">
        <f>AVERAGE(S11:S13)</f>
        <v>#DIV/0!</v>
      </c>
      <c r="U11" s="254" t="e">
        <f>_xlfn.STDEV.S(S11:S13)</f>
        <v>#DIV/0!</v>
      </c>
      <c r="V11" s="207">
        <v>20</v>
      </c>
      <c r="W11" s="182">
        <f t="shared" si="0"/>
        <v>0</v>
      </c>
      <c r="X11" s="200">
        <f>AVERAGE(W11:W13)</f>
        <v>0</v>
      </c>
      <c r="Y11" s="121">
        <f>STDEV(W11:W13)</f>
        <v>0</v>
      </c>
    </row>
    <row r="12" spans="1:30">
      <c r="A12" s="3"/>
      <c r="B12" s="3"/>
      <c r="C12" s="3" t="s">
        <v>1198</v>
      </c>
      <c r="D12" s="3" t="s">
        <v>30</v>
      </c>
      <c r="E12" s="3" t="s">
        <v>30</v>
      </c>
      <c r="F12" s="3" t="s">
        <v>1197</v>
      </c>
      <c r="G12" s="3" t="s">
        <v>13</v>
      </c>
      <c r="H12" s="3" t="s">
        <v>36</v>
      </c>
      <c r="I12" s="1">
        <v>44356.808469664298</v>
      </c>
      <c r="J12" s="4">
        <v>4885.1853765373999</v>
      </c>
      <c r="K12" s="4">
        <v>8.2312333333333303</v>
      </c>
      <c r="L12" s="4">
        <v>1155520.1532356599</v>
      </c>
      <c r="M12" s="4">
        <v>97.703707530748005</v>
      </c>
      <c r="N12" s="4">
        <v>6.4581999999999997</v>
      </c>
      <c r="O12" s="4">
        <v>45999.983754039597</v>
      </c>
      <c r="R12" s="114" t="s">
        <v>896</v>
      </c>
      <c r="S12" s="114"/>
      <c r="T12" s="258"/>
      <c r="U12" s="255"/>
      <c r="V12" s="207"/>
      <c r="W12" s="182">
        <f t="shared" si="0"/>
        <v>0</v>
      </c>
      <c r="X12" s="200"/>
      <c r="Y12" s="121"/>
    </row>
    <row r="13" spans="1:30">
      <c r="A13" s="3"/>
      <c r="B13" s="3"/>
      <c r="C13" s="3" t="s">
        <v>1196</v>
      </c>
      <c r="D13" s="3" t="s">
        <v>30</v>
      </c>
      <c r="E13" s="3" t="s">
        <v>30</v>
      </c>
      <c r="F13" s="3" t="s">
        <v>1195</v>
      </c>
      <c r="G13" s="3" t="s">
        <v>13</v>
      </c>
      <c r="H13" s="3" t="s">
        <v>37</v>
      </c>
      <c r="I13" s="1">
        <v>44356.822305624999</v>
      </c>
      <c r="J13" s="4">
        <v>5294.3404139924696</v>
      </c>
      <c r="K13" s="4">
        <v>8.2373666666666701</v>
      </c>
      <c r="L13" s="4">
        <v>1279087.55519737</v>
      </c>
      <c r="M13" s="4">
        <v>151.266868971213</v>
      </c>
      <c r="N13" s="4">
        <v>6.4659166666666703</v>
      </c>
      <c r="O13" s="4">
        <v>47005.219055935697</v>
      </c>
      <c r="R13" s="114" t="s">
        <v>893</v>
      </c>
      <c r="S13" s="114"/>
      <c r="T13" s="259"/>
      <c r="U13" s="256"/>
      <c r="V13" s="207"/>
      <c r="W13" s="182">
        <f t="shared" si="0"/>
        <v>0</v>
      </c>
      <c r="X13" s="200"/>
      <c r="Y13" s="121"/>
    </row>
    <row r="14" spans="1:30">
      <c r="A14" s="3"/>
      <c r="B14" s="3"/>
      <c r="C14" s="3" t="s">
        <v>1194</v>
      </c>
      <c r="D14" s="3" t="s">
        <v>30</v>
      </c>
      <c r="E14" s="3" t="s">
        <v>30</v>
      </c>
      <c r="F14" s="3" t="s">
        <v>1193</v>
      </c>
      <c r="G14" s="3" t="s">
        <v>13</v>
      </c>
      <c r="H14" s="3" t="s">
        <v>14</v>
      </c>
      <c r="I14" s="1">
        <v>44356.836137650498</v>
      </c>
      <c r="J14" s="4">
        <v>2725.69244979614</v>
      </c>
      <c r="K14" s="4">
        <v>8.2312166666666702</v>
      </c>
      <c r="L14" s="4">
        <v>689483.29344683595</v>
      </c>
      <c r="M14" s="4">
        <v>109.027697991846</v>
      </c>
      <c r="N14" s="4">
        <v>6.4667166666666702</v>
      </c>
      <c r="O14" s="4">
        <v>48966.501108944001</v>
      </c>
      <c r="R14" s="131" t="s">
        <v>890</v>
      </c>
      <c r="S14" s="131">
        <v>161559.68141427301</v>
      </c>
      <c r="T14" s="260">
        <f>AVERAGE(S14:S16)</f>
        <v>157459.79223508565</v>
      </c>
      <c r="U14" s="263">
        <f>_xlfn.STDEV.S(S14:S16)</f>
        <v>5663.3391100539311</v>
      </c>
      <c r="V14" s="206">
        <v>30</v>
      </c>
      <c r="W14" s="181">
        <f t="shared" si="0"/>
        <v>2.7855006048604354</v>
      </c>
      <c r="X14" s="195">
        <f>AVERAGE(W14:W16)</f>
        <v>2.7148131431836382</v>
      </c>
      <c r="Y14" s="134">
        <f>STDEV(W14:W16)</f>
        <v>9.7643387127843775E-2</v>
      </c>
      <c r="AA14" s="140" t="s">
        <v>919</v>
      </c>
      <c r="AB14" s="251" t="s">
        <v>927</v>
      </c>
      <c r="AC14" s="252"/>
      <c r="AD14" s="253"/>
    </row>
    <row r="15" spans="1:30">
      <c r="A15" s="3"/>
      <c r="B15" s="3"/>
      <c r="C15" s="3" t="s">
        <v>1192</v>
      </c>
      <c r="D15" s="3" t="s">
        <v>30</v>
      </c>
      <c r="E15" s="3" t="s">
        <v>30</v>
      </c>
      <c r="F15" s="3" t="s">
        <v>1191</v>
      </c>
      <c r="G15" s="3" t="s">
        <v>13</v>
      </c>
      <c r="H15" s="3" t="s">
        <v>38</v>
      </c>
      <c r="I15" s="1">
        <v>44356.8499869097</v>
      </c>
      <c r="J15" s="4">
        <v>0</v>
      </c>
      <c r="K15" s="4">
        <v>8.0548166666666692</v>
      </c>
      <c r="L15" s="4">
        <v>405.35716748716402</v>
      </c>
      <c r="M15" s="4">
        <v>0</v>
      </c>
      <c r="N15" s="4">
        <v>6.4582499999999996</v>
      </c>
      <c r="O15" s="4">
        <v>52771.459429893497</v>
      </c>
      <c r="R15" s="131" t="s">
        <v>887</v>
      </c>
      <c r="S15" s="131">
        <v>159821.94367960701</v>
      </c>
      <c r="T15" s="261"/>
      <c r="U15" s="264"/>
      <c r="V15" s="205"/>
      <c r="W15" s="181">
        <f t="shared" si="0"/>
        <v>2.7555397292965069</v>
      </c>
      <c r="X15" s="199"/>
      <c r="Y15" s="132"/>
      <c r="AA15" s="131">
        <v>0</v>
      </c>
      <c r="AB15" s="181">
        <f>W5</f>
        <v>0.9581637194321575</v>
      </c>
      <c r="AC15" s="181">
        <f>W6</f>
        <v>1.1512437056843985</v>
      </c>
      <c r="AD15" s="181">
        <f>W7</f>
        <v>0.89059257488344423</v>
      </c>
    </row>
    <row r="16" spans="1:30">
      <c r="A16" s="3"/>
      <c r="B16" s="3"/>
      <c r="C16" s="3" t="s">
        <v>1190</v>
      </c>
      <c r="D16" s="3" t="s">
        <v>30</v>
      </c>
      <c r="E16" s="3" t="s">
        <v>30</v>
      </c>
      <c r="F16" s="3" t="s">
        <v>1189</v>
      </c>
      <c r="G16" s="3" t="s">
        <v>13</v>
      </c>
      <c r="H16" s="3" t="s">
        <v>25</v>
      </c>
      <c r="I16" s="1">
        <v>44356.863816967598</v>
      </c>
      <c r="J16" s="4">
        <v>855.82577446057201</v>
      </c>
      <c r="K16" s="4">
        <v>8.2251333333333303</v>
      </c>
      <c r="L16" s="4">
        <v>221018.04429209401</v>
      </c>
      <c r="M16" s="4">
        <v>106.978221807571</v>
      </c>
      <c r="N16" s="4">
        <v>6.4581833333333298</v>
      </c>
      <c r="O16" s="4">
        <v>48876.375529096302</v>
      </c>
      <c r="R16" s="131" t="s">
        <v>885</v>
      </c>
      <c r="S16" s="131">
        <v>150997.751611377</v>
      </c>
      <c r="T16" s="262"/>
      <c r="U16" s="265"/>
      <c r="V16" s="204"/>
      <c r="W16" s="181">
        <f t="shared" si="0"/>
        <v>2.6033990953939705</v>
      </c>
      <c r="X16" s="191"/>
      <c r="Y16" s="128"/>
      <c r="AA16" s="114">
        <v>10</v>
      </c>
      <c r="AB16" s="182">
        <f>W8</f>
        <v>2.0423428845028857</v>
      </c>
      <c r="AC16" s="182">
        <f>W9</f>
        <v>2.0594430118556049</v>
      </c>
      <c r="AD16" s="182">
        <f>W10</f>
        <v>1.8364900080412598</v>
      </c>
    </row>
    <row r="17" spans="1:30">
      <c r="A17" s="3"/>
      <c r="B17" s="3"/>
      <c r="C17" s="3" t="s">
        <v>1188</v>
      </c>
      <c r="D17" s="3" t="s">
        <v>30</v>
      </c>
      <c r="E17" s="3" t="s">
        <v>30</v>
      </c>
      <c r="F17" s="3" t="s">
        <v>1187</v>
      </c>
      <c r="G17" s="3" t="s">
        <v>13</v>
      </c>
      <c r="H17" s="3" t="s">
        <v>12</v>
      </c>
      <c r="I17" s="1">
        <v>44356.877645046297</v>
      </c>
      <c r="J17" s="4">
        <v>463.44561359890298</v>
      </c>
      <c r="K17" s="4">
        <v>8.2251833333333302</v>
      </c>
      <c r="L17" s="4">
        <v>116469.317572951</v>
      </c>
      <c r="M17" s="4">
        <v>92.689122719780698</v>
      </c>
      <c r="N17" s="4">
        <v>6.4659166666666703</v>
      </c>
      <c r="O17" s="4">
        <v>46288.903558617298</v>
      </c>
      <c r="R17" s="114" t="s">
        <v>883</v>
      </c>
      <c r="S17" s="114">
        <v>176339.13516767</v>
      </c>
      <c r="T17" s="257">
        <f>AVERAGE(S17:S19)</f>
        <v>188944.63072261366</v>
      </c>
      <c r="U17" s="254">
        <f>_xlfn.STDEV.S(S17:S19)</f>
        <v>10916.912029795463</v>
      </c>
      <c r="V17" s="207">
        <v>60</v>
      </c>
      <c r="W17" s="182">
        <f t="shared" si="0"/>
        <v>3.0403177536020838</v>
      </c>
      <c r="X17" s="200">
        <f>AVERAGE(W17:W19)</f>
        <v>3.2576530143892413</v>
      </c>
      <c r="Y17" s="121">
        <f>STDEV(W17:W19)</f>
        <v>0.18822186820378906</v>
      </c>
      <c r="AA17" s="114">
        <v>15</v>
      </c>
      <c r="AB17" s="182">
        <f>W14</f>
        <v>2.7855006048604354</v>
      </c>
      <c r="AC17" s="182">
        <f>W15</f>
        <v>2.7555397292965069</v>
      </c>
      <c r="AD17" s="182">
        <f>W16</f>
        <v>2.6033990953939705</v>
      </c>
    </row>
    <row r="18" spans="1:30">
      <c r="A18" s="3"/>
      <c r="B18" s="3"/>
      <c r="C18" s="3" t="s">
        <v>1186</v>
      </c>
      <c r="D18" s="3" t="s">
        <v>30</v>
      </c>
      <c r="E18" s="3" t="s">
        <v>30</v>
      </c>
      <c r="F18" s="3" t="s">
        <v>1185</v>
      </c>
      <c r="G18" s="3" t="s">
        <v>13</v>
      </c>
      <c r="H18" s="3" t="s">
        <v>26</v>
      </c>
      <c r="I18" s="1">
        <v>44356.891470729199</v>
      </c>
      <c r="J18" s="4">
        <v>309.76585804542901</v>
      </c>
      <c r="K18" s="4">
        <v>8.2251166666666702</v>
      </c>
      <c r="L18" s="4">
        <v>84398.3694041407</v>
      </c>
      <c r="M18" s="4">
        <v>88.504530870122693</v>
      </c>
      <c r="N18" s="4">
        <v>6.4590333333333296</v>
      </c>
      <c r="O18" s="4">
        <v>48770.236768959898</v>
      </c>
      <c r="R18" s="114" t="s">
        <v>880</v>
      </c>
      <c r="S18" s="114">
        <v>195318.65000220601</v>
      </c>
      <c r="T18" s="258"/>
      <c r="U18" s="255"/>
      <c r="V18" s="207"/>
      <c r="W18" s="182">
        <f t="shared" si="0"/>
        <v>3.3675494588689099</v>
      </c>
      <c r="X18" s="200"/>
      <c r="Y18" s="121"/>
      <c r="AA18" s="131">
        <v>60</v>
      </c>
      <c r="AB18" s="181">
        <f>W17</f>
        <v>3.0403177536020838</v>
      </c>
      <c r="AC18" s="181">
        <f>W18</f>
        <v>3.3675494588689099</v>
      </c>
      <c r="AD18" s="181">
        <f>W19</f>
        <v>3.3650918306967306</v>
      </c>
    </row>
    <row r="19" spans="1:30">
      <c r="A19" s="3"/>
      <c r="B19" s="3"/>
      <c r="C19" s="3" t="s">
        <v>1147</v>
      </c>
      <c r="D19" s="3" t="s">
        <v>30</v>
      </c>
      <c r="E19" s="3" t="s">
        <v>30</v>
      </c>
      <c r="F19" s="3" t="s">
        <v>1184</v>
      </c>
      <c r="G19" s="3" t="s">
        <v>13</v>
      </c>
      <c r="H19" s="3" t="s">
        <v>20</v>
      </c>
      <c r="I19" s="1">
        <v>44356.905347835702</v>
      </c>
      <c r="J19" s="4">
        <v>201.58372631895</v>
      </c>
      <c r="K19" s="4">
        <v>8.22521666666667</v>
      </c>
      <c r="L19" s="4">
        <v>55352.348471738696</v>
      </c>
      <c r="M19" s="4">
        <v>100.791863159475</v>
      </c>
      <c r="N19" s="4">
        <v>6.4659166666666703</v>
      </c>
      <c r="O19" s="4">
        <v>47008.1778361857</v>
      </c>
      <c r="R19" s="114" t="s">
        <v>877</v>
      </c>
      <c r="S19" s="114">
        <v>195176.10699796499</v>
      </c>
      <c r="T19" s="259"/>
      <c r="U19" s="256"/>
      <c r="V19" s="207"/>
      <c r="W19" s="182">
        <f t="shared" si="0"/>
        <v>3.3650918306967306</v>
      </c>
      <c r="X19" s="200"/>
      <c r="Y19" s="121"/>
      <c r="AA19" s="114">
        <v>120</v>
      </c>
      <c r="AB19" s="182">
        <f>W20</f>
        <v>3.5049710999959256</v>
      </c>
      <c r="AC19" s="182">
        <f>W21</f>
        <v>3.8398424218049243</v>
      </c>
      <c r="AD19" s="182">
        <f>W22</f>
        <v>3.7132294236220198</v>
      </c>
    </row>
    <row r="20" spans="1:30">
      <c r="A20" s="3"/>
      <c r="B20" s="3"/>
      <c r="C20" s="3" t="s">
        <v>1183</v>
      </c>
      <c r="D20" s="3" t="s">
        <v>30</v>
      </c>
      <c r="E20" s="3" t="s">
        <v>30</v>
      </c>
      <c r="F20" s="3" t="s">
        <v>1182</v>
      </c>
      <c r="G20" s="3" t="s">
        <v>13</v>
      </c>
      <c r="H20" s="3" t="s">
        <v>32</v>
      </c>
      <c r="I20" s="1">
        <v>44356.919205532402</v>
      </c>
      <c r="J20" s="4">
        <v>137.75070137492801</v>
      </c>
      <c r="K20" s="4">
        <v>8.2251333333333303</v>
      </c>
      <c r="L20" s="4">
        <v>40957.535868250903</v>
      </c>
      <c r="M20" s="4">
        <v>110.200561099943</v>
      </c>
      <c r="N20" s="4">
        <v>6.4581666666666697</v>
      </c>
      <c r="O20" s="4">
        <v>48117.908392736397</v>
      </c>
      <c r="R20" s="131" t="s">
        <v>874</v>
      </c>
      <c r="S20" s="131">
        <v>203289.13707414101</v>
      </c>
      <c r="T20" s="260">
        <f>AVERAGE(S20:S22)</f>
        <v>213789.68556083299</v>
      </c>
      <c r="U20" s="263">
        <f>_xlfn.STDEV.S(S20:S22)</f>
        <v>9807.0481141689888</v>
      </c>
      <c r="V20" s="206">
        <v>120</v>
      </c>
      <c r="W20" s="181">
        <f t="shared" si="0"/>
        <v>3.5049710999959256</v>
      </c>
      <c r="X20" s="195">
        <f>AVERAGE(W20:W22)</f>
        <v>3.6860143151409566</v>
      </c>
      <c r="Y20" s="134">
        <f>STDEV(W20:W22)</f>
        <v>0.1690863600050386</v>
      </c>
      <c r="AA20" s="131">
        <v>240</v>
      </c>
      <c r="AB20" s="181">
        <f>W23</f>
        <v>4.2122584612666385</v>
      </c>
      <c r="AC20" s="181">
        <f>W24</f>
        <v>3.4699195199909676</v>
      </c>
      <c r="AD20" s="181">
        <f>W25</f>
        <v>4.307966242101303</v>
      </c>
    </row>
    <row r="21" spans="1:30">
      <c r="A21" s="3"/>
      <c r="B21" s="3"/>
      <c r="C21" s="3" t="s">
        <v>1181</v>
      </c>
      <c r="D21" s="3" t="s">
        <v>30</v>
      </c>
      <c r="E21" s="3" t="s">
        <v>30</v>
      </c>
      <c r="F21" s="3" t="s">
        <v>1180</v>
      </c>
      <c r="G21" s="3" t="s">
        <v>13</v>
      </c>
      <c r="H21" s="3" t="s">
        <v>33</v>
      </c>
      <c r="I21" s="1">
        <v>44356.933064675897</v>
      </c>
      <c r="J21" s="4">
        <v>55.153061593077197</v>
      </c>
      <c r="K21" s="4">
        <v>8.2251999999999992</v>
      </c>
      <c r="L21" s="4">
        <v>20392.537301495999</v>
      </c>
      <c r="M21" s="4">
        <v>68.9413269913465</v>
      </c>
      <c r="N21" s="4">
        <v>6.4582333333333297</v>
      </c>
      <c r="O21" s="4">
        <v>47540.248609160502</v>
      </c>
      <c r="R21" s="131" t="s">
        <v>872</v>
      </c>
      <c r="S21" s="131">
        <v>222711.751440778</v>
      </c>
      <c r="T21" s="261"/>
      <c r="U21" s="264"/>
      <c r="V21" s="205"/>
      <c r="W21" s="181">
        <f t="shared" si="0"/>
        <v>3.8398424218049243</v>
      </c>
      <c r="X21" s="199"/>
      <c r="Y21" s="132"/>
    </row>
    <row r="22" spans="1:30">
      <c r="A22" s="3"/>
      <c r="B22" s="3"/>
      <c r="C22" s="3" t="s">
        <v>1169</v>
      </c>
      <c r="D22" s="3" t="s">
        <v>30</v>
      </c>
      <c r="E22" s="3" t="s">
        <v>30</v>
      </c>
      <c r="F22" s="3" t="s">
        <v>1179</v>
      </c>
      <c r="G22" s="3" t="s">
        <v>13</v>
      </c>
      <c r="H22" s="3" t="s">
        <v>35</v>
      </c>
      <c r="I22" s="1">
        <v>44356.947004340298</v>
      </c>
      <c r="J22" s="4">
        <v>24.338353221852</v>
      </c>
      <c r="K22" s="4">
        <v>8.2251166666666702</v>
      </c>
      <c r="L22" s="4">
        <v>12305.644151431499</v>
      </c>
      <c r="M22" s="4">
        <v>48.676706443703999</v>
      </c>
      <c r="N22" s="4">
        <v>6.4667000000000003</v>
      </c>
      <c r="O22" s="4">
        <v>45336.555809002602</v>
      </c>
      <c r="R22" s="131" t="s">
        <v>869</v>
      </c>
      <c r="S22" s="131">
        <v>215368.16816758001</v>
      </c>
      <c r="T22" s="262"/>
      <c r="U22" s="265"/>
      <c r="V22" s="204"/>
      <c r="W22" s="181">
        <f t="shared" si="0"/>
        <v>3.7132294236220198</v>
      </c>
      <c r="X22" s="191"/>
      <c r="Y22" s="128"/>
    </row>
    <row r="23" spans="1:30">
      <c r="A23" s="3"/>
      <c r="B23" s="3"/>
      <c r="C23" s="3" t="s">
        <v>1127</v>
      </c>
      <c r="D23" s="3" t="s">
        <v>30</v>
      </c>
      <c r="E23" s="3" t="s">
        <v>30</v>
      </c>
      <c r="F23" s="3" t="s">
        <v>1178</v>
      </c>
      <c r="G23" s="3" t="s">
        <v>13</v>
      </c>
      <c r="H23" s="3" t="s">
        <v>31</v>
      </c>
      <c r="I23" s="1">
        <v>44356.960832557903</v>
      </c>
      <c r="J23" s="4">
        <v>10.136059387642399</v>
      </c>
      <c r="K23" s="4">
        <v>8.22521666666667</v>
      </c>
      <c r="L23" s="4">
        <v>9212.5934505344994</v>
      </c>
      <c r="M23" s="4">
        <v>33.7868646254746</v>
      </c>
      <c r="N23" s="4">
        <v>6.4659333333333304</v>
      </c>
      <c r="O23" s="4">
        <v>46334.765416314702</v>
      </c>
      <c r="R23" s="114" t="s">
        <v>866</v>
      </c>
      <c r="S23" s="114">
        <v>244311.96814294401</v>
      </c>
      <c r="T23" s="257">
        <f>AVERAGE(S23:S25)</f>
        <v>231810.38236082866</v>
      </c>
      <c r="U23" s="254">
        <f>_xlfn.STDEV.S(S23:S25)</f>
        <v>26605.920819174444</v>
      </c>
      <c r="V23" s="207">
        <v>240</v>
      </c>
      <c r="W23" s="187">
        <f t="shared" si="0"/>
        <v>4.2122584612666385</v>
      </c>
      <c r="X23" s="200">
        <f>AVERAGE(W23:W25)</f>
        <v>3.9967147411196362</v>
      </c>
      <c r="Y23" s="121">
        <f>STDEV(W23:W25)</f>
        <v>0.45872093758741411</v>
      </c>
    </row>
    <row r="24" spans="1:30">
      <c r="A24" s="3"/>
      <c r="B24" s="3"/>
      <c r="C24" s="3" t="s">
        <v>1177</v>
      </c>
      <c r="D24" s="3" t="s">
        <v>30</v>
      </c>
      <c r="E24" s="3" t="s">
        <v>30</v>
      </c>
      <c r="F24" s="3" t="s">
        <v>1176</v>
      </c>
      <c r="G24" s="3" t="s">
        <v>13</v>
      </c>
      <c r="H24" s="3" t="s">
        <v>17</v>
      </c>
      <c r="I24" s="1">
        <v>44356.974668877301</v>
      </c>
      <c r="J24" s="4">
        <v>0</v>
      </c>
      <c r="K24" s="4">
        <v>8.2251333333333303</v>
      </c>
      <c r="L24" s="4">
        <v>6001.8176800823903</v>
      </c>
      <c r="M24" s="4">
        <v>0</v>
      </c>
      <c r="N24" s="4">
        <v>6.4658499999999997</v>
      </c>
      <c r="O24" s="4">
        <v>47432.633933358797</v>
      </c>
      <c r="R24" s="114" t="s">
        <v>864</v>
      </c>
      <c r="S24" s="114">
        <v>201256.137300676</v>
      </c>
      <c r="T24" s="258"/>
      <c r="U24" s="255"/>
      <c r="V24" s="207"/>
      <c r="W24" s="187">
        <f t="shared" si="0"/>
        <v>3.4699195199909676</v>
      </c>
      <c r="X24" s="122"/>
      <c r="Y24" s="121"/>
    </row>
    <row r="25" spans="1:30">
      <c r="A25" s="3"/>
      <c r="B25" s="3"/>
      <c r="C25" s="3" t="s">
        <v>1175</v>
      </c>
      <c r="D25" s="3" t="s">
        <v>30</v>
      </c>
      <c r="E25" s="3" t="s">
        <v>30</v>
      </c>
      <c r="F25" s="3" t="s">
        <v>1174</v>
      </c>
      <c r="G25" s="3" t="s">
        <v>13</v>
      </c>
      <c r="H25" s="3" t="s">
        <v>6</v>
      </c>
      <c r="I25" s="1">
        <v>44356.9885578588</v>
      </c>
      <c r="J25" s="4">
        <v>21.1807656396102</v>
      </c>
      <c r="K25" s="4">
        <v>8.2251833333333302</v>
      </c>
      <c r="L25" s="4">
        <v>747.27675244463705</v>
      </c>
      <c r="M25" s="4">
        <v>176.50638033008499</v>
      </c>
      <c r="N25" s="4">
        <v>6.4505499999999998</v>
      </c>
      <c r="O25" s="4">
        <v>2927.2003062457602</v>
      </c>
      <c r="R25" s="114" t="s">
        <v>862</v>
      </c>
      <c r="S25" s="114">
        <v>249863.04163886601</v>
      </c>
      <c r="T25" s="259"/>
      <c r="U25" s="256"/>
      <c r="V25" s="207"/>
      <c r="W25" s="187">
        <f t="shared" si="0"/>
        <v>4.307966242101303</v>
      </c>
      <c r="X25" s="122"/>
      <c r="Y25" s="121"/>
    </row>
    <row r="26" spans="1:30">
      <c r="A26" s="3"/>
      <c r="B26" s="3"/>
      <c r="C26" s="3" t="s">
        <v>1173</v>
      </c>
      <c r="D26" s="3" t="s">
        <v>30</v>
      </c>
      <c r="E26" s="3" t="s">
        <v>30</v>
      </c>
      <c r="F26" s="3" t="s">
        <v>1172</v>
      </c>
      <c r="G26" s="3" t="s">
        <v>13</v>
      </c>
      <c r="H26" s="3" t="s">
        <v>23</v>
      </c>
      <c r="I26" s="1">
        <v>44357.002398553203</v>
      </c>
      <c r="J26" s="4">
        <v>0</v>
      </c>
      <c r="K26" s="4">
        <v>8.2251166666666702</v>
      </c>
      <c r="L26" s="4">
        <v>2507.6671291481898</v>
      </c>
      <c r="M26" s="4">
        <v>0</v>
      </c>
      <c r="N26" s="4">
        <v>6.4513333333333298</v>
      </c>
      <c r="O26" s="4">
        <v>29362.971464336199</v>
      </c>
      <c r="R26" s="131" t="s">
        <v>859</v>
      </c>
      <c r="S26" s="131"/>
      <c r="T26" s="260" t="e">
        <f>AVERAGE(S26:S28)</f>
        <v>#DIV/0!</v>
      </c>
      <c r="U26" s="263" t="e">
        <f>_xlfn.STDEV.S(S26:S28)</f>
        <v>#DIV/0!</v>
      </c>
      <c r="V26" s="206">
        <v>360</v>
      </c>
      <c r="W26" s="206" t="e">
        <f>S26/$C$14*100</f>
        <v>#VALUE!</v>
      </c>
      <c r="X26" s="135" t="e">
        <f>AVERAGE(W26:W28)</f>
        <v>#VALUE!</v>
      </c>
      <c r="Y26" s="134" t="e">
        <f>STDEV(W26:W28)</f>
        <v>#VALUE!</v>
      </c>
    </row>
    <row r="27" spans="1:30">
      <c r="A27" s="3"/>
      <c r="B27" s="3"/>
      <c r="C27" s="3" t="s">
        <v>1171</v>
      </c>
      <c r="D27" s="3" t="s">
        <v>30</v>
      </c>
      <c r="E27" s="3" t="s">
        <v>30</v>
      </c>
      <c r="F27" s="3" t="s">
        <v>1170</v>
      </c>
      <c r="G27" s="3" t="s">
        <v>34</v>
      </c>
      <c r="H27" s="3" t="s">
        <v>30</v>
      </c>
      <c r="I27" s="1">
        <v>44357.016246250001</v>
      </c>
      <c r="J27" s="4">
        <v>0</v>
      </c>
      <c r="K27" s="4">
        <v>8.1278333333333297</v>
      </c>
      <c r="L27" s="4">
        <v>1074.84942652309</v>
      </c>
      <c r="M27" s="4"/>
      <c r="N27" s="4">
        <v>6.4582333333333297</v>
      </c>
      <c r="O27" s="4">
        <v>48509.071317103902</v>
      </c>
      <c r="R27" s="131" t="s">
        <v>856</v>
      </c>
      <c r="S27" s="131"/>
      <c r="T27" s="261"/>
      <c r="U27" s="264"/>
      <c r="V27" s="205"/>
      <c r="W27" s="205" t="e">
        <f>S27/$C$14*100</f>
        <v>#VALUE!</v>
      </c>
      <c r="X27" s="133"/>
      <c r="Y27" s="132"/>
    </row>
    <row r="28" spans="1:30">
      <c r="A28" s="3"/>
      <c r="B28" s="3"/>
      <c r="C28" s="3" t="s">
        <v>1169</v>
      </c>
      <c r="D28" s="3" t="s">
        <v>30</v>
      </c>
      <c r="E28" s="3" t="s">
        <v>30</v>
      </c>
      <c r="F28" s="3" t="s">
        <v>1168</v>
      </c>
      <c r="G28" s="3" t="s">
        <v>9</v>
      </c>
      <c r="H28" s="3" t="s">
        <v>35</v>
      </c>
      <c r="I28" s="1">
        <v>44357.293299756901</v>
      </c>
      <c r="J28" s="4">
        <v>26.289326721337002</v>
      </c>
      <c r="K28" s="4">
        <v>8.2251999999999992</v>
      </c>
      <c r="L28" s="4">
        <v>13755.333113999</v>
      </c>
      <c r="M28" s="4">
        <v>52.578653442673897</v>
      </c>
      <c r="N28" s="4">
        <v>6.4505666666666697</v>
      </c>
      <c r="O28" s="4">
        <v>48881.418028201602</v>
      </c>
      <c r="R28" s="131" t="s">
        <v>853</v>
      </c>
      <c r="S28" s="131"/>
      <c r="T28" s="262"/>
      <c r="U28" s="265"/>
      <c r="V28" s="204"/>
      <c r="W28" s="204" t="e">
        <f>S28/$C$14*100</f>
        <v>#VALUE!</v>
      </c>
      <c r="X28" s="129"/>
      <c r="Y28" s="128"/>
    </row>
    <row r="29" spans="1:30">
      <c r="A29" s="3"/>
      <c r="B29" s="3"/>
      <c r="C29" s="3" t="s">
        <v>1167</v>
      </c>
      <c r="D29" s="3" t="s">
        <v>30</v>
      </c>
      <c r="E29" s="3" t="s">
        <v>30</v>
      </c>
      <c r="F29" s="3" t="s">
        <v>1166</v>
      </c>
      <c r="G29" s="3" t="s">
        <v>7</v>
      </c>
      <c r="H29" s="3" t="s">
        <v>30</v>
      </c>
      <c r="I29" s="1">
        <v>44357.307119097197</v>
      </c>
      <c r="J29" s="4">
        <v>194.266801797456</v>
      </c>
      <c r="K29" s="4">
        <v>8.2190166666666702</v>
      </c>
      <c r="L29" s="4">
        <v>55573.718054148601</v>
      </c>
      <c r="M29" s="4"/>
      <c r="N29" s="4">
        <v>6.4513333333333298</v>
      </c>
      <c r="O29" s="4">
        <v>48744.572186113401</v>
      </c>
      <c r="R29" s="203" t="s">
        <v>1165</v>
      </c>
      <c r="S29" s="203"/>
      <c r="T29" s="202" t="s">
        <v>1164</v>
      </c>
      <c r="U29" s="202" t="s">
        <v>1164</v>
      </c>
      <c r="V29" s="201"/>
      <c r="W29" s="201"/>
      <c r="X29" s="201"/>
      <c r="Y29" s="201"/>
    </row>
    <row r="30" spans="1:30">
      <c r="A30" s="3"/>
      <c r="B30" s="3"/>
      <c r="C30" s="3" t="s">
        <v>1163</v>
      </c>
      <c r="D30" s="3" t="s">
        <v>30</v>
      </c>
      <c r="E30" s="3" t="s">
        <v>30</v>
      </c>
      <c r="F30" s="3" t="s">
        <v>1162</v>
      </c>
      <c r="G30" s="3" t="s">
        <v>7</v>
      </c>
      <c r="H30" s="3" t="s">
        <v>30</v>
      </c>
      <c r="I30" s="1">
        <v>44357.320922129598</v>
      </c>
      <c r="J30" s="4">
        <v>224.15565559663199</v>
      </c>
      <c r="K30" s="4">
        <v>8.2190999999999992</v>
      </c>
      <c r="L30" s="4">
        <v>66772.402058005493</v>
      </c>
      <c r="M30" s="4"/>
      <c r="N30" s="4">
        <v>6.4582333333333297</v>
      </c>
      <c r="O30" s="4">
        <v>51645.767224323201</v>
      </c>
    </row>
    <row r="31" spans="1:30">
      <c r="A31" s="3"/>
      <c r="B31" s="3"/>
      <c r="C31" s="3" t="s">
        <v>1161</v>
      </c>
      <c r="D31" s="3" t="s">
        <v>30</v>
      </c>
      <c r="E31" s="3" t="s">
        <v>30</v>
      </c>
      <c r="F31" s="3" t="s">
        <v>1160</v>
      </c>
      <c r="G31" s="3" t="s">
        <v>7</v>
      </c>
      <c r="H31" s="3" t="s">
        <v>30</v>
      </c>
      <c r="I31" s="1">
        <v>44357.334762164399</v>
      </c>
      <c r="J31" s="4">
        <v>178.47282420606399</v>
      </c>
      <c r="K31" s="4">
        <v>8.2251166666666702</v>
      </c>
      <c r="L31" s="4">
        <v>51654.575991483398</v>
      </c>
      <c r="M31" s="4"/>
      <c r="N31" s="4">
        <v>6.4590166666666704</v>
      </c>
      <c r="O31" s="4">
        <v>48760.078048661097</v>
      </c>
    </row>
    <row r="32" spans="1:30">
      <c r="A32" s="3"/>
      <c r="B32" s="3"/>
      <c r="C32" s="3" t="s">
        <v>1159</v>
      </c>
      <c r="D32" s="3" t="s">
        <v>30</v>
      </c>
      <c r="E32" s="3" t="s">
        <v>30</v>
      </c>
      <c r="F32" s="3" t="s">
        <v>1158</v>
      </c>
      <c r="G32" s="3" t="s">
        <v>7</v>
      </c>
      <c r="H32" s="3" t="s">
        <v>30</v>
      </c>
      <c r="I32" s="1">
        <v>44357.348602210703</v>
      </c>
      <c r="J32" s="4">
        <v>451.22438001828999</v>
      </c>
      <c r="K32" s="4">
        <v>8.2190999999999992</v>
      </c>
      <c r="L32" s="4">
        <v>118456.36119527101</v>
      </c>
      <c r="M32" s="4"/>
      <c r="N32" s="4">
        <v>6.4505499999999998</v>
      </c>
      <c r="O32" s="4">
        <v>48277.330704981898</v>
      </c>
    </row>
    <row r="33" spans="1:15">
      <c r="A33" s="3"/>
      <c r="B33" s="3"/>
      <c r="C33" s="3" t="s">
        <v>1157</v>
      </c>
      <c r="D33" s="3" t="s">
        <v>30</v>
      </c>
      <c r="E33" s="3" t="s">
        <v>30</v>
      </c>
      <c r="F33" s="3" t="s">
        <v>1156</v>
      </c>
      <c r="G33" s="3" t="s">
        <v>7</v>
      </c>
      <c r="H33" s="3" t="s">
        <v>30</v>
      </c>
      <c r="I33" s="1">
        <v>44357.362437581003</v>
      </c>
      <c r="J33" s="4">
        <v>441.001997380489</v>
      </c>
      <c r="K33" s="4">
        <v>8.2190499999999993</v>
      </c>
      <c r="L33" s="4">
        <v>119448.172549549</v>
      </c>
      <c r="M33" s="4"/>
      <c r="N33" s="4">
        <v>6.4505166666666698</v>
      </c>
      <c r="O33" s="4">
        <v>49740.899157416403</v>
      </c>
    </row>
    <row r="34" spans="1:15">
      <c r="A34" s="3"/>
      <c r="B34" s="3"/>
      <c r="C34" s="3" t="s">
        <v>1155</v>
      </c>
      <c r="D34" s="3" t="s">
        <v>30</v>
      </c>
      <c r="E34" s="3" t="s">
        <v>30</v>
      </c>
      <c r="F34" s="3" t="s">
        <v>1154</v>
      </c>
      <c r="G34" s="3" t="s">
        <v>7</v>
      </c>
      <c r="H34" s="3" t="s">
        <v>30</v>
      </c>
      <c r="I34" s="1">
        <v>44357.376248136599</v>
      </c>
      <c r="J34" s="4">
        <v>401.48443889669102</v>
      </c>
      <c r="K34" s="4">
        <v>8.21911666666667</v>
      </c>
      <c r="L34" s="4">
        <v>106516.846595518</v>
      </c>
      <c r="M34" s="4"/>
      <c r="N34" s="4">
        <v>6.4505499999999998</v>
      </c>
      <c r="O34" s="4">
        <v>48430.080650973803</v>
      </c>
    </row>
    <row r="35" spans="1:15">
      <c r="A35" s="3"/>
      <c r="B35" s="3"/>
      <c r="C35" s="3" t="s">
        <v>1153</v>
      </c>
      <c r="D35" s="3" t="s">
        <v>30</v>
      </c>
      <c r="E35" s="3" t="s">
        <v>30</v>
      </c>
      <c r="F35" s="3" t="s">
        <v>1152</v>
      </c>
      <c r="G35" s="3" t="s">
        <v>7</v>
      </c>
      <c r="H35" s="3" t="s">
        <v>30</v>
      </c>
      <c r="I35" s="1">
        <v>44357.390122812503</v>
      </c>
      <c r="J35" s="4">
        <v>621.904104439202</v>
      </c>
      <c r="K35" s="4">
        <v>8.2251333333333303</v>
      </c>
      <c r="L35" s="4">
        <v>161559.68141427301</v>
      </c>
      <c r="M35" s="4"/>
      <c r="N35" s="4">
        <v>6.4658499999999997</v>
      </c>
      <c r="O35" s="4">
        <v>48572.188700520601</v>
      </c>
    </row>
    <row r="36" spans="1:15">
      <c r="A36" s="3"/>
      <c r="B36" s="3"/>
      <c r="C36" s="3" t="s">
        <v>1151</v>
      </c>
      <c r="D36" s="3" t="s">
        <v>30</v>
      </c>
      <c r="E36" s="3" t="s">
        <v>30</v>
      </c>
      <c r="F36" s="3" t="s">
        <v>1150</v>
      </c>
      <c r="G36" s="3" t="s">
        <v>7</v>
      </c>
      <c r="H36" s="3" t="s">
        <v>30</v>
      </c>
      <c r="I36" s="1">
        <v>44357.403954849498</v>
      </c>
      <c r="J36" s="4">
        <v>627.28519919629196</v>
      </c>
      <c r="K36" s="4">
        <v>8.2251833333333302</v>
      </c>
      <c r="L36" s="4">
        <v>159821.94367960701</v>
      </c>
      <c r="M36" s="4"/>
      <c r="N36" s="4">
        <v>6.4582333333333297</v>
      </c>
      <c r="O36" s="4">
        <v>47655.6250585706</v>
      </c>
    </row>
    <row r="37" spans="1:15">
      <c r="A37" s="3"/>
      <c r="B37" s="3"/>
      <c r="C37" s="3" t="s">
        <v>1149</v>
      </c>
      <c r="D37" s="3" t="s">
        <v>30</v>
      </c>
      <c r="E37" s="3" t="s">
        <v>30</v>
      </c>
      <c r="F37" s="3" t="s">
        <v>1148</v>
      </c>
      <c r="G37" s="3" t="s">
        <v>7</v>
      </c>
      <c r="H37" s="3" t="s">
        <v>30</v>
      </c>
      <c r="I37" s="1">
        <v>44357.417792800901</v>
      </c>
      <c r="J37" s="4">
        <v>572.62284243521901</v>
      </c>
      <c r="K37" s="4">
        <v>8.2251333333333303</v>
      </c>
      <c r="L37" s="4">
        <v>150997.751611377</v>
      </c>
      <c r="M37" s="4"/>
      <c r="N37" s="4">
        <v>6.4581666666666697</v>
      </c>
      <c r="O37" s="4">
        <v>49116.9149417753</v>
      </c>
    </row>
    <row r="38" spans="1:15">
      <c r="A38" s="3"/>
      <c r="B38" s="3"/>
      <c r="C38" s="3" t="s">
        <v>1147</v>
      </c>
      <c r="D38" s="3" t="s">
        <v>30</v>
      </c>
      <c r="E38" s="3" t="s">
        <v>30</v>
      </c>
      <c r="F38" s="3" t="s">
        <v>1146</v>
      </c>
      <c r="G38" s="3" t="s">
        <v>9</v>
      </c>
      <c r="H38" s="3" t="s">
        <v>20</v>
      </c>
      <c r="I38" s="1">
        <v>44357.431695069397</v>
      </c>
      <c r="J38" s="4">
        <v>192.77359089413599</v>
      </c>
      <c r="K38" s="4">
        <v>8.2251999999999992</v>
      </c>
      <c r="L38" s="4">
        <v>56405.046407485199</v>
      </c>
      <c r="M38" s="4">
        <v>96.386795447067897</v>
      </c>
      <c r="N38" s="4">
        <v>6.4659166666666703</v>
      </c>
      <c r="O38" s="4">
        <v>49807.2156210256</v>
      </c>
    </row>
    <row r="39" spans="1:15">
      <c r="A39" s="3"/>
      <c r="B39" s="3"/>
      <c r="C39" s="3" t="s">
        <v>1145</v>
      </c>
      <c r="D39" s="3" t="s">
        <v>30</v>
      </c>
      <c r="E39" s="3" t="s">
        <v>30</v>
      </c>
      <c r="F39" s="3" t="s">
        <v>1144</v>
      </c>
      <c r="G39" s="3" t="s">
        <v>7</v>
      </c>
      <c r="H39" s="3" t="s">
        <v>30</v>
      </c>
      <c r="I39" s="1">
        <v>44357.445529097196</v>
      </c>
      <c r="J39" s="4">
        <v>686.22335273449801</v>
      </c>
      <c r="K39" s="4">
        <v>8.2251499999999993</v>
      </c>
      <c r="L39" s="4">
        <v>176339.13516767</v>
      </c>
      <c r="M39" s="4"/>
      <c r="N39" s="4">
        <v>6.4581999999999997</v>
      </c>
      <c r="O39" s="4">
        <v>48246.3208773808</v>
      </c>
    </row>
    <row r="40" spans="1:15">
      <c r="A40" s="3"/>
      <c r="B40" s="3"/>
      <c r="C40" s="3" t="s">
        <v>1143</v>
      </c>
      <c r="D40" s="3" t="s">
        <v>30</v>
      </c>
      <c r="E40" s="3" t="s">
        <v>30</v>
      </c>
      <c r="F40" s="3" t="s">
        <v>1142</v>
      </c>
      <c r="G40" s="3" t="s">
        <v>7</v>
      </c>
      <c r="H40" s="3" t="s">
        <v>30</v>
      </c>
      <c r="I40" s="1">
        <v>44357.459338159701</v>
      </c>
      <c r="J40" s="4">
        <v>732.48077636578398</v>
      </c>
      <c r="K40" s="4">
        <v>8.22521666666667</v>
      </c>
      <c r="L40" s="4">
        <v>195318.65000220601</v>
      </c>
      <c r="M40" s="4"/>
      <c r="N40" s="4">
        <v>6.4582666666666704</v>
      </c>
      <c r="O40" s="4">
        <v>50191.829671347499</v>
      </c>
    </row>
    <row r="41" spans="1:15">
      <c r="A41" s="3"/>
      <c r="B41" s="3"/>
      <c r="C41" s="3" t="s">
        <v>1141</v>
      </c>
      <c r="D41" s="3" t="s">
        <v>30</v>
      </c>
      <c r="E41" s="3" t="s">
        <v>30</v>
      </c>
      <c r="F41" s="3" t="s">
        <v>1140</v>
      </c>
      <c r="G41" s="3" t="s">
        <v>7</v>
      </c>
      <c r="H41" s="3" t="s">
        <v>30</v>
      </c>
      <c r="I41" s="1">
        <v>44357.473223298599</v>
      </c>
      <c r="J41" s="4">
        <v>763.80769972909798</v>
      </c>
      <c r="K41" s="4">
        <v>8.2190166666666702</v>
      </c>
      <c r="L41" s="4">
        <v>195176.10699796499</v>
      </c>
      <c r="M41" s="4"/>
      <c r="N41" s="4">
        <v>6.4513333333333298</v>
      </c>
      <c r="O41" s="4">
        <v>48172.767633175303</v>
      </c>
    </row>
    <row r="42" spans="1:15">
      <c r="A42" s="3"/>
      <c r="B42" s="3"/>
      <c r="C42" s="3" t="s">
        <v>1139</v>
      </c>
      <c r="D42" s="3" t="s">
        <v>30</v>
      </c>
      <c r="E42" s="3" t="s">
        <v>30</v>
      </c>
      <c r="F42" s="3" t="s">
        <v>1138</v>
      </c>
      <c r="G42" s="3" t="s">
        <v>7</v>
      </c>
      <c r="H42" s="3" t="s">
        <v>30</v>
      </c>
      <c r="I42" s="1">
        <v>44357.487020995402</v>
      </c>
      <c r="J42" s="4">
        <v>803.39537938692104</v>
      </c>
      <c r="K42" s="4">
        <v>8.22521666666667</v>
      </c>
      <c r="L42" s="4">
        <v>203289.13707414101</v>
      </c>
      <c r="M42" s="4"/>
      <c r="N42" s="4">
        <v>6.4582666666666704</v>
      </c>
      <c r="O42" s="4">
        <v>47788.2377823387</v>
      </c>
    </row>
    <row r="43" spans="1:15">
      <c r="A43" s="3"/>
      <c r="B43" s="3"/>
      <c r="C43" s="3" t="s">
        <v>1137</v>
      </c>
      <c r="D43" s="3" t="s">
        <v>30</v>
      </c>
      <c r="E43" s="3" t="s">
        <v>30</v>
      </c>
      <c r="F43" s="3" t="s">
        <v>1136</v>
      </c>
      <c r="G43" s="3" t="s">
        <v>7</v>
      </c>
      <c r="H43" s="3" t="s">
        <v>30</v>
      </c>
      <c r="I43" s="1">
        <v>44357.5008716667</v>
      </c>
      <c r="J43" s="4">
        <v>894.59157252810496</v>
      </c>
      <c r="K43" s="4">
        <v>8.2190166666666702</v>
      </c>
      <c r="L43" s="4">
        <v>222711.751440778</v>
      </c>
      <c r="M43" s="4"/>
      <c r="N43" s="4">
        <v>6.4513333333333298</v>
      </c>
      <c r="O43" s="4">
        <v>47183.180775679502</v>
      </c>
    </row>
    <row r="44" spans="1:15">
      <c r="A44" s="3"/>
      <c r="B44" s="3"/>
      <c r="C44" s="3" t="s">
        <v>1135</v>
      </c>
      <c r="D44" s="3" t="s">
        <v>30</v>
      </c>
      <c r="E44" s="3" t="s">
        <v>30</v>
      </c>
      <c r="F44" s="3" t="s">
        <v>1134</v>
      </c>
      <c r="G44" s="3" t="s">
        <v>7</v>
      </c>
      <c r="H44" s="3" t="s">
        <v>30</v>
      </c>
      <c r="I44" s="1">
        <v>44357.514754803196</v>
      </c>
      <c r="J44" s="4">
        <v>827.44420258580305</v>
      </c>
      <c r="K44" s="4">
        <v>8.2190999999999992</v>
      </c>
      <c r="L44" s="4">
        <v>215368.16816758001</v>
      </c>
      <c r="M44" s="4"/>
      <c r="N44" s="4">
        <v>6.4505499999999998</v>
      </c>
      <c r="O44" s="4">
        <v>49205.698454102101</v>
      </c>
    </row>
    <row r="45" spans="1:15">
      <c r="A45" s="3"/>
      <c r="B45" s="3"/>
      <c r="C45" s="3" t="s">
        <v>1133</v>
      </c>
      <c r="D45" s="3" t="s">
        <v>30</v>
      </c>
      <c r="E45" s="3" t="s">
        <v>30</v>
      </c>
      <c r="F45" s="3" t="s">
        <v>1132</v>
      </c>
      <c r="G45" s="3" t="s">
        <v>7</v>
      </c>
      <c r="H45" s="3" t="s">
        <v>30</v>
      </c>
      <c r="I45" s="1">
        <v>44357.528693900502</v>
      </c>
      <c r="J45" s="4">
        <v>918.309690257169</v>
      </c>
      <c r="K45" s="4">
        <v>8.2190499999999993</v>
      </c>
      <c r="L45" s="4">
        <v>244311.96814294401</v>
      </c>
      <c r="M45" s="4"/>
      <c r="N45" s="4">
        <v>6.4504999999999999</v>
      </c>
      <c r="O45" s="4">
        <v>50463.103666139701</v>
      </c>
    </row>
    <row r="46" spans="1:15">
      <c r="A46" s="3"/>
      <c r="B46" s="3"/>
      <c r="C46" s="3" t="s">
        <v>1131</v>
      </c>
      <c r="D46" s="3" t="s">
        <v>30</v>
      </c>
      <c r="E46" s="3" t="s">
        <v>30</v>
      </c>
      <c r="F46" s="3" t="s">
        <v>1130</v>
      </c>
      <c r="G46" s="3" t="s">
        <v>7</v>
      </c>
      <c r="H46" s="3" t="s">
        <v>30</v>
      </c>
      <c r="I46" s="1">
        <v>44357.542510439802</v>
      </c>
      <c r="J46" s="4">
        <v>787.51232867737303</v>
      </c>
      <c r="K46" s="4">
        <v>8.2251999999999992</v>
      </c>
      <c r="L46" s="4">
        <v>201256.137300676</v>
      </c>
      <c r="M46" s="4"/>
      <c r="N46" s="4">
        <v>6.4582333333333297</v>
      </c>
      <c r="O46" s="4">
        <v>48230.897752525903</v>
      </c>
    </row>
    <row r="47" spans="1:15">
      <c r="A47" s="3"/>
      <c r="B47" s="3"/>
      <c r="C47" s="3" t="s">
        <v>1129</v>
      </c>
      <c r="D47" s="3" t="s">
        <v>30</v>
      </c>
      <c r="E47" s="3" t="s">
        <v>30</v>
      </c>
      <c r="F47" s="3" t="s">
        <v>1128</v>
      </c>
      <c r="G47" s="3" t="s">
        <v>7</v>
      </c>
      <c r="H47" s="3" t="s">
        <v>30</v>
      </c>
      <c r="I47" s="1">
        <v>44357.556376944398</v>
      </c>
      <c r="J47" s="4">
        <v>961.81742159752196</v>
      </c>
      <c r="K47" s="4">
        <v>8.2190666666666701</v>
      </c>
      <c r="L47" s="4">
        <v>249863.04163886601</v>
      </c>
      <c r="M47" s="4"/>
      <c r="N47" s="4">
        <v>6.4505166666666698</v>
      </c>
      <c r="O47" s="4">
        <v>49342.904960911997</v>
      </c>
    </row>
    <row r="48" spans="1:15">
      <c r="A48" s="3"/>
      <c r="B48" s="3"/>
      <c r="C48" s="3" t="s">
        <v>1127</v>
      </c>
      <c r="D48" s="3" t="s">
        <v>30</v>
      </c>
      <c r="E48" s="3" t="s">
        <v>30</v>
      </c>
      <c r="F48" s="3" t="s">
        <v>1126</v>
      </c>
      <c r="G48" s="3" t="s">
        <v>9</v>
      </c>
      <c r="H48" s="3" t="s">
        <v>31</v>
      </c>
      <c r="I48" s="1">
        <v>44357.570209837999</v>
      </c>
      <c r="J48" s="4">
        <v>9.42882228236952</v>
      </c>
      <c r="K48" s="4">
        <v>8.2251833333333302</v>
      </c>
      <c r="L48" s="4">
        <v>10426.0456977877</v>
      </c>
      <c r="M48" s="4">
        <v>31.429407607898401</v>
      </c>
      <c r="N48" s="4">
        <v>6.4582333333333297</v>
      </c>
      <c r="O48" s="4">
        <v>53408.994605981803</v>
      </c>
    </row>
  </sheetData>
  <mergeCells count="23">
    <mergeCell ref="T23:T25"/>
    <mergeCell ref="U23:U25"/>
    <mergeCell ref="T26:T28"/>
    <mergeCell ref="U26:U28"/>
    <mergeCell ref="T14:T16"/>
    <mergeCell ref="U14:U16"/>
    <mergeCell ref="AB14:AD14"/>
    <mergeCell ref="T17:T19"/>
    <mergeCell ref="U17:U19"/>
    <mergeCell ref="T20:T22"/>
    <mergeCell ref="U20:U22"/>
    <mergeCell ref="U11:U13"/>
    <mergeCell ref="A1:I1"/>
    <mergeCell ref="J1:M1"/>
    <mergeCell ref="N1:O1"/>
    <mergeCell ref="V2:Y2"/>
    <mergeCell ref="R3:U3"/>
    <mergeCell ref="W3:Y3"/>
    <mergeCell ref="T5:T7"/>
    <mergeCell ref="U5:U7"/>
    <mergeCell ref="T8:T10"/>
    <mergeCell ref="U8:U10"/>
    <mergeCell ref="T11:T1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62466" r:id="rId3">
          <objectPr defaultSize="0" r:id="rId4">
            <anchor moveWithCells="1">
              <from>
                <xdr:col>26</xdr:col>
                <xdr:colOff>38100</xdr:colOff>
                <xdr:row>31</xdr:row>
                <xdr:rowOff>9525</xdr:rowOff>
              </from>
              <to>
                <xdr:col>32</xdr:col>
                <xdr:colOff>238125</xdr:colOff>
                <xdr:row>46</xdr:row>
                <xdr:rowOff>123825</xdr:rowOff>
              </to>
            </anchor>
          </objectPr>
        </oleObject>
      </mc:Choice>
      <mc:Fallback>
        <oleObject progId="Prism9.Document" shapeId="62466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647-DD46-4077-8661-EA258EDAC9BA}">
  <dimension ref="A1:V160"/>
  <sheetViews>
    <sheetView topLeftCell="D4" workbookViewId="0">
      <selection activeCell="S15" sqref="S15:V22"/>
    </sheetView>
  </sheetViews>
  <sheetFormatPr defaultRowHeight="15"/>
  <cols>
    <col min="1" max="1" width="30" customWidth="1"/>
    <col min="4" max="4" width="5.5703125" customWidth="1"/>
    <col min="5" max="5" width="7.7109375" customWidth="1"/>
    <col min="6" max="6" width="7.5703125" customWidth="1"/>
    <col min="7" max="7" width="5.5703125" customWidth="1"/>
    <col min="8" max="8" width="6.85546875" customWidth="1"/>
    <col min="12" max="12" width="9.5703125" bestFit="1" customWidth="1"/>
    <col min="13" max="13" width="18.140625" bestFit="1" customWidth="1"/>
    <col min="20" max="20" width="17.85546875" bestFit="1" customWidth="1"/>
    <col min="21" max="21" width="18.140625" bestFit="1" customWidth="1"/>
  </cols>
  <sheetData>
    <row r="1" spans="1:22">
      <c r="B1" s="2" t="s">
        <v>741</v>
      </c>
      <c r="C1" s="234" t="s">
        <v>740</v>
      </c>
      <c r="D1" s="235"/>
      <c r="E1" s="235"/>
      <c r="F1" s="236"/>
      <c r="G1" s="234" t="s">
        <v>731</v>
      </c>
      <c r="H1" s="236"/>
    </row>
    <row r="2" spans="1:22">
      <c r="A2" s="2" t="s">
        <v>18</v>
      </c>
      <c r="B2" s="2" t="s">
        <v>40</v>
      </c>
      <c r="C2" s="2" t="s">
        <v>5</v>
      </c>
      <c r="D2" s="2" t="s">
        <v>2</v>
      </c>
      <c r="E2" s="2" t="s">
        <v>757</v>
      </c>
      <c r="F2" s="2" t="s">
        <v>0</v>
      </c>
      <c r="G2" s="2" t="s">
        <v>2</v>
      </c>
      <c r="H2" s="2" t="s">
        <v>29</v>
      </c>
    </row>
    <row r="3" spans="1:22" ht="15.75">
      <c r="A3" s="3" t="s">
        <v>982</v>
      </c>
      <c r="B3" s="4"/>
      <c r="C3" s="4">
        <v>0</v>
      </c>
      <c r="D3" s="4">
        <v>10.270849999999999</v>
      </c>
      <c r="E3" s="4">
        <v>0</v>
      </c>
      <c r="F3" s="4"/>
      <c r="G3" s="4">
        <v>7.0303833333333303</v>
      </c>
      <c r="H3" s="4">
        <v>116787.28091346601</v>
      </c>
      <c r="J3" s="149"/>
      <c r="K3" s="198"/>
      <c r="L3" s="147"/>
      <c r="M3" s="146"/>
      <c r="N3" s="249" t="s">
        <v>1125</v>
      </c>
      <c r="O3" s="249"/>
      <c r="P3" s="249"/>
      <c r="Q3" s="249"/>
      <c r="T3" s="145"/>
    </row>
    <row r="4" spans="1:22">
      <c r="A4" s="3" t="s">
        <v>982</v>
      </c>
      <c r="B4" s="4"/>
      <c r="C4" s="4">
        <v>0</v>
      </c>
      <c r="D4" s="4">
        <v>10.262499999999999</v>
      </c>
      <c r="E4" s="4">
        <v>0</v>
      </c>
      <c r="F4" s="4"/>
      <c r="G4" s="4">
        <v>7.0302499999999997</v>
      </c>
      <c r="H4" s="4">
        <v>112585.561432135</v>
      </c>
      <c r="J4" s="250" t="s">
        <v>1124</v>
      </c>
      <c r="K4" s="250"/>
      <c r="L4" s="250"/>
      <c r="M4" s="250"/>
      <c r="N4" s="28"/>
      <c r="O4" s="251" t="s">
        <v>927</v>
      </c>
      <c r="P4" s="252"/>
      <c r="Q4" s="253"/>
    </row>
    <row r="5" spans="1:22">
      <c r="A5" s="3" t="s">
        <v>992</v>
      </c>
      <c r="B5" s="4">
        <v>5000</v>
      </c>
      <c r="C5" s="4">
        <v>4951.4171653471303</v>
      </c>
      <c r="D5" s="4">
        <v>10.23615</v>
      </c>
      <c r="E5" s="4">
        <v>3651573.3440168598</v>
      </c>
      <c r="F5" s="4">
        <v>99.028343306942602</v>
      </c>
      <c r="G5" s="4">
        <v>7.04761666666667</v>
      </c>
      <c r="H5" s="4">
        <v>111823.434906654</v>
      </c>
      <c r="J5" s="140" t="s">
        <v>117</v>
      </c>
      <c r="K5" s="140" t="s">
        <v>924</v>
      </c>
      <c r="L5" s="140" t="s">
        <v>921</v>
      </c>
      <c r="M5" s="144" t="s">
        <v>917</v>
      </c>
      <c r="N5" s="143" t="s">
        <v>923</v>
      </c>
      <c r="O5" s="143" t="s">
        <v>922</v>
      </c>
      <c r="P5" s="142" t="s">
        <v>921</v>
      </c>
      <c r="Q5" s="141" t="s">
        <v>920</v>
      </c>
      <c r="S5" s="140" t="s">
        <v>919</v>
      </c>
      <c r="T5" s="140" t="s">
        <v>981</v>
      </c>
      <c r="U5" s="140" t="s">
        <v>917</v>
      </c>
    </row>
    <row r="6" spans="1:22">
      <c r="A6" s="3" t="s">
        <v>992</v>
      </c>
      <c r="B6" s="4">
        <v>5000</v>
      </c>
      <c r="C6" s="4">
        <v>5063.3667674680701</v>
      </c>
      <c r="D6" s="4">
        <v>10.236549999999999</v>
      </c>
      <c r="E6" s="4">
        <v>3515122.4081695699</v>
      </c>
      <c r="F6" s="4">
        <v>101.26733534936101</v>
      </c>
      <c r="G6" s="4">
        <v>7.0475833333333302</v>
      </c>
      <c r="H6" s="4">
        <v>105264.85209344</v>
      </c>
      <c r="J6" s="114" t="s">
        <v>914</v>
      </c>
      <c r="K6" s="114">
        <v>585.31744344158903</v>
      </c>
      <c r="L6" s="243">
        <f>AVERAGE(K6:K8)</f>
        <v>786.57734024386673</v>
      </c>
      <c r="M6" s="246">
        <f>_xlfn.STDEV.S(K6:K8)</f>
        <v>175.95323762255487</v>
      </c>
      <c r="N6" s="190">
        <v>0</v>
      </c>
      <c r="O6" s="197">
        <f t="shared" ref="O6:O26" si="0">K6/$L$6</f>
        <v>0.74413209419447546</v>
      </c>
      <c r="P6" s="189">
        <f>AVERAGE(O6:O8)</f>
        <v>1</v>
      </c>
      <c r="Q6" s="117">
        <f>STDEV(O6:O8)</f>
        <v>0.22369477052059852</v>
      </c>
      <c r="S6" s="131">
        <v>0</v>
      </c>
      <c r="T6" s="181">
        <f>P6</f>
        <v>1</v>
      </c>
      <c r="U6" s="138">
        <f>M6</f>
        <v>175.95323762255487</v>
      </c>
    </row>
    <row r="7" spans="1:22">
      <c r="A7" s="3" t="s">
        <v>1123</v>
      </c>
      <c r="B7" s="4">
        <v>5000</v>
      </c>
      <c r="C7" s="4">
        <v>4986.2245420570498</v>
      </c>
      <c r="D7" s="4">
        <v>10.23615</v>
      </c>
      <c r="E7" s="4">
        <v>3627593.8307585102</v>
      </c>
      <c r="F7" s="4">
        <v>99.724490841140906</v>
      </c>
      <c r="G7" s="4">
        <v>7.04761666666667</v>
      </c>
      <c r="H7" s="4">
        <v>110313.621144062</v>
      </c>
      <c r="J7" s="114" t="s">
        <v>911</v>
      </c>
      <c r="K7" s="114">
        <v>863.11616405083703</v>
      </c>
      <c r="L7" s="244"/>
      <c r="M7" s="247"/>
      <c r="N7" s="188"/>
      <c r="O7" s="187">
        <f t="shared" si="0"/>
        <v>1.0973061641761006</v>
      </c>
      <c r="P7" s="186"/>
      <c r="Q7" s="121"/>
      <c r="S7" s="114">
        <v>10</v>
      </c>
      <c r="T7" s="182">
        <f>P9</f>
        <v>1.1252694251257529</v>
      </c>
      <c r="U7" s="139">
        <f>M9</f>
        <v>18.998222703772644</v>
      </c>
    </row>
    <row r="8" spans="1:22">
      <c r="A8" s="3" t="s">
        <v>1122</v>
      </c>
      <c r="B8" s="4">
        <v>3500</v>
      </c>
      <c r="C8" s="4">
        <v>3435.0216963365501</v>
      </c>
      <c r="D8" s="4">
        <v>10.236549999999999</v>
      </c>
      <c r="E8" s="4">
        <v>2574970.2460257001</v>
      </c>
      <c r="F8" s="4">
        <v>98.1434770381872</v>
      </c>
      <c r="G8" s="4">
        <v>7.0475833333333302</v>
      </c>
      <c r="H8" s="4">
        <v>113664.553128485</v>
      </c>
      <c r="J8" s="114" t="s">
        <v>908</v>
      </c>
      <c r="K8" s="114">
        <v>911.29841323917401</v>
      </c>
      <c r="L8" s="245"/>
      <c r="M8" s="248"/>
      <c r="N8" s="188"/>
      <c r="O8" s="187">
        <f t="shared" si="0"/>
        <v>1.1585617416294236</v>
      </c>
      <c r="P8" s="186"/>
      <c r="Q8" s="121"/>
      <c r="S8" s="131">
        <v>20</v>
      </c>
      <c r="T8" s="181">
        <f>P12</f>
        <v>1.0022160013408419</v>
      </c>
      <c r="U8" s="138">
        <f>M12</f>
        <v>84.765758311024001</v>
      </c>
    </row>
    <row r="9" spans="1:22">
      <c r="A9" s="3" t="s">
        <v>1042</v>
      </c>
      <c r="B9" s="4">
        <v>2500</v>
      </c>
      <c r="C9" s="4">
        <v>2594.6913301671698</v>
      </c>
      <c r="D9" s="4">
        <v>10.23615</v>
      </c>
      <c r="E9" s="4">
        <v>2017045.7206439001</v>
      </c>
      <c r="F9" s="4">
        <v>103.787653206687</v>
      </c>
      <c r="G9" s="4">
        <v>7.0441500000000001</v>
      </c>
      <c r="H9" s="4">
        <v>117872.46345690099</v>
      </c>
      <c r="J9" s="131" t="s">
        <v>906</v>
      </c>
      <c r="K9" s="131">
        <v>867.96702082897298</v>
      </c>
      <c r="L9" s="237">
        <f>AVERAGE(K9:K11)</f>
        <v>885.11143147315977</v>
      </c>
      <c r="M9" s="240">
        <f>_xlfn.STDEV.S(K9:K11)</f>
        <v>18.998222703772644</v>
      </c>
      <c r="N9" s="196">
        <v>10</v>
      </c>
      <c r="O9" s="131">
        <f t="shared" si="0"/>
        <v>1.1034732078092571</v>
      </c>
      <c r="P9" s="195">
        <f>AVERAGE(O9:O11)</f>
        <v>1.1252694251257529</v>
      </c>
      <c r="Q9" s="134">
        <f>STDEV(O9:O11)</f>
        <v>2.4153025687064022E-2</v>
      </c>
      <c r="S9" s="114">
        <v>30</v>
      </c>
      <c r="T9" s="182">
        <f>P15</f>
        <v>1.1342040951485144</v>
      </c>
      <c r="U9" s="139">
        <f>M15</f>
        <v>89.107592607341005</v>
      </c>
    </row>
    <row r="10" spans="1:22">
      <c r="A10" s="3" t="s">
        <v>1091</v>
      </c>
      <c r="B10" s="4">
        <v>1500</v>
      </c>
      <c r="C10" s="4">
        <v>1566.8802469774901</v>
      </c>
      <c r="D10" s="4">
        <v>10.236549999999999</v>
      </c>
      <c r="E10" s="4">
        <v>1184618.87962201</v>
      </c>
      <c r="F10" s="4">
        <v>104.458683131833</v>
      </c>
      <c r="G10" s="4">
        <v>7.0406500000000003</v>
      </c>
      <c r="H10" s="4">
        <v>114637.09244743299</v>
      </c>
      <c r="J10" s="131" t="s">
        <v>904</v>
      </c>
      <c r="K10" s="131">
        <v>881.83102722394904</v>
      </c>
      <c r="L10" s="238"/>
      <c r="M10" s="241"/>
      <c r="N10" s="194"/>
      <c r="O10" s="131">
        <f t="shared" si="0"/>
        <v>1.1210989461640863</v>
      </c>
      <c r="P10" s="193"/>
      <c r="Q10" s="132"/>
      <c r="S10" s="131">
        <v>60</v>
      </c>
      <c r="T10" s="181">
        <f>P18</f>
        <v>0.98086262417907533</v>
      </c>
      <c r="U10" s="138">
        <f>M18</f>
        <v>122.42419157947933</v>
      </c>
    </row>
    <row r="11" spans="1:22">
      <c r="A11" s="3" t="s">
        <v>1022</v>
      </c>
      <c r="B11" s="4">
        <v>800</v>
      </c>
      <c r="C11" s="4">
        <v>744.16802656876803</v>
      </c>
      <c r="D11" s="4">
        <v>10.23615</v>
      </c>
      <c r="E11" s="4">
        <v>576108.95371933095</v>
      </c>
      <c r="F11" s="4">
        <v>93.021003321095904</v>
      </c>
      <c r="G11" s="4">
        <v>7.0406833333333303</v>
      </c>
      <c r="H11" s="4">
        <v>117385.90072480901</v>
      </c>
      <c r="J11" s="131" t="s">
        <v>901</v>
      </c>
      <c r="K11" s="131">
        <v>905.53624636655695</v>
      </c>
      <c r="L11" s="239"/>
      <c r="M11" s="242"/>
      <c r="N11" s="192"/>
      <c r="O11" s="131">
        <f t="shared" si="0"/>
        <v>1.1512361214039153</v>
      </c>
      <c r="P11" s="191"/>
      <c r="Q11" s="128"/>
      <c r="S11" s="114">
        <v>120</v>
      </c>
      <c r="T11" s="182">
        <f>P21</f>
        <v>1.0520114021065723</v>
      </c>
      <c r="U11" s="139">
        <f>M21</f>
        <v>183.7562230484254</v>
      </c>
    </row>
    <row r="12" spans="1:22">
      <c r="A12" s="3" t="s">
        <v>1109</v>
      </c>
      <c r="B12" s="4">
        <v>500</v>
      </c>
      <c r="C12" s="4">
        <v>513.51153002366902</v>
      </c>
      <c r="D12" s="4">
        <v>10.236549999999999</v>
      </c>
      <c r="E12" s="4">
        <v>391871.16605973197</v>
      </c>
      <c r="F12" s="4">
        <v>102.702306004734</v>
      </c>
      <c r="G12" s="4">
        <v>7.0371833333333296</v>
      </c>
      <c r="H12" s="4">
        <v>115711.208137554</v>
      </c>
      <c r="J12" s="114" t="s">
        <v>898</v>
      </c>
      <c r="K12" s="114">
        <v>807.70959208146905</v>
      </c>
      <c r="L12" s="243">
        <f>AVERAGE(K12:K14)</f>
        <v>788.32039668452296</v>
      </c>
      <c r="M12" s="246">
        <f>_xlfn.STDEV.S(K12:K14)</f>
        <v>84.765758311024001</v>
      </c>
      <c r="N12" s="188">
        <v>20</v>
      </c>
      <c r="O12" s="114">
        <f t="shared" si="0"/>
        <v>1.0268660826550771</v>
      </c>
      <c r="P12" s="186">
        <f>AVERAGE(O12:O14)</f>
        <v>1.0022160013408419</v>
      </c>
      <c r="Q12" s="121">
        <f>STDEV(O12:O14)</f>
        <v>0.10776531940869741</v>
      </c>
      <c r="S12" s="131">
        <v>240</v>
      </c>
      <c r="T12" s="181">
        <f>P24</f>
        <v>1.1739365061499998</v>
      </c>
      <c r="U12" s="138">
        <f>M24</f>
        <v>26.475481076411327</v>
      </c>
    </row>
    <row r="13" spans="1:22">
      <c r="A13" s="3" t="s">
        <v>1062</v>
      </c>
      <c r="B13" s="4">
        <v>350</v>
      </c>
      <c r="C13" s="4">
        <v>343.57465118798098</v>
      </c>
      <c r="D13" s="4">
        <v>10.23615</v>
      </c>
      <c r="E13" s="4">
        <v>264008.32896676101</v>
      </c>
      <c r="F13" s="4">
        <v>98.164186053708804</v>
      </c>
      <c r="G13" s="4">
        <v>7.0372166666666702</v>
      </c>
      <c r="H13" s="4">
        <v>116514.19320076601</v>
      </c>
      <c r="J13" s="114" t="s">
        <v>896</v>
      </c>
      <c r="K13" s="114">
        <v>695.53983080587398</v>
      </c>
      <c r="L13" s="244"/>
      <c r="M13" s="247"/>
      <c r="N13" s="188"/>
      <c r="O13" s="114">
        <f t="shared" si="0"/>
        <v>0.88426121020754567</v>
      </c>
      <c r="P13" s="186"/>
      <c r="Q13" s="121"/>
      <c r="S13" s="114"/>
      <c r="T13" s="139"/>
      <c r="U13" s="139"/>
    </row>
    <row r="14" spans="1:22">
      <c r="A14" s="3" t="s">
        <v>1121</v>
      </c>
      <c r="B14" s="4">
        <v>200</v>
      </c>
      <c r="C14" s="4">
        <v>197.30484837171301</v>
      </c>
      <c r="D14" s="4">
        <v>10.236549999999999</v>
      </c>
      <c r="E14" s="4">
        <v>144551.79708648301</v>
      </c>
      <c r="F14" s="4">
        <v>98.652424185856205</v>
      </c>
      <c r="G14" s="4">
        <v>7.0371833333333296</v>
      </c>
      <c r="H14" s="4">
        <v>111088.232329155</v>
      </c>
      <c r="J14" s="114" t="s">
        <v>893</v>
      </c>
      <c r="K14" s="114">
        <v>861.71176716622597</v>
      </c>
      <c r="L14" s="245"/>
      <c r="M14" s="248"/>
      <c r="N14" s="188"/>
      <c r="O14" s="114">
        <f t="shared" si="0"/>
        <v>1.095520711159903</v>
      </c>
      <c r="P14" s="186"/>
      <c r="Q14" s="121"/>
    </row>
    <row r="15" spans="1:22">
      <c r="A15" s="3" t="s">
        <v>1032</v>
      </c>
      <c r="B15" s="4">
        <v>125</v>
      </c>
      <c r="C15" s="4">
        <v>120.94587161530001</v>
      </c>
      <c r="D15" s="4">
        <v>10.2448</v>
      </c>
      <c r="E15" s="4">
        <v>92379.876650529695</v>
      </c>
      <c r="F15" s="4">
        <v>96.756697292239906</v>
      </c>
      <c r="G15" s="4">
        <v>7.0337500000000004</v>
      </c>
      <c r="H15" s="4">
        <v>115816.022988294</v>
      </c>
      <c r="J15" s="131" t="s">
        <v>890</v>
      </c>
      <c r="K15" s="131">
        <v>826.68401134397902</v>
      </c>
      <c r="L15" s="237">
        <f>AVERAGE(K15:K17)</f>
        <v>892.13924045561998</v>
      </c>
      <c r="M15" s="240">
        <f>_xlfn.STDEV.S(K15:K17)</f>
        <v>89.107592607341005</v>
      </c>
      <c r="N15" s="196">
        <v>30</v>
      </c>
      <c r="O15" s="131">
        <f t="shared" si="0"/>
        <v>1.0509888462940946</v>
      </c>
      <c r="P15" s="195">
        <f>AVERAGE(O15:O17)</f>
        <v>1.1342040951485144</v>
      </c>
      <c r="Q15" s="134">
        <f>STDEV(O15:O17)</f>
        <v>0.11328522708232923</v>
      </c>
      <c r="S15" s="140" t="s">
        <v>919</v>
      </c>
      <c r="T15" s="251" t="s">
        <v>927</v>
      </c>
      <c r="U15" s="252"/>
      <c r="V15" s="253"/>
    </row>
    <row r="16" spans="1:22">
      <c r="A16" s="3" t="s">
        <v>1012</v>
      </c>
      <c r="B16" s="4">
        <v>80</v>
      </c>
      <c r="C16" s="4">
        <v>81.454880092057394</v>
      </c>
      <c r="D16" s="4">
        <v>10.236549999999999</v>
      </c>
      <c r="E16" s="4">
        <v>63068.329468384203</v>
      </c>
      <c r="F16" s="4">
        <v>101.818600115072</v>
      </c>
      <c r="G16" s="4">
        <v>7.0337166666666704</v>
      </c>
      <c r="H16" s="4">
        <v>117402.28164559499</v>
      </c>
      <c r="J16" s="131" t="s">
        <v>887</v>
      </c>
      <c r="K16" s="131">
        <v>993.61911167791504</v>
      </c>
      <c r="L16" s="238"/>
      <c r="M16" s="241"/>
      <c r="N16" s="194"/>
      <c r="O16" s="131">
        <f t="shared" si="0"/>
        <v>1.2632185811122629</v>
      </c>
      <c r="P16" s="193"/>
      <c r="Q16" s="132"/>
      <c r="S16" s="131">
        <v>0</v>
      </c>
      <c r="T16" s="181">
        <f>O6</f>
        <v>0.74413209419447546</v>
      </c>
      <c r="U16" s="181">
        <f>O7</f>
        <v>1.0973061641761006</v>
      </c>
      <c r="V16" s="181">
        <f>O8</f>
        <v>1.1585617416294236</v>
      </c>
    </row>
    <row r="17" spans="1:22">
      <c r="A17" s="3" t="s">
        <v>1052</v>
      </c>
      <c r="B17" s="4">
        <v>50</v>
      </c>
      <c r="C17" s="4">
        <v>49.5857724758608</v>
      </c>
      <c r="D17" s="4">
        <v>10.23615</v>
      </c>
      <c r="E17" s="4">
        <v>36690.400912823097</v>
      </c>
      <c r="F17" s="4">
        <v>99.1715449517217</v>
      </c>
      <c r="G17" s="4">
        <v>7.0337500000000004</v>
      </c>
      <c r="H17" s="4">
        <v>112196.08226659099</v>
      </c>
      <c r="J17" s="131" t="s">
        <v>885</v>
      </c>
      <c r="K17" s="131">
        <v>856.114598344966</v>
      </c>
      <c r="L17" s="239"/>
      <c r="M17" s="242"/>
      <c r="N17" s="192"/>
      <c r="O17" s="131">
        <f t="shared" si="0"/>
        <v>1.0884048580391856</v>
      </c>
      <c r="P17" s="191"/>
      <c r="Q17" s="128"/>
      <c r="S17" s="114">
        <v>10</v>
      </c>
      <c r="T17" s="182">
        <f>O9</f>
        <v>1.1034732078092571</v>
      </c>
      <c r="U17" s="182">
        <f>O10</f>
        <v>1.1210989461640863</v>
      </c>
      <c r="V17" s="182">
        <f>O11</f>
        <v>1.1512361214039153</v>
      </c>
    </row>
    <row r="18" spans="1:22">
      <c r="A18" s="3" t="s">
        <v>1081</v>
      </c>
      <c r="B18" s="4">
        <v>30</v>
      </c>
      <c r="C18" s="4">
        <v>38.451334458414799</v>
      </c>
      <c r="D18" s="4">
        <v>10.245200000000001</v>
      </c>
      <c r="E18" s="4">
        <v>27247.232499080401</v>
      </c>
      <c r="F18" s="4">
        <v>128.17111486138299</v>
      </c>
      <c r="G18" s="4">
        <v>7.0337166666666704</v>
      </c>
      <c r="H18" s="4">
        <v>107446.753832323</v>
      </c>
      <c r="J18" s="114" t="s">
        <v>883</v>
      </c>
      <c r="K18" s="114">
        <v>812.39429370957396</v>
      </c>
      <c r="L18" s="243">
        <f>AVERAGE(K18:K20)</f>
        <v>771.52431407139659</v>
      </c>
      <c r="M18" s="246">
        <f>_xlfn.STDEV.S(K18:K20)</f>
        <v>122.42419157947933</v>
      </c>
      <c r="N18" s="188">
        <v>60</v>
      </c>
      <c r="O18" s="114">
        <f t="shared" si="0"/>
        <v>1.0328218881282585</v>
      </c>
      <c r="P18" s="186">
        <f>AVERAGE(O18:O20)</f>
        <v>0.98086262417907533</v>
      </c>
      <c r="Q18" s="121">
        <f>STDEV(O18:O20)</f>
        <v>0.15564164553929916</v>
      </c>
      <c r="S18" s="131">
        <v>20</v>
      </c>
      <c r="T18" s="181">
        <f>O12</f>
        <v>1.0268660826550771</v>
      </c>
      <c r="U18" s="181">
        <f>O13</f>
        <v>0.88426121020754567</v>
      </c>
      <c r="V18" s="181">
        <f>O14</f>
        <v>1.095520711159903</v>
      </c>
    </row>
    <row r="19" spans="1:22">
      <c r="A19" s="3" t="s">
        <v>1002</v>
      </c>
      <c r="B19" s="4">
        <v>20</v>
      </c>
      <c r="C19" s="4">
        <v>23.263904027258999</v>
      </c>
      <c r="D19" s="4">
        <v>10.2448</v>
      </c>
      <c r="E19" s="4">
        <v>16823.221339781801</v>
      </c>
      <c r="F19" s="4">
        <v>116.319520136295</v>
      </c>
      <c r="G19" s="4">
        <v>7.0302833333333297</v>
      </c>
      <c r="H19" s="4">
        <v>109650.061498455</v>
      </c>
      <c r="J19" s="114" t="s">
        <v>880</v>
      </c>
      <c r="K19" s="114">
        <v>868.28538330366996</v>
      </c>
      <c r="L19" s="244"/>
      <c r="M19" s="247"/>
      <c r="N19" s="188"/>
      <c r="O19" s="114">
        <f t="shared" si="0"/>
        <v>1.1038779518292134</v>
      </c>
      <c r="P19" s="186"/>
      <c r="Q19" s="121"/>
      <c r="S19" s="114">
        <v>30</v>
      </c>
      <c r="T19" s="182">
        <f>O15</f>
        <v>1.0509888462940946</v>
      </c>
      <c r="U19" s="182">
        <f>O16</f>
        <v>1.2632185811122629</v>
      </c>
      <c r="V19" s="182">
        <f>O17</f>
        <v>1.0884048580391856</v>
      </c>
    </row>
    <row r="20" spans="1:22">
      <c r="A20" s="3" t="s">
        <v>1120</v>
      </c>
      <c r="B20" s="4">
        <v>12</v>
      </c>
      <c r="C20" s="4">
        <v>15.478351422122801</v>
      </c>
      <c r="D20" s="4">
        <v>10.2279</v>
      </c>
      <c r="E20" s="4">
        <v>11402.8835794074</v>
      </c>
      <c r="F20" s="4">
        <v>128.98626185102401</v>
      </c>
      <c r="G20" s="4">
        <v>7.0337166666666704</v>
      </c>
      <c r="H20" s="4">
        <v>111704.92102482299</v>
      </c>
      <c r="J20" s="114" t="s">
        <v>877</v>
      </c>
      <c r="K20" s="114">
        <v>633.89326520094596</v>
      </c>
      <c r="L20" s="245"/>
      <c r="M20" s="248"/>
      <c r="N20" s="188"/>
      <c r="O20" s="114">
        <f t="shared" si="0"/>
        <v>0.80588803257975461</v>
      </c>
      <c r="P20" s="186"/>
      <c r="Q20" s="121"/>
      <c r="S20" s="131">
        <v>60</v>
      </c>
      <c r="T20" s="181">
        <f>O18</f>
        <v>1.0328218881282585</v>
      </c>
      <c r="U20" s="181">
        <f>O19</f>
        <v>1.1038779518292134</v>
      </c>
      <c r="V20" s="181">
        <f>O20</f>
        <v>0.80588803257975461</v>
      </c>
    </row>
    <row r="21" spans="1:22">
      <c r="A21" s="3" t="s">
        <v>1119</v>
      </c>
      <c r="B21" s="4">
        <v>7</v>
      </c>
      <c r="C21" s="4">
        <v>7.1287830369275396</v>
      </c>
      <c r="D21" s="4">
        <v>10.21885</v>
      </c>
      <c r="E21" s="4">
        <v>5296.4885588237803</v>
      </c>
      <c r="F21" s="4">
        <v>101.839757670393</v>
      </c>
      <c r="G21" s="4">
        <v>7.0337500000000004</v>
      </c>
      <c r="H21" s="4">
        <v>112656.16407263999</v>
      </c>
      <c r="J21" s="131" t="s">
        <v>874</v>
      </c>
      <c r="K21" s="131">
        <v>633.46179159084295</v>
      </c>
      <c r="L21" s="237">
        <f>AVERAGE(K21:K23)</f>
        <v>827.48833057520858</v>
      </c>
      <c r="M21" s="240">
        <f>_xlfn.STDEV.S(K21:K23)</f>
        <v>183.7562230484254</v>
      </c>
      <c r="N21" s="196">
        <v>120</v>
      </c>
      <c r="O21" s="131">
        <f t="shared" si="0"/>
        <v>0.80533948688942325</v>
      </c>
      <c r="P21" s="195">
        <f>AVERAGE(O21:O23)</f>
        <v>1.0520114021065723</v>
      </c>
      <c r="Q21" s="134">
        <f>STDEV(O21:O23)</f>
        <v>0.23361494623205692</v>
      </c>
      <c r="S21" s="114">
        <v>120</v>
      </c>
      <c r="T21" s="182">
        <f>O21</f>
        <v>0.80533948688942325</v>
      </c>
      <c r="U21" s="182">
        <f>O22</f>
        <v>1.080792255223987</v>
      </c>
      <c r="V21" s="182">
        <f>O23</f>
        <v>1.2699024642063068</v>
      </c>
    </row>
    <row r="22" spans="1:22">
      <c r="A22" s="3" t="s">
        <v>1118</v>
      </c>
      <c r="B22" s="4"/>
      <c r="C22" s="4">
        <v>0</v>
      </c>
      <c r="D22" s="4">
        <v>10.219250000000001</v>
      </c>
      <c r="E22" s="4">
        <v>0</v>
      </c>
      <c r="F22" s="4"/>
      <c r="G22" s="4">
        <v>7.0337166666666704</v>
      </c>
      <c r="H22" s="4">
        <v>113134.550563344</v>
      </c>
      <c r="J22" s="131" t="s">
        <v>872</v>
      </c>
      <c r="K22" s="131">
        <v>850.12669747025404</v>
      </c>
      <c r="L22" s="238"/>
      <c r="M22" s="241"/>
      <c r="N22" s="194"/>
      <c r="O22" s="131">
        <f t="shared" si="0"/>
        <v>1.080792255223987</v>
      </c>
      <c r="P22" s="193"/>
      <c r="Q22" s="132"/>
      <c r="S22" s="131">
        <v>240</v>
      </c>
      <c r="T22" s="181">
        <f>O24</f>
        <v>1.1367613431307741</v>
      </c>
      <c r="U22" s="181">
        <f>O25</f>
        <v>1.182703696237982</v>
      </c>
      <c r="V22" s="181">
        <f>O26</f>
        <v>1.2023444790812434</v>
      </c>
    </row>
    <row r="23" spans="1:22">
      <c r="A23" s="3" t="s">
        <v>1117</v>
      </c>
      <c r="B23" s="4"/>
      <c r="C23" s="4">
        <v>0</v>
      </c>
      <c r="D23" s="4">
        <v>10.192916666666701</v>
      </c>
      <c r="E23" s="4">
        <v>0</v>
      </c>
      <c r="F23" s="4"/>
      <c r="G23" s="4">
        <v>7.0372166666666702</v>
      </c>
      <c r="H23" s="4">
        <v>108585.112868717</v>
      </c>
      <c r="J23" s="131" t="s">
        <v>869</v>
      </c>
      <c r="K23" s="131">
        <v>998.87650266452897</v>
      </c>
      <c r="L23" s="239"/>
      <c r="M23" s="242"/>
      <c r="N23" s="192"/>
      <c r="O23" s="131">
        <f t="shared" si="0"/>
        <v>1.2699024642063068</v>
      </c>
      <c r="P23" s="191"/>
      <c r="Q23" s="128"/>
    </row>
    <row r="24" spans="1:22">
      <c r="A24" s="3" t="s">
        <v>1116</v>
      </c>
      <c r="B24" s="4"/>
      <c r="C24" s="4">
        <v>0</v>
      </c>
      <c r="D24" s="4">
        <v>10.1414166666667</v>
      </c>
      <c r="E24" s="4">
        <v>0</v>
      </c>
      <c r="F24" s="4"/>
      <c r="G24" s="4">
        <v>7.0337166666666704</v>
      </c>
      <c r="H24" s="4">
        <v>108207.200444028</v>
      </c>
      <c r="J24" s="114" t="s">
        <v>866</v>
      </c>
      <c r="K24" s="114">
        <v>894.15071377184995</v>
      </c>
      <c r="L24" s="243">
        <f>AVERAGE(K24:K26)</f>
        <v>923.39185462264459</v>
      </c>
      <c r="M24" s="246">
        <f>_xlfn.STDEV.S(K24:K26)</f>
        <v>26.475481076411327</v>
      </c>
      <c r="N24" s="190">
        <v>240</v>
      </c>
      <c r="O24" s="187">
        <f t="shared" si="0"/>
        <v>1.1367613431307741</v>
      </c>
      <c r="P24" s="189">
        <f>AVERAGE(O24:O26)</f>
        <v>1.1739365061499998</v>
      </c>
      <c r="Q24" s="117">
        <f>STDEV(O24:O26)</f>
        <v>3.3659094563038131E-2</v>
      </c>
    </row>
    <row r="25" spans="1:22">
      <c r="A25" s="3" t="s">
        <v>1115</v>
      </c>
      <c r="B25" s="4"/>
      <c r="C25" s="4">
        <v>0</v>
      </c>
      <c r="D25" s="4">
        <v>10.227499999999999</v>
      </c>
      <c r="E25" s="4">
        <v>0</v>
      </c>
      <c r="F25" s="4"/>
      <c r="G25" s="4">
        <v>7.0337500000000004</v>
      </c>
      <c r="H25" s="4">
        <v>107016.00811231601</v>
      </c>
      <c r="J25" s="114" t="s">
        <v>864</v>
      </c>
      <c r="K25" s="114">
        <v>930.28792768346204</v>
      </c>
      <c r="L25" s="244"/>
      <c r="M25" s="247"/>
      <c r="N25" s="188"/>
      <c r="O25" s="187">
        <f t="shared" si="0"/>
        <v>1.182703696237982</v>
      </c>
      <c r="P25" s="186"/>
      <c r="Q25" s="121"/>
    </row>
    <row r="26" spans="1:22">
      <c r="A26" s="3" t="s">
        <v>1114</v>
      </c>
      <c r="B26" s="4"/>
      <c r="C26" s="4">
        <v>0</v>
      </c>
      <c r="D26" s="4">
        <v>10.054933333333301</v>
      </c>
      <c r="E26" s="4">
        <v>0</v>
      </c>
      <c r="F26" s="4"/>
      <c r="G26" s="4">
        <v>7.0337166666666704</v>
      </c>
      <c r="H26" s="4">
        <v>102979.968979543</v>
      </c>
      <c r="J26" s="114" t="s">
        <v>862</v>
      </c>
      <c r="K26" s="114">
        <v>945.73692241262199</v>
      </c>
      <c r="L26" s="245"/>
      <c r="M26" s="248"/>
      <c r="N26" s="185"/>
      <c r="O26" s="184">
        <f t="shared" si="0"/>
        <v>1.2023444790812434</v>
      </c>
      <c r="P26" s="183"/>
      <c r="Q26" s="126"/>
    </row>
    <row r="27" spans="1:22">
      <c r="A27" s="3" t="s">
        <v>1113</v>
      </c>
      <c r="B27" s="4"/>
      <c r="C27" s="4">
        <v>0</v>
      </c>
      <c r="D27" s="4">
        <v>10.1842666666667</v>
      </c>
      <c r="E27" s="4">
        <v>0</v>
      </c>
      <c r="F27" s="4"/>
      <c r="G27" s="4">
        <v>7.0372166666666702</v>
      </c>
      <c r="H27" s="4">
        <v>91056.171590716796</v>
      </c>
    </row>
    <row r="28" spans="1:22">
      <c r="A28" s="3" t="s">
        <v>1112</v>
      </c>
      <c r="B28" s="4"/>
      <c r="C28" s="4">
        <v>0</v>
      </c>
      <c r="D28" s="4">
        <v>10.219250000000001</v>
      </c>
      <c r="E28" s="4">
        <v>0</v>
      </c>
      <c r="F28" s="4"/>
      <c r="G28" s="4">
        <v>7.0337166666666704</v>
      </c>
      <c r="H28" s="4">
        <v>103484.913796704</v>
      </c>
    </row>
    <row r="29" spans="1:22">
      <c r="A29" s="3" t="s">
        <v>1111</v>
      </c>
      <c r="B29" s="4"/>
      <c r="C29" s="4">
        <v>0</v>
      </c>
      <c r="D29" s="4">
        <v>10.23615</v>
      </c>
      <c r="E29" s="4">
        <v>0</v>
      </c>
      <c r="F29" s="4"/>
      <c r="G29" s="4">
        <v>7.0337500000000004</v>
      </c>
      <c r="H29" s="4">
        <v>111231.25789577</v>
      </c>
    </row>
    <row r="30" spans="1:22">
      <c r="A30" s="3" t="s">
        <v>1110</v>
      </c>
      <c r="B30" s="4"/>
      <c r="C30" s="4">
        <v>0</v>
      </c>
      <c r="D30" s="4">
        <v>10.1241166666667</v>
      </c>
      <c r="E30" s="4">
        <v>0</v>
      </c>
      <c r="F30" s="4"/>
      <c r="G30" s="4">
        <v>7.0337166666666704</v>
      </c>
      <c r="H30" s="4">
        <v>110242.490827432</v>
      </c>
    </row>
    <row r="31" spans="1:22">
      <c r="A31" s="3" t="s">
        <v>1109</v>
      </c>
      <c r="B31" s="4">
        <v>500</v>
      </c>
      <c r="C31" s="4">
        <v>518.486241753944</v>
      </c>
      <c r="D31" s="4">
        <v>10.23615</v>
      </c>
      <c r="E31" s="4">
        <v>383547.21230769198</v>
      </c>
      <c r="F31" s="4">
        <v>103.697248350789</v>
      </c>
      <c r="G31" s="4">
        <v>7.0406833333333303</v>
      </c>
      <c r="H31" s="4">
        <v>112166.692048522</v>
      </c>
    </row>
    <row r="32" spans="1:22">
      <c r="A32" s="3" t="s">
        <v>1108</v>
      </c>
      <c r="B32" s="4"/>
      <c r="C32" s="4">
        <v>0</v>
      </c>
      <c r="D32" s="4">
        <v>10.2279</v>
      </c>
      <c r="E32" s="4">
        <v>0</v>
      </c>
      <c r="F32" s="4"/>
      <c r="G32" s="4">
        <v>7.0337166666666704</v>
      </c>
      <c r="H32" s="4">
        <v>110947.14477195501</v>
      </c>
    </row>
    <row r="33" spans="1:8">
      <c r="A33" s="3" t="s">
        <v>1107</v>
      </c>
      <c r="B33" s="4"/>
      <c r="C33" s="4">
        <v>0</v>
      </c>
      <c r="D33" s="4">
        <v>10.2279</v>
      </c>
      <c r="E33" s="4">
        <v>0</v>
      </c>
      <c r="F33" s="4"/>
      <c r="G33" s="4">
        <v>7.0371833333333296</v>
      </c>
      <c r="H33" s="4">
        <v>105489.572306313</v>
      </c>
    </row>
    <row r="34" spans="1:8">
      <c r="A34" s="3" t="s">
        <v>1106</v>
      </c>
      <c r="B34" s="4"/>
      <c r="C34" s="4">
        <v>0</v>
      </c>
      <c r="D34" s="4">
        <v>10.2621</v>
      </c>
      <c r="E34" s="4">
        <v>0</v>
      </c>
      <c r="F34" s="4"/>
      <c r="G34" s="4">
        <v>7.0372166666666702</v>
      </c>
      <c r="H34" s="4">
        <v>109944.329367607</v>
      </c>
    </row>
    <row r="35" spans="1:8">
      <c r="A35" s="3" t="s">
        <v>1105</v>
      </c>
      <c r="B35" s="4"/>
      <c r="C35" s="4">
        <v>0</v>
      </c>
      <c r="D35" s="4">
        <v>10.236549999999999</v>
      </c>
      <c r="E35" s="4">
        <v>0</v>
      </c>
      <c r="F35" s="4"/>
      <c r="G35" s="4">
        <v>7.0371833333333296</v>
      </c>
      <c r="H35" s="4">
        <v>106092.470192308</v>
      </c>
    </row>
    <row r="36" spans="1:8">
      <c r="A36" s="3" t="s">
        <v>1104</v>
      </c>
      <c r="B36" s="4"/>
      <c r="C36" s="4">
        <v>0</v>
      </c>
      <c r="D36" s="4">
        <v>10.27075</v>
      </c>
      <c r="E36" s="4">
        <v>0</v>
      </c>
      <c r="F36" s="4"/>
      <c r="G36" s="4">
        <v>7.0337500000000004</v>
      </c>
      <c r="H36" s="4">
        <v>103557.21365675599</v>
      </c>
    </row>
    <row r="37" spans="1:8">
      <c r="A37" s="3" t="s">
        <v>1103</v>
      </c>
      <c r="B37" s="4"/>
      <c r="C37" s="4">
        <v>0</v>
      </c>
      <c r="D37" s="4">
        <v>10.7814333333333</v>
      </c>
      <c r="E37" s="4">
        <v>0</v>
      </c>
      <c r="F37" s="4"/>
      <c r="G37" s="4">
        <v>7.0371833333333296</v>
      </c>
      <c r="H37" s="4">
        <v>104488.16963183301</v>
      </c>
    </row>
    <row r="38" spans="1:8">
      <c r="A38" s="3" t="s">
        <v>1102</v>
      </c>
      <c r="B38" s="4"/>
      <c r="C38" s="4">
        <v>0</v>
      </c>
      <c r="D38" s="4">
        <v>10.279400000000001</v>
      </c>
      <c r="E38" s="4">
        <v>0</v>
      </c>
      <c r="F38" s="4"/>
      <c r="G38" s="4">
        <v>7.0372166666666702</v>
      </c>
      <c r="H38" s="4">
        <v>101656.501880821</v>
      </c>
    </row>
    <row r="39" spans="1:8">
      <c r="A39" s="3" t="s">
        <v>1101</v>
      </c>
      <c r="B39" s="4"/>
      <c r="C39" s="4">
        <v>0</v>
      </c>
      <c r="D39" s="4">
        <v>10.245200000000001</v>
      </c>
      <c r="E39" s="4">
        <v>0</v>
      </c>
      <c r="F39" s="4"/>
      <c r="G39" s="4">
        <v>7.0371833333333296</v>
      </c>
      <c r="H39" s="4">
        <v>105993.543489915</v>
      </c>
    </row>
    <row r="40" spans="1:8">
      <c r="A40" s="3" t="s">
        <v>1012</v>
      </c>
      <c r="B40" s="4">
        <v>80</v>
      </c>
      <c r="C40" s="4">
        <v>79.942585017280294</v>
      </c>
      <c r="D40" s="4">
        <v>10.2448</v>
      </c>
      <c r="E40" s="4">
        <v>57226.4374397789</v>
      </c>
      <c r="F40" s="4">
        <v>99.928231271600396</v>
      </c>
      <c r="G40" s="4">
        <v>7.0372166666666702</v>
      </c>
      <c r="H40" s="4">
        <v>108542.75513979601</v>
      </c>
    </row>
    <row r="41" spans="1:8">
      <c r="A41" s="3" t="s">
        <v>1100</v>
      </c>
      <c r="B41" s="4"/>
      <c r="C41" s="4">
        <v>0</v>
      </c>
      <c r="D41" s="4">
        <v>10.219250000000001</v>
      </c>
      <c r="E41" s="4">
        <v>0</v>
      </c>
      <c r="F41" s="4"/>
      <c r="G41" s="4">
        <v>7.0371833333333296</v>
      </c>
      <c r="H41" s="4">
        <v>102862.386698854</v>
      </c>
    </row>
    <row r="42" spans="1:8">
      <c r="A42" s="3" t="s">
        <v>1099</v>
      </c>
      <c r="B42" s="4"/>
      <c r="C42" s="4">
        <v>0</v>
      </c>
      <c r="D42" s="4">
        <v>10.227499999999999</v>
      </c>
      <c r="E42" s="4">
        <v>0</v>
      </c>
      <c r="F42" s="4"/>
      <c r="G42" s="4">
        <v>7.0337500000000004</v>
      </c>
      <c r="H42" s="4">
        <v>101664.48032423601</v>
      </c>
    </row>
    <row r="43" spans="1:8">
      <c r="A43" s="3" t="s">
        <v>1098</v>
      </c>
      <c r="B43" s="4"/>
      <c r="C43" s="4">
        <v>0</v>
      </c>
      <c r="D43" s="4">
        <v>10.2279</v>
      </c>
      <c r="E43" s="4">
        <v>0</v>
      </c>
      <c r="F43" s="4"/>
      <c r="G43" s="4">
        <v>7.0371833333333296</v>
      </c>
      <c r="H43" s="4">
        <v>104483.24184362299</v>
      </c>
    </row>
    <row r="44" spans="1:8">
      <c r="A44" s="3" t="s">
        <v>1097</v>
      </c>
      <c r="B44" s="4"/>
      <c r="C44" s="4">
        <v>0</v>
      </c>
      <c r="D44" s="4">
        <v>10.1842666666667</v>
      </c>
      <c r="E44" s="4">
        <v>0</v>
      </c>
      <c r="F44" s="4"/>
      <c r="G44" s="4">
        <v>7.0337500000000004</v>
      </c>
      <c r="H44" s="4">
        <v>101885.079365082</v>
      </c>
    </row>
    <row r="45" spans="1:8">
      <c r="A45" s="3" t="s">
        <v>1096</v>
      </c>
      <c r="B45" s="4"/>
      <c r="C45" s="4">
        <v>0</v>
      </c>
      <c r="D45" s="4">
        <v>10.30575</v>
      </c>
      <c r="E45" s="4">
        <v>0</v>
      </c>
      <c r="F45" s="4"/>
      <c r="G45" s="4">
        <v>7.0371833333333296</v>
      </c>
      <c r="H45" s="4">
        <v>100137.74649442099</v>
      </c>
    </row>
    <row r="46" spans="1:8">
      <c r="A46" s="3" t="s">
        <v>1095</v>
      </c>
      <c r="B46" s="4"/>
      <c r="C46" s="4">
        <v>0</v>
      </c>
      <c r="D46" s="4">
        <v>10.1842666666667</v>
      </c>
      <c r="E46" s="4">
        <v>0</v>
      </c>
      <c r="F46" s="4"/>
      <c r="G46" s="4">
        <v>7.0372166666666702</v>
      </c>
      <c r="H46" s="4">
        <v>100867.46224709399</v>
      </c>
    </row>
    <row r="47" spans="1:8">
      <c r="A47" s="3" t="s">
        <v>1094</v>
      </c>
      <c r="B47" s="4"/>
      <c r="C47" s="4">
        <v>0</v>
      </c>
      <c r="D47" s="4">
        <v>10.236549999999999</v>
      </c>
      <c r="E47" s="4">
        <v>0</v>
      </c>
      <c r="F47" s="4"/>
      <c r="G47" s="4">
        <v>7.0337166666666704</v>
      </c>
      <c r="H47" s="4">
        <v>101231.402510908</v>
      </c>
    </row>
    <row r="48" spans="1:8">
      <c r="A48" s="3" t="s">
        <v>1093</v>
      </c>
      <c r="B48" s="4"/>
      <c r="C48" s="4">
        <v>0</v>
      </c>
      <c r="D48" s="4">
        <v>10.1842666666667</v>
      </c>
      <c r="E48" s="4">
        <v>0</v>
      </c>
      <c r="F48" s="4"/>
      <c r="G48" s="4">
        <v>7.0372166666666702</v>
      </c>
      <c r="H48" s="4">
        <v>97991.168380956005</v>
      </c>
    </row>
    <row r="49" spans="1:8">
      <c r="A49" s="3" t="s">
        <v>1092</v>
      </c>
      <c r="B49" s="4"/>
      <c r="C49" s="4" t="s">
        <v>30</v>
      </c>
      <c r="D49" s="4" t="s">
        <v>30</v>
      </c>
      <c r="E49" s="4" t="s">
        <v>30</v>
      </c>
      <c r="F49" s="4" t="s">
        <v>30</v>
      </c>
      <c r="G49" s="4">
        <v>7.0371833333333296</v>
      </c>
      <c r="H49" s="4">
        <v>103517.360127288</v>
      </c>
    </row>
    <row r="50" spans="1:8">
      <c r="A50" s="3" t="s">
        <v>1091</v>
      </c>
      <c r="B50" s="4">
        <v>1500</v>
      </c>
      <c r="C50" s="4">
        <v>1588.8894116614199</v>
      </c>
      <c r="D50" s="4">
        <v>10.23615</v>
      </c>
      <c r="E50" s="4">
        <v>1130633.9001153901</v>
      </c>
      <c r="F50" s="4">
        <v>105.925960777428</v>
      </c>
      <c r="G50" s="4">
        <v>7.04761666666667</v>
      </c>
      <c r="H50" s="4">
        <v>107897.318162273</v>
      </c>
    </row>
    <row r="51" spans="1:8">
      <c r="A51" s="3" t="s">
        <v>1090</v>
      </c>
      <c r="B51" s="4"/>
      <c r="C51" s="4">
        <v>0</v>
      </c>
      <c r="D51" s="4">
        <v>10.245200000000001</v>
      </c>
      <c r="E51" s="4">
        <v>0</v>
      </c>
      <c r="F51" s="4"/>
      <c r="G51" s="4">
        <v>7.0337166666666704</v>
      </c>
      <c r="H51" s="4">
        <v>102784.21892115699</v>
      </c>
    </row>
    <row r="52" spans="1:8">
      <c r="A52" s="3" t="s">
        <v>1089</v>
      </c>
      <c r="B52" s="4"/>
      <c r="C52" s="4">
        <v>0</v>
      </c>
      <c r="D52" s="4">
        <v>10.1842666666667</v>
      </c>
      <c r="E52" s="4">
        <v>0</v>
      </c>
      <c r="F52" s="4"/>
      <c r="G52" s="4">
        <v>7.0372166666666702</v>
      </c>
      <c r="H52" s="4">
        <v>101986.042538307</v>
      </c>
    </row>
    <row r="53" spans="1:8">
      <c r="A53" s="3" t="s">
        <v>1088</v>
      </c>
      <c r="B53" s="4"/>
      <c r="C53" s="4">
        <v>0</v>
      </c>
      <c r="D53" s="4">
        <v>10.245200000000001</v>
      </c>
      <c r="E53" s="4">
        <v>0</v>
      </c>
      <c r="F53" s="4"/>
      <c r="G53" s="4">
        <v>7.0371833333333296</v>
      </c>
      <c r="H53" s="4">
        <v>109463.99890923699</v>
      </c>
    </row>
    <row r="54" spans="1:8">
      <c r="A54" s="3" t="s">
        <v>1087</v>
      </c>
      <c r="B54" s="4"/>
      <c r="C54" s="4">
        <v>0</v>
      </c>
      <c r="D54" s="4">
        <v>10.21885</v>
      </c>
      <c r="E54" s="4">
        <v>0</v>
      </c>
      <c r="F54" s="4"/>
      <c r="G54" s="4">
        <v>7.0337500000000004</v>
      </c>
      <c r="H54" s="4">
        <v>97401.419742475802</v>
      </c>
    </row>
    <row r="55" spans="1:8">
      <c r="A55" s="3" t="s">
        <v>1086</v>
      </c>
      <c r="B55" s="4"/>
      <c r="C55" s="4">
        <v>0</v>
      </c>
      <c r="D55" s="4">
        <v>10.25385</v>
      </c>
      <c r="E55" s="4">
        <v>0</v>
      </c>
      <c r="F55" s="4"/>
      <c r="G55" s="4">
        <v>7.0371833333333296</v>
      </c>
      <c r="H55" s="4">
        <v>102715.756873059</v>
      </c>
    </row>
    <row r="56" spans="1:8">
      <c r="A56" s="3" t="s">
        <v>1085</v>
      </c>
      <c r="B56" s="4"/>
      <c r="C56" s="4">
        <v>0</v>
      </c>
      <c r="D56" s="4">
        <v>10.3485833333333</v>
      </c>
      <c r="E56" s="4">
        <v>0</v>
      </c>
      <c r="F56" s="4"/>
      <c r="G56" s="4">
        <v>7.0372166666666702</v>
      </c>
      <c r="H56" s="4">
        <v>95408.085126217498</v>
      </c>
    </row>
    <row r="57" spans="1:8">
      <c r="A57" s="3" t="s">
        <v>1084</v>
      </c>
      <c r="B57" s="4"/>
      <c r="C57" s="4">
        <v>0</v>
      </c>
      <c r="D57" s="4">
        <v>10.30575</v>
      </c>
      <c r="E57" s="4">
        <v>0</v>
      </c>
      <c r="F57" s="4"/>
      <c r="G57" s="4">
        <v>7.0371833333333296</v>
      </c>
      <c r="H57" s="4">
        <v>106039.306543938</v>
      </c>
    </row>
    <row r="58" spans="1:8">
      <c r="A58" s="3" t="s">
        <v>1083</v>
      </c>
      <c r="B58" s="4"/>
      <c r="C58" s="4">
        <v>0</v>
      </c>
      <c r="D58" s="4">
        <v>10.227499999999999</v>
      </c>
      <c r="E58" s="4">
        <v>0</v>
      </c>
      <c r="F58" s="4"/>
      <c r="G58" s="4">
        <v>7.0372166666666702</v>
      </c>
      <c r="H58" s="4">
        <v>104246.796915268</v>
      </c>
    </row>
    <row r="59" spans="1:8">
      <c r="A59" s="3" t="s">
        <v>1082</v>
      </c>
      <c r="B59" s="4"/>
      <c r="C59" s="4" t="s">
        <v>30</v>
      </c>
      <c r="D59" s="4" t="s">
        <v>30</v>
      </c>
      <c r="E59" s="4" t="s">
        <v>30</v>
      </c>
      <c r="F59" s="4" t="s">
        <v>30</v>
      </c>
      <c r="G59" s="4">
        <v>7.0337166666666704</v>
      </c>
      <c r="H59" s="4">
        <v>100332.04635300599</v>
      </c>
    </row>
    <row r="60" spans="1:8">
      <c r="A60" s="3" t="s">
        <v>1081</v>
      </c>
      <c r="B60" s="4">
        <v>30</v>
      </c>
      <c r="C60" s="4">
        <v>41.1404742839782</v>
      </c>
      <c r="D60" s="4">
        <v>10.23615</v>
      </c>
      <c r="E60" s="4">
        <v>26048.443178865899</v>
      </c>
      <c r="F60" s="4">
        <v>137.13491427992699</v>
      </c>
      <c r="G60" s="4">
        <v>7.0337500000000004</v>
      </c>
      <c r="H60" s="4">
        <v>96005.208766336495</v>
      </c>
    </row>
    <row r="61" spans="1:8">
      <c r="A61" s="3" t="s">
        <v>1080</v>
      </c>
      <c r="B61" s="4"/>
      <c r="C61" s="4">
        <v>0</v>
      </c>
      <c r="D61" s="4">
        <v>10.25385</v>
      </c>
      <c r="E61" s="4">
        <v>0</v>
      </c>
      <c r="F61" s="4"/>
      <c r="G61" s="4">
        <v>7.0371833333333296</v>
      </c>
      <c r="H61" s="4">
        <v>103525.340539948</v>
      </c>
    </row>
    <row r="62" spans="1:8">
      <c r="A62" s="3" t="s">
        <v>1079</v>
      </c>
      <c r="B62" s="4"/>
      <c r="C62" s="4">
        <v>0</v>
      </c>
      <c r="D62" s="4">
        <v>10.227499999999999</v>
      </c>
      <c r="E62" s="4">
        <v>0</v>
      </c>
      <c r="F62" s="4"/>
      <c r="G62" s="4">
        <v>7.0372166666666702</v>
      </c>
      <c r="H62" s="4">
        <v>102572.019776509</v>
      </c>
    </row>
    <row r="63" spans="1:8">
      <c r="A63" s="3" t="s">
        <v>1078</v>
      </c>
      <c r="B63" s="4"/>
      <c r="C63" s="4">
        <v>0</v>
      </c>
      <c r="D63" s="4">
        <v>10.176016666666699</v>
      </c>
      <c r="E63" s="4">
        <v>0</v>
      </c>
      <c r="F63" s="4"/>
      <c r="G63" s="4">
        <v>7.0337166666666704</v>
      </c>
      <c r="H63" s="4">
        <v>101514.04029050699</v>
      </c>
    </row>
    <row r="64" spans="1:8">
      <c r="A64" s="3" t="s">
        <v>1077</v>
      </c>
      <c r="B64" s="4"/>
      <c r="C64" s="4">
        <v>0</v>
      </c>
      <c r="D64" s="4">
        <v>10.1496666666667</v>
      </c>
      <c r="E64" s="4">
        <v>0</v>
      </c>
      <c r="F64" s="4"/>
      <c r="G64" s="4">
        <v>7.0372166666666702</v>
      </c>
      <c r="H64" s="4">
        <v>98357.832890297897</v>
      </c>
    </row>
    <row r="65" spans="1:8">
      <c r="A65" s="3" t="s">
        <v>1076</v>
      </c>
      <c r="B65" s="4"/>
      <c r="C65" s="4">
        <v>0</v>
      </c>
      <c r="D65" s="4">
        <v>10.348983333333299</v>
      </c>
      <c r="E65" s="4">
        <v>0</v>
      </c>
      <c r="F65" s="4"/>
      <c r="G65" s="4">
        <v>7.0371833333333296</v>
      </c>
      <c r="H65" s="4">
        <v>113144.941360101</v>
      </c>
    </row>
    <row r="66" spans="1:8">
      <c r="A66" s="3" t="s">
        <v>1075</v>
      </c>
      <c r="B66" s="4"/>
      <c r="C66" s="4">
        <v>0</v>
      </c>
      <c r="D66" s="4">
        <v>10.409133333333299</v>
      </c>
      <c r="E66" s="4">
        <v>0</v>
      </c>
      <c r="F66" s="4"/>
      <c r="G66" s="4">
        <v>7.0337500000000004</v>
      </c>
      <c r="H66" s="4">
        <v>104939.85113440899</v>
      </c>
    </row>
    <row r="67" spans="1:8">
      <c r="A67" s="3" t="s">
        <v>1074</v>
      </c>
      <c r="B67" s="4"/>
      <c r="C67" s="4">
        <v>0</v>
      </c>
      <c r="D67" s="4">
        <v>10.20195</v>
      </c>
      <c r="E67" s="4">
        <v>0</v>
      </c>
      <c r="F67" s="4"/>
      <c r="G67" s="4">
        <v>7.0371833333333296</v>
      </c>
      <c r="H67" s="4">
        <v>104111.490052685</v>
      </c>
    </row>
    <row r="68" spans="1:8">
      <c r="A68" s="3" t="s">
        <v>1073</v>
      </c>
      <c r="B68" s="4"/>
      <c r="C68" s="4">
        <v>0</v>
      </c>
      <c r="D68" s="4">
        <v>10.2448</v>
      </c>
      <c r="E68" s="4">
        <v>0</v>
      </c>
      <c r="F68" s="4"/>
      <c r="G68" s="4">
        <v>7.0372166666666702</v>
      </c>
      <c r="H68" s="4">
        <v>99324.260416111196</v>
      </c>
    </row>
    <row r="69" spans="1:8">
      <c r="A69" s="3" t="s">
        <v>1072</v>
      </c>
      <c r="B69" s="4"/>
      <c r="C69" s="4">
        <v>0</v>
      </c>
      <c r="D69" s="4">
        <v>10.236549999999999</v>
      </c>
      <c r="E69" s="4">
        <v>0</v>
      </c>
      <c r="F69" s="4"/>
      <c r="G69" s="4">
        <v>7.0371833333333296</v>
      </c>
      <c r="H69" s="4">
        <v>108408.412447468</v>
      </c>
    </row>
    <row r="70" spans="1:8">
      <c r="A70" s="3" t="s">
        <v>992</v>
      </c>
      <c r="B70" s="4">
        <v>5000</v>
      </c>
      <c r="C70" s="4">
        <v>5200.3874742439702</v>
      </c>
      <c r="D70" s="4">
        <v>10.23615</v>
      </c>
      <c r="E70" s="4">
        <v>3693474.4821448699</v>
      </c>
      <c r="F70" s="4">
        <v>104.007749484879</v>
      </c>
      <c r="G70" s="4">
        <v>7.0649499999999996</v>
      </c>
      <c r="H70" s="4">
        <v>107691.572258046</v>
      </c>
    </row>
    <row r="71" spans="1:8">
      <c r="A71" s="3" t="s">
        <v>1071</v>
      </c>
      <c r="B71" s="4"/>
      <c r="C71" s="4">
        <v>9.8415632526541597</v>
      </c>
      <c r="D71" s="4">
        <v>10.245200000000001</v>
      </c>
      <c r="E71" s="4">
        <v>7068.5948823955096</v>
      </c>
      <c r="F71" s="4"/>
      <c r="G71" s="4">
        <v>7.0371833333333296</v>
      </c>
      <c r="H71" s="4">
        <v>108905.878368173</v>
      </c>
    </row>
    <row r="72" spans="1:8">
      <c r="A72" s="3" t="s">
        <v>1070</v>
      </c>
      <c r="B72" s="4"/>
      <c r="C72" s="4">
        <v>0</v>
      </c>
      <c r="D72" s="4">
        <v>10.23615</v>
      </c>
      <c r="E72" s="4">
        <v>0</v>
      </c>
      <c r="F72" s="4"/>
      <c r="G72" s="4">
        <v>7.0372166666666702</v>
      </c>
      <c r="H72" s="4">
        <v>97086.950724092996</v>
      </c>
    </row>
    <row r="73" spans="1:8">
      <c r="A73" s="3" t="s">
        <v>1069</v>
      </c>
      <c r="B73" s="4"/>
      <c r="C73" s="4">
        <v>0</v>
      </c>
      <c r="D73" s="4">
        <v>10.245200000000001</v>
      </c>
      <c r="E73" s="4">
        <v>0</v>
      </c>
      <c r="F73" s="4"/>
      <c r="G73" s="4">
        <v>7.0337166666666704</v>
      </c>
      <c r="H73" s="4">
        <v>106115.73172327</v>
      </c>
    </row>
    <row r="74" spans="1:8">
      <c r="A74" s="3" t="s">
        <v>1068</v>
      </c>
      <c r="B74" s="4"/>
      <c r="C74" s="4">
        <v>0</v>
      </c>
      <c r="D74" s="4">
        <v>10.21885</v>
      </c>
      <c r="E74" s="4">
        <v>0</v>
      </c>
      <c r="F74" s="4"/>
      <c r="G74" s="4">
        <v>7.0372166666666702</v>
      </c>
      <c r="H74" s="4">
        <v>110104.250608292</v>
      </c>
    </row>
    <row r="75" spans="1:8">
      <c r="A75" s="3" t="s">
        <v>1067</v>
      </c>
      <c r="B75" s="4"/>
      <c r="C75" s="4">
        <v>0</v>
      </c>
      <c r="D75" s="4">
        <v>10.27115</v>
      </c>
      <c r="E75" s="4">
        <v>0</v>
      </c>
      <c r="F75" s="4"/>
      <c r="G75" s="4">
        <v>7.0371833333333296</v>
      </c>
      <c r="H75" s="4">
        <v>108943.54487524601</v>
      </c>
    </row>
    <row r="76" spans="1:8">
      <c r="A76" s="3" t="s">
        <v>1066</v>
      </c>
      <c r="B76" s="4"/>
      <c r="C76" s="4">
        <v>0</v>
      </c>
      <c r="D76" s="4">
        <v>10.23615</v>
      </c>
      <c r="E76" s="4">
        <v>0</v>
      </c>
      <c r="F76" s="4"/>
      <c r="G76" s="4">
        <v>7.0372166666666702</v>
      </c>
      <c r="H76" s="4">
        <v>111454.643755557</v>
      </c>
    </row>
    <row r="77" spans="1:8">
      <c r="A77" s="3" t="s">
        <v>1065</v>
      </c>
      <c r="B77" s="4"/>
      <c r="C77" s="4">
        <v>0</v>
      </c>
      <c r="D77" s="4">
        <v>10.219250000000001</v>
      </c>
      <c r="E77" s="4">
        <v>0</v>
      </c>
      <c r="F77" s="4"/>
      <c r="G77" s="4">
        <v>7.0371833333333296</v>
      </c>
      <c r="H77" s="4">
        <v>105744.672102745</v>
      </c>
    </row>
    <row r="78" spans="1:8">
      <c r="A78" s="3" t="s">
        <v>1064</v>
      </c>
      <c r="B78" s="4"/>
      <c r="C78" s="4">
        <v>0</v>
      </c>
      <c r="D78" s="4">
        <v>10.071816666666701</v>
      </c>
      <c r="E78" s="4">
        <v>0</v>
      </c>
      <c r="F78" s="4"/>
      <c r="G78" s="4">
        <v>7.0372166666666702</v>
      </c>
      <c r="H78" s="4">
        <v>108663.14786676801</v>
      </c>
    </row>
    <row r="79" spans="1:8">
      <c r="A79" s="3" t="s">
        <v>1063</v>
      </c>
      <c r="B79" s="4"/>
      <c r="C79" s="4">
        <v>0</v>
      </c>
      <c r="D79" s="4">
        <v>10.1673666666667</v>
      </c>
      <c r="E79" s="4">
        <v>0</v>
      </c>
      <c r="F79" s="4"/>
      <c r="G79" s="4">
        <v>7.0371833333333296</v>
      </c>
      <c r="H79" s="4">
        <v>119534.055526475</v>
      </c>
    </row>
    <row r="80" spans="1:8">
      <c r="A80" s="3" t="s">
        <v>1062</v>
      </c>
      <c r="B80" s="4">
        <v>350</v>
      </c>
      <c r="C80" s="4">
        <v>324.78497996916002</v>
      </c>
      <c r="D80" s="4">
        <v>10.2448</v>
      </c>
      <c r="E80" s="4">
        <v>251441.73396979799</v>
      </c>
      <c r="F80" s="4">
        <v>92.795708562617193</v>
      </c>
      <c r="G80" s="4">
        <v>7.0372166666666702</v>
      </c>
      <c r="H80" s="4">
        <v>117388.011138954</v>
      </c>
    </row>
    <row r="81" spans="1:8">
      <c r="A81" s="3" t="s">
        <v>1061</v>
      </c>
      <c r="B81" s="4"/>
      <c r="C81" s="4">
        <v>0</v>
      </c>
      <c r="D81" s="4">
        <v>10.236549999999999</v>
      </c>
      <c r="E81" s="4">
        <v>0</v>
      </c>
      <c r="F81" s="4"/>
      <c r="G81" s="4">
        <v>7.0371833333333296</v>
      </c>
      <c r="H81" s="4">
        <v>113065.468122747</v>
      </c>
    </row>
    <row r="82" spans="1:8">
      <c r="A82" s="3" t="s">
        <v>1060</v>
      </c>
      <c r="B82" s="4"/>
      <c r="C82" s="4">
        <v>0</v>
      </c>
      <c r="D82" s="4">
        <v>10.21885</v>
      </c>
      <c r="E82" s="4">
        <v>0</v>
      </c>
      <c r="F82" s="4"/>
      <c r="G82" s="4">
        <v>7.0372166666666702</v>
      </c>
      <c r="H82" s="4">
        <v>113529.06574536</v>
      </c>
    </row>
    <row r="83" spans="1:8">
      <c r="A83" s="3" t="s">
        <v>1059</v>
      </c>
      <c r="B83" s="4"/>
      <c r="C83" s="4">
        <v>0</v>
      </c>
      <c r="D83" s="4">
        <v>10.236549999999999</v>
      </c>
      <c r="E83" s="4">
        <v>0</v>
      </c>
      <c r="F83" s="4"/>
      <c r="G83" s="4">
        <v>7.0371833333333296</v>
      </c>
      <c r="H83" s="4">
        <v>117438.038272702</v>
      </c>
    </row>
    <row r="84" spans="1:8">
      <c r="A84" s="3" t="s">
        <v>1058</v>
      </c>
      <c r="B84" s="4"/>
      <c r="C84" s="4">
        <v>0</v>
      </c>
      <c r="D84" s="4">
        <v>10.28805</v>
      </c>
      <c r="E84" s="4">
        <v>0</v>
      </c>
      <c r="F84" s="4"/>
      <c r="G84" s="4">
        <v>7.0372166666666702</v>
      </c>
      <c r="H84" s="4">
        <v>111134.077872897</v>
      </c>
    </row>
    <row r="85" spans="1:8">
      <c r="A85" s="3" t="s">
        <v>1057</v>
      </c>
      <c r="B85" s="4"/>
      <c r="C85" s="4">
        <v>0</v>
      </c>
      <c r="D85" s="4">
        <v>10.2535666666667</v>
      </c>
      <c r="E85" s="4">
        <v>0</v>
      </c>
      <c r="F85" s="4"/>
      <c r="G85" s="4">
        <v>7.03731666666667</v>
      </c>
      <c r="H85" s="4">
        <v>113198.871344196</v>
      </c>
    </row>
    <row r="86" spans="1:8">
      <c r="A86" s="3" t="s">
        <v>1056</v>
      </c>
      <c r="B86" s="4"/>
      <c r="C86" s="4">
        <v>0</v>
      </c>
      <c r="D86" s="4">
        <v>10.236549999999999</v>
      </c>
      <c r="E86" s="4">
        <v>0</v>
      </c>
      <c r="F86" s="4"/>
      <c r="G86" s="4">
        <v>7.0371833333333296</v>
      </c>
      <c r="H86" s="4">
        <v>112379.83426256099</v>
      </c>
    </row>
    <row r="87" spans="1:8">
      <c r="A87" s="3" t="s">
        <v>1055</v>
      </c>
      <c r="B87" s="4"/>
      <c r="C87" s="4" t="s">
        <v>30</v>
      </c>
      <c r="D87" s="4" t="s">
        <v>30</v>
      </c>
      <c r="E87" s="4" t="s">
        <v>30</v>
      </c>
      <c r="F87" s="4" t="s">
        <v>30</v>
      </c>
      <c r="G87" s="4">
        <v>7.0337500000000004</v>
      </c>
      <c r="H87" s="4">
        <v>114606.85332959201</v>
      </c>
    </row>
    <row r="88" spans="1:8">
      <c r="A88" s="3" t="s">
        <v>1054</v>
      </c>
      <c r="B88" s="4"/>
      <c r="C88" s="4">
        <v>0</v>
      </c>
      <c r="D88" s="4">
        <v>10.2798</v>
      </c>
      <c r="E88" s="4">
        <v>0</v>
      </c>
      <c r="F88" s="4"/>
      <c r="G88" s="4">
        <v>7.0371833333333296</v>
      </c>
      <c r="H88" s="4">
        <v>112683.535032014</v>
      </c>
    </row>
    <row r="89" spans="1:8">
      <c r="A89" s="3" t="s">
        <v>1053</v>
      </c>
      <c r="B89" s="4"/>
      <c r="C89" s="4">
        <v>0</v>
      </c>
      <c r="D89" s="4">
        <v>10.3312833333333</v>
      </c>
      <c r="E89" s="4">
        <v>0</v>
      </c>
      <c r="F89" s="4"/>
      <c r="G89" s="4">
        <v>7.0372166666666702</v>
      </c>
      <c r="H89" s="4">
        <v>108924.68274588601</v>
      </c>
    </row>
    <row r="90" spans="1:8">
      <c r="A90" s="3" t="s">
        <v>1052</v>
      </c>
      <c r="B90" s="4">
        <v>50</v>
      </c>
      <c r="C90" s="4">
        <v>53.639041966672998</v>
      </c>
      <c r="D90" s="4">
        <v>10.245200000000001</v>
      </c>
      <c r="E90" s="4">
        <v>37370.196577491399</v>
      </c>
      <c r="F90" s="4">
        <v>107.278083933346</v>
      </c>
      <c r="G90" s="4">
        <v>7.0337166666666704</v>
      </c>
      <c r="H90" s="4">
        <v>105639.585426911</v>
      </c>
    </row>
    <row r="91" spans="1:8">
      <c r="A91" s="3" t="s">
        <v>1051</v>
      </c>
      <c r="B91" s="4"/>
      <c r="C91" s="4">
        <v>585.31744344158903</v>
      </c>
      <c r="D91" s="4">
        <v>10.23615</v>
      </c>
      <c r="E91" s="4">
        <v>438932.93880062603</v>
      </c>
      <c r="F91" s="4"/>
      <c r="G91" s="4">
        <v>7.0372166666666702</v>
      </c>
      <c r="H91" s="4">
        <v>113707.477192188</v>
      </c>
    </row>
    <row r="92" spans="1:8">
      <c r="A92" s="3" t="s">
        <v>1050</v>
      </c>
      <c r="B92" s="4"/>
      <c r="C92" s="4">
        <v>863.11616405083703</v>
      </c>
      <c r="D92" s="4">
        <v>10.236549999999999</v>
      </c>
      <c r="E92" s="4">
        <v>619561.76643641898</v>
      </c>
      <c r="F92" s="4"/>
      <c r="G92" s="4">
        <v>7.0371833333333296</v>
      </c>
      <c r="H92" s="4">
        <v>108842.29175821401</v>
      </c>
    </row>
    <row r="93" spans="1:8">
      <c r="A93" s="3" t="s">
        <v>1049</v>
      </c>
      <c r="B93" s="4"/>
      <c r="C93" s="4">
        <v>911.29841323917401</v>
      </c>
      <c r="D93" s="4">
        <v>10.23615</v>
      </c>
      <c r="E93" s="4">
        <v>636299.20896724099</v>
      </c>
      <c r="F93" s="4"/>
      <c r="G93" s="4">
        <v>7.0372166666666702</v>
      </c>
      <c r="H93" s="4">
        <v>105872.48029627401</v>
      </c>
    </row>
    <row r="94" spans="1:8">
      <c r="A94" s="3" t="s">
        <v>1048</v>
      </c>
      <c r="B94" s="4"/>
      <c r="C94" s="4">
        <v>867.96702082897298</v>
      </c>
      <c r="D94" s="4">
        <v>10.236549999999999</v>
      </c>
      <c r="E94" s="4">
        <v>606765.04448343802</v>
      </c>
      <c r="F94" s="4"/>
      <c r="G94" s="4">
        <v>7.0371833333333296</v>
      </c>
      <c r="H94" s="4">
        <v>105998.482403096</v>
      </c>
    </row>
    <row r="95" spans="1:8">
      <c r="A95" s="3" t="s">
        <v>1047</v>
      </c>
      <c r="B95" s="4"/>
      <c r="C95" s="4">
        <v>881.83102722394904</v>
      </c>
      <c r="D95" s="4">
        <v>10.23615</v>
      </c>
      <c r="E95" s="4">
        <v>630502.38702245394</v>
      </c>
      <c r="F95" s="4"/>
      <c r="G95" s="4">
        <v>7.0372166666666702</v>
      </c>
      <c r="H95" s="4">
        <v>108413.578041061</v>
      </c>
    </row>
    <row r="96" spans="1:8">
      <c r="A96" s="3" t="s">
        <v>1046</v>
      </c>
      <c r="B96" s="4"/>
      <c r="C96" s="4">
        <v>905.53624636655695</v>
      </c>
      <c r="D96" s="4">
        <v>10.236549999999999</v>
      </c>
      <c r="E96" s="4">
        <v>630891.603940745</v>
      </c>
      <c r="F96" s="4"/>
      <c r="G96" s="4">
        <v>7.0337166666666704</v>
      </c>
      <c r="H96" s="4">
        <v>105640.68953767999</v>
      </c>
    </row>
    <row r="97" spans="1:8">
      <c r="A97" s="3" t="s">
        <v>1045</v>
      </c>
      <c r="B97" s="4"/>
      <c r="C97" s="4">
        <v>807.70959208146905</v>
      </c>
      <c r="D97" s="4">
        <v>10.23615</v>
      </c>
      <c r="E97" s="4">
        <v>545492.710544414</v>
      </c>
      <c r="F97" s="4"/>
      <c r="G97" s="4">
        <v>7.0372166666666702</v>
      </c>
      <c r="H97" s="4">
        <v>102403.789748938</v>
      </c>
    </row>
    <row r="98" spans="1:8">
      <c r="A98" s="3" t="s">
        <v>1044</v>
      </c>
      <c r="B98" s="4"/>
      <c r="C98" s="4">
        <v>695.53983080587398</v>
      </c>
      <c r="D98" s="4">
        <v>10.236549999999999</v>
      </c>
      <c r="E98" s="4">
        <v>487870.24165142502</v>
      </c>
      <c r="F98" s="4"/>
      <c r="G98" s="4">
        <v>7.0337166666666704</v>
      </c>
      <c r="H98" s="4">
        <v>106356.648000227</v>
      </c>
    </row>
    <row r="99" spans="1:8">
      <c r="A99" s="3" t="s">
        <v>1043</v>
      </c>
      <c r="B99" s="4"/>
      <c r="C99" s="4">
        <v>861.71176716622597</v>
      </c>
      <c r="D99" s="4">
        <v>10.23615</v>
      </c>
      <c r="E99" s="4">
        <v>639827.09655788599</v>
      </c>
      <c r="F99" s="4"/>
      <c r="G99" s="4">
        <v>7.0372166666666702</v>
      </c>
      <c r="H99" s="4">
        <v>112585.619835121</v>
      </c>
    </row>
    <row r="100" spans="1:8">
      <c r="A100" s="3" t="s">
        <v>1042</v>
      </c>
      <c r="B100" s="4">
        <v>2500</v>
      </c>
      <c r="C100" s="4">
        <v>2628.9346603107201</v>
      </c>
      <c r="D100" s="4">
        <v>10.236549999999999</v>
      </c>
      <c r="E100" s="4">
        <v>1813626.6373733799</v>
      </c>
      <c r="F100" s="4">
        <v>105.15738641242901</v>
      </c>
      <c r="G100" s="4">
        <v>7.0545166666666699</v>
      </c>
      <c r="H100" s="4">
        <v>104604.510565042</v>
      </c>
    </row>
    <row r="101" spans="1:8">
      <c r="A101" s="3" t="s">
        <v>1041</v>
      </c>
      <c r="B101" s="4"/>
      <c r="C101" s="4">
        <v>826.68401134397902</v>
      </c>
      <c r="D101" s="4">
        <v>10.23615</v>
      </c>
      <c r="E101" s="4">
        <v>556962.64433996403</v>
      </c>
      <c r="F101" s="4"/>
      <c r="G101" s="4">
        <v>7.0372166666666702</v>
      </c>
      <c r="H101" s="4">
        <v>102157.16872272801</v>
      </c>
    </row>
    <row r="102" spans="1:8">
      <c r="A102" s="3" t="s">
        <v>1040</v>
      </c>
      <c r="B102" s="4"/>
      <c r="C102" s="4">
        <v>993.61911167791504</v>
      </c>
      <c r="D102" s="4">
        <v>10.236549999999999</v>
      </c>
      <c r="E102" s="4">
        <v>660765.51381301298</v>
      </c>
      <c r="F102" s="4"/>
      <c r="G102" s="4">
        <v>7.0337166666666704</v>
      </c>
      <c r="H102" s="4">
        <v>100834.639616938</v>
      </c>
    </row>
    <row r="103" spans="1:8">
      <c r="A103" s="3" t="s">
        <v>1039</v>
      </c>
      <c r="B103" s="4"/>
      <c r="C103" s="4">
        <v>856.114598344966</v>
      </c>
      <c r="D103" s="4">
        <v>10.23615</v>
      </c>
      <c r="E103" s="4">
        <v>614621.44896517403</v>
      </c>
      <c r="F103" s="4"/>
      <c r="G103" s="4">
        <v>7.0372166666666702</v>
      </c>
      <c r="H103" s="4">
        <v>108857.442741087</v>
      </c>
    </row>
    <row r="104" spans="1:8">
      <c r="A104" s="3" t="s">
        <v>1038</v>
      </c>
      <c r="B104" s="4"/>
      <c r="C104" s="4">
        <v>812.39429370957396</v>
      </c>
      <c r="D104" s="4">
        <v>10.236549999999999</v>
      </c>
      <c r="E104" s="4">
        <v>517291.93934406497</v>
      </c>
      <c r="F104" s="4"/>
      <c r="G104" s="4">
        <v>7.0371833333333296</v>
      </c>
      <c r="H104" s="4">
        <v>96549.752564042501</v>
      </c>
    </row>
    <row r="105" spans="1:8">
      <c r="A105" s="3" t="s">
        <v>1037</v>
      </c>
      <c r="B105" s="4"/>
      <c r="C105" s="4">
        <v>868.28538330366996</v>
      </c>
      <c r="D105" s="4">
        <v>10.23615</v>
      </c>
      <c r="E105" s="4">
        <v>592522.416466041</v>
      </c>
      <c r="F105" s="4"/>
      <c r="G105" s="4">
        <v>7.0372166666666702</v>
      </c>
      <c r="H105" s="4">
        <v>103472.421662017</v>
      </c>
    </row>
    <row r="106" spans="1:8">
      <c r="A106" s="3" t="s">
        <v>1036</v>
      </c>
      <c r="B106" s="4"/>
      <c r="C106" s="4">
        <v>633.89326520094596</v>
      </c>
      <c r="D106" s="4">
        <v>10.236549999999999</v>
      </c>
      <c r="E106" s="4">
        <v>412855.69545006898</v>
      </c>
      <c r="F106" s="4"/>
      <c r="G106" s="4">
        <v>7.0337166666666704</v>
      </c>
      <c r="H106" s="4">
        <v>98756.220523008393</v>
      </c>
    </row>
    <row r="107" spans="1:8">
      <c r="A107" s="3" t="s">
        <v>1035</v>
      </c>
      <c r="B107" s="4"/>
      <c r="C107" s="4">
        <v>633.46179159084295</v>
      </c>
      <c r="D107" s="4">
        <v>10.23615</v>
      </c>
      <c r="E107" s="4">
        <v>431480.246904589</v>
      </c>
      <c r="F107" s="4"/>
      <c r="G107" s="4">
        <v>7.0372166666666702</v>
      </c>
      <c r="H107" s="4">
        <v>103281.565480102</v>
      </c>
    </row>
    <row r="108" spans="1:8">
      <c r="A108" s="3" t="s">
        <v>1034</v>
      </c>
      <c r="B108" s="4"/>
      <c r="C108" s="4">
        <v>850.12669747025404</v>
      </c>
      <c r="D108" s="4">
        <v>10.236266666666699</v>
      </c>
      <c r="E108" s="4">
        <v>542170.81296663499</v>
      </c>
      <c r="F108" s="4"/>
      <c r="G108" s="4">
        <v>7.03731666666667</v>
      </c>
      <c r="H108" s="4">
        <v>96701.853297254696</v>
      </c>
    </row>
    <row r="109" spans="1:8">
      <c r="A109" s="3" t="s">
        <v>1033</v>
      </c>
      <c r="B109" s="4"/>
      <c r="C109" s="4">
        <v>998.87650266452897</v>
      </c>
      <c r="D109" s="4">
        <v>10.236549999999999</v>
      </c>
      <c r="E109" s="4">
        <v>636805.56791358395</v>
      </c>
      <c r="F109" s="4"/>
      <c r="G109" s="4">
        <v>7.0371833333333296</v>
      </c>
      <c r="H109" s="4">
        <v>96666.806908745406</v>
      </c>
    </row>
    <row r="110" spans="1:8">
      <c r="A110" s="3" t="s">
        <v>1032</v>
      </c>
      <c r="B110" s="4">
        <v>125</v>
      </c>
      <c r="C110" s="4">
        <v>129.664214492827</v>
      </c>
      <c r="D110" s="4">
        <v>10.2448</v>
      </c>
      <c r="E110" s="4">
        <v>85592.604399343196</v>
      </c>
      <c r="F110" s="4">
        <v>103.73137159426101</v>
      </c>
      <c r="G110" s="4">
        <v>7.0337500000000004</v>
      </c>
      <c r="H110" s="4">
        <v>100091.783083431</v>
      </c>
    </row>
    <row r="111" spans="1:8">
      <c r="A111" s="3" t="s">
        <v>1031</v>
      </c>
      <c r="B111" s="4"/>
      <c r="C111" s="4">
        <v>894.15071377184995</v>
      </c>
      <c r="D111" s="4">
        <v>10.236549999999999</v>
      </c>
      <c r="E111" s="4">
        <v>559969.55204272899</v>
      </c>
      <c r="F111" s="4"/>
      <c r="G111" s="4">
        <v>7.0371833333333296</v>
      </c>
      <c r="H111" s="4">
        <v>94958.971879542805</v>
      </c>
    </row>
    <row r="112" spans="1:8">
      <c r="A112" s="3" t="s">
        <v>1030</v>
      </c>
      <c r="B112" s="4"/>
      <c r="C112" s="4">
        <v>930.28792768346204</v>
      </c>
      <c r="D112" s="4">
        <v>10.23615</v>
      </c>
      <c r="E112" s="4">
        <v>572814.26145167497</v>
      </c>
      <c r="F112" s="4"/>
      <c r="G112" s="4">
        <v>7.0372166666666702</v>
      </c>
      <c r="H112" s="4">
        <v>93363.850649137603</v>
      </c>
    </row>
    <row r="113" spans="1:8">
      <c r="A113" s="3" t="s">
        <v>1029</v>
      </c>
      <c r="B113" s="4"/>
      <c r="C113" s="4">
        <v>945.73692241262199</v>
      </c>
      <c r="D113" s="4">
        <v>10.236549999999999</v>
      </c>
      <c r="E113" s="4">
        <v>607598.02304066694</v>
      </c>
      <c r="F113" s="4"/>
      <c r="G113" s="4">
        <v>7.0371833333333296</v>
      </c>
      <c r="H113" s="4">
        <v>97415.558724551403</v>
      </c>
    </row>
    <row r="114" spans="1:8">
      <c r="A114" s="3" t="s">
        <v>1028</v>
      </c>
      <c r="B114" s="4"/>
      <c r="C114" s="4">
        <v>0</v>
      </c>
      <c r="D114" s="4">
        <v>10.227499999999999</v>
      </c>
      <c r="E114" s="4">
        <v>0</v>
      </c>
      <c r="F114" s="4"/>
      <c r="G114" s="4">
        <v>7.0372166666666702</v>
      </c>
      <c r="H114" s="4">
        <v>96805.842413478895</v>
      </c>
    </row>
    <row r="115" spans="1:8">
      <c r="A115" s="3" t="s">
        <v>1027</v>
      </c>
      <c r="B115" s="4"/>
      <c r="C115" s="4">
        <v>0</v>
      </c>
      <c r="D115" s="4">
        <v>10.262499999999999</v>
      </c>
      <c r="E115" s="4">
        <v>0</v>
      </c>
      <c r="F115" s="4"/>
      <c r="G115" s="4">
        <v>7.0371833333333296</v>
      </c>
      <c r="H115" s="4">
        <v>94028.507018460601</v>
      </c>
    </row>
    <row r="116" spans="1:8">
      <c r="A116" s="3" t="s">
        <v>1026</v>
      </c>
      <c r="B116" s="4"/>
      <c r="C116" s="4">
        <v>0</v>
      </c>
      <c r="D116" s="4">
        <v>10.27075</v>
      </c>
      <c r="E116" s="4">
        <v>0</v>
      </c>
      <c r="F116" s="4"/>
      <c r="G116" s="4">
        <v>7.0337500000000004</v>
      </c>
      <c r="H116" s="4">
        <v>89750.393918497095</v>
      </c>
    </row>
    <row r="117" spans="1:8">
      <c r="A117" s="3" t="s">
        <v>1025</v>
      </c>
      <c r="B117" s="4"/>
      <c r="C117" s="4">
        <v>0</v>
      </c>
      <c r="D117" s="4">
        <v>10.219250000000001</v>
      </c>
      <c r="E117" s="4">
        <v>0</v>
      </c>
      <c r="F117" s="4"/>
      <c r="G117" s="4">
        <v>7.0337166666666704</v>
      </c>
      <c r="H117" s="4">
        <v>95802.453067947907</v>
      </c>
    </row>
    <row r="118" spans="1:8">
      <c r="A118" s="3" t="s">
        <v>1024</v>
      </c>
      <c r="B118" s="4"/>
      <c r="C118" s="4">
        <v>0</v>
      </c>
      <c r="D118" s="4">
        <v>10.23615</v>
      </c>
      <c r="E118" s="4">
        <v>0</v>
      </c>
      <c r="F118" s="4"/>
      <c r="G118" s="4">
        <v>7.0337500000000004</v>
      </c>
      <c r="H118" s="4">
        <v>93668.558512818796</v>
      </c>
    </row>
    <row r="119" spans="1:8">
      <c r="A119" s="3" t="s">
        <v>1023</v>
      </c>
      <c r="B119" s="4"/>
      <c r="C119" s="4">
        <v>0</v>
      </c>
      <c r="D119" s="4">
        <v>10.288449999999999</v>
      </c>
      <c r="E119" s="4">
        <v>0</v>
      </c>
      <c r="F119" s="4"/>
      <c r="G119" s="4">
        <v>7.0337166666666704</v>
      </c>
      <c r="H119" s="4">
        <v>97002.397736728701</v>
      </c>
    </row>
    <row r="120" spans="1:8">
      <c r="A120" s="3" t="s">
        <v>1022</v>
      </c>
      <c r="B120" s="4">
        <v>800</v>
      </c>
      <c r="C120" s="4">
        <v>683.57139530807297</v>
      </c>
      <c r="D120" s="4">
        <v>10.23615</v>
      </c>
      <c r="E120" s="4">
        <v>409346.923691276</v>
      </c>
      <c r="F120" s="4">
        <v>85.446424413509206</v>
      </c>
      <c r="G120" s="4">
        <v>7.0441500000000001</v>
      </c>
      <c r="H120" s="4">
        <v>90800.861330817206</v>
      </c>
    </row>
    <row r="121" spans="1:8">
      <c r="A121" s="3" t="s">
        <v>1021</v>
      </c>
      <c r="B121" s="4"/>
      <c r="C121" s="4">
        <v>0</v>
      </c>
      <c r="D121" s="4">
        <v>10.236549999999999</v>
      </c>
      <c r="E121" s="4">
        <v>0</v>
      </c>
      <c r="F121" s="4"/>
      <c r="G121" s="4">
        <v>7.0371833333333296</v>
      </c>
      <c r="H121" s="4">
        <v>90617.656419658204</v>
      </c>
    </row>
    <row r="122" spans="1:8">
      <c r="A122" s="3" t="s">
        <v>1020</v>
      </c>
      <c r="B122" s="4"/>
      <c r="C122" s="4">
        <v>0</v>
      </c>
      <c r="D122" s="4">
        <v>10.2967</v>
      </c>
      <c r="E122" s="4">
        <v>0</v>
      </c>
      <c r="F122" s="4"/>
      <c r="G122" s="4">
        <v>7.0372166666666702</v>
      </c>
      <c r="H122" s="4">
        <v>81094.084354261402</v>
      </c>
    </row>
    <row r="123" spans="1:8">
      <c r="A123" s="3" t="s">
        <v>1019</v>
      </c>
      <c r="B123" s="4"/>
      <c r="C123" s="4">
        <v>0</v>
      </c>
      <c r="D123" s="4">
        <v>10.2798</v>
      </c>
      <c r="E123" s="4">
        <v>0</v>
      </c>
      <c r="F123" s="4"/>
      <c r="G123" s="4">
        <v>7.0371833333333296</v>
      </c>
      <c r="H123" s="4">
        <v>91700.862465269704</v>
      </c>
    </row>
    <row r="124" spans="1:8">
      <c r="A124" s="3" t="s">
        <v>1018</v>
      </c>
      <c r="B124" s="4"/>
      <c r="C124" s="4">
        <v>0</v>
      </c>
      <c r="D124" s="4">
        <v>10.0804666666667</v>
      </c>
      <c r="E124" s="4">
        <v>0</v>
      </c>
      <c r="F124" s="4"/>
      <c r="G124" s="4">
        <v>7.0372166666666702</v>
      </c>
      <c r="H124" s="4">
        <v>82853.937965545207</v>
      </c>
    </row>
    <row r="125" spans="1:8">
      <c r="A125" s="3" t="s">
        <v>1017</v>
      </c>
      <c r="B125" s="4"/>
      <c r="C125" s="4">
        <v>0</v>
      </c>
      <c r="D125" s="4">
        <v>10.32305</v>
      </c>
      <c r="E125" s="4">
        <v>0</v>
      </c>
      <c r="F125" s="4"/>
      <c r="G125" s="4">
        <v>7.0371833333333296</v>
      </c>
      <c r="H125" s="4">
        <v>90410.168993895903</v>
      </c>
    </row>
    <row r="126" spans="1:8">
      <c r="A126" s="3" t="s">
        <v>1016</v>
      </c>
      <c r="B126" s="4"/>
      <c r="C126" s="4">
        <v>0</v>
      </c>
      <c r="D126" s="4">
        <v>10.2621</v>
      </c>
      <c r="E126" s="4">
        <v>0</v>
      </c>
      <c r="F126" s="4"/>
      <c r="G126" s="4">
        <v>7.0372166666666702</v>
      </c>
      <c r="H126" s="4">
        <v>75066.325957976005</v>
      </c>
    </row>
    <row r="127" spans="1:8">
      <c r="A127" s="3" t="s">
        <v>1015</v>
      </c>
      <c r="B127" s="4"/>
      <c r="C127" s="4">
        <v>0</v>
      </c>
      <c r="D127" s="4">
        <v>10.2798</v>
      </c>
      <c r="E127" s="4">
        <v>0</v>
      </c>
      <c r="F127" s="4"/>
      <c r="G127" s="4">
        <v>7.0371833333333296</v>
      </c>
      <c r="H127" s="4">
        <v>74385.541134561907</v>
      </c>
    </row>
    <row r="128" spans="1:8">
      <c r="A128" s="3" t="s">
        <v>1014</v>
      </c>
      <c r="B128" s="4"/>
      <c r="C128" s="4" t="s">
        <v>30</v>
      </c>
      <c r="D128" s="4" t="s">
        <v>30</v>
      </c>
      <c r="E128" s="4" t="s">
        <v>30</v>
      </c>
      <c r="F128" s="4" t="s">
        <v>30</v>
      </c>
      <c r="G128" s="4">
        <v>7.0337500000000004</v>
      </c>
      <c r="H128" s="4">
        <v>92560.793389114595</v>
      </c>
    </row>
    <row r="129" spans="1:8">
      <c r="A129" s="3" t="s">
        <v>1013</v>
      </c>
      <c r="B129" s="4"/>
      <c r="C129" s="4">
        <v>0</v>
      </c>
      <c r="D129" s="4">
        <v>10.2279</v>
      </c>
      <c r="E129" s="4">
        <v>0</v>
      </c>
      <c r="F129" s="4"/>
      <c r="G129" s="4">
        <v>7.0371833333333296</v>
      </c>
      <c r="H129" s="4">
        <v>64970.420040086901</v>
      </c>
    </row>
    <row r="130" spans="1:8">
      <c r="A130" s="3" t="s">
        <v>1012</v>
      </c>
      <c r="B130" s="4">
        <v>80</v>
      </c>
      <c r="C130" s="4">
        <v>85.440798819942302</v>
      </c>
      <c r="D130" s="4">
        <v>10.2448</v>
      </c>
      <c r="E130" s="4">
        <v>52039.179089978199</v>
      </c>
      <c r="F130" s="4">
        <v>106.800998524928</v>
      </c>
      <c r="G130" s="4">
        <v>7.0337500000000004</v>
      </c>
      <c r="H130" s="4">
        <v>92352.244565610599</v>
      </c>
    </row>
    <row r="131" spans="1:8">
      <c r="A131" s="3" t="s">
        <v>1011</v>
      </c>
      <c r="B131" s="4"/>
      <c r="C131" s="4">
        <v>0</v>
      </c>
      <c r="D131" s="4">
        <v>10.132766666666701</v>
      </c>
      <c r="E131" s="4">
        <v>0</v>
      </c>
      <c r="F131" s="4"/>
      <c r="G131" s="4">
        <v>7.0371833333333296</v>
      </c>
      <c r="H131" s="4">
        <v>87018.918003750907</v>
      </c>
    </row>
    <row r="132" spans="1:8">
      <c r="A132" s="3" t="s">
        <v>1010</v>
      </c>
      <c r="B132" s="4"/>
      <c r="C132" s="4">
        <v>0</v>
      </c>
      <c r="D132" s="4">
        <v>10.28805</v>
      </c>
      <c r="E132" s="4">
        <v>0</v>
      </c>
      <c r="F132" s="4"/>
      <c r="G132" s="4">
        <v>7.0372166666666702</v>
      </c>
      <c r="H132" s="4">
        <v>86562.871402913297</v>
      </c>
    </row>
    <row r="133" spans="1:8">
      <c r="A133" s="3" t="s">
        <v>1009</v>
      </c>
      <c r="B133" s="4"/>
      <c r="C133" s="4">
        <v>0</v>
      </c>
      <c r="D133" s="4">
        <v>10.30575</v>
      </c>
      <c r="E133" s="4">
        <v>0</v>
      </c>
      <c r="F133" s="4"/>
      <c r="G133" s="4">
        <v>7.0371833333333296</v>
      </c>
      <c r="H133" s="4">
        <v>81195.489482798293</v>
      </c>
    </row>
    <row r="134" spans="1:8">
      <c r="A134" s="3" t="s">
        <v>1008</v>
      </c>
      <c r="B134" s="4"/>
      <c r="C134" s="4">
        <v>0</v>
      </c>
      <c r="D134" s="4">
        <v>10.2448</v>
      </c>
      <c r="E134" s="4">
        <v>0</v>
      </c>
      <c r="F134" s="4"/>
      <c r="G134" s="4">
        <v>7.0372166666666702</v>
      </c>
      <c r="H134" s="4">
        <v>83408.508104392895</v>
      </c>
    </row>
    <row r="135" spans="1:8">
      <c r="A135" s="3" t="s">
        <v>1007</v>
      </c>
      <c r="B135" s="4"/>
      <c r="C135" s="4">
        <v>0</v>
      </c>
      <c r="D135" s="4">
        <v>10.028983333333301</v>
      </c>
      <c r="E135" s="4">
        <v>0</v>
      </c>
      <c r="F135" s="4"/>
      <c r="G135" s="4">
        <v>7.0371833333333296</v>
      </c>
      <c r="H135" s="4">
        <v>85383.7259242687</v>
      </c>
    </row>
    <row r="136" spans="1:8">
      <c r="A136" s="3" t="s">
        <v>1006</v>
      </c>
      <c r="B136" s="4"/>
      <c r="C136" s="4">
        <v>0</v>
      </c>
      <c r="D136" s="4">
        <v>10.21885</v>
      </c>
      <c r="E136" s="4">
        <v>0</v>
      </c>
      <c r="F136" s="4"/>
      <c r="G136" s="4">
        <v>7.0372166666666702</v>
      </c>
      <c r="H136" s="4">
        <v>77162.980002644996</v>
      </c>
    </row>
    <row r="137" spans="1:8">
      <c r="A137" s="3" t="s">
        <v>1005</v>
      </c>
      <c r="B137" s="4"/>
      <c r="C137" s="4">
        <v>0</v>
      </c>
      <c r="D137" s="4">
        <v>10.167066666666701</v>
      </c>
      <c r="E137" s="4">
        <v>0</v>
      </c>
      <c r="F137" s="4"/>
      <c r="G137" s="4">
        <v>7.03731666666667</v>
      </c>
      <c r="H137" s="4">
        <v>80514.982789960704</v>
      </c>
    </row>
    <row r="138" spans="1:8">
      <c r="A138" s="3" t="s">
        <v>1004</v>
      </c>
      <c r="B138" s="4"/>
      <c r="C138" s="4">
        <v>0</v>
      </c>
      <c r="D138" s="4">
        <v>10.262499999999999</v>
      </c>
      <c r="E138" s="4">
        <v>0</v>
      </c>
      <c r="F138" s="4"/>
      <c r="G138" s="4">
        <v>7.0371833333333296</v>
      </c>
      <c r="H138" s="4">
        <v>76235.557991085894</v>
      </c>
    </row>
    <row r="139" spans="1:8">
      <c r="A139" s="3" t="s">
        <v>1003</v>
      </c>
      <c r="B139" s="4"/>
      <c r="C139" s="4">
        <v>0</v>
      </c>
      <c r="D139" s="4">
        <v>10.305350000000001</v>
      </c>
      <c r="E139" s="4">
        <v>0</v>
      </c>
      <c r="F139" s="4"/>
      <c r="G139" s="4">
        <v>7.0337500000000004</v>
      </c>
      <c r="H139" s="4">
        <v>74956.2699439836</v>
      </c>
    </row>
    <row r="140" spans="1:8">
      <c r="A140" s="3" t="s">
        <v>1002</v>
      </c>
      <c r="B140" s="4">
        <v>20</v>
      </c>
      <c r="C140" s="4">
        <v>20.349475924043201</v>
      </c>
      <c r="D140" s="4">
        <v>10.236549999999999</v>
      </c>
      <c r="E140" s="4">
        <v>11471.2893470817</v>
      </c>
      <c r="F140" s="4">
        <v>101.74737962021599</v>
      </c>
      <c r="G140" s="4">
        <v>7.0337166666666704</v>
      </c>
      <c r="H140" s="4">
        <v>85475.435779047402</v>
      </c>
    </row>
    <row r="141" spans="1:8">
      <c r="A141" s="3" t="s">
        <v>1001</v>
      </c>
      <c r="B141" s="4"/>
      <c r="C141" s="4">
        <v>0</v>
      </c>
      <c r="D141" s="4">
        <v>10.089116666666699</v>
      </c>
      <c r="E141" s="4">
        <v>0</v>
      </c>
      <c r="F141" s="4"/>
      <c r="G141" s="4">
        <v>7.0372166666666702</v>
      </c>
      <c r="H141" s="4">
        <v>78395.009263991597</v>
      </c>
    </row>
    <row r="142" spans="1:8">
      <c r="A142" s="3" t="s">
        <v>1000</v>
      </c>
      <c r="B142" s="4"/>
      <c r="C142" s="4">
        <v>0</v>
      </c>
      <c r="D142" s="4">
        <v>10.0200333333333</v>
      </c>
      <c r="E142" s="4">
        <v>0</v>
      </c>
      <c r="F142" s="4"/>
      <c r="G142" s="4">
        <v>7.03731666666667</v>
      </c>
      <c r="H142" s="4">
        <v>79652.446458887396</v>
      </c>
    </row>
    <row r="143" spans="1:8">
      <c r="A143" s="3" t="s">
        <v>999</v>
      </c>
      <c r="B143" s="4"/>
      <c r="C143" s="4">
        <v>0</v>
      </c>
      <c r="D143" s="4">
        <v>10.4181833333333</v>
      </c>
      <c r="E143" s="4">
        <v>0</v>
      </c>
      <c r="F143" s="4"/>
      <c r="G143" s="4">
        <v>7.0371833333333296</v>
      </c>
      <c r="H143" s="4">
        <v>82788.460367962194</v>
      </c>
    </row>
    <row r="144" spans="1:8">
      <c r="A144" s="3" t="s">
        <v>998</v>
      </c>
      <c r="B144" s="4"/>
      <c r="C144" s="4">
        <v>0</v>
      </c>
      <c r="D144" s="4">
        <v>10.2102</v>
      </c>
      <c r="E144" s="4">
        <v>0</v>
      </c>
      <c r="F144" s="4"/>
      <c r="G144" s="4">
        <v>7.0337500000000004</v>
      </c>
      <c r="H144" s="4">
        <v>82895.724660954394</v>
      </c>
    </row>
    <row r="145" spans="1:8">
      <c r="A145" s="3" t="s">
        <v>997</v>
      </c>
      <c r="B145" s="4"/>
      <c r="C145" s="4">
        <v>0</v>
      </c>
      <c r="D145" s="4">
        <v>10.236266666666699</v>
      </c>
      <c r="E145" s="4">
        <v>0</v>
      </c>
      <c r="F145" s="4"/>
      <c r="G145" s="4">
        <v>7.03731666666667</v>
      </c>
      <c r="H145" s="4">
        <v>80924.223754239996</v>
      </c>
    </row>
    <row r="146" spans="1:8">
      <c r="A146" s="3" t="s">
        <v>996</v>
      </c>
      <c r="B146" s="4"/>
      <c r="C146" s="4">
        <v>0</v>
      </c>
      <c r="D146" s="4">
        <v>10.902516666666701</v>
      </c>
      <c r="E146" s="4">
        <v>0</v>
      </c>
      <c r="F146" s="4"/>
      <c r="G146" s="4">
        <v>7.0371833333333296</v>
      </c>
      <c r="H146" s="4">
        <v>77576.971397974601</v>
      </c>
    </row>
    <row r="147" spans="1:8">
      <c r="A147" s="3" t="s">
        <v>995</v>
      </c>
      <c r="B147" s="4"/>
      <c r="C147" s="4">
        <v>0</v>
      </c>
      <c r="D147" s="4">
        <v>10.365883333333301</v>
      </c>
      <c r="E147" s="4">
        <v>0</v>
      </c>
      <c r="F147" s="4"/>
      <c r="G147" s="4">
        <v>7.0372166666666702</v>
      </c>
      <c r="H147" s="4">
        <v>89518.688179949997</v>
      </c>
    </row>
    <row r="148" spans="1:8">
      <c r="A148" s="3" t="s">
        <v>994</v>
      </c>
      <c r="B148" s="4"/>
      <c r="C148" s="4">
        <v>0</v>
      </c>
      <c r="D148" s="4">
        <v>10.27115</v>
      </c>
      <c r="E148" s="4">
        <v>0</v>
      </c>
      <c r="F148" s="4"/>
      <c r="G148" s="4">
        <v>7.0371833333333296</v>
      </c>
      <c r="H148" s="4">
        <v>86970.961586724603</v>
      </c>
    </row>
    <row r="149" spans="1:8">
      <c r="A149" s="3" t="s">
        <v>993</v>
      </c>
      <c r="B149" s="4"/>
      <c r="C149" s="4">
        <v>0</v>
      </c>
      <c r="D149" s="4">
        <v>10.166966666666699</v>
      </c>
      <c r="E149" s="4">
        <v>0</v>
      </c>
      <c r="F149" s="4"/>
      <c r="G149" s="4">
        <v>7.0372166666666702</v>
      </c>
      <c r="H149" s="4">
        <v>88391.233281808003</v>
      </c>
    </row>
    <row r="150" spans="1:8">
      <c r="A150" s="3" t="s">
        <v>992</v>
      </c>
      <c r="B150" s="4">
        <v>5000</v>
      </c>
      <c r="C150" s="4">
        <v>5613.6058575241204</v>
      </c>
      <c r="D150" s="4">
        <v>10.236549999999999</v>
      </c>
      <c r="E150" s="4">
        <v>3160544.3158512502</v>
      </c>
      <c r="F150" s="4">
        <v>112.272117150482</v>
      </c>
      <c r="G150" s="4">
        <v>7.0718500000000004</v>
      </c>
      <c r="H150" s="4">
        <v>85369.411141449804</v>
      </c>
    </row>
    <row r="151" spans="1:8">
      <c r="A151" s="3" t="s">
        <v>991</v>
      </c>
      <c r="B151" s="4"/>
      <c r="C151" s="4">
        <v>14.790919209583301</v>
      </c>
      <c r="D151" s="4">
        <v>10.2448</v>
      </c>
      <c r="E151" s="4">
        <v>7743.9368010796297</v>
      </c>
      <c r="F151" s="4"/>
      <c r="G151" s="4">
        <v>7.0372166666666702</v>
      </c>
      <c r="H151" s="4">
        <v>79386.920101876996</v>
      </c>
    </row>
    <row r="152" spans="1:8">
      <c r="A152" s="3" t="s">
        <v>990</v>
      </c>
      <c r="B152" s="4"/>
      <c r="C152" s="4">
        <v>0</v>
      </c>
      <c r="D152" s="4">
        <v>10.2535666666667</v>
      </c>
      <c r="E152" s="4">
        <v>0</v>
      </c>
      <c r="F152" s="4"/>
      <c r="G152" s="4">
        <v>7.0338500000000002</v>
      </c>
      <c r="H152" s="4">
        <v>90705.136445954093</v>
      </c>
    </row>
    <row r="153" spans="1:8">
      <c r="A153" s="3" t="s">
        <v>989</v>
      </c>
      <c r="B153" s="4"/>
      <c r="C153" s="4">
        <v>0</v>
      </c>
      <c r="D153" s="4">
        <v>10.236549999999999</v>
      </c>
      <c r="E153" s="4">
        <v>0</v>
      </c>
      <c r="F153" s="4"/>
      <c r="G153" s="4">
        <v>7.0337166666666704</v>
      </c>
      <c r="H153" s="4">
        <v>81058.151091619104</v>
      </c>
    </row>
    <row r="154" spans="1:8">
      <c r="A154" s="3" t="s">
        <v>988</v>
      </c>
      <c r="B154" s="4"/>
      <c r="C154" s="4">
        <v>0</v>
      </c>
      <c r="D154" s="4">
        <v>10.21885</v>
      </c>
      <c r="E154" s="4">
        <v>0</v>
      </c>
      <c r="F154" s="4"/>
      <c r="G154" s="4">
        <v>7.0372166666666702</v>
      </c>
      <c r="H154" s="4">
        <v>84424.550841139106</v>
      </c>
    </row>
    <row r="155" spans="1:8">
      <c r="A155" s="3" t="s">
        <v>987</v>
      </c>
      <c r="B155" s="4"/>
      <c r="C155" s="4">
        <v>0</v>
      </c>
      <c r="D155" s="4">
        <v>10.2016666666667</v>
      </c>
      <c r="E155" s="4">
        <v>0</v>
      </c>
      <c r="F155" s="4"/>
      <c r="G155" s="4">
        <v>7.0338500000000002</v>
      </c>
      <c r="H155" s="4">
        <v>88594.832952737605</v>
      </c>
    </row>
    <row r="156" spans="1:8">
      <c r="A156" s="3" t="s">
        <v>986</v>
      </c>
      <c r="B156" s="4"/>
      <c r="C156" s="4">
        <v>0</v>
      </c>
      <c r="D156" s="4">
        <v>10.262499999999999</v>
      </c>
      <c r="E156" s="4">
        <v>0</v>
      </c>
      <c r="F156" s="4"/>
      <c r="G156" s="4">
        <v>7.0371833333333296</v>
      </c>
      <c r="H156" s="4">
        <v>87036.933236167693</v>
      </c>
    </row>
    <row r="157" spans="1:8">
      <c r="A157" s="3" t="s">
        <v>985</v>
      </c>
      <c r="B157" s="4"/>
      <c r="C157" s="4">
        <v>0</v>
      </c>
      <c r="D157" s="4">
        <v>10.21885</v>
      </c>
      <c r="E157" s="4">
        <v>0</v>
      </c>
      <c r="F157" s="4"/>
      <c r="G157" s="4">
        <v>7.0372166666666702</v>
      </c>
      <c r="H157" s="4">
        <v>80544.521655288001</v>
      </c>
    </row>
    <row r="158" spans="1:8">
      <c r="A158" s="3" t="s">
        <v>984</v>
      </c>
      <c r="B158" s="4"/>
      <c r="C158" s="4">
        <v>0</v>
      </c>
      <c r="D158" s="4">
        <v>10.1757166666667</v>
      </c>
      <c r="E158" s="4">
        <v>0</v>
      </c>
      <c r="F158" s="4"/>
      <c r="G158" s="4">
        <v>7.03731666666667</v>
      </c>
      <c r="H158" s="4">
        <v>74788.634000183098</v>
      </c>
    </row>
    <row r="159" spans="1:8">
      <c r="A159" s="3" t="s">
        <v>983</v>
      </c>
      <c r="B159" s="4"/>
      <c r="C159" s="4">
        <v>0</v>
      </c>
      <c r="D159" s="4">
        <v>10.219250000000001</v>
      </c>
      <c r="E159" s="4">
        <v>0</v>
      </c>
      <c r="F159" s="4"/>
      <c r="G159" s="4">
        <v>7.0579833333333299</v>
      </c>
      <c r="H159" s="4">
        <v>60071.806720942397</v>
      </c>
    </row>
    <row r="160" spans="1:8">
      <c r="A160" s="3" t="s">
        <v>982</v>
      </c>
      <c r="B160" s="4"/>
      <c r="C160" s="4">
        <v>0</v>
      </c>
      <c r="D160" s="4">
        <v>10.2102</v>
      </c>
      <c r="E160" s="4">
        <v>0</v>
      </c>
      <c r="F160" s="4"/>
      <c r="G160" s="4">
        <v>7.0302833333333297</v>
      </c>
      <c r="H160" s="4">
        <v>89080.988031172703</v>
      </c>
    </row>
  </sheetData>
  <mergeCells count="20">
    <mergeCell ref="L21:L23"/>
    <mergeCell ref="M21:M23"/>
    <mergeCell ref="L24:L26"/>
    <mergeCell ref="M24:M26"/>
    <mergeCell ref="L15:L17"/>
    <mergeCell ref="M15:M17"/>
    <mergeCell ref="T15:V15"/>
    <mergeCell ref="L18:L20"/>
    <mergeCell ref="M18:M20"/>
    <mergeCell ref="L6:L8"/>
    <mergeCell ref="M6:M8"/>
    <mergeCell ref="L9:L11"/>
    <mergeCell ref="M9:M11"/>
    <mergeCell ref="L12:L14"/>
    <mergeCell ref="M12:M14"/>
    <mergeCell ref="C1:F1"/>
    <mergeCell ref="G1:H1"/>
    <mergeCell ref="N3:Q3"/>
    <mergeCell ref="J4:M4"/>
    <mergeCell ref="O4:Q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59393" r:id="rId3">
          <objectPr defaultSize="0" r:id="rId4">
            <anchor moveWithCells="1">
              <from>
                <xdr:col>18</xdr:col>
                <xdr:colOff>0</xdr:colOff>
                <xdr:row>27</xdr:row>
                <xdr:rowOff>0</xdr:rowOff>
              </from>
              <to>
                <xdr:col>20</xdr:col>
                <xdr:colOff>1133475</xdr:colOff>
                <xdr:row>42</xdr:row>
                <xdr:rowOff>114300</xdr:rowOff>
              </to>
            </anchor>
          </objectPr>
        </oleObject>
      </mc:Choice>
      <mc:Fallback>
        <oleObject progId="Prism9.Document" shapeId="59393" r:id="rId3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B9E8-D6F1-4827-9A2C-BD1907D8BB4C}">
  <dimension ref="A1:V160"/>
  <sheetViews>
    <sheetView tabSelected="1" workbookViewId="0">
      <selection activeCell="S15" sqref="S15:V22"/>
    </sheetView>
  </sheetViews>
  <sheetFormatPr defaultRowHeight="15"/>
  <cols>
    <col min="1" max="1" width="30" customWidth="1"/>
    <col min="4" max="4" width="6.42578125" customWidth="1"/>
    <col min="5" max="5" width="6.85546875" customWidth="1"/>
    <col min="6" max="6" width="7.5703125" customWidth="1"/>
    <col min="7" max="7" width="5.5703125" customWidth="1"/>
    <col min="8" max="8" width="6.85546875" customWidth="1"/>
    <col min="12" max="12" width="9.5703125" bestFit="1" customWidth="1"/>
    <col min="13" max="13" width="18.140625" bestFit="1" customWidth="1"/>
    <col min="20" max="20" width="17.85546875" bestFit="1" customWidth="1"/>
    <col min="21" max="21" width="18.140625" bestFit="1" customWidth="1"/>
  </cols>
  <sheetData>
    <row r="1" spans="1:22">
      <c r="B1" s="2" t="s">
        <v>737</v>
      </c>
      <c r="C1" s="234" t="s">
        <v>736</v>
      </c>
      <c r="D1" s="235"/>
      <c r="E1" s="235"/>
      <c r="F1" s="236"/>
      <c r="G1" s="234" t="s">
        <v>731</v>
      </c>
      <c r="H1" s="236"/>
    </row>
    <row r="2" spans="1:22">
      <c r="A2" s="2" t="s">
        <v>18</v>
      </c>
      <c r="B2" s="2" t="s">
        <v>40</v>
      </c>
      <c r="C2" s="2" t="s">
        <v>5</v>
      </c>
      <c r="D2" s="2" t="s">
        <v>2</v>
      </c>
      <c r="E2" s="2" t="s">
        <v>757</v>
      </c>
      <c r="F2" s="2" t="s">
        <v>0</v>
      </c>
      <c r="G2" s="2" t="s">
        <v>2</v>
      </c>
      <c r="H2" s="2" t="s">
        <v>29</v>
      </c>
    </row>
    <row r="3" spans="1:22" ht="15.75">
      <c r="A3" s="3" t="s">
        <v>982</v>
      </c>
      <c r="B3" s="4"/>
      <c r="C3" s="4">
        <v>1.2570883880699699</v>
      </c>
      <c r="D3" s="4">
        <v>9.3773499999999999</v>
      </c>
      <c r="E3" s="4">
        <v>770.41136799937794</v>
      </c>
      <c r="F3" s="4"/>
      <c r="G3" s="4">
        <v>7.0303833333333303</v>
      </c>
      <c r="H3" s="4">
        <v>116787.28091346601</v>
      </c>
      <c r="J3" s="149"/>
      <c r="K3" s="198"/>
      <c r="L3" s="147"/>
      <c r="M3" s="146"/>
      <c r="N3" s="249" t="s">
        <v>1125</v>
      </c>
      <c r="O3" s="249"/>
      <c r="P3" s="249"/>
      <c r="Q3" s="249"/>
      <c r="T3" s="145"/>
    </row>
    <row r="4" spans="1:22">
      <c r="A4" s="3" t="s">
        <v>982</v>
      </c>
      <c r="B4" s="4"/>
      <c r="C4" s="4">
        <v>7.2816884216259297</v>
      </c>
      <c r="D4" s="4">
        <v>9.5901833333333304</v>
      </c>
      <c r="E4" s="4">
        <v>1653.4398601477201</v>
      </c>
      <c r="F4" s="4"/>
      <c r="G4" s="4">
        <v>7.0302499999999997</v>
      </c>
      <c r="H4" s="4">
        <v>112585.561432135</v>
      </c>
      <c r="J4" s="250" t="s">
        <v>1124</v>
      </c>
      <c r="K4" s="250"/>
      <c r="L4" s="250"/>
      <c r="M4" s="250"/>
      <c r="N4" s="28"/>
      <c r="O4" s="251" t="s">
        <v>927</v>
      </c>
      <c r="P4" s="252"/>
      <c r="Q4" s="253"/>
    </row>
    <row r="5" spans="1:22">
      <c r="A5" s="3" t="s">
        <v>992</v>
      </c>
      <c r="B5" s="4">
        <v>5000</v>
      </c>
      <c r="C5" s="4">
        <v>5007.0722583082197</v>
      </c>
      <c r="D5" s="4">
        <v>9.4115333333333293</v>
      </c>
      <c r="E5" s="4">
        <v>752350.16529825004</v>
      </c>
      <c r="F5" s="4">
        <v>100.141445166164</v>
      </c>
      <c r="G5" s="4">
        <v>7.04761666666667</v>
      </c>
      <c r="H5" s="4">
        <v>111823.434906654</v>
      </c>
      <c r="J5" s="140" t="s">
        <v>117</v>
      </c>
      <c r="K5" s="140" t="s">
        <v>924</v>
      </c>
      <c r="L5" s="140" t="s">
        <v>921</v>
      </c>
      <c r="M5" s="144" t="s">
        <v>917</v>
      </c>
      <c r="N5" s="143" t="s">
        <v>923</v>
      </c>
      <c r="O5" s="143" t="s">
        <v>922</v>
      </c>
      <c r="P5" s="142" t="s">
        <v>921</v>
      </c>
      <c r="Q5" s="141" t="s">
        <v>920</v>
      </c>
      <c r="S5" s="140" t="s">
        <v>919</v>
      </c>
      <c r="T5" s="140" t="s">
        <v>981</v>
      </c>
      <c r="U5" s="140" t="s">
        <v>917</v>
      </c>
    </row>
    <row r="6" spans="1:22">
      <c r="A6" s="3" t="s">
        <v>992</v>
      </c>
      <c r="B6" s="4">
        <v>5000</v>
      </c>
      <c r="C6" s="4">
        <v>5284.39851792026</v>
      </c>
      <c r="D6" s="4">
        <v>9.4153500000000001</v>
      </c>
      <c r="E6" s="4">
        <v>747421.61070473795</v>
      </c>
      <c r="F6" s="4">
        <v>105.687970358405</v>
      </c>
      <c r="G6" s="4">
        <v>7.0475833333333302</v>
      </c>
      <c r="H6" s="4">
        <v>105264.85209344</v>
      </c>
      <c r="J6" s="114" t="s">
        <v>914</v>
      </c>
      <c r="K6" s="4">
        <v>615.59919740802002</v>
      </c>
      <c r="L6" s="243">
        <f>AVERAGE(K6:K8)</f>
        <v>815.18506783702367</v>
      </c>
      <c r="M6" s="246">
        <f>_xlfn.STDEV.S(K6:K8)</f>
        <v>173.49959081948845</v>
      </c>
      <c r="N6" s="188">
        <v>0</v>
      </c>
      <c r="O6" s="187">
        <f t="shared" ref="O6:O26" si="0">K6/$L$6</f>
        <v>0.75516495786830828</v>
      </c>
      <c r="P6" s="200">
        <f>AVERAGE(O6:O8)</f>
        <v>1</v>
      </c>
      <c r="Q6" s="121">
        <f>STDEV(O6:O8)</f>
        <v>0.21283460365612891</v>
      </c>
      <c r="S6" s="131">
        <v>0</v>
      </c>
      <c r="T6" s="181">
        <f>P6</f>
        <v>1</v>
      </c>
      <c r="U6" s="138">
        <f>M6</f>
        <v>173.49959081948845</v>
      </c>
    </row>
    <row r="7" spans="1:22">
      <c r="A7" s="3" t="s">
        <v>1123</v>
      </c>
      <c r="B7" s="4">
        <v>5000</v>
      </c>
      <c r="C7" s="4">
        <v>5082.7144935152101</v>
      </c>
      <c r="D7" s="4">
        <v>9.4149499999999993</v>
      </c>
      <c r="E7" s="4">
        <v>753396.284139817</v>
      </c>
      <c r="F7" s="4">
        <v>101.654289870304</v>
      </c>
      <c r="G7" s="4">
        <v>7.04761666666667</v>
      </c>
      <c r="H7" s="4">
        <v>110313.621144062</v>
      </c>
      <c r="J7" s="114" t="s">
        <v>911</v>
      </c>
      <c r="K7" s="4">
        <v>899.937449260108</v>
      </c>
      <c r="L7" s="244"/>
      <c r="M7" s="247"/>
      <c r="N7" s="188"/>
      <c r="O7" s="187">
        <f t="shared" si="0"/>
        <v>1.1039670435180597</v>
      </c>
      <c r="P7" s="200"/>
      <c r="Q7" s="121"/>
      <c r="S7" s="114">
        <v>10</v>
      </c>
      <c r="T7" s="182">
        <f>P9</f>
        <v>1.0812023023786075</v>
      </c>
      <c r="U7" s="139">
        <f>M9</f>
        <v>25.835176222580333</v>
      </c>
    </row>
    <row r="8" spans="1:22">
      <c r="A8" s="3" t="s">
        <v>1122</v>
      </c>
      <c r="B8" s="4">
        <v>3500</v>
      </c>
      <c r="C8" s="4">
        <v>3329.5412436328302</v>
      </c>
      <c r="D8" s="4">
        <v>9.4153500000000001</v>
      </c>
      <c r="E8" s="4">
        <v>508712.486438233</v>
      </c>
      <c r="F8" s="4">
        <v>95.129749818080995</v>
      </c>
      <c r="G8" s="4">
        <v>7.0475833333333302</v>
      </c>
      <c r="H8" s="4">
        <v>113664.553128485</v>
      </c>
      <c r="J8" s="114" t="s">
        <v>908</v>
      </c>
      <c r="K8" s="4">
        <v>930.01855684294298</v>
      </c>
      <c r="L8" s="245"/>
      <c r="M8" s="248"/>
      <c r="N8" s="188"/>
      <c r="O8" s="187">
        <f t="shared" si="0"/>
        <v>1.1408679986136319</v>
      </c>
      <c r="P8" s="200"/>
      <c r="Q8" s="121"/>
      <c r="S8" s="131">
        <v>20</v>
      </c>
      <c r="T8" s="181">
        <f>P12</f>
        <v>0.74307126517371846</v>
      </c>
      <c r="U8" s="138">
        <f>M12</f>
        <v>96.733260947083863</v>
      </c>
    </row>
    <row r="9" spans="1:22">
      <c r="A9" s="3" t="s">
        <v>1042</v>
      </c>
      <c r="B9" s="4">
        <v>2500</v>
      </c>
      <c r="C9" s="4">
        <v>2535.71311326057</v>
      </c>
      <c r="D9" s="4">
        <v>9.4149499999999993</v>
      </c>
      <c r="E9" s="4">
        <v>401906.02924378001</v>
      </c>
      <c r="F9" s="4">
        <v>101.428524530423</v>
      </c>
      <c r="G9" s="4">
        <v>7.0441500000000001</v>
      </c>
      <c r="H9" s="4">
        <v>117872.46345690099</v>
      </c>
      <c r="J9" s="131" t="s">
        <v>906</v>
      </c>
      <c r="K9" s="131">
        <v>864.51795152220802</v>
      </c>
      <c r="L9" s="237">
        <f>AVERAGE(K9:K11)</f>
        <v>881.37997221005128</v>
      </c>
      <c r="M9" s="240">
        <f>_xlfn.STDEV.S(K9:K11)</f>
        <v>25.835176222580333</v>
      </c>
      <c r="N9" s="196">
        <v>10</v>
      </c>
      <c r="O9" s="131">
        <f t="shared" si="0"/>
        <v>1.0605174035094658</v>
      </c>
      <c r="P9" s="195">
        <f>AVERAGE(O9:O11)</f>
        <v>1.0812023023786075</v>
      </c>
      <c r="Q9" s="134">
        <f>STDEV(O9:O11)</f>
        <v>3.1692406107401191E-2</v>
      </c>
      <c r="S9" s="114">
        <v>30</v>
      </c>
      <c r="T9" s="182">
        <f>P15</f>
        <v>0.78259572728640414</v>
      </c>
      <c r="U9" s="139">
        <f>M15</f>
        <v>87.766612034847043</v>
      </c>
    </row>
    <row r="10" spans="1:22">
      <c r="A10" s="3" t="s">
        <v>1091</v>
      </c>
      <c r="B10" s="4">
        <v>1500</v>
      </c>
      <c r="C10" s="4">
        <v>1582.39913330133</v>
      </c>
      <c r="D10" s="4">
        <v>9.4153500000000001</v>
      </c>
      <c r="E10" s="4">
        <v>244134.836363471</v>
      </c>
      <c r="F10" s="4">
        <v>105.493275553422</v>
      </c>
      <c r="G10" s="4">
        <v>7.0406500000000003</v>
      </c>
      <c r="H10" s="4">
        <v>114637.09244743299</v>
      </c>
      <c r="J10" s="131" t="s">
        <v>904</v>
      </c>
      <c r="K10" s="131">
        <v>911.12319792905396</v>
      </c>
      <c r="L10" s="238"/>
      <c r="M10" s="241"/>
      <c r="N10" s="194"/>
      <c r="O10" s="131">
        <f t="shared" si="0"/>
        <v>1.1176887726201712</v>
      </c>
      <c r="P10" s="199"/>
      <c r="Q10" s="132"/>
      <c r="S10" s="131">
        <v>60</v>
      </c>
      <c r="T10" s="181">
        <f>P18</f>
        <v>0.39444814401187528</v>
      </c>
      <c r="U10" s="138">
        <f>M18</f>
        <v>47.298174821774438</v>
      </c>
    </row>
    <row r="11" spans="1:22">
      <c r="A11" s="3" t="s">
        <v>1022</v>
      </c>
      <c r="B11" s="4">
        <v>800</v>
      </c>
      <c r="C11" s="4">
        <v>754.05324798476897</v>
      </c>
      <c r="D11" s="4">
        <v>9.4149499999999993</v>
      </c>
      <c r="E11" s="4">
        <v>119427.623483195</v>
      </c>
      <c r="F11" s="4">
        <v>94.256655998096093</v>
      </c>
      <c r="G11" s="4">
        <v>7.0406833333333303</v>
      </c>
      <c r="H11" s="4">
        <v>117385.90072480901</v>
      </c>
      <c r="J11" s="131" t="s">
        <v>901</v>
      </c>
      <c r="K11" s="131">
        <v>868.49876717889197</v>
      </c>
      <c r="L11" s="239"/>
      <c r="M11" s="242"/>
      <c r="N11" s="192"/>
      <c r="O11" s="131">
        <f t="shared" si="0"/>
        <v>1.0654007310061855</v>
      </c>
      <c r="P11" s="191"/>
      <c r="Q11" s="128"/>
      <c r="S11" s="114">
        <v>120</v>
      </c>
      <c r="T11" s="182">
        <f>P21</f>
        <v>0.13301014841389414</v>
      </c>
      <c r="U11" s="139">
        <f>M21</f>
        <v>14.872086212920538</v>
      </c>
    </row>
    <row r="12" spans="1:22">
      <c r="A12" s="3" t="s">
        <v>1109</v>
      </c>
      <c r="B12" s="4">
        <v>500</v>
      </c>
      <c r="C12" s="4">
        <v>523.26501187450106</v>
      </c>
      <c r="D12" s="4">
        <v>9.4153500000000001</v>
      </c>
      <c r="E12" s="4">
        <v>81866.678710808701</v>
      </c>
      <c r="F12" s="4">
        <v>104.6530023749</v>
      </c>
      <c r="G12" s="4">
        <v>7.0371833333333296</v>
      </c>
      <c r="H12" s="4">
        <v>115711.208137554</v>
      </c>
      <c r="J12" s="114" t="s">
        <v>898</v>
      </c>
      <c r="K12" s="114">
        <v>586.56798985258899</v>
      </c>
      <c r="L12" s="243">
        <f>AVERAGE(K12:K14)</f>
        <v>605.74059970838073</v>
      </c>
      <c r="M12" s="246">
        <f>_xlfn.STDEV.S(K12:K14)</f>
        <v>96.733260947083863</v>
      </c>
      <c r="N12" s="188">
        <v>20</v>
      </c>
      <c r="O12" s="114">
        <f t="shared" si="0"/>
        <v>0.71955193120620176</v>
      </c>
      <c r="P12" s="200">
        <f>AVERAGE(O12:O14)</f>
        <v>0.74307126517371846</v>
      </c>
      <c r="Q12" s="121">
        <f>STDEV(O12:O14)</f>
        <v>0.11866417181039807</v>
      </c>
      <c r="S12" s="131">
        <v>240</v>
      </c>
      <c r="T12" s="181">
        <f>P24</f>
        <v>4.509485888527372E-3</v>
      </c>
      <c r="U12" s="138">
        <f>M24</f>
        <v>2.082757595535</v>
      </c>
    </row>
    <row r="13" spans="1:22">
      <c r="A13" s="3" t="s">
        <v>1062</v>
      </c>
      <c r="B13" s="4">
        <v>350</v>
      </c>
      <c r="C13" s="4">
        <v>344.84800410557102</v>
      </c>
      <c r="D13" s="4">
        <v>9.4149499999999993</v>
      </c>
      <c r="E13" s="4">
        <v>54522.123864090398</v>
      </c>
      <c r="F13" s="4">
        <v>98.5280011730204</v>
      </c>
      <c r="G13" s="4">
        <v>7.0372166666666702</v>
      </c>
      <c r="H13" s="4">
        <v>116514.19320076601</v>
      </c>
      <c r="J13" s="114" t="s">
        <v>896</v>
      </c>
      <c r="K13" s="114">
        <v>520.02930735835605</v>
      </c>
      <c r="L13" s="244"/>
      <c r="M13" s="247"/>
      <c r="N13" s="188"/>
      <c r="O13" s="114">
        <f t="shared" si="0"/>
        <v>0.63792791094441781</v>
      </c>
      <c r="P13" s="200"/>
      <c r="Q13" s="121"/>
      <c r="S13" s="114"/>
      <c r="T13" s="139"/>
      <c r="U13" s="139"/>
    </row>
    <row r="14" spans="1:22">
      <c r="A14" s="3" t="s">
        <v>1121</v>
      </c>
      <c r="B14" s="4">
        <v>200</v>
      </c>
      <c r="C14" s="4">
        <v>194.76382656344401</v>
      </c>
      <c r="D14" s="4">
        <v>9.4153500000000001</v>
      </c>
      <c r="E14" s="4">
        <v>29596.4168378168</v>
      </c>
      <c r="F14" s="4">
        <v>97.381913281721793</v>
      </c>
      <c r="G14" s="4">
        <v>7.0371833333333296</v>
      </c>
      <c r="H14" s="4">
        <v>111088.232329155</v>
      </c>
      <c r="J14" s="114" t="s">
        <v>893</v>
      </c>
      <c r="K14" s="114">
        <v>710.62450191419703</v>
      </c>
      <c r="L14" s="245"/>
      <c r="M14" s="248"/>
      <c r="N14" s="188"/>
      <c r="O14" s="114">
        <f t="shared" si="0"/>
        <v>0.87173395337053572</v>
      </c>
      <c r="P14" s="200"/>
      <c r="Q14" s="121"/>
    </row>
    <row r="15" spans="1:22">
      <c r="A15" s="3" t="s">
        <v>1032</v>
      </c>
      <c r="B15" s="4">
        <v>125</v>
      </c>
      <c r="C15" s="4">
        <v>102.844663824658</v>
      </c>
      <c r="D15" s="4">
        <v>9.4149499999999993</v>
      </c>
      <c r="E15" s="4">
        <v>16561.7674003295</v>
      </c>
      <c r="F15" s="4">
        <v>82.275731059726198</v>
      </c>
      <c r="G15" s="4">
        <v>7.0337500000000004</v>
      </c>
      <c r="H15" s="4">
        <v>115816.022988294</v>
      </c>
      <c r="J15" s="131" t="s">
        <v>890</v>
      </c>
      <c r="K15" s="131">
        <v>545.23374372112596</v>
      </c>
      <c r="L15" s="237">
        <f>AVERAGE(K15:K17)</f>
        <v>637.96035103693237</v>
      </c>
      <c r="M15" s="240">
        <f>_xlfn.STDEV.S(K15:K17)</f>
        <v>87.766612034847043</v>
      </c>
      <c r="N15" s="196">
        <v>30</v>
      </c>
      <c r="O15" s="131">
        <f t="shared" si="0"/>
        <v>0.66884657881163756</v>
      </c>
      <c r="P15" s="195">
        <f>AVERAGE(O15:O17)</f>
        <v>0.78259572728640414</v>
      </c>
      <c r="Q15" s="134">
        <f>STDEV(O15:O17)</f>
        <v>0.10766464634555274</v>
      </c>
      <c r="S15" s="140" t="s">
        <v>919</v>
      </c>
      <c r="T15" s="251" t="s">
        <v>927</v>
      </c>
      <c r="U15" s="252"/>
      <c r="V15" s="253"/>
    </row>
    <row r="16" spans="1:22">
      <c r="A16" s="3" t="s">
        <v>1012</v>
      </c>
      <c r="B16" s="4">
        <v>80</v>
      </c>
      <c r="C16" s="4">
        <v>82.929916319442597</v>
      </c>
      <c r="D16" s="4">
        <v>9.4153500000000001</v>
      </c>
      <c r="E16" s="4">
        <v>13649.268179057601</v>
      </c>
      <c r="F16" s="4">
        <v>103.66239539930299</v>
      </c>
      <c r="G16" s="4">
        <v>7.0337166666666704</v>
      </c>
      <c r="H16" s="4">
        <v>117402.28164559499</v>
      </c>
      <c r="J16" s="131" t="s">
        <v>887</v>
      </c>
      <c r="K16" s="131">
        <v>719.73989969413799</v>
      </c>
      <c r="L16" s="238"/>
      <c r="M16" s="241"/>
      <c r="N16" s="194"/>
      <c r="O16" s="131">
        <f t="shared" si="0"/>
        <v>0.88291595134815737</v>
      </c>
      <c r="P16" s="199"/>
      <c r="Q16" s="132"/>
      <c r="S16" s="131">
        <v>0</v>
      </c>
      <c r="T16" s="181">
        <f>O6</f>
        <v>0.75516495786830828</v>
      </c>
      <c r="U16" s="181">
        <f>O7</f>
        <v>1.1039670435180597</v>
      </c>
      <c r="V16" s="181">
        <f>O8</f>
        <v>1.1408679986136319</v>
      </c>
    </row>
    <row r="17" spans="1:22">
      <c r="A17" s="3" t="s">
        <v>1052</v>
      </c>
      <c r="B17" s="4">
        <v>50</v>
      </c>
      <c r="C17" s="4">
        <v>53.843979843893997</v>
      </c>
      <c r="D17" s="4">
        <v>9.4149499999999993</v>
      </c>
      <c r="E17" s="4">
        <v>8662.2469519099795</v>
      </c>
      <c r="F17" s="4">
        <v>107.68795968778799</v>
      </c>
      <c r="G17" s="4">
        <v>7.0337500000000004</v>
      </c>
      <c r="H17" s="4">
        <v>112196.08226659099</v>
      </c>
      <c r="J17" s="131" t="s">
        <v>885</v>
      </c>
      <c r="K17" s="131">
        <v>648.90740969553303</v>
      </c>
      <c r="L17" s="239"/>
      <c r="M17" s="242"/>
      <c r="N17" s="192"/>
      <c r="O17" s="131">
        <f t="shared" si="0"/>
        <v>0.79602465169941783</v>
      </c>
      <c r="P17" s="191"/>
      <c r="Q17" s="128"/>
      <c r="S17" s="114">
        <v>10</v>
      </c>
      <c r="T17" s="182">
        <f>O9</f>
        <v>1.0605174035094658</v>
      </c>
      <c r="U17" s="182">
        <f>O10</f>
        <v>1.1176887726201712</v>
      </c>
      <c r="V17" s="182">
        <f>O11</f>
        <v>1.0654007310061855</v>
      </c>
    </row>
    <row r="18" spans="1:22">
      <c r="A18" s="3" t="s">
        <v>1081</v>
      </c>
      <c r="B18" s="4">
        <v>30</v>
      </c>
      <c r="C18" s="4">
        <v>41.8548270668052</v>
      </c>
      <c r="D18" s="4">
        <v>9.4153500000000001</v>
      </c>
      <c r="E18" s="4">
        <v>6565.8792689804304</v>
      </c>
      <c r="F18" s="4">
        <v>139.516090222684</v>
      </c>
      <c r="G18" s="4">
        <v>7.0337166666666704</v>
      </c>
      <c r="H18" s="4">
        <v>107446.753832323</v>
      </c>
      <c r="J18" s="114" t="s">
        <v>883</v>
      </c>
      <c r="K18" s="114">
        <v>343.425649111876</v>
      </c>
      <c r="L18" s="243">
        <f>AVERAGE(K18:K20)</f>
        <v>321.54823703450865</v>
      </c>
      <c r="M18" s="246">
        <f>_xlfn.STDEV.S(K18:K20)</f>
        <v>47.298174821774438</v>
      </c>
      <c r="N18" s="188">
        <v>60</v>
      </c>
      <c r="O18" s="114">
        <f t="shared" si="0"/>
        <v>0.42128550026450629</v>
      </c>
      <c r="P18" s="200">
        <f>AVERAGE(O18:O20)</f>
        <v>0.39444814401187528</v>
      </c>
      <c r="Q18" s="121">
        <f>STDEV(O18:O20)</f>
        <v>5.8021395003313173E-2</v>
      </c>
      <c r="S18" s="131">
        <v>20</v>
      </c>
      <c r="T18" s="181">
        <f>O12</f>
        <v>0.71955193120620176</v>
      </c>
      <c r="U18" s="181">
        <f>O13</f>
        <v>0.63792791094441781</v>
      </c>
      <c r="V18" s="181">
        <f>O14</f>
        <v>0.87173395337053572</v>
      </c>
    </row>
    <row r="19" spans="1:22">
      <c r="A19" s="3" t="s">
        <v>1002</v>
      </c>
      <c r="B19" s="4">
        <v>20</v>
      </c>
      <c r="C19" s="4">
        <v>24.306049951617599</v>
      </c>
      <c r="D19" s="4">
        <v>9.4149499999999993</v>
      </c>
      <c r="E19" s="4">
        <v>4116.8194213680399</v>
      </c>
      <c r="F19" s="4">
        <v>121.530249758088</v>
      </c>
      <c r="G19" s="4">
        <v>7.0302833333333297</v>
      </c>
      <c r="H19" s="4">
        <v>109650.061498455</v>
      </c>
      <c r="J19" s="114" t="s">
        <v>880</v>
      </c>
      <c r="K19" s="114">
        <v>353.94717597186099</v>
      </c>
      <c r="L19" s="244"/>
      <c r="M19" s="247"/>
      <c r="N19" s="188"/>
      <c r="O19" s="114">
        <f t="shared" si="0"/>
        <v>0.434192418306936</v>
      </c>
      <c r="P19" s="200"/>
      <c r="Q19" s="121"/>
      <c r="S19" s="114">
        <v>30</v>
      </c>
      <c r="T19" s="182">
        <f>O15</f>
        <v>0.66884657881163756</v>
      </c>
      <c r="U19" s="182">
        <f>O16</f>
        <v>0.88291595134815737</v>
      </c>
      <c r="V19" s="182">
        <f>O17</f>
        <v>0.79602465169941783</v>
      </c>
    </row>
    <row r="20" spans="1:22">
      <c r="A20" s="3" t="s">
        <v>1120</v>
      </c>
      <c r="B20" s="4">
        <v>12</v>
      </c>
      <c r="C20" s="4">
        <v>14.925404553373401</v>
      </c>
      <c r="D20" s="4">
        <v>9.4153500000000001</v>
      </c>
      <c r="E20" s="4">
        <v>2786.97807258273</v>
      </c>
      <c r="F20" s="4">
        <v>124.378371278112</v>
      </c>
      <c r="G20" s="4">
        <v>7.0337166666666704</v>
      </c>
      <c r="H20" s="4">
        <v>111704.92102482299</v>
      </c>
      <c r="J20" s="114" t="s">
        <v>877</v>
      </c>
      <c r="K20" s="114">
        <v>267.27188601978901</v>
      </c>
      <c r="L20" s="245"/>
      <c r="M20" s="248"/>
      <c r="N20" s="188"/>
      <c r="O20" s="114">
        <f t="shared" si="0"/>
        <v>0.32786651346418366</v>
      </c>
      <c r="P20" s="200"/>
      <c r="Q20" s="121"/>
      <c r="S20" s="131">
        <v>60</v>
      </c>
      <c r="T20" s="181">
        <f>O18</f>
        <v>0.42128550026450629</v>
      </c>
      <c r="U20" s="181">
        <f>O19</f>
        <v>0.434192418306936</v>
      </c>
      <c r="V20" s="181">
        <f>O20</f>
        <v>0.32786651346418366</v>
      </c>
    </row>
    <row r="21" spans="1:22">
      <c r="A21" s="3" t="s">
        <v>1119</v>
      </c>
      <c r="B21" s="4">
        <v>7</v>
      </c>
      <c r="C21" s="4">
        <v>5.9970842019834603</v>
      </c>
      <c r="D21" s="4">
        <v>9.4183833333333293</v>
      </c>
      <c r="E21" s="4">
        <v>1460.15979753283</v>
      </c>
      <c r="F21" s="4">
        <v>85.672631456906601</v>
      </c>
      <c r="G21" s="4">
        <v>7.0337500000000004</v>
      </c>
      <c r="H21" s="4">
        <v>112656.16407263999</v>
      </c>
      <c r="J21" s="131" t="s">
        <v>874</v>
      </c>
      <c r="K21" s="131">
        <v>92.444247305371604</v>
      </c>
      <c r="L21" s="237">
        <f>AVERAGE(K21:K23)</f>
        <v>108.42788685779287</v>
      </c>
      <c r="M21" s="240">
        <f>_xlfn.STDEV.S(K21:K23)</f>
        <v>14.872086212920538</v>
      </c>
      <c r="N21" s="196">
        <v>120</v>
      </c>
      <c r="O21" s="131">
        <f t="shared" si="0"/>
        <v>0.11340277312814269</v>
      </c>
      <c r="P21" s="195">
        <f>AVERAGE(O21:O23)</f>
        <v>0.13301014841389414</v>
      </c>
      <c r="Q21" s="134">
        <f>STDEV(O21:O23)</f>
        <v>1.824381579066623E-2</v>
      </c>
      <c r="S21" s="114">
        <v>120</v>
      </c>
      <c r="T21" s="182">
        <f>O21</f>
        <v>0.11340277312814269</v>
      </c>
      <c r="U21" s="182">
        <f>O22</f>
        <v>0.13614300849142649</v>
      </c>
      <c r="V21" s="182">
        <f>O23</f>
        <v>0.14948466362211318</v>
      </c>
    </row>
    <row r="22" spans="1:22">
      <c r="A22" s="3" t="s">
        <v>1118</v>
      </c>
      <c r="B22" s="4"/>
      <c r="C22" s="4">
        <v>0</v>
      </c>
      <c r="D22" s="4">
        <v>9.5010499999999993</v>
      </c>
      <c r="E22" s="4">
        <v>0</v>
      </c>
      <c r="F22" s="4"/>
      <c r="G22" s="4">
        <v>7.0337166666666704</v>
      </c>
      <c r="H22" s="4">
        <v>113134.550563344</v>
      </c>
      <c r="J22" s="131" t="s">
        <v>872</v>
      </c>
      <c r="K22" s="131">
        <v>110.98174761262</v>
      </c>
      <c r="L22" s="238"/>
      <c r="M22" s="241"/>
      <c r="N22" s="194"/>
      <c r="O22" s="131">
        <f t="shared" si="0"/>
        <v>0.13614300849142649</v>
      </c>
      <c r="P22" s="199"/>
      <c r="Q22" s="132"/>
      <c r="S22" s="131">
        <v>240</v>
      </c>
      <c r="T22" s="181">
        <f>O24</f>
        <v>2.1094630593834827E-3</v>
      </c>
      <c r="U22" s="181">
        <f>O25</f>
        <v>7.1953272031590968E-3</v>
      </c>
      <c r="V22" s="181">
        <f>O26</f>
        <v>4.2236674030395362E-3</v>
      </c>
    </row>
    <row r="23" spans="1:22">
      <c r="A23" s="3" t="s">
        <v>1117</v>
      </c>
      <c r="B23" s="4"/>
      <c r="C23" s="4">
        <v>0</v>
      </c>
      <c r="D23" s="4">
        <v>9.5143666666666693</v>
      </c>
      <c r="E23" s="4">
        <v>0</v>
      </c>
      <c r="F23" s="4"/>
      <c r="G23" s="4">
        <v>7.0372166666666702</v>
      </c>
      <c r="H23" s="4">
        <v>108585.112868717</v>
      </c>
      <c r="J23" s="131" t="s">
        <v>869</v>
      </c>
      <c r="K23" s="131">
        <v>121.857665655387</v>
      </c>
      <c r="L23" s="239"/>
      <c r="M23" s="242"/>
      <c r="N23" s="192"/>
      <c r="O23" s="131">
        <f t="shared" si="0"/>
        <v>0.14948466362211318</v>
      </c>
      <c r="P23" s="191"/>
      <c r="Q23" s="128"/>
    </row>
    <row r="24" spans="1:22">
      <c r="A24" s="3" t="s">
        <v>1116</v>
      </c>
      <c r="B24" s="4"/>
      <c r="C24" s="4">
        <v>0</v>
      </c>
      <c r="D24" s="4">
        <v>9.4564833333333294</v>
      </c>
      <c r="E24" s="4">
        <v>0</v>
      </c>
      <c r="F24" s="4"/>
      <c r="G24" s="4">
        <v>7.0337166666666704</v>
      </c>
      <c r="H24" s="4">
        <v>108207.200444028</v>
      </c>
      <c r="J24" s="114" t="s">
        <v>866</v>
      </c>
      <c r="K24" s="4">
        <v>1.71960278716322</v>
      </c>
      <c r="L24" s="243">
        <f>AVERAGE(K24:K26)</f>
        <v>3.6760655599492864</v>
      </c>
      <c r="M24" s="246">
        <f>_xlfn.STDEV.S(K24:K26)</f>
        <v>2.082757595535</v>
      </c>
      <c r="N24" s="190">
        <v>240</v>
      </c>
      <c r="O24" s="187">
        <f t="shared" si="0"/>
        <v>2.1094630593834827E-3</v>
      </c>
      <c r="P24" s="189">
        <f>AVERAGE(O24:O26)</f>
        <v>4.509485888527372E-3</v>
      </c>
      <c r="Q24" s="117">
        <f>STDEV(O24:O26)</f>
        <v>2.5549506212881171E-3</v>
      </c>
    </row>
    <row r="25" spans="1:22">
      <c r="A25" s="3" t="s">
        <v>1115</v>
      </c>
      <c r="B25" s="4"/>
      <c r="C25" s="4">
        <v>0</v>
      </c>
      <c r="D25" s="4">
        <v>9.5109333333333304</v>
      </c>
      <c r="E25" s="4">
        <v>0</v>
      </c>
      <c r="F25" s="4"/>
      <c r="G25" s="4">
        <v>7.0337500000000004</v>
      </c>
      <c r="H25" s="4">
        <v>107016.00811231601</v>
      </c>
      <c r="J25" s="114" t="s">
        <v>864</v>
      </c>
      <c r="K25" s="4">
        <v>5.8655232942168301</v>
      </c>
      <c r="L25" s="244"/>
      <c r="M25" s="247"/>
      <c r="N25" s="188"/>
      <c r="O25" s="187">
        <f t="shared" si="0"/>
        <v>7.1953272031590968E-3</v>
      </c>
      <c r="P25" s="186"/>
      <c r="Q25" s="121"/>
    </row>
    <row r="26" spans="1:22">
      <c r="A26" s="3" t="s">
        <v>1114</v>
      </c>
      <c r="B26" s="4"/>
      <c r="C26" s="4">
        <v>0</v>
      </c>
      <c r="D26" s="4">
        <v>9.4427833333333293</v>
      </c>
      <c r="E26" s="4">
        <v>0</v>
      </c>
      <c r="F26" s="4"/>
      <c r="G26" s="4">
        <v>7.0337166666666704</v>
      </c>
      <c r="H26" s="4">
        <v>102979.968979543</v>
      </c>
      <c r="J26" s="114" t="s">
        <v>862</v>
      </c>
      <c r="K26" s="4">
        <v>3.4430705984678101</v>
      </c>
      <c r="L26" s="245"/>
      <c r="M26" s="248"/>
      <c r="N26" s="185"/>
      <c r="O26" s="187">
        <f t="shared" si="0"/>
        <v>4.2236674030395362E-3</v>
      </c>
      <c r="P26" s="183"/>
      <c r="Q26" s="126"/>
    </row>
    <row r="27" spans="1:22">
      <c r="A27" s="3" t="s">
        <v>1113</v>
      </c>
      <c r="B27" s="4"/>
      <c r="C27" s="4">
        <v>0</v>
      </c>
      <c r="D27" s="4">
        <v>9.6000666666666703</v>
      </c>
      <c r="E27" s="4">
        <v>0</v>
      </c>
      <c r="F27" s="4"/>
      <c r="G27" s="4">
        <v>7.0372166666666702</v>
      </c>
      <c r="H27" s="4">
        <v>91056.171590716796</v>
      </c>
    </row>
    <row r="28" spans="1:22">
      <c r="A28" s="3" t="s">
        <v>1112</v>
      </c>
      <c r="B28" s="4"/>
      <c r="C28" s="4">
        <v>0</v>
      </c>
      <c r="D28" s="4">
        <v>9.5181833333333294</v>
      </c>
      <c r="E28" s="4">
        <v>0</v>
      </c>
      <c r="F28" s="4"/>
      <c r="G28" s="4">
        <v>7.0337166666666704</v>
      </c>
      <c r="H28" s="4">
        <v>103484.913796704</v>
      </c>
    </row>
    <row r="29" spans="1:22">
      <c r="A29" s="3" t="s">
        <v>1111</v>
      </c>
      <c r="B29" s="4"/>
      <c r="C29" s="4">
        <v>0</v>
      </c>
      <c r="D29" s="4">
        <v>9.5075000000000003</v>
      </c>
      <c r="E29" s="4">
        <v>0</v>
      </c>
      <c r="F29" s="4"/>
      <c r="G29" s="4">
        <v>7.0337500000000004</v>
      </c>
      <c r="H29" s="4">
        <v>111231.25789577</v>
      </c>
    </row>
    <row r="30" spans="1:22">
      <c r="A30" s="3" t="s">
        <v>1110</v>
      </c>
      <c r="B30" s="4"/>
      <c r="C30" s="4">
        <v>0</v>
      </c>
      <c r="D30" s="4">
        <v>9.9399166666666705</v>
      </c>
      <c r="E30" s="4">
        <v>0</v>
      </c>
      <c r="F30" s="4"/>
      <c r="G30" s="4">
        <v>7.0337166666666704</v>
      </c>
      <c r="H30" s="4">
        <v>110242.490827432</v>
      </c>
    </row>
    <row r="31" spans="1:22">
      <c r="A31" s="3" t="s">
        <v>1109</v>
      </c>
      <c r="B31" s="4">
        <v>500</v>
      </c>
      <c r="C31" s="4">
        <v>550.43438087140305</v>
      </c>
      <c r="D31" s="4">
        <v>9.4149499999999993</v>
      </c>
      <c r="E31" s="4">
        <v>83450.848275248296</v>
      </c>
      <c r="F31" s="4">
        <v>110.086876174281</v>
      </c>
      <c r="G31" s="4">
        <v>7.0406833333333303</v>
      </c>
      <c r="H31" s="4">
        <v>112166.692048522</v>
      </c>
    </row>
    <row r="32" spans="1:22">
      <c r="A32" s="3" t="s">
        <v>1108</v>
      </c>
      <c r="B32" s="4"/>
      <c r="C32" s="4">
        <v>0</v>
      </c>
      <c r="D32" s="4">
        <v>9.2576666666666707</v>
      </c>
      <c r="E32" s="4">
        <v>0</v>
      </c>
      <c r="F32" s="4"/>
      <c r="G32" s="4">
        <v>7.0337166666666704</v>
      </c>
      <c r="H32" s="4">
        <v>110947.14477195501</v>
      </c>
    </row>
    <row r="33" spans="1:8">
      <c r="A33" s="3" t="s">
        <v>1107</v>
      </c>
      <c r="B33" s="4"/>
      <c r="C33" s="4">
        <v>0</v>
      </c>
      <c r="D33" s="4">
        <v>9.4222166666666691</v>
      </c>
      <c r="E33" s="4">
        <v>0</v>
      </c>
      <c r="F33" s="4"/>
      <c r="G33" s="4">
        <v>7.0371833333333296</v>
      </c>
      <c r="H33" s="4">
        <v>105489.572306313</v>
      </c>
    </row>
    <row r="34" spans="1:8">
      <c r="A34" s="3" t="s">
        <v>1106</v>
      </c>
      <c r="B34" s="4"/>
      <c r="C34" s="4">
        <v>0</v>
      </c>
      <c r="D34" s="4">
        <v>9.5040833333333303</v>
      </c>
      <c r="E34" s="4">
        <v>0</v>
      </c>
      <c r="F34" s="4"/>
      <c r="G34" s="4">
        <v>7.0372166666666702</v>
      </c>
      <c r="H34" s="4">
        <v>109944.329367607</v>
      </c>
    </row>
    <row r="35" spans="1:8">
      <c r="A35" s="3" t="s">
        <v>1105</v>
      </c>
      <c r="B35" s="4"/>
      <c r="C35" s="4">
        <v>0</v>
      </c>
      <c r="D35" s="4">
        <v>9.4256333333333302</v>
      </c>
      <c r="E35" s="4">
        <v>0</v>
      </c>
      <c r="F35" s="4"/>
      <c r="G35" s="4">
        <v>7.0371833333333296</v>
      </c>
      <c r="H35" s="4">
        <v>106092.470192308</v>
      </c>
    </row>
    <row r="36" spans="1:8">
      <c r="A36" s="3" t="s">
        <v>1104</v>
      </c>
      <c r="B36" s="4"/>
      <c r="C36" s="4">
        <v>0</v>
      </c>
      <c r="D36" s="4">
        <v>9.5075000000000003</v>
      </c>
      <c r="E36" s="4">
        <v>0</v>
      </c>
      <c r="F36" s="4"/>
      <c r="G36" s="4">
        <v>7.0337500000000004</v>
      </c>
      <c r="H36" s="4">
        <v>103557.21365675599</v>
      </c>
    </row>
    <row r="37" spans="1:8">
      <c r="A37" s="3" t="s">
        <v>1103</v>
      </c>
      <c r="B37" s="4"/>
      <c r="C37" s="4">
        <v>0</v>
      </c>
      <c r="D37" s="4">
        <v>9.5078999999999994</v>
      </c>
      <c r="E37" s="4">
        <v>0</v>
      </c>
      <c r="F37" s="4"/>
      <c r="G37" s="4">
        <v>7.0371833333333296</v>
      </c>
      <c r="H37" s="4">
        <v>104488.16963183301</v>
      </c>
    </row>
    <row r="38" spans="1:8">
      <c r="A38" s="3" t="s">
        <v>1102</v>
      </c>
      <c r="B38" s="4"/>
      <c r="C38" s="4">
        <v>0</v>
      </c>
      <c r="D38" s="4">
        <v>9.3189833333333301</v>
      </c>
      <c r="E38" s="4">
        <v>0</v>
      </c>
      <c r="F38" s="4"/>
      <c r="G38" s="4">
        <v>7.0372166666666702</v>
      </c>
      <c r="H38" s="4">
        <v>101656.501880821</v>
      </c>
    </row>
    <row r="39" spans="1:8">
      <c r="A39" s="3" t="s">
        <v>1101</v>
      </c>
      <c r="B39" s="4"/>
      <c r="C39" s="4">
        <v>0</v>
      </c>
      <c r="D39" s="4">
        <v>9.5078999999999994</v>
      </c>
      <c r="E39" s="4">
        <v>0</v>
      </c>
      <c r="F39" s="4"/>
      <c r="G39" s="4">
        <v>7.0371833333333296</v>
      </c>
      <c r="H39" s="4">
        <v>105993.543489915</v>
      </c>
    </row>
    <row r="40" spans="1:8">
      <c r="A40" s="3" t="s">
        <v>1012</v>
      </c>
      <c r="B40" s="4">
        <v>80</v>
      </c>
      <c r="C40" s="4">
        <v>89.8963745666113</v>
      </c>
      <c r="D40" s="4">
        <v>9.4149499999999993</v>
      </c>
      <c r="E40" s="4">
        <v>13634.565007318801</v>
      </c>
      <c r="F40" s="4">
        <v>112.370468208264</v>
      </c>
      <c r="G40" s="4">
        <v>7.0372166666666702</v>
      </c>
      <c r="H40" s="4">
        <v>108542.75513979601</v>
      </c>
    </row>
    <row r="41" spans="1:8">
      <c r="A41" s="3" t="s">
        <v>1100</v>
      </c>
      <c r="B41" s="4"/>
      <c r="C41" s="4">
        <v>0</v>
      </c>
      <c r="D41" s="4">
        <v>9.5696166666666702</v>
      </c>
      <c r="E41" s="4">
        <v>0</v>
      </c>
      <c r="F41" s="4"/>
      <c r="G41" s="4">
        <v>7.0371833333333296</v>
      </c>
      <c r="H41" s="4">
        <v>102862.386698854</v>
      </c>
    </row>
    <row r="42" spans="1:8">
      <c r="A42" s="3" t="s">
        <v>1099</v>
      </c>
      <c r="B42" s="4"/>
      <c r="C42" s="4">
        <v>0</v>
      </c>
      <c r="D42" s="4">
        <v>9.9403833333333296</v>
      </c>
      <c r="E42" s="4">
        <v>0</v>
      </c>
      <c r="F42" s="4"/>
      <c r="G42" s="4">
        <v>7.0337500000000004</v>
      </c>
      <c r="H42" s="4">
        <v>101664.48032423601</v>
      </c>
    </row>
    <row r="43" spans="1:8">
      <c r="A43" s="3" t="s">
        <v>1098</v>
      </c>
      <c r="B43" s="4"/>
      <c r="C43" s="4">
        <v>0</v>
      </c>
      <c r="D43" s="4">
        <v>9.4599166666666701</v>
      </c>
      <c r="E43" s="4">
        <v>0</v>
      </c>
      <c r="F43" s="4"/>
      <c r="G43" s="4">
        <v>7.0371833333333296</v>
      </c>
      <c r="H43" s="4">
        <v>104483.24184362299</v>
      </c>
    </row>
    <row r="44" spans="1:8">
      <c r="A44" s="3" t="s">
        <v>1097</v>
      </c>
      <c r="B44" s="4"/>
      <c r="C44" s="4">
        <v>0</v>
      </c>
      <c r="D44" s="4">
        <v>9.6000666666666703</v>
      </c>
      <c r="E44" s="4">
        <v>0</v>
      </c>
      <c r="F44" s="4"/>
      <c r="G44" s="4">
        <v>7.0337500000000004</v>
      </c>
      <c r="H44" s="4">
        <v>101885.079365082</v>
      </c>
    </row>
    <row r="45" spans="1:8">
      <c r="A45" s="3" t="s">
        <v>1096</v>
      </c>
      <c r="B45" s="4"/>
      <c r="C45" s="4">
        <v>0</v>
      </c>
      <c r="D45" s="4">
        <v>9.5044833333333294</v>
      </c>
      <c r="E45" s="4">
        <v>0</v>
      </c>
      <c r="F45" s="4"/>
      <c r="G45" s="4">
        <v>7.0371833333333296</v>
      </c>
      <c r="H45" s="4">
        <v>100137.74649442099</v>
      </c>
    </row>
    <row r="46" spans="1:8">
      <c r="A46" s="3" t="s">
        <v>1095</v>
      </c>
      <c r="B46" s="4"/>
      <c r="C46" s="4">
        <v>0</v>
      </c>
      <c r="D46" s="4">
        <v>9.5006500000000003</v>
      </c>
      <c r="E46" s="4">
        <v>0</v>
      </c>
      <c r="F46" s="4"/>
      <c r="G46" s="4">
        <v>7.0372166666666702</v>
      </c>
      <c r="H46" s="4">
        <v>100867.46224709399</v>
      </c>
    </row>
    <row r="47" spans="1:8">
      <c r="A47" s="3" t="s">
        <v>1094</v>
      </c>
      <c r="B47" s="4"/>
      <c r="C47" s="4">
        <v>0</v>
      </c>
      <c r="D47" s="4">
        <v>9.5970333333333304</v>
      </c>
      <c r="E47" s="4">
        <v>0</v>
      </c>
      <c r="F47" s="4"/>
      <c r="G47" s="4">
        <v>7.0337166666666704</v>
      </c>
      <c r="H47" s="4">
        <v>101231.402510908</v>
      </c>
    </row>
    <row r="48" spans="1:8">
      <c r="A48" s="3" t="s">
        <v>1093</v>
      </c>
      <c r="B48" s="4"/>
      <c r="C48" s="4">
        <v>0</v>
      </c>
      <c r="D48" s="4">
        <v>9.4423833333333302</v>
      </c>
      <c r="E48" s="4">
        <v>0</v>
      </c>
      <c r="F48" s="4"/>
      <c r="G48" s="4">
        <v>7.0372166666666702</v>
      </c>
      <c r="H48" s="4">
        <v>97991.168380956005</v>
      </c>
    </row>
    <row r="49" spans="1:8">
      <c r="A49" s="3" t="s">
        <v>1092</v>
      </c>
      <c r="B49" s="4"/>
      <c r="C49" s="4">
        <v>0</v>
      </c>
      <c r="D49" s="4">
        <v>9.4153500000000001</v>
      </c>
      <c r="E49" s="4">
        <v>0</v>
      </c>
      <c r="F49" s="4"/>
      <c r="G49" s="4">
        <v>7.0371833333333296</v>
      </c>
      <c r="H49" s="4">
        <v>103517.360127288</v>
      </c>
    </row>
    <row r="50" spans="1:8">
      <c r="A50" s="3" t="s">
        <v>1091</v>
      </c>
      <c r="B50" s="4">
        <v>1500</v>
      </c>
      <c r="C50" s="4">
        <v>1686.3410439946999</v>
      </c>
      <c r="D50" s="4">
        <v>9.4115333333333293</v>
      </c>
      <c r="E50" s="4">
        <v>244840.30406118601</v>
      </c>
      <c r="F50" s="4">
        <v>112.422736266314</v>
      </c>
      <c r="G50" s="4">
        <v>7.04761666666667</v>
      </c>
      <c r="H50" s="4">
        <v>107897.318162273</v>
      </c>
    </row>
    <row r="51" spans="1:8">
      <c r="A51" s="3" t="s">
        <v>1090</v>
      </c>
      <c r="B51" s="4"/>
      <c r="C51" s="4">
        <v>0</v>
      </c>
      <c r="D51" s="4">
        <v>9.5078999999999994</v>
      </c>
      <c r="E51" s="4">
        <v>0</v>
      </c>
      <c r="F51" s="4"/>
      <c r="G51" s="4">
        <v>7.0337166666666704</v>
      </c>
      <c r="H51" s="4">
        <v>102784.21892115699</v>
      </c>
    </row>
    <row r="52" spans="1:8">
      <c r="A52" s="3" t="s">
        <v>1089</v>
      </c>
      <c r="B52" s="4"/>
      <c r="C52" s="4">
        <v>0</v>
      </c>
      <c r="D52" s="4">
        <v>9.4149499999999993</v>
      </c>
      <c r="E52" s="4">
        <v>0</v>
      </c>
      <c r="F52" s="4"/>
      <c r="G52" s="4">
        <v>7.0372166666666702</v>
      </c>
      <c r="H52" s="4">
        <v>101986.042538307</v>
      </c>
    </row>
    <row r="53" spans="1:8">
      <c r="A53" s="3" t="s">
        <v>1088</v>
      </c>
      <c r="B53" s="4"/>
      <c r="C53" s="4">
        <v>0</v>
      </c>
      <c r="D53" s="4">
        <v>9.4119333333333302</v>
      </c>
      <c r="E53" s="4">
        <v>0</v>
      </c>
      <c r="F53" s="4"/>
      <c r="G53" s="4">
        <v>7.0371833333333296</v>
      </c>
      <c r="H53" s="4">
        <v>109463.99890923699</v>
      </c>
    </row>
    <row r="54" spans="1:8">
      <c r="A54" s="3" t="s">
        <v>1087</v>
      </c>
      <c r="B54" s="4"/>
      <c r="C54" s="4">
        <v>0</v>
      </c>
      <c r="D54" s="4">
        <v>9.6034833333333296</v>
      </c>
      <c r="E54" s="4">
        <v>0</v>
      </c>
      <c r="F54" s="4"/>
      <c r="G54" s="4">
        <v>7.0337500000000004</v>
      </c>
      <c r="H54" s="4">
        <v>97401.419742475802</v>
      </c>
    </row>
    <row r="55" spans="1:8">
      <c r="A55" s="3" t="s">
        <v>1086</v>
      </c>
      <c r="B55" s="4"/>
      <c r="C55" s="4">
        <v>0</v>
      </c>
      <c r="D55" s="4">
        <v>9.5181833333333294</v>
      </c>
      <c r="E55" s="4">
        <v>0</v>
      </c>
      <c r="F55" s="4"/>
      <c r="G55" s="4">
        <v>7.0371833333333296</v>
      </c>
      <c r="H55" s="4">
        <v>102715.756873059</v>
      </c>
    </row>
    <row r="56" spans="1:8">
      <c r="A56" s="3" t="s">
        <v>1085</v>
      </c>
      <c r="B56" s="4"/>
      <c r="C56" s="4">
        <v>0</v>
      </c>
      <c r="D56" s="4">
        <v>9.4149499999999993</v>
      </c>
      <c r="E56" s="4">
        <v>0</v>
      </c>
      <c r="F56" s="4"/>
      <c r="G56" s="4">
        <v>7.0372166666666702</v>
      </c>
      <c r="H56" s="4">
        <v>95408.085126217498</v>
      </c>
    </row>
    <row r="57" spans="1:8">
      <c r="A57" s="3" t="s">
        <v>1084</v>
      </c>
      <c r="B57" s="4"/>
      <c r="C57" s="4">
        <v>0</v>
      </c>
      <c r="D57" s="4">
        <v>9.5867500000000003</v>
      </c>
      <c r="E57" s="4">
        <v>0</v>
      </c>
      <c r="F57" s="4"/>
      <c r="G57" s="4">
        <v>7.0371833333333296</v>
      </c>
      <c r="H57" s="4">
        <v>106039.306543938</v>
      </c>
    </row>
    <row r="58" spans="1:8">
      <c r="A58" s="3" t="s">
        <v>1083</v>
      </c>
      <c r="B58" s="4"/>
      <c r="C58" s="4">
        <v>0</v>
      </c>
      <c r="D58" s="4">
        <v>9.4115333333333293</v>
      </c>
      <c r="E58" s="4">
        <v>0</v>
      </c>
      <c r="F58" s="4"/>
      <c r="G58" s="4">
        <v>7.0372166666666702</v>
      </c>
      <c r="H58" s="4">
        <v>104246.796915268</v>
      </c>
    </row>
    <row r="59" spans="1:8">
      <c r="A59" s="3" t="s">
        <v>1082</v>
      </c>
      <c r="B59" s="4"/>
      <c r="C59" s="4">
        <v>0</v>
      </c>
      <c r="D59" s="4">
        <v>9.4153500000000001</v>
      </c>
      <c r="E59" s="4">
        <v>0</v>
      </c>
      <c r="F59" s="4"/>
      <c r="G59" s="4">
        <v>7.0337166666666704</v>
      </c>
      <c r="H59" s="4">
        <v>100332.04635300599</v>
      </c>
    </row>
    <row r="60" spans="1:8">
      <c r="A60" s="3" t="s">
        <v>1081</v>
      </c>
      <c r="B60" s="4">
        <v>30</v>
      </c>
      <c r="C60" s="4">
        <v>45.694931192381503</v>
      </c>
      <c r="D60" s="4">
        <v>9.4115333333333293</v>
      </c>
      <c r="E60" s="4">
        <v>6361.7284828531801</v>
      </c>
      <c r="F60" s="4">
        <v>152.316437307938</v>
      </c>
      <c r="G60" s="4">
        <v>7.0337500000000004</v>
      </c>
      <c r="H60" s="4">
        <v>96005.208766336495</v>
      </c>
    </row>
    <row r="61" spans="1:8">
      <c r="A61" s="3" t="s">
        <v>1080</v>
      </c>
      <c r="B61" s="4"/>
      <c r="C61" s="4">
        <v>0</v>
      </c>
      <c r="D61" s="4">
        <v>9.5078999999999994</v>
      </c>
      <c r="E61" s="4">
        <v>0</v>
      </c>
      <c r="F61" s="4"/>
      <c r="G61" s="4">
        <v>7.0371833333333296</v>
      </c>
      <c r="H61" s="4">
        <v>103525.340539948</v>
      </c>
    </row>
    <row r="62" spans="1:8">
      <c r="A62" s="3" t="s">
        <v>1079</v>
      </c>
      <c r="B62" s="4"/>
      <c r="C62" s="4">
        <v>0</v>
      </c>
      <c r="D62" s="4">
        <v>9.4012499999999992</v>
      </c>
      <c r="E62" s="4">
        <v>0</v>
      </c>
      <c r="F62" s="4"/>
      <c r="G62" s="4">
        <v>7.0372166666666702</v>
      </c>
      <c r="H62" s="4">
        <v>102572.019776509</v>
      </c>
    </row>
    <row r="63" spans="1:8">
      <c r="A63" s="3" t="s">
        <v>1078</v>
      </c>
      <c r="B63" s="4"/>
      <c r="C63" s="4">
        <v>0</v>
      </c>
      <c r="D63" s="4">
        <v>9.4153500000000001</v>
      </c>
      <c r="E63" s="4">
        <v>0</v>
      </c>
      <c r="F63" s="4"/>
      <c r="G63" s="4">
        <v>7.0337166666666704</v>
      </c>
      <c r="H63" s="4">
        <v>101514.04029050699</v>
      </c>
    </row>
    <row r="64" spans="1:8">
      <c r="A64" s="3" t="s">
        <v>1077</v>
      </c>
      <c r="B64" s="4"/>
      <c r="C64" s="4">
        <v>0</v>
      </c>
      <c r="D64" s="4">
        <v>9.6000666666666703</v>
      </c>
      <c r="E64" s="4">
        <v>0</v>
      </c>
      <c r="F64" s="4"/>
      <c r="G64" s="4">
        <v>7.0372166666666702</v>
      </c>
      <c r="H64" s="4">
        <v>98357.832890297897</v>
      </c>
    </row>
    <row r="65" spans="1:8">
      <c r="A65" s="3" t="s">
        <v>1076</v>
      </c>
      <c r="B65" s="4"/>
      <c r="C65" s="4">
        <v>0</v>
      </c>
      <c r="D65" s="4">
        <v>9.5010499999999993</v>
      </c>
      <c r="E65" s="4">
        <v>0</v>
      </c>
      <c r="F65" s="4"/>
      <c r="G65" s="4">
        <v>7.0371833333333296</v>
      </c>
      <c r="H65" s="4">
        <v>113144.941360101</v>
      </c>
    </row>
    <row r="66" spans="1:8">
      <c r="A66" s="3" t="s">
        <v>1075</v>
      </c>
      <c r="B66" s="4"/>
      <c r="C66" s="4">
        <v>0</v>
      </c>
      <c r="D66" s="4">
        <v>9.5109333333333304</v>
      </c>
      <c r="E66" s="4">
        <v>0</v>
      </c>
      <c r="F66" s="4"/>
      <c r="G66" s="4">
        <v>7.0337500000000004</v>
      </c>
      <c r="H66" s="4">
        <v>104939.85113440899</v>
      </c>
    </row>
    <row r="67" spans="1:8">
      <c r="A67" s="3" t="s">
        <v>1074</v>
      </c>
      <c r="B67" s="4"/>
      <c r="C67" s="4">
        <v>615.59919740802002</v>
      </c>
      <c r="D67" s="4">
        <v>9.4119333333333302</v>
      </c>
      <c r="E67" s="4">
        <v>86567.438700829895</v>
      </c>
      <c r="F67" s="4"/>
      <c r="G67" s="4">
        <v>7.0371833333333296</v>
      </c>
      <c r="H67" s="4">
        <v>104111.490052685</v>
      </c>
    </row>
    <row r="68" spans="1:8">
      <c r="A68" s="3" t="s">
        <v>1073</v>
      </c>
      <c r="B68" s="4"/>
      <c r="C68" s="4">
        <v>899.937449260108</v>
      </c>
      <c r="D68" s="4">
        <v>9.4115333333333293</v>
      </c>
      <c r="E68" s="4">
        <v>120507.67117525999</v>
      </c>
      <c r="F68" s="4"/>
      <c r="G68" s="4">
        <v>7.0372166666666702</v>
      </c>
      <c r="H68" s="4">
        <v>99324.260416111196</v>
      </c>
    </row>
    <row r="69" spans="1:8">
      <c r="A69" s="3" t="s">
        <v>1072</v>
      </c>
      <c r="B69" s="4"/>
      <c r="C69" s="4">
        <v>930.01855684294298</v>
      </c>
      <c r="D69" s="4">
        <v>9.4119333333333302</v>
      </c>
      <c r="E69" s="4">
        <v>135907.92794084799</v>
      </c>
      <c r="F69" s="4"/>
      <c r="G69" s="4">
        <v>7.0371833333333296</v>
      </c>
      <c r="H69" s="4">
        <v>108408.412447468</v>
      </c>
    </row>
    <row r="70" spans="1:8">
      <c r="A70" s="3" t="s">
        <v>992</v>
      </c>
      <c r="B70" s="4">
        <v>5000</v>
      </c>
      <c r="C70" s="4">
        <v>5524.6963160737796</v>
      </c>
      <c r="D70" s="4">
        <v>9.4115333333333293</v>
      </c>
      <c r="E70" s="4">
        <v>799399.31675767596</v>
      </c>
      <c r="F70" s="4">
        <v>110.493926321476</v>
      </c>
      <c r="G70" s="4">
        <v>7.0649499999999996</v>
      </c>
      <c r="H70" s="4">
        <v>107691.572258046</v>
      </c>
    </row>
    <row r="71" spans="1:8">
      <c r="A71" s="3" t="s">
        <v>1071</v>
      </c>
      <c r="B71" s="4"/>
      <c r="C71" s="4">
        <v>864.51795152220802</v>
      </c>
      <c r="D71" s="4">
        <v>9.4119333333333302</v>
      </c>
      <c r="E71" s="4">
        <v>126953.40407308401</v>
      </c>
      <c r="F71" s="4"/>
      <c r="G71" s="4">
        <v>7.0371833333333296</v>
      </c>
      <c r="H71" s="4">
        <v>108905.878368173</v>
      </c>
    </row>
    <row r="72" spans="1:8">
      <c r="A72" s="3" t="s">
        <v>1070</v>
      </c>
      <c r="B72" s="4"/>
      <c r="C72" s="4">
        <v>911.12319792905396</v>
      </c>
      <c r="D72" s="4">
        <v>9.4115333333333293</v>
      </c>
      <c r="E72" s="4">
        <v>119251.382416685</v>
      </c>
      <c r="F72" s="4"/>
      <c r="G72" s="4">
        <v>7.0372166666666702</v>
      </c>
      <c r="H72" s="4">
        <v>97086.950724092996</v>
      </c>
    </row>
    <row r="73" spans="1:8">
      <c r="A73" s="3" t="s">
        <v>1069</v>
      </c>
      <c r="B73" s="4"/>
      <c r="C73" s="4">
        <v>868.49876717889197</v>
      </c>
      <c r="D73" s="4">
        <v>9.4119333333333302</v>
      </c>
      <c r="E73" s="4">
        <v>124268.08603506901</v>
      </c>
      <c r="F73" s="4"/>
      <c r="G73" s="4">
        <v>7.0337166666666704</v>
      </c>
      <c r="H73" s="4">
        <v>106115.73172327</v>
      </c>
    </row>
    <row r="74" spans="1:8">
      <c r="A74" s="3" t="s">
        <v>1068</v>
      </c>
      <c r="B74" s="4"/>
      <c r="C74" s="4">
        <v>586.56798985258899</v>
      </c>
      <c r="D74" s="4">
        <v>9.4115333333333293</v>
      </c>
      <c r="E74" s="4">
        <v>87258.387503929203</v>
      </c>
      <c r="F74" s="4"/>
      <c r="G74" s="4">
        <v>7.0372166666666702</v>
      </c>
      <c r="H74" s="4">
        <v>110104.250608292</v>
      </c>
    </row>
    <row r="75" spans="1:8">
      <c r="A75" s="3" t="s">
        <v>1067</v>
      </c>
      <c r="B75" s="4"/>
      <c r="C75" s="4">
        <v>520.02930735835605</v>
      </c>
      <c r="D75" s="4">
        <v>9.4119333333333302</v>
      </c>
      <c r="E75" s="4">
        <v>76605.176502726899</v>
      </c>
      <c r="F75" s="4"/>
      <c r="G75" s="4">
        <v>7.0371833333333296</v>
      </c>
      <c r="H75" s="4">
        <v>108943.54487524601</v>
      </c>
    </row>
    <row r="76" spans="1:8">
      <c r="A76" s="3" t="s">
        <v>1066</v>
      </c>
      <c r="B76" s="4"/>
      <c r="C76" s="4">
        <v>710.62450191419703</v>
      </c>
      <c r="D76" s="4">
        <v>9.4115333333333293</v>
      </c>
      <c r="E76" s="4">
        <v>106893.97405150501</v>
      </c>
      <c r="F76" s="4"/>
      <c r="G76" s="4">
        <v>7.0372166666666702</v>
      </c>
      <c r="H76" s="4">
        <v>111454.643755557</v>
      </c>
    </row>
    <row r="77" spans="1:8">
      <c r="A77" s="3" t="s">
        <v>1065</v>
      </c>
      <c r="B77" s="4"/>
      <c r="C77" s="4">
        <v>545.23374372112596</v>
      </c>
      <c r="D77" s="4">
        <v>9.4119333333333302</v>
      </c>
      <c r="E77" s="4">
        <v>77934.515938453798</v>
      </c>
      <c r="F77" s="4"/>
      <c r="G77" s="4">
        <v>7.0371833333333296</v>
      </c>
      <c r="H77" s="4">
        <v>105744.672102745</v>
      </c>
    </row>
    <row r="78" spans="1:8">
      <c r="A78" s="3" t="s">
        <v>1064</v>
      </c>
      <c r="B78" s="4"/>
      <c r="C78" s="4">
        <v>719.73989969413799</v>
      </c>
      <c r="D78" s="4">
        <v>9.4115333333333293</v>
      </c>
      <c r="E78" s="4">
        <v>105546.68221748401</v>
      </c>
      <c r="F78" s="4"/>
      <c r="G78" s="4">
        <v>7.0372166666666702</v>
      </c>
      <c r="H78" s="4">
        <v>108663.14786676801</v>
      </c>
    </row>
    <row r="79" spans="1:8">
      <c r="A79" s="3" t="s">
        <v>1063</v>
      </c>
      <c r="B79" s="4"/>
      <c r="C79" s="4">
        <v>648.90740969553303</v>
      </c>
      <c r="D79" s="4">
        <v>9.4119333333333302</v>
      </c>
      <c r="E79" s="4">
        <v>104737.119125489</v>
      </c>
      <c r="F79" s="4"/>
      <c r="G79" s="4">
        <v>7.0371833333333296</v>
      </c>
      <c r="H79" s="4">
        <v>119534.055526475</v>
      </c>
    </row>
    <row r="80" spans="1:8">
      <c r="A80" s="3" t="s">
        <v>1062</v>
      </c>
      <c r="B80" s="4">
        <v>350</v>
      </c>
      <c r="C80" s="4">
        <v>346.69147793493897</v>
      </c>
      <c r="D80" s="4">
        <v>9.4115333333333293</v>
      </c>
      <c r="E80" s="4">
        <v>55221.589298550804</v>
      </c>
      <c r="F80" s="4">
        <v>99.054707981410999</v>
      </c>
      <c r="G80" s="4">
        <v>7.0372166666666702</v>
      </c>
      <c r="H80" s="4">
        <v>117388.011138954</v>
      </c>
    </row>
    <row r="81" spans="1:8">
      <c r="A81" s="3" t="s">
        <v>1061</v>
      </c>
      <c r="B81" s="4"/>
      <c r="C81" s="4">
        <v>343.425649111876</v>
      </c>
      <c r="D81" s="4">
        <v>9.4119333333333302</v>
      </c>
      <c r="E81" s="4">
        <v>52692.377824544303</v>
      </c>
      <c r="F81" s="4"/>
      <c r="G81" s="4">
        <v>7.0371833333333296</v>
      </c>
      <c r="H81" s="4">
        <v>113065.468122747</v>
      </c>
    </row>
    <row r="82" spans="1:8">
      <c r="A82" s="3" t="s">
        <v>1060</v>
      </c>
      <c r="B82" s="4"/>
      <c r="C82" s="4">
        <v>353.94717597186099</v>
      </c>
      <c r="D82" s="4">
        <v>9.4115333333333293</v>
      </c>
      <c r="E82" s="4">
        <v>54512.311348080897</v>
      </c>
      <c r="F82" s="4"/>
      <c r="G82" s="4">
        <v>7.0372166666666702</v>
      </c>
      <c r="H82" s="4">
        <v>113529.06574536</v>
      </c>
    </row>
    <row r="83" spans="1:8">
      <c r="A83" s="3" t="s">
        <v>1059</v>
      </c>
      <c r="B83" s="4"/>
      <c r="C83" s="4">
        <v>267.27188601978901</v>
      </c>
      <c r="D83" s="4">
        <v>9.4119333333333302</v>
      </c>
      <c r="E83" s="4">
        <v>42721.707399644802</v>
      </c>
      <c r="F83" s="4"/>
      <c r="G83" s="4">
        <v>7.0371833333333296</v>
      </c>
      <c r="H83" s="4">
        <v>117438.038272702</v>
      </c>
    </row>
    <row r="84" spans="1:8">
      <c r="A84" s="3" t="s">
        <v>1058</v>
      </c>
      <c r="B84" s="4"/>
      <c r="C84" s="4">
        <v>92.444247305371604</v>
      </c>
      <c r="D84" s="4">
        <v>9.4115333333333293</v>
      </c>
      <c r="E84" s="4">
        <v>14340.2725417725</v>
      </c>
      <c r="F84" s="4"/>
      <c r="G84" s="4">
        <v>7.0372166666666702</v>
      </c>
      <c r="H84" s="4">
        <v>111134.077872897</v>
      </c>
    </row>
    <row r="85" spans="1:8">
      <c r="A85" s="3" t="s">
        <v>1057</v>
      </c>
      <c r="B85" s="4"/>
      <c r="C85" s="4">
        <v>110.98174761262</v>
      </c>
      <c r="D85" s="4">
        <v>9.4116333333333309</v>
      </c>
      <c r="E85" s="4">
        <v>17424.306625178899</v>
      </c>
      <c r="F85" s="4"/>
      <c r="G85" s="4">
        <v>7.03731666666667</v>
      </c>
      <c r="H85" s="4">
        <v>113198.871344196</v>
      </c>
    </row>
    <row r="86" spans="1:8">
      <c r="A86" s="3" t="s">
        <v>1056</v>
      </c>
      <c r="B86" s="4"/>
      <c r="C86" s="4">
        <v>121.857665655387</v>
      </c>
      <c r="D86" s="4">
        <v>9.4119333333333302</v>
      </c>
      <c r="E86" s="4">
        <v>18939.356358302201</v>
      </c>
      <c r="F86" s="4"/>
      <c r="G86" s="4">
        <v>7.0371833333333296</v>
      </c>
      <c r="H86" s="4">
        <v>112379.83426256099</v>
      </c>
    </row>
    <row r="87" spans="1:8">
      <c r="A87" s="3" t="s">
        <v>1055</v>
      </c>
      <c r="B87" s="4"/>
      <c r="C87" s="4">
        <v>1.71960278716322</v>
      </c>
      <c r="D87" s="4">
        <v>9.4286666666666701</v>
      </c>
      <c r="E87" s="4">
        <v>827.20186368088798</v>
      </c>
      <c r="F87" s="4"/>
      <c r="G87" s="4">
        <v>7.0337500000000004</v>
      </c>
      <c r="H87" s="4">
        <v>114606.85332959201</v>
      </c>
    </row>
    <row r="88" spans="1:8">
      <c r="A88" s="3" t="s">
        <v>1054</v>
      </c>
      <c r="B88" s="4"/>
      <c r="C88" s="4">
        <v>5.8655232942168301</v>
      </c>
      <c r="D88" s="4">
        <v>9.4119333333333302</v>
      </c>
      <c r="E88" s="4">
        <v>1440.6090312154499</v>
      </c>
      <c r="F88" s="4"/>
      <c r="G88" s="4">
        <v>7.0371833333333296</v>
      </c>
      <c r="H88" s="4">
        <v>112683.535032014</v>
      </c>
    </row>
    <row r="89" spans="1:8">
      <c r="A89" s="3" t="s">
        <v>1053</v>
      </c>
      <c r="B89" s="4"/>
      <c r="C89" s="4">
        <v>3.4430705984678101</v>
      </c>
      <c r="D89" s="4">
        <v>9.4149499999999993</v>
      </c>
      <c r="E89" s="4">
        <v>1038.25637255019</v>
      </c>
      <c r="F89" s="4"/>
      <c r="G89" s="4">
        <v>7.0372166666666702</v>
      </c>
      <c r="H89" s="4">
        <v>108924.68274588601</v>
      </c>
    </row>
    <row r="90" spans="1:8">
      <c r="A90" s="3" t="s">
        <v>1052</v>
      </c>
      <c r="B90" s="4">
        <v>50</v>
      </c>
      <c r="C90" s="4">
        <v>50.766402219048999</v>
      </c>
      <c r="D90" s="4">
        <v>9.4119333333333302</v>
      </c>
      <c r="E90" s="4">
        <v>7719.5059353144998</v>
      </c>
      <c r="F90" s="4">
        <v>101.532804438098</v>
      </c>
      <c r="G90" s="4">
        <v>7.0337166666666704</v>
      </c>
      <c r="H90" s="4">
        <v>105639.585426911</v>
      </c>
    </row>
    <row r="91" spans="1:8">
      <c r="A91" s="3" t="s">
        <v>1051</v>
      </c>
      <c r="B91" s="4"/>
      <c r="C91" s="4">
        <v>0</v>
      </c>
      <c r="D91" s="4">
        <v>9.9369666666666703</v>
      </c>
      <c r="E91" s="4">
        <v>0</v>
      </c>
      <c r="F91" s="4"/>
      <c r="G91" s="4">
        <v>7.0372166666666702</v>
      </c>
      <c r="H91" s="4">
        <v>113707.477192188</v>
      </c>
    </row>
    <row r="92" spans="1:8">
      <c r="A92" s="3" t="s">
        <v>1050</v>
      </c>
      <c r="B92" s="4"/>
      <c r="C92" s="4">
        <v>0</v>
      </c>
      <c r="D92" s="4">
        <v>10.23265</v>
      </c>
      <c r="E92" s="4">
        <v>0</v>
      </c>
      <c r="F92" s="4"/>
      <c r="G92" s="4">
        <v>7.0371833333333296</v>
      </c>
      <c r="H92" s="4">
        <v>108842.29175821401</v>
      </c>
    </row>
    <row r="93" spans="1:8">
      <c r="A93" s="3" t="s">
        <v>1049</v>
      </c>
      <c r="B93" s="4"/>
      <c r="C93" s="4">
        <v>0</v>
      </c>
      <c r="D93" s="4">
        <v>10.232250000000001</v>
      </c>
      <c r="E93" s="4">
        <v>0</v>
      </c>
      <c r="F93" s="4"/>
      <c r="G93" s="4">
        <v>7.0372166666666702</v>
      </c>
      <c r="H93" s="4">
        <v>105872.48029627401</v>
      </c>
    </row>
    <row r="94" spans="1:8">
      <c r="A94" s="3" t="s">
        <v>1048</v>
      </c>
      <c r="B94" s="4"/>
      <c r="C94" s="4">
        <v>0</v>
      </c>
      <c r="D94" s="4">
        <v>10.23265</v>
      </c>
      <c r="E94" s="4">
        <v>0</v>
      </c>
      <c r="F94" s="4"/>
      <c r="G94" s="4">
        <v>7.0371833333333296</v>
      </c>
      <c r="H94" s="4">
        <v>105998.482403096</v>
      </c>
    </row>
    <row r="95" spans="1:8">
      <c r="A95" s="3" t="s">
        <v>1047</v>
      </c>
      <c r="B95" s="4"/>
      <c r="C95" s="4">
        <v>0</v>
      </c>
      <c r="D95" s="4">
        <v>10.249549999999999</v>
      </c>
      <c r="E95" s="4">
        <v>0</v>
      </c>
      <c r="F95" s="4"/>
      <c r="G95" s="4">
        <v>7.0372166666666702</v>
      </c>
      <c r="H95" s="4">
        <v>108413.578041061</v>
      </c>
    </row>
    <row r="96" spans="1:8">
      <c r="A96" s="3" t="s">
        <v>1046</v>
      </c>
      <c r="B96" s="4"/>
      <c r="C96" s="4">
        <v>0</v>
      </c>
      <c r="D96" s="4">
        <v>10.23265</v>
      </c>
      <c r="E96" s="4">
        <v>0</v>
      </c>
      <c r="F96" s="4"/>
      <c r="G96" s="4">
        <v>7.0337166666666704</v>
      </c>
      <c r="H96" s="4">
        <v>105640.68953767999</v>
      </c>
    </row>
    <row r="97" spans="1:8">
      <c r="A97" s="3" t="s">
        <v>1045</v>
      </c>
      <c r="B97" s="4"/>
      <c r="C97" s="4">
        <v>0</v>
      </c>
      <c r="D97" s="4">
        <v>9.7234666666666705</v>
      </c>
      <c r="E97" s="4">
        <v>0</v>
      </c>
      <c r="F97" s="4"/>
      <c r="G97" s="4">
        <v>7.0372166666666702</v>
      </c>
      <c r="H97" s="4">
        <v>102403.789748938</v>
      </c>
    </row>
    <row r="98" spans="1:8">
      <c r="A98" s="3" t="s">
        <v>1044</v>
      </c>
      <c r="B98" s="4"/>
      <c r="C98" s="4">
        <v>0</v>
      </c>
      <c r="D98" s="4">
        <v>10.24995</v>
      </c>
      <c r="E98" s="4">
        <v>0</v>
      </c>
      <c r="F98" s="4"/>
      <c r="G98" s="4">
        <v>7.0337166666666704</v>
      </c>
      <c r="H98" s="4">
        <v>106356.648000227</v>
      </c>
    </row>
    <row r="99" spans="1:8">
      <c r="A99" s="3" t="s">
        <v>1043</v>
      </c>
      <c r="B99" s="4"/>
      <c r="C99" s="4">
        <v>0</v>
      </c>
      <c r="D99" s="4">
        <v>10.2409</v>
      </c>
      <c r="E99" s="4">
        <v>0</v>
      </c>
      <c r="F99" s="4"/>
      <c r="G99" s="4">
        <v>7.0372166666666702</v>
      </c>
      <c r="H99" s="4">
        <v>112585.619835121</v>
      </c>
    </row>
    <row r="100" spans="1:8">
      <c r="A100" s="3" t="s">
        <v>1042</v>
      </c>
      <c r="B100" s="4">
        <v>2500</v>
      </c>
      <c r="C100" s="4">
        <v>2791.2917048326899</v>
      </c>
      <c r="D100" s="4">
        <v>9.4085000000000001</v>
      </c>
      <c r="E100" s="4">
        <v>392563.96274591901</v>
      </c>
      <c r="F100" s="4">
        <v>111.651668193308</v>
      </c>
      <c r="G100" s="4">
        <v>7.0545166666666699</v>
      </c>
      <c r="H100" s="4">
        <v>104604.510565042</v>
      </c>
    </row>
    <row r="101" spans="1:8">
      <c r="A101" s="3" t="s">
        <v>1041</v>
      </c>
      <c r="B101" s="4"/>
      <c r="C101" s="4">
        <v>0</v>
      </c>
      <c r="D101" s="4">
        <v>10.2409</v>
      </c>
      <c r="E101" s="4">
        <v>0</v>
      </c>
      <c r="F101" s="4"/>
      <c r="G101" s="4">
        <v>7.0372166666666702</v>
      </c>
      <c r="H101" s="4">
        <v>102157.16872272801</v>
      </c>
    </row>
    <row r="102" spans="1:8">
      <c r="A102" s="3" t="s">
        <v>1040</v>
      </c>
      <c r="B102" s="4"/>
      <c r="C102" s="4">
        <v>0</v>
      </c>
      <c r="D102" s="4">
        <v>10.23265</v>
      </c>
      <c r="E102" s="4">
        <v>0</v>
      </c>
      <c r="F102" s="4"/>
      <c r="G102" s="4">
        <v>7.0337166666666704</v>
      </c>
      <c r="H102" s="4">
        <v>100834.639616938</v>
      </c>
    </row>
    <row r="103" spans="1:8">
      <c r="A103" s="3" t="s">
        <v>1039</v>
      </c>
      <c r="B103" s="4"/>
      <c r="C103" s="4">
        <v>0</v>
      </c>
      <c r="D103" s="4">
        <v>10.2582</v>
      </c>
      <c r="E103" s="4">
        <v>0</v>
      </c>
      <c r="F103" s="4"/>
      <c r="G103" s="4">
        <v>7.0372166666666702</v>
      </c>
      <c r="H103" s="4">
        <v>108857.442741087</v>
      </c>
    </row>
    <row r="104" spans="1:8">
      <c r="A104" s="3" t="s">
        <v>1038</v>
      </c>
      <c r="B104" s="4"/>
      <c r="C104" s="4">
        <v>0</v>
      </c>
      <c r="D104" s="4">
        <v>10.241300000000001</v>
      </c>
      <c r="E104" s="4">
        <v>0</v>
      </c>
      <c r="F104" s="4"/>
      <c r="G104" s="4">
        <v>7.0371833333333296</v>
      </c>
      <c r="H104" s="4">
        <v>96549.752564042501</v>
      </c>
    </row>
    <row r="105" spans="1:8">
      <c r="A105" s="3" t="s">
        <v>1037</v>
      </c>
      <c r="B105" s="4"/>
      <c r="C105" s="4">
        <v>0</v>
      </c>
      <c r="D105" s="4">
        <v>10.2409</v>
      </c>
      <c r="E105" s="4">
        <v>0</v>
      </c>
      <c r="F105" s="4"/>
      <c r="G105" s="4">
        <v>7.0372166666666702</v>
      </c>
      <c r="H105" s="4">
        <v>103472.421662017</v>
      </c>
    </row>
    <row r="106" spans="1:8">
      <c r="A106" s="3" t="s">
        <v>1036</v>
      </c>
      <c r="B106" s="4"/>
      <c r="C106" s="4">
        <v>0</v>
      </c>
      <c r="D106" s="4">
        <v>9.9364833333333298</v>
      </c>
      <c r="E106" s="4">
        <v>0</v>
      </c>
      <c r="F106" s="4"/>
      <c r="G106" s="4">
        <v>7.0337166666666704</v>
      </c>
      <c r="H106" s="4">
        <v>98756.220523008393</v>
      </c>
    </row>
    <row r="107" spans="1:8">
      <c r="A107" s="3" t="s">
        <v>1035</v>
      </c>
      <c r="B107" s="4"/>
      <c r="C107" s="4">
        <v>0</v>
      </c>
      <c r="D107" s="4">
        <v>10.232250000000001</v>
      </c>
      <c r="E107" s="4">
        <v>0</v>
      </c>
      <c r="F107" s="4"/>
      <c r="G107" s="4">
        <v>7.0372166666666702</v>
      </c>
      <c r="H107" s="4">
        <v>103281.565480102</v>
      </c>
    </row>
    <row r="108" spans="1:8">
      <c r="A108" s="3" t="s">
        <v>1034</v>
      </c>
      <c r="B108" s="4"/>
      <c r="C108" s="4">
        <v>0</v>
      </c>
      <c r="D108" s="4">
        <v>9.9327666666666694</v>
      </c>
      <c r="E108" s="4">
        <v>0</v>
      </c>
      <c r="F108" s="4"/>
      <c r="G108" s="4">
        <v>7.03731666666667</v>
      </c>
      <c r="H108" s="4">
        <v>96701.853297254696</v>
      </c>
    </row>
    <row r="109" spans="1:8">
      <c r="A109" s="3" t="s">
        <v>1033</v>
      </c>
      <c r="B109" s="4"/>
      <c r="C109" s="4">
        <v>0</v>
      </c>
      <c r="D109" s="4">
        <v>10.241300000000001</v>
      </c>
      <c r="E109" s="4">
        <v>0</v>
      </c>
      <c r="F109" s="4"/>
      <c r="G109" s="4">
        <v>7.0371833333333296</v>
      </c>
      <c r="H109" s="4">
        <v>96666.806908745406</v>
      </c>
    </row>
    <row r="110" spans="1:8">
      <c r="A110" s="3" t="s">
        <v>1032</v>
      </c>
      <c r="B110" s="4">
        <v>125</v>
      </c>
      <c r="C110" s="4">
        <v>125.36103456250299</v>
      </c>
      <c r="D110" s="4">
        <v>9.4080999999999992</v>
      </c>
      <c r="E110" s="4">
        <v>17339.290038187799</v>
      </c>
      <c r="F110" s="4">
        <v>100.28882765000201</v>
      </c>
      <c r="G110" s="4">
        <v>7.0337500000000004</v>
      </c>
      <c r="H110" s="4">
        <v>100091.783083431</v>
      </c>
    </row>
    <row r="111" spans="1:8">
      <c r="A111" s="3" t="s">
        <v>1031</v>
      </c>
      <c r="B111" s="4"/>
      <c r="C111" s="4">
        <v>0</v>
      </c>
      <c r="D111" s="4">
        <v>10.241300000000001</v>
      </c>
      <c r="E111" s="4">
        <v>0</v>
      </c>
      <c r="F111" s="4"/>
      <c r="G111" s="4">
        <v>7.0371833333333296</v>
      </c>
      <c r="H111" s="4">
        <v>94958.971879542805</v>
      </c>
    </row>
    <row r="112" spans="1:8">
      <c r="A112" s="3" t="s">
        <v>1030</v>
      </c>
      <c r="B112" s="4"/>
      <c r="C112" s="4">
        <v>0</v>
      </c>
      <c r="D112" s="4">
        <v>10.232250000000001</v>
      </c>
      <c r="E112" s="4">
        <v>0</v>
      </c>
      <c r="F112" s="4"/>
      <c r="G112" s="4">
        <v>7.0372166666666702</v>
      </c>
      <c r="H112" s="4">
        <v>93363.850649137603</v>
      </c>
    </row>
    <row r="113" spans="1:8">
      <c r="A113" s="3" t="s">
        <v>1029</v>
      </c>
      <c r="B113" s="4"/>
      <c r="C113" s="4">
        <v>0</v>
      </c>
      <c r="D113" s="4">
        <v>10.23265</v>
      </c>
      <c r="E113" s="4">
        <v>0</v>
      </c>
      <c r="F113" s="4"/>
      <c r="G113" s="4">
        <v>7.0371833333333296</v>
      </c>
      <c r="H113" s="4">
        <v>97415.558724551403</v>
      </c>
    </row>
    <row r="114" spans="1:8">
      <c r="A114" s="3" t="s">
        <v>1028</v>
      </c>
      <c r="B114" s="4"/>
      <c r="C114" s="4">
        <v>0</v>
      </c>
      <c r="D114" s="4">
        <v>9.5109333333333304</v>
      </c>
      <c r="E114" s="4">
        <v>0</v>
      </c>
      <c r="F114" s="4"/>
      <c r="G114" s="4">
        <v>7.0372166666666702</v>
      </c>
      <c r="H114" s="4">
        <v>96805.842413478895</v>
      </c>
    </row>
    <row r="115" spans="1:8">
      <c r="A115" s="3" t="s">
        <v>1027</v>
      </c>
      <c r="B115" s="4"/>
      <c r="C115" s="4">
        <v>0</v>
      </c>
      <c r="D115" s="4">
        <v>9.4976166666666693</v>
      </c>
      <c r="E115" s="4">
        <v>0</v>
      </c>
      <c r="F115" s="4"/>
      <c r="G115" s="4">
        <v>7.0371833333333296</v>
      </c>
      <c r="H115" s="4">
        <v>94028.507018460601</v>
      </c>
    </row>
    <row r="116" spans="1:8">
      <c r="A116" s="3" t="s">
        <v>1026</v>
      </c>
      <c r="B116" s="4"/>
      <c r="C116" s="4">
        <v>0</v>
      </c>
      <c r="D116" s="4">
        <v>9.4492333333333303</v>
      </c>
      <c r="E116" s="4">
        <v>257.15861057206001</v>
      </c>
      <c r="F116" s="4"/>
      <c r="G116" s="4">
        <v>7.0337500000000004</v>
      </c>
      <c r="H116" s="4">
        <v>89750.393918497095</v>
      </c>
    </row>
    <row r="117" spans="1:8">
      <c r="A117" s="3" t="s">
        <v>1025</v>
      </c>
      <c r="B117" s="4"/>
      <c r="C117" s="4">
        <v>0</v>
      </c>
      <c r="D117" s="4">
        <v>9.5010499999999993</v>
      </c>
      <c r="E117" s="4">
        <v>0</v>
      </c>
      <c r="F117" s="4"/>
      <c r="G117" s="4">
        <v>7.0337166666666704</v>
      </c>
      <c r="H117" s="4">
        <v>95802.453067947907</v>
      </c>
    </row>
    <row r="118" spans="1:8">
      <c r="A118" s="3" t="s">
        <v>1024</v>
      </c>
      <c r="B118" s="4"/>
      <c r="C118" s="4">
        <v>0</v>
      </c>
      <c r="D118" s="4">
        <v>9.5143666666666693</v>
      </c>
      <c r="E118" s="4">
        <v>0</v>
      </c>
      <c r="F118" s="4"/>
      <c r="G118" s="4">
        <v>7.0337500000000004</v>
      </c>
      <c r="H118" s="4">
        <v>93668.558512818796</v>
      </c>
    </row>
    <row r="119" spans="1:8">
      <c r="A119" s="3" t="s">
        <v>1023</v>
      </c>
      <c r="B119" s="4"/>
      <c r="C119" s="4">
        <v>0</v>
      </c>
      <c r="D119" s="4">
        <v>9.5078999999999994</v>
      </c>
      <c r="E119" s="4">
        <v>0</v>
      </c>
      <c r="F119" s="4"/>
      <c r="G119" s="4">
        <v>7.0337166666666704</v>
      </c>
      <c r="H119" s="4">
        <v>97002.397736728701</v>
      </c>
    </row>
    <row r="120" spans="1:8">
      <c r="A120" s="3" t="s">
        <v>1022</v>
      </c>
      <c r="B120" s="4">
        <v>800</v>
      </c>
      <c r="C120" s="4">
        <v>961.566313181552</v>
      </c>
      <c r="D120" s="4">
        <v>9.4080999999999992</v>
      </c>
      <c r="E120" s="4">
        <v>117680.25643105801</v>
      </c>
      <c r="F120" s="4">
        <v>120.195789147694</v>
      </c>
      <c r="G120" s="4">
        <v>7.0441500000000001</v>
      </c>
      <c r="H120" s="4">
        <v>90800.861330817206</v>
      </c>
    </row>
    <row r="121" spans="1:8">
      <c r="A121" s="3" t="s">
        <v>1021</v>
      </c>
      <c r="B121" s="4"/>
      <c r="C121" s="4">
        <v>0</v>
      </c>
      <c r="D121" s="4">
        <v>9.4461999999999993</v>
      </c>
      <c r="E121" s="4">
        <v>0</v>
      </c>
      <c r="F121" s="4"/>
      <c r="G121" s="4">
        <v>7.0371833333333296</v>
      </c>
      <c r="H121" s="4">
        <v>90617.656419658204</v>
      </c>
    </row>
    <row r="122" spans="1:8">
      <c r="A122" s="3" t="s">
        <v>1020</v>
      </c>
      <c r="B122" s="4"/>
      <c r="C122" s="4">
        <v>0</v>
      </c>
      <c r="D122" s="4">
        <v>9.4458000000000002</v>
      </c>
      <c r="E122" s="4">
        <v>0</v>
      </c>
      <c r="F122" s="4"/>
      <c r="G122" s="4">
        <v>7.0372166666666702</v>
      </c>
      <c r="H122" s="4">
        <v>81094.084354261402</v>
      </c>
    </row>
    <row r="123" spans="1:8">
      <c r="A123" s="3" t="s">
        <v>1019</v>
      </c>
      <c r="B123" s="4"/>
      <c r="C123" s="4">
        <v>0</v>
      </c>
      <c r="D123" s="4">
        <v>9.5216166666666702</v>
      </c>
      <c r="E123" s="4">
        <v>0</v>
      </c>
      <c r="F123" s="4"/>
      <c r="G123" s="4">
        <v>7.0371833333333296</v>
      </c>
      <c r="H123" s="4">
        <v>91700.862465269704</v>
      </c>
    </row>
    <row r="124" spans="1:8">
      <c r="A124" s="3" t="s">
        <v>1018</v>
      </c>
      <c r="B124" s="4"/>
      <c r="C124" s="4">
        <v>0</v>
      </c>
      <c r="D124" s="4">
        <v>9.5075000000000003</v>
      </c>
      <c r="E124" s="4">
        <v>0</v>
      </c>
      <c r="F124" s="4"/>
      <c r="G124" s="4">
        <v>7.0372166666666702</v>
      </c>
      <c r="H124" s="4">
        <v>82853.937965545207</v>
      </c>
    </row>
    <row r="125" spans="1:8">
      <c r="A125" s="3" t="s">
        <v>1017</v>
      </c>
      <c r="B125" s="4"/>
      <c r="C125" s="4">
        <v>0</v>
      </c>
      <c r="D125" s="4">
        <v>9.6038833333333304</v>
      </c>
      <c r="E125" s="4">
        <v>0</v>
      </c>
      <c r="F125" s="4"/>
      <c r="G125" s="4">
        <v>7.0371833333333296</v>
      </c>
      <c r="H125" s="4">
        <v>90410.168993895903</v>
      </c>
    </row>
    <row r="126" spans="1:8">
      <c r="A126" s="3" t="s">
        <v>1016</v>
      </c>
      <c r="B126" s="4"/>
      <c r="C126" s="4">
        <v>0</v>
      </c>
      <c r="D126" s="4">
        <v>9.4321000000000002</v>
      </c>
      <c r="E126" s="4">
        <v>0</v>
      </c>
      <c r="F126" s="4"/>
      <c r="G126" s="4">
        <v>7.0372166666666702</v>
      </c>
      <c r="H126" s="4">
        <v>75066.325957976005</v>
      </c>
    </row>
    <row r="127" spans="1:8">
      <c r="A127" s="3" t="s">
        <v>1015</v>
      </c>
      <c r="B127" s="4"/>
      <c r="C127" s="4">
        <v>0</v>
      </c>
      <c r="D127" s="4">
        <v>9.6073166666666694</v>
      </c>
      <c r="E127" s="4">
        <v>0</v>
      </c>
      <c r="F127" s="4"/>
      <c r="G127" s="4">
        <v>7.0371833333333296</v>
      </c>
      <c r="H127" s="4">
        <v>74385.541134561907</v>
      </c>
    </row>
    <row r="128" spans="1:8">
      <c r="A128" s="3" t="s">
        <v>1014</v>
      </c>
      <c r="B128" s="4"/>
      <c r="C128" s="4">
        <v>0</v>
      </c>
      <c r="D128" s="4">
        <v>9.5212166666666693</v>
      </c>
      <c r="E128" s="4">
        <v>0</v>
      </c>
      <c r="F128" s="4"/>
      <c r="G128" s="4">
        <v>7.0337500000000004</v>
      </c>
      <c r="H128" s="4">
        <v>92560.793389114595</v>
      </c>
    </row>
    <row r="129" spans="1:8">
      <c r="A129" s="3" t="s">
        <v>1013</v>
      </c>
      <c r="B129" s="4"/>
      <c r="C129" s="4">
        <v>0</v>
      </c>
      <c r="D129" s="4">
        <v>9.5113333333333294</v>
      </c>
      <c r="E129" s="4">
        <v>0</v>
      </c>
      <c r="F129" s="4"/>
      <c r="G129" s="4">
        <v>7.0371833333333296</v>
      </c>
      <c r="H129" s="4">
        <v>64970.420040086901</v>
      </c>
    </row>
    <row r="130" spans="1:8">
      <c r="A130" s="3" t="s">
        <v>1012</v>
      </c>
      <c r="B130" s="4">
        <v>80</v>
      </c>
      <c r="C130" s="4">
        <v>98.149953607307097</v>
      </c>
      <c r="D130" s="4">
        <v>9.4080999999999992</v>
      </c>
      <c r="E130" s="4">
        <v>12624.2713456819</v>
      </c>
      <c r="F130" s="4">
        <v>122.687442009134</v>
      </c>
      <c r="G130" s="4">
        <v>7.0337500000000004</v>
      </c>
      <c r="H130" s="4">
        <v>92352.244565610599</v>
      </c>
    </row>
    <row r="131" spans="1:8">
      <c r="A131" s="3" t="s">
        <v>1011</v>
      </c>
      <c r="B131" s="4"/>
      <c r="C131" s="4">
        <v>0</v>
      </c>
      <c r="D131" s="4">
        <v>9.4427833333333293</v>
      </c>
      <c r="E131" s="4">
        <v>0</v>
      </c>
      <c r="F131" s="4"/>
      <c r="G131" s="4">
        <v>7.0371833333333296</v>
      </c>
      <c r="H131" s="4">
        <v>87018.918003750907</v>
      </c>
    </row>
    <row r="132" spans="1:8">
      <c r="A132" s="3" t="s">
        <v>1010</v>
      </c>
      <c r="B132" s="4"/>
      <c r="C132" s="4">
        <v>0</v>
      </c>
      <c r="D132" s="4">
        <v>9.5109333333333304</v>
      </c>
      <c r="E132" s="4">
        <v>0</v>
      </c>
      <c r="F132" s="4"/>
      <c r="G132" s="4">
        <v>7.0372166666666702</v>
      </c>
      <c r="H132" s="4">
        <v>86562.871402913297</v>
      </c>
    </row>
    <row r="133" spans="1:8">
      <c r="A133" s="3" t="s">
        <v>1009</v>
      </c>
      <c r="B133" s="4"/>
      <c r="C133" s="4">
        <v>0</v>
      </c>
      <c r="D133" s="4">
        <v>9.5078999999999994</v>
      </c>
      <c r="E133" s="4">
        <v>0</v>
      </c>
      <c r="F133" s="4"/>
      <c r="G133" s="4">
        <v>7.0371833333333296</v>
      </c>
      <c r="H133" s="4">
        <v>81195.489482798293</v>
      </c>
    </row>
    <row r="134" spans="1:8">
      <c r="A134" s="3" t="s">
        <v>1008</v>
      </c>
      <c r="B134" s="4"/>
      <c r="C134" s="4">
        <v>0</v>
      </c>
      <c r="D134" s="4">
        <v>9.6034833333333296</v>
      </c>
      <c r="E134" s="4">
        <v>0</v>
      </c>
      <c r="F134" s="4"/>
      <c r="G134" s="4">
        <v>7.0372166666666702</v>
      </c>
      <c r="H134" s="4">
        <v>83408.508104392895</v>
      </c>
    </row>
    <row r="135" spans="1:8">
      <c r="A135" s="3" t="s">
        <v>1007</v>
      </c>
      <c r="B135" s="4"/>
      <c r="C135" s="4">
        <v>0</v>
      </c>
      <c r="D135" s="4">
        <v>9.5044833333333294</v>
      </c>
      <c r="E135" s="4">
        <v>0</v>
      </c>
      <c r="F135" s="4"/>
      <c r="G135" s="4">
        <v>7.0371833333333296</v>
      </c>
      <c r="H135" s="4">
        <v>85383.7259242687</v>
      </c>
    </row>
    <row r="136" spans="1:8">
      <c r="A136" s="3" t="s">
        <v>1006</v>
      </c>
      <c r="B136" s="4"/>
      <c r="C136" s="4">
        <v>0</v>
      </c>
      <c r="D136" s="4">
        <v>9.5075000000000003</v>
      </c>
      <c r="E136" s="4">
        <v>0</v>
      </c>
      <c r="F136" s="4"/>
      <c r="G136" s="4">
        <v>7.0372166666666702</v>
      </c>
      <c r="H136" s="4">
        <v>77162.980002644996</v>
      </c>
    </row>
    <row r="137" spans="1:8">
      <c r="A137" s="3" t="s">
        <v>1005</v>
      </c>
      <c r="B137" s="4"/>
      <c r="C137" s="4">
        <v>0</v>
      </c>
      <c r="D137" s="4">
        <v>9.5213333333333292</v>
      </c>
      <c r="E137" s="4">
        <v>0</v>
      </c>
      <c r="F137" s="4"/>
      <c r="G137" s="4">
        <v>7.03731666666667</v>
      </c>
      <c r="H137" s="4">
        <v>80514.982789960704</v>
      </c>
    </row>
    <row r="138" spans="1:8">
      <c r="A138" s="3" t="s">
        <v>1004</v>
      </c>
      <c r="B138" s="4"/>
      <c r="C138" s="4">
        <v>0</v>
      </c>
      <c r="D138" s="4">
        <v>9.4359166666666692</v>
      </c>
      <c r="E138" s="4">
        <v>0</v>
      </c>
      <c r="F138" s="4"/>
      <c r="G138" s="4">
        <v>7.0371833333333296</v>
      </c>
      <c r="H138" s="4">
        <v>76235.557991085894</v>
      </c>
    </row>
    <row r="139" spans="1:8">
      <c r="A139" s="3" t="s">
        <v>1003</v>
      </c>
      <c r="B139" s="4"/>
      <c r="C139" s="4">
        <v>0</v>
      </c>
      <c r="D139" s="4">
        <v>9.4286666666666701</v>
      </c>
      <c r="E139" s="4">
        <v>0</v>
      </c>
      <c r="F139" s="4"/>
      <c r="G139" s="4">
        <v>7.0337500000000004</v>
      </c>
      <c r="H139" s="4">
        <v>74956.2699439836</v>
      </c>
    </row>
    <row r="140" spans="1:8">
      <c r="A140" s="3" t="s">
        <v>1002</v>
      </c>
      <c r="B140" s="4">
        <v>20</v>
      </c>
      <c r="C140" s="4">
        <v>24.204214101126901</v>
      </c>
      <c r="D140" s="4">
        <v>9.4085000000000001</v>
      </c>
      <c r="E140" s="4">
        <v>3197.4936836587399</v>
      </c>
      <c r="F140" s="4">
        <v>121.021070505634</v>
      </c>
      <c r="G140" s="4">
        <v>7.0337166666666704</v>
      </c>
      <c r="H140" s="4">
        <v>85475.435779047402</v>
      </c>
    </row>
    <row r="141" spans="1:8">
      <c r="A141" s="3" t="s">
        <v>1001</v>
      </c>
      <c r="B141" s="4"/>
      <c r="C141" s="4">
        <v>0</v>
      </c>
      <c r="D141" s="4">
        <v>9.4321000000000002</v>
      </c>
      <c r="E141" s="4">
        <v>0</v>
      </c>
      <c r="F141" s="4"/>
      <c r="G141" s="4">
        <v>7.0372166666666702</v>
      </c>
      <c r="H141" s="4">
        <v>78395.009263991597</v>
      </c>
    </row>
    <row r="142" spans="1:8">
      <c r="A142" s="3" t="s">
        <v>1000</v>
      </c>
      <c r="B142" s="4"/>
      <c r="C142" s="4">
        <v>0</v>
      </c>
      <c r="D142" s="4">
        <v>9.4287666666666698</v>
      </c>
      <c r="E142" s="4">
        <v>0</v>
      </c>
      <c r="F142" s="4"/>
      <c r="G142" s="4">
        <v>7.03731666666667</v>
      </c>
      <c r="H142" s="4">
        <v>79652.446458887396</v>
      </c>
    </row>
    <row r="143" spans="1:8">
      <c r="A143" s="3" t="s">
        <v>999</v>
      </c>
      <c r="B143" s="4"/>
      <c r="C143" s="4">
        <v>0</v>
      </c>
      <c r="D143" s="4">
        <v>9.3947833333333293</v>
      </c>
      <c r="E143" s="4">
        <v>0</v>
      </c>
      <c r="F143" s="4"/>
      <c r="G143" s="4">
        <v>7.0371833333333296</v>
      </c>
      <c r="H143" s="4">
        <v>82788.460367962194</v>
      </c>
    </row>
    <row r="144" spans="1:8">
      <c r="A144" s="3" t="s">
        <v>998</v>
      </c>
      <c r="B144" s="4"/>
      <c r="C144" s="4">
        <v>0</v>
      </c>
      <c r="D144" s="4">
        <v>9.5040833333333303</v>
      </c>
      <c r="E144" s="4">
        <v>0</v>
      </c>
      <c r="F144" s="4"/>
      <c r="G144" s="4">
        <v>7.0337500000000004</v>
      </c>
      <c r="H144" s="4">
        <v>82895.724660954394</v>
      </c>
    </row>
    <row r="145" spans="1:8">
      <c r="A145" s="3" t="s">
        <v>997</v>
      </c>
      <c r="B145" s="4"/>
      <c r="C145" s="4">
        <v>0</v>
      </c>
      <c r="D145" s="4">
        <v>9.5007666666666708</v>
      </c>
      <c r="E145" s="4">
        <v>0</v>
      </c>
      <c r="F145" s="4"/>
      <c r="G145" s="4">
        <v>7.03731666666667</v>
      </c>
      <c r="H145" s="4">
        <v>80924.223754239996</v>
      </c>
    </row>
    <row r="146" spans="1:8">
      <c r="A146" s="3" t="s">
        <v>996</v>
      </c>
      <c r="B146" s="4"/>
      <c r="C146" s="4">
        <v>0</v>
      </c>
      <c r="D146" s="4">
        <v>9.4187833333333302</v>
      </c>
      <c r="E146" s="4">
        <v>0</v>
      </c>
      <c r="F146" s="4"/>
      <c r="G146" s="4">
        <v>7.0371833333333296</v>
      </c>
      <c r="H146" s="4">
        <v>77576.971397974601</v>
      </c>
    </row>
    <row r="147" spans="1:8">
      <c r="A147" s="3" t="s">
        <v>995</v>
      </c>
      <c r="B147" s="4"/>
      <c r="C147" s="4">
        <v>0</v>
      </c>
      <c r="D147" s="4">
        <v>9.5040833333333303</v>
      </c>
      <c r="E147" s="4">
        <v>0</v>
      </c>
      <c r="F147" s="4"/>
      <c r="G147" s="4">
        <v>7.0372166666666702</v>
      </c>
      <c r="H147" s="4">
        <v>89518.688179949997</v>
      </c>
    </row>
    <row r="148" spans="1:8">
      <c r="A148" s="3" t="s">
        <v>994</v>
      </c>
      <c r="B148" s="4"/>
      <c r="C148" s="4">
        <v>0</v>
      </c>
      <c r="D148" s="4">
        <v>9.5593333333333295</v>
      </c>
      <c r="E148" s="4">
        <v>0</v>
      </c>
      <c r="F148" s="4"/>
      <c r="G148" s="4">
        <v>7.0371833333333296</v>
      </c>
      <c r="H148" s="4">
        <v>86970.961586724603</v>
      </c>
    </row>
    <row r="149" spans="1:8">
      <c r="A149" s="3" t="s">
        <v>993</v>
      </c>
      <c r="B149" s="4"/>
      <c r="C149" s="4">
        <v>0</v>
      </c>
      <c r="D149" s="4">
        <v>9.5075000000000003</v>
      </c>
      <c r="E149" s="4">
        <v>0</v>
      </c>
      <c r="F149" s="4"/>
      <c r="G149" s="4">
        <v>7.0372166666666702</v>
      </c>
      <c r="H149" s="4">
        <v>88391.233281808003</v>
      </c>
    </row>
    <row r="150" spans="1:8">
      <c r="A150" s="3" t="s">
        <v>992</v>
      </c>
      <c r="B150" s="4">
        <v>5000</v>
      </c>
      <c r="C150" s="4">
        <v>7250.1209536061797</v>
      </c>
      <c r="D150" s="4">
        <v>9.4085000000000001</v>
      </c>
      <c r="E150" s="4">
        <v>831481.95560202305</v>
      </c>
      <c r="F150" s="4">
        <v>145.00241907212401</v>
      </c>
      <c r="G150" s="4">
        <v>7.0718500000000004</v>
      </c>
      <c r="H150" s="4">
        <v>85369.411141449804</v>
      </c>
    </row>
    <row r="151" spans="1:8">
      <c r="A151" s="3" t="s">
        <v>991</v>
      </c>
      <c r="B151" s="4"/>
      <c r="C151" s="4">
        <v>0</v>
      </c>
      <c r="D151" s="4">
        <v>9.5075000000000003</v>
      </c>
      <c r="E151" s="4">
        <v>0</v>
      </c>
      <c r="F151" s="4"/>
      <c r="G151" s="4">
        <v>7.0372166666666702</v>
      </c>
      <c r="H151" s="4">
        <v>79386.920101876996</v>
      </c>
    </row>
    <row r="152" spans="1:8">
      <c r="A152" s="3" t="s">
        <v>990</v>
      </c>
      <c r="B152" s="4"/>
      <c r="C152" s="4">
        <v>0</v>
      </c>
      <c r="D152" s="4">
        <v>9.5110499999999991</v>
      </c>
      <c r="E152" s="4">
        <v>0</v>
      </c>
      <c r="F152" s="4"/>
      <c r="G152" s="4">
        <v>7.0338500000000002</v>
      </c>
      <c r="H152" s="4">
        <v>90705.136445954093</v>
      </c>
    </row>
    <row r="153" spans="1:8">
      <c r="A153" s="3" t="s">
        <v>989</v>
      </c>
      <c r="B153" s="4"/>
      <c r="C153" s="4">
        <v>0</v>
      </c>
      <c r="D153" s="4">
        <v>9.5044833333333294</v>
      </c>
      <c r="E153" s="4">
        <v>0</v>
      </c>
      <c r="F153" s="4"/>
      <c r="G153" s="4">
        <v>7.0337166666666704</v>
      </c>
      <c r="H153" s="4">
        <v>81058.151091619104</v>
      </c>
    </row>
    <row r="154" spans="1:8">
      <c r="A154" s="3" t="s">
        <v>988</v>
      </c>
      <c r="B154" s="4"/>
      <c r="C154" s="4">
        <v>0</v>
      </c>
      <c r="D154" s="4">
        <v>9.5040833333333303</v>
      </c>
      <c r="E154" s="4">
        <v>0</v>
      </c>
      <c r="F154" s="4"/>
      <c r="G154" s="4">
        <v>7.0372166666666702</v>
      </c>
      <c r="H154" s="4">
        <v>84424.550841139106</v>
      </c>
    </row>
    <row r="155" spans="1:8">
      <c r="A155" s="3" t="s">
        <v>987</v>
      </c>
      <c r="B155" s="4"/>
      <c r="C155" s="4">
        <v>0</v>
      </c>
      <c r="D155" s="4">
        <v>9.4219166666666698</v>
      </c>
      <c r="E155" s="4">
        <v>0</v>
      </c>
      <c r="F155" s="4"/>
      <c r="G155" s="4">
        <v>7.0338500000000002</v>
      </c>
      <c r="H155" s="4">
        <v>88594.832952737605</v>
      </c>
    </row>
    <row r="156" spans="1:8">
      <c r="A156" s="3" t="s">
        <v>986</v>
      </c>
      <c r="B156" s="4"/>
      <c r="C156" s="4">
        <v>0</v>
      </c>
      <c r="D156" s="4">
        <v>9.4496333333333293</v>
      </c>
      <c r="E156" s="4">
        <v>0</v>
      </c>
      <c r="F156" s="4"/>
      <c r="G156" s="4">
        <v>7.0371833333333296</v>
      </c>
      <c r="H156" s="4">
        <v>87036.933236167693</v>
      </c>
    </row>
    <row r="157" spans="1:8">
      <c r="A157" s="3" t="s">
        <v>985</v>
      </c>
      <c r="B157" s="4"/>
      <c r="C157" s="4">
        <v>0</v>
      </c>
      <c r="D157" s="4">
        <v>9.5075000000000003</v>
      </c>
      <c r="E157" s="4">
        <v>0</v>
      </c>
      <c r="F157" s="4"/>
      <c r="G157" s="4">
        <v>7.0372166666666702</v>
      </c>
      <c r="H157" s="4">
        <v>80544.521655288001</v>
      </c>
    </row>
    <row r="158" spans="1:8">
      <c r="A158" s="3" t="s">
        <v>984</v>
      </c>
      <c r="B158" s="4"/>
      <c r="C158" s="4">
        <v>0</v>
      </c>
      <c r="D158" s="4">
        <v>9.5213333333333292</v>
      </c>
      <c r="E158" s="4">
        <v>0</v>
      </c>
      <c r="F158" s="4"/>
      <c r="G158" s="4">
        <v>7.03731666666667</v>
      </c>
      <c r="H158" s="4">
        <v>74788.634000183098</v>
      </c>
    </row>
    <row r="159" spans="1:8">
      <c r="A159" s="3" t="s">
        <v>983</v>
      </c>
      <c r="B159" s="4"/>
      <c r="C159" s="4">
        <v>0</v>
      </c>
      <c r="D159" s="4">
        <v>9.4324999999999992</v>
      </c>
      <c r="E159" s="4">
        <v>0</v>
      </c>
      <c r="F159" s="4"/>
      <c r="G159" s="4">
        <v>7.0579833333333299</v>
      </c>
      <c r="H159" s="4">
        <v>60071.806720942397</v>
      </c>
    </row>
    <row r="160" spans="1:8">
      <c r="A160" s="3" t="s">
        <v>982</v>
      </c>
      <c r="B160" s="4"/>
      <c r="C160" s="4">
        <v>0</v>
      </c>
      <c r="D160" s="4">
        <v>9.4252333333333294</v>
      </c>
      <c r="E160" s="4">
        <v>0</v>
      </c>
      <c r="F160" s="4"/>
      <c r="G160" s="4">
        <v>7.0302833333333297</v>
      </c>
      <c r="H160" s="4">
        <v>89080.988031172703</v>
      </c>
    </row>
  </sheetData>
  <mergeCells count="20">
    <mergeCell ref="L21:L23"/>
    <mergeCell ref="M21:M23"/>
    <mergeCell ref="L24:L26"/>
    <mergeCell ref="M24:M26"/>
    <mergeCell ref="L15:L17"/>
    <mergeCell ref="M15:M17"/>
    <mergeCell ref="T15:V15"/>
    <mergeCell ref="L18:L20"/>
    <mergeCell ref="M18:M20"/>
    <mergeCell ref="L6:L8"/>
    <mergeCell ref="M6:M8"/>
    <mergeCell ref="L9:L11"/>
    <mergeCell ref="M9:M11"/>
    <mergeCell ref="L12:L14"/>
    <mergeCell ref="M12:M14"/>
    <mergeCell ref="C1:F1"/>
    <mergeCell ref="G1:H1"/>
    <mergeCell ref="N3:Q3"/>
    <mergeCell ref="J4:M4"/>
    <mergeCell ref="O4:Q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60417" r:id="rId3">
          <objectPr defaultSize="0" r:id="rId4">
            <anchor moveWithCells="1">
              <from>
                <xdr:col>18</xdr:col>
                <xdr:colOff>0</xdr:colOff>
                <xdr:row>28</xdr:row>
                <xdr:rowOff>0</xdr:rowOff>
              </from>
              <to>
                <xdr:col>22</xdr:col>
                <xdr:colOff>228600</xdr:colOff>
                <xdr:row>43</xdr:row>
                <xdr:rowOff>114300</xdr:rowOff>
              </to>
            </anchor>
          </objectPr>
        </oleObject>
      </mc:Choice>
      <mc:Fallback>
        <oleObject progId="Prism9.Document" shapeId="60417" r:id="rId3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AD05-22D8-4BA0-BFF5-44B808480EAF}">
  <dimension ref="A1:V160"/>
  <sheetViews>
    <sheetView topLeftCell="D13" workbookViewId="0">
      <selection activeCell="S15" sqref="S15:V22"/>
    </sheetView>
  </sheetViews>
  <sheetFormatPr defaultRowHeight="15"/>
  <cols>
    <col min="1" max="1" width="30" customWidth="1"/>
    <col min="4" max="4" width="5.5703125" customWidth="1"/>
    <col min="5" max="5" width="7.7109375" customWidth="1"/>
    <col min="6" max="6" width="7.5703125" customWidth="1"/>
    <col min="7" max="7" width="5.5703125" customWidth="1"/>
    <col min="8" max="8" width="6.85546875" customWidth="1"/>
    <col min="12" max="12" width="9.5703125" bestFit="1" customWidth="1"/>
    <col min="13" max="13" width="18.140625" bestFit="1" customWidth="1"/>
    <col min="20" max="20" width="17.85546875" bestFit="1" customWidth="1"/>
    <col min="21" max="21" width="18.140625" bestFit="1" customWidth="1"/>
  </cols>
  <sheetData>
    <row r="1" spans="1:22">
      <c r="B1" s="2" t="s">
        <v>744</v>
      </c>
      <c r="C1" s="234" t="s">
        <v>743</v>
      </c>
      <c r="D1" s="235"/>
      <c r="E1" s="235"/>
      <c r="F1" s="236"/>
    </row>
    <row r="2" spans="1:22">
      <c r="A2" s="2" t="s">
        <v>18</v>
      </c>
      <c r="B2" s="2" t="s">
        <v>40</v>
      </c>
      <c r="C2" s="2" t="s">
        <v>5</v>
      </c>
      <c r="D2" s="2" t="s">
        <v>2</v>
      </c>
      <c r="E2" s="2" t="s">
        <v>757</v>
      </c>
      <c r="F2" s="2" t="s">
        <v>0</v>
      </c>
      <c r="G2" s="2" t="s">
        <v>2</v>
      </c>
      <c r="H2" s="2" t="s">
        <v>29</v>
      </c>
    </row>
    <row r="3" spans="1:22" ht="15.75">
      <c r="A3" s="3" t="s">
        <v>982</v>
      </c>
      <c r="B3" s="4"/>
      <c r="C3" s="4">
        <v>0</v>
      </c>
      <c r="D3" s="4">
        <v>6.2891666666666701</v>
      </c>
      <c r="E3" s="4">
        <v>0</v>
      </c>
      <c r="F3" s="4"/>
      <c r="G3" s="4">
        <v>6.3289999999999997</v>
      </c>
      <c r="H3" s="4">
        <v>268622.74315624998</v>
      </c>
      <c r="J3" s="149"/>
      <c r="K3" s="198"/>
      <c r="L3" s="147"/>
      <c r="M3" s="146"/>
      <c r="N3" s="249" t="s">
        <v>1125</v>
      </c>
      <c r="O3" s="249"/>
      <c r="P3" s="249"/>
      <c r="Q3" s="249"/>
      <c r="T3" s="145"/>
    </row>
    <row r="4" spans="1:22">
      <c r="A4" s="3" t="s">
        <v>982</v>
      </c>
      <c r="B4" s="4"/>
      <c r="C4" s="4">
        <v>0</v>
      </c>
      <c r="D4" s="4">
        <v>6.3271166666666696</v>
      </c>
      <c r="E4" s="4">
        <v>0</v>
      </c>
      <c r="F4" s="4"/>
      <c r="G4" s="4">
        <v>6.3240999999999996</v>
      </c>
      <c r="H4" s="4">
        <v>264642.154548719</v>
      </c>
      <c r="J4" s="250" t="s">
        <v>1124</v>
      </c>
      <c r="K4" s="250"/>
      <c r="L4" s="250"/>
      <c r="M4" s="250"/>
      <c r="N4" s="28"/>
      <c r="O4" s="251" t="s">
        <v>927</v>
      </c>
      <c r="P4" s="252"/>
      <c r="Q4" s="253"/>
    </row>
    <row r="5" spans="1:22">
      <c r="A5" s="3" t="s">
        <v>992</v>
      </c>
      <c r="B5" s="4">
        <v>5000</v>
      </c>
      <c r="C5" s="4">
        <v>5030.5369090326503</v>
      </c>
      <c r="D5" s="4">
        <v>6.2795500000000004</v>
      </c>
      <c r="E5" s="4">
        <v>1441359.43668811</v>
      </c>
      <c r="F5" s="4">
        <v>100.610738180653</v>
      </c>
      <c r="G5" s="4">
        <v>6.3384166666666699</v>
      </c>
      <c r="H5" s="4">
        <v>258716.26890736801</v>
      </c>
      <c r="J5" s="140" t="s">
        <v>117</v>
      </c>
      <c r="K5" s="140" t="s">
        <v>924</v>
      </c>
      <c r="L5" s="140" t="s">
        <v>921</v>
      </c>
      <c r="M5" s="144" t="s">
        <v>917</v>
      </c>
      <c r="N5" s="143" t="s">
        <v>923</v>
      </c>
      <c r="O5" s="143" t="s">
        <v>922</v>
      </c>
      <c r="P5" s="142" t="s">
        <v>921</v>
      </c>
      <c r="Q5" s="141" t="s">
        <v>920</v>
      </c>
      <c r="S5" s="140" t="s">
        <v>919</v>
      </c>
      <c r="T5" s="140" t="s">
        <v>981</v>
      </c>
      <c r="U5" s="140" t="s">
        <v>917</v>
      </c>
    </row>
    <row r="6" spans="1:22">
      <c r="A6" s="3" t="s">
        <v>992</v>
      </c>
      <c r="B6" s="4">
        <v>5000</v>
      </c>
      <c r="C6" s="4">
        <v>5165.8757114822502</v>
      </c>
      <c r="D6" s="4">
        <v>6.27475</v>
      </c>
      <c r="E6" s="4">
        <v>1445357.4639054099</v>
      </c>
      <c r="F6" s="4">
        <v>103.317514229645</v>
      </c>
      <c r="G6" s="4">
        <v>6.3336166666666696</v>
      </c>
      <c r="H6" s="4">
        <v>252637.08392733301</v>
      </c>
      <c r="J6" s="114" t="s">
        <v>914</v>
      </c>
      <c r="K6" s="114">
        <v>685.37783407070197</v>
      </c>
      <c r="L6" s="243">
        <f>AVERAGE(K6:K8)</f>
        <v>775.79126974658595</v>
      </c>
      <c r="M6" s="246">
        <f>_xlfn.STDEV.S(K6:K8)</f>
        <v>84.231845927984168</v>
      </c>
      <c r="N6" s="188">
        <v>0</v>
      </c>
      <c r="O6" s="197">
        <f t="shared" ref="O6:O26" si="0">K6/$L$6</f>
        <v>0.88345649248486935</v>
      </c>
      <c r="P6" s="200">
        <f>AVERAGE(O6:O8)</f>
        <v>1</v>
      </c>
      <c r="Q6" s="121">
        <f>STDEV(O6:O8)</f>
        <v>0.10857539806486699</v>
      </c>
      <c r="S6" s="131">
        <v>0</v>
      </c>
      <c r="T6" s="181">
        <f>P6</f>
        <v>1</v>
      </c>
      <c r="U6" s="138">
        <f>M6</f>
        <v>84.231845927984168</v>
      </c>
    </row>
    <row r="7" spans="1:22">
      <c r="A7" s="3" t="s">
        <v>1123</v>
      </c>
      <c r="B7" s="4">
        <v>5000</v>
      </c>
      <c r="C7" s="4">
        <v>5149.9490437045197</v>
      </c>
      <c r="D7" s="4">
        <v>6.2795500000000004</v>
      </c>
      <c r="E7" s="4">
        <v>1450613.7522974799</v>
      </c>
      <c r="F7" s="4">
        <v>102.99898087408999</v>
      </c>
      <c r="G7" s="4">
        <v>6.3384166666666699</v>
      </c>
      <c r="H7" s="4">
        <v>254339.98529115101</v>
      </c>
      <c r="J7" s="114" t="s">
        <v>911</v>
      </c>
      <c r="K7" s="114">
        <v>852.04733307517802</v>
      </c>
      <c r="L7" s="244"/>
      <c r="M7" s="247"/>
      <c r="N7" s="188"/>
      <c r="O7" s="187">
        <f t="shared" si="0"/>
        <v>1.0982945623421378</v>
      </c>
      <c r="P7" s="200"/>
      <c r="Q7" s="121"/>
      <c r="S7" s="114">
        <v>10</v>
      </c>
      <c r="T7" s="182">
        <f>P9</f>
        <v>1.0197767921847902</v>
      </c>
      <c r="U7" s="139">
        <f>M9</f>
        <v>63.985873377520626</v>
      </c>
    </row>
    <row r="8" spans="1:22">
      <c r="A8" s="3" t="s">
        <v>1122</v>
      </c>
      <c r="B8" s="4">
        <v>3500</v>
      </c>
      <c r="C8" s="4">
        <v>3180.86178484627</v>
      </c>
      <c r="D8" s="4">
        <v>6.27475</v>
      </c>
      <c r="E8" s="4">
        <v>949283.83088122797</v>
      </c>
      <c r="F8" s="4">
        <v>90.881765281321904</v>
      </c>
      <c r="G8" s="4">
        <v>6.3336166666666696</v>
      </c>
      <c r="H8" s="4">
        <v>269474.12379128498</v>
      </c>
      <c r="J8" s="114" t="s">
        <v>908</v>
      </c>
      <c r="K8" s="114">
        <v>789.94864209387799</v>
      </c>
      <c r="L8" s="245"/>
      <c r="M8" s="248"/>
      <c r="N8" s="188"/>
      <c r="O8" s="187">
        <f t="shared" si="0"/>
        <v>1.018248945172993</v>
      </c>
      <c r="P8" s="200"/>
      <c r="Q8" s="121"/>
      <c r="S8" s="131">
        <v>20</v>
      </c>
      <c r="T8" s="181">
        <f>P12</f>
        <v>0.75505605148868682</v>
      </c>
      <c r="U8" s="138">
        <f>M12</f>
        <v>67.484662406581748</v>
      </c>
    </row>
    <row r="9" spans="1:22">
      <c r="A9" s="3" t="s">
        <v>1042</v>
      </c>
      <c r="B9" s="4">
        <v>2500</v>
      </c>
      <c r="C9" s="4">
        <v>2599.30150000919</v>
      </c>
      <c r="D9" s="4">
        <v>6.2795500000000004</v>
      </c>
      <c r="E9" s="4">
        <v>747921.195337179</v>
      </c>
      <c r="F9" s="4">
        <v>103.972060000368</v>
      </c>
      <c r="G9" s="4">
        <v>6.3336499999999996</v>
      </c>
      <c r="H9" s="4">
        <v>259815.446329511</v>
      </c>
      <c r="J9" s="131" t="s">
        <v>906</v>
      </c>
      <c r="K9" s="131">
        <v>766.99643992124902</v>
      </c>
      <c r="L9" s="237">
        <f>AVERAGE(K9:K11)</f>
        <v>791.13393246713861</v>
      </c>
      <c r="M9" s="240">
        <f>_xlfn.STDEV.S(K9:K11)</f>
        <v>63.985873377520626</v>
      </c>
      <c r="N9" s="196">
        <v>10</v>
      </c>
      <c r="O9" s="181">
        <f t="shared" si="0"/>
        <v>0.98866340706797362</v>
      </c>
      <c r="P9" s="195">
        <f>AVERAGE(O9:O11)</f>
        <v>1.0197767921847902</v>
      </c>
      <c r="Q9" s="134">
        <f>STDEV(O9:O11)</f>
        <v>8.2478207570474152E-2</v>
      </c>
      <c r="S9" s="114">
        <v>30</v>
      </c>
      <c r="T9" s="182">
        <f>P15</f>
        <v>0.77658236478645681</v>
      </c>
      <c r="U9" s="139">
        <f>M15</f>
        <v>255.92865190231925</v>
      </c>
    </row>
    <row r="10" spans="1:22">
      <c r="A10" s="3" t="s">
        <v>1091</v>
      </c>
      <c r="B10" s="4">
        <v>1500</v>
      </c>
      <c r="C10" s="4">
        <v>1606.3411189727599</v>
      </c>
      <c r="D10" s="4">
        <v>6.27475</v>
      </c>
      <c r="E10" s="4">
        <v>456200.292713403</v>
      </c>
      <c r="F10" s="4">
        <v>107.089407931517</v>
      </c>
      <c r="G10" s="4">
        <v>6.3336166666666696</v>
      </c>
      <c r="H10" s="4">
        <v>256438.69990491201</v>
      </c>
      <c r="J10" s="131" t="s">
        <v>904</v>
      </c>
      <c r="K10" s="131">
        <v>742.72765842522995</v>
      </c>
      <c r="L10" s="238"/>
      <c r="M10" s="241"/>
      <c r="N10" s="194"/>
      <c r="O10" s="181">
        <f t="shared" si="0"/>
        <v>0.9573807896392591</v>
      </c>
      <c r="P10" s="199"/>
      <c r="Q10" s="132"/>
      <c r="S10" s="131">
        <v>60</v>
      </c>
      <c r="T10" s="181">
        <f>P18</f>
        <v>0.24229410942063589</v>
      </c>
      <c r="U10" s="138">
        <f>M18</f>
        <v>112.26456030174671</v>
      </c>
    </row>
    <row r="11" spans="1:22">
      <c r="A11" s="3" t="s">
        <v>1022</v>
      </c>
      <c r="B11" s="4">
        <v>800</v>
      </c>
      <c r="C11" s="4">
        <v>740.05412505046604</v>
      </c>
      <c r="D11" s="4">
        <v>6.2795500000000004</v>
      </c>
      <c r="E11" s="4">
        <v>220133.90386321599</v>
      </c>
      <c r="F11" s="4">
        <v>92.506765631308298</v>
      </c>
      <c r="G11" s="4">
        <v>6.3336499999999996</v>
      </c>
      <c r="H11" s="4">
        <v>268589.626381582</v>
      </c>
      <c r="J11" s="131" t="s">
        <v>901</v>
      </c>
      <c r="K11" s="131">
        <v>863.67769905493697</v>
      </c>
      <c r="L11" s="239"/>
      <c r="M11" s="242"/>
      <c r="N11" s="192"/>
      <c r="O11" s="181">
        <f t="shared" si="0"/>
        <v>1.1132861798471376</v>
      </c>
      <c r="P11" s="191"/>
      <c r="Q11" s="128"/>
      <c r="S11" s="114">
        <v>120</v>
      </c>
      <c r="T11" s="182">
        <f>P21</f>
        <v>4.6092871407637022E-2</v>
      </c>
      <c r="U11" s="139">
        <f>M21</f>
        <v>3.0629318448217773</v>
      </c>
    </row>
    <row r="12" spans="1:22">
      <c r="A12" s="3" t="s">
        <v>1109</v>
      </c>
      <c r="B12" s="4">
        <v>500</v>
      </c>
      <c r="C12" s="4">
        <v>542.42788467298203</v>
      </c>
      <c r="D12" s="4">
        <v>6.2795166666666704</v>
      </c>
      <c r="E12" s="4">
        <v>151515.19397721399</v>
      </c>
      <c r="F12" s="4">
        <v>108.485576934596</v>
      </c>
      <c r="G12" s="4">
        <v>6.3336166666666696</v>
      </c>
      <c r="H12" s="4">
        <v>252220.256056568</v>
      </c>
      <c r="J12" s="114" t="s">
        <v>898</v>
      </c>
      <c r="K12" s="114">
        <v>606.07728205314902</v>
      </c>
      <c r="L12" s="243">
        <f>AVERAGE(K12:K14)</f>
        <v>585.76589291425205</v>
      </c>
      <c r="M12" s="246">
        <f>_xlfn.STDEV.S(K12:K14)</f>
        <v>67.484662406581748</v>
      </c>
      <c r="N12" s="188">
        <v>20</v>
      </c>
      <c r="O12" s="182">
        <f t="shared" si="0"/>
        <v>0.78123756439167669</v>
      </c>
      <c r="P12" s="200">
        <f>AVERAGE(O12:O14)</f>
        <v>0.75505605148868682</v>
      </c>
      <c r="Q12" s="121">
        <f>STDEV(O12:O14)</f>
        <v>8.6988169419109043E-2</v>
      </c>
      <c r="S12" s="131">
        <v>240</v>
      </c>
      <c r="T12" s="181">
        <f>P24</f>
        <v>3.4397304482058425E-3</v>
      </c>
      <c r="U12" s="138">
        <f>M24</f>
        <v>2.3897027870440284</v>
      </c>
    </row>
    <row r="13" spans="1:22">
      <c r="A13" s="3" t="s">
        <v>1062</v>
      </c>
      <c r="B13" s="4">
        <v>350</v>
      </c>
      <c r="C13" s="4">
        <v>322.23985449215502</v>
      </c>
      <c r="D13" s="4">
        <v>6.27478333333333</v>
      </c>
      <c r="E13" s="4">
        <v>89024.7124226007</v>
      </c>
      <c r="F13" s="4">
        <v>92.068529854901499</v>
      </c>
      <c r="G13" s="4">
        <v>6.3336499999999996</v>
      </c>
      <c r="H13" s="4">
        <v>249457.812699887</v>
      </c>
      <c r="J13" s="114" t="s">
        <v>896</v>
      </c>
      <c r="K13" s="114">
        <v>640.76206143072397</v>
      </c>
      <c r="L13" s="244"/>
      <c r="M13" s="247"/>
      <c r="N13" s="188"/>
      <c r="O13" s="182">
        <f t="shared" si="0"/>
        <v>0.82594647093673845</v>
      </c>
      <c r="P13" s="200"/>
      <c r="Q13" s="121"/>
      <c r="S13" s="114"/>
      <c r="T13" s="139"/>
      <c r="U13" s="139"/>
    </row>
    <row r="14" spans="1:22">
      <c r="A14" s="3" t="s">
        <v>1121</v>
      </c>
      <c r="B14" s="4">
        <v>200</v>
      </c>
      <c r="C14" s="4">
        <v>190.523226052003</v>
      </c>
      <c r="D14" s="4">
        <v>6.27475</v>
      </c>
      <c r="E14" s="4">
        <v>51754.008991143797</v>
      </c>
      <c r="F14" s="4">
        <v>95.261613026001598</v>
      </c>
      <c r="G14" s="4">
        <v>6.3336166666666696</v>
      </c>
      <c r="H14" s="4">
        <v>245279.839690133</v>
      </c>
      <c r="J14" s="114" t="s">
        <v>893</v>
      </c>
      <c r="K14" s="114">
        <v>510.45833525888298</v>
      </c>
      <c r="L14" s="245"/>
      <c r="M14" s="248"/>
      <c r="N14" s="188"/>
      <c r="O14" s="182">
        <f t="shared" si="0"/>
        <v>0.65798411913764565</v>
      </c>
      <c r="P14" s="200"/>
      <c r="Q14" s="121"/>
    </row>
    <row r="15" spans="1:22">
      <c r="A15" s="3" t="s">
        <v>1032</v>
      </c>
      <c r="B15" s="4">
        <v>125</v>
      </c>
      <c r="C15" s="4">
        <v>112.301016702282</v>
      </c>
      <c r="D15" s="4">
        <v>6.2795500000000004</v>
      </c>
      <c r="E15" s="4">
        <v>31620.746086744999</v>
      </c>
      <c r="F15" s="4">
        <v>89.840813361825596</v>
      </c>
      <c r="G15" s="4">
        <v>6.3336499999999996</v>
      </c>
      <c r="H15" s="4">
        <v>254246.04630788299</v>
      </c>
      <c r="J15" s="131" t="s">
        <v>890</v>
      </c>
      <c r="K15" s="131">
        <v>488.58106078134801</v>
      </c>
      <c r="L15" s="237">
        <f>AVERAGE(K15:K18)</f>
        <v>488.7385067780815</v>
      </c>
      <c r="M15" s="240">
        <f>_xlfn.STDEV.S(K15:K18)</f>
        <v>255.92865190231925</v>
      </c>
      <c r="N15" s="196">
        <v>30</v>
      </c>
      <c r="O15" s="181">
        <f t="shared" si="0"/>
        <v>0.62978416983339369</v>
      </c>
      <c r="P15" s="195">
        <f>AVERAGE(O15:O17)</f>
        <v>0.77658236478645681</v>
      </c>
      <c r="Q15" s="134">
        <f>STDEV(O15:O17)</f>
        <v>0.18521280286169139</v>
      </c>
      <c r="S15" s="140" t="s">
        <v>919</v>
      </c>
      <c r="T15" s="251" t="s">
        <v>927</v>
      </c>
      <c r="U15" s="252"/>
      <c r="V15" s="253"/>
    </row>
    <row r="16" spans="1:22">
      <c r="A16" s="3" t="s">
        <v>1012</v>
      </c>
      <c r="B16" s="4">
        <v>80</v>
      </c>
      <c r="C16" s="4">
        <v>76.386577895317401</v>
      </c>
      <c r="D16" s="4">
        <v>6.2795166666666704</v>
      </c>
      <c r="E16" s="4">
        <v>20643.442713094999</v>
      </c>
      <c r="F16" s="4">
        <v>95.483222369146702</v>
      </c>
      <c r="G16" s="4">
        <v>6.3336166666666696</v>
      </c>
      <c r="H16" s="4">
        <v>244023.052604611</v>
      </c>
      <c r="J16" s="131" t="s">
        <v>887</v>
      </c>
      <c r="K16" s="131">
        <v>554.91657306443403</v>
      </c>
      <c r="L16" s="238"/>
      <c r="M16" s="241"/>
      <c r="N16" s="194"/>
      <c r="O16" s="181">
        <f t="shared" si="0"/>
        <v>0.7152910772580604</v>
      </c>
      <c r="P16" s="199"/>
      <c r="Q16" s="132"/>
      <c r="S16" s="131">
        <v>0</v>
      </c>
      <c r="T16" s="181">
        <f>O6</f>
        <v>0.88345649248486935</v>
      </c>
      <c r="U16" s="181">
        <f>O7</f>
        <v>1.0982945623421378</v>
      </c>
      <c r="V16" s="181">
        <f>O8</f>
        <v>1.018248945172993</v>
      </c>
    </row>
    <row r="17" spans="1:22">
      <c r="A17" s="3" t="s">
        <v>1052</v>
      </c>
      <c r="B17" s="4">
        <v>50</v>
      </c>
      <c r="C17" s="4">
        <v>46.274104476605501</v>
      </c>
      <c r="D17" s="4">
        <v>6.2795500000000004</v>
      </c>
      <c r="E17" s="4">
        <v>11955.763285274699</v>
      </c>
      <c r="F17" s="4">
        <v>92.548208953210903</v>
      </c>
      <c r="G17" s="4">
        <v>6.3336499999999996</v>
      </c>
      <c r="H17" s="4">
        <v>233294.805155001</v>
      </c>
      <c r="J17" s="131" t="s">
        <v>885</v>
      </c>
      <c r="K17" s="131">
        <v>763.89982267569303</v>
      </c>
      <c r="L17" s="239"/>
      <c r="M17" s="242"/>
      <c r="N17" s="192"/>
      <c r="O17" s="181">
        <f t="shared" si="0"/>
        <v>0.98467184726791612</v>
      </c>
      <c r="P17" s="191"/>
      <c r="Q17" s="128"/>
      <c r="S17" s="114">
        <v>10</v>
      </c>
      <c r="T17" s="182">
        <f>O9</f>
        <v>0.98866340706797362</v>
      </c>
      <c r="U17" s="182">
        <f>O10</f>
        <v>0.9573807896392591</v>
      </c>
      <c r="V17" s="182">
        <f>O11</f>
        <v>1.1132861798471376</v>
      </c>
    </row>
    <row r="18" spans="1:22">
      <c r="A18" s="3" t="s">
        <v>1081</v>
      </c>
      <c r="B18" s="4">
        <v>30</v>
      </c>
      <c r="C18" s="4">
        <v>25.7216193214303</v>
      </c>
      <c r="D18" s="4">
        <v>6.3318833333333302</v>
      </c>
      <c r="E18" s="4">
        <v>6415.3119292200399</v>
      </c>
      <c r="F18" s="4">
        <v>85.738731071434202</v>
      </c>
      <c r="G18" s="4">
        <v>6.3336166666666696</v>
      </c>
      <c r="H18" s="4">
        <v>225208.747214242</v>
      </c>
      <c r="J18" s="114" t="s">
        <v>883</v>
      </c>
      <c r="K18" s="114">
        <v>147.55657059085101</v>
      </c>
      <c r="L18" s="243">
        <f>AVERAGE(K19:K21)</f>
        <v>147.02421475494771</v>
      </c>
      <c r="M18" s="246">
        <f>_xlfn.STDEV.S(K19:K21)</f>
        <v>112.26456030174671</v>
      </c>
      <c r="N18" s="188">
        <v>60</v>
      </c>
      <c r="O18" s="182">
        <f t="shared" si="0"/>
        <v>0.19020138063560668</v>
      </c>
      <c r="P18" s="200">
        <f>AVERAGE(O18:O20)</f>
        <v>0.24229410942063589</v>
      </c>
      <c r="Q18" s="121">
        <f>STDEV(O18:O20)</f>
        <v>6.5847289711689377E-2</v>
      </c>
      <c r="S18" s="131">
        <v>20</v>
      </c>
      <c r="T18" s="181">
        <f>O12</f>
        <v>0.78123756439167669</v>
      </c>
      <c r="U18" s="181">
        <f>O13</f>
        <v>0.82594647093673845</v>
      </c>
      <c r="V18" s="181">
        <f>O14</f>
        <v>0.65798411913764565</v>
      </c>
    </row>
    <row r="19" spans="1:22">
      <c r="A19" s="3" t="s">
        <v>1002</v>
      </c>
      <c r="B19" s="4">
        <v>20</v>
      </c>
      <c r="C19" s="4">
        <v>19.685735905494099</v>
      </c>
      <c r="D19" s="4">
        <v>6.2795500000000004</v>
      </c>
      <c r="E19" s="4">
        <v>4956.5312328509199</v>
      </c>
      <c r="F19" s="4">
        <v>98.428679527470706</v>
      </c>
      <c r="G19" s="4">
        <v>6.3336499999999996</v>
      </c>
      <c r="H19" s="4">
        <v>227348.43867027501</v>
      </c>
      <c r="J19" s="114" t="s">
        <v>880</v>
      </c>
      <c r="K19" s="114">
        <v>170.96548960740799</v>
      </c>
      <c r="L19" s="244"/>
      <c r="M19" s="247"/>
      <c r="N19" s="188"/>
      <c r="O19" s="182">
        <f t="shared" si="0"/>
        <v>0.22037562972738051</v>
      </c>
      <c r="P19" s="200"/>
      <c r="Q19" s="121"/>
      <c r="S19" s="114">
        <v>30</v>
      </c>
      <c r="T19" s="182">
        <f>O15</f>
        <v>0.62978416983339369</v>
      </c>
      <c r="U19" s="182">
        <f>O16</f>
        <v>0.7152910772580604</v>
      </c>
      <c r="V19" s="182">
        <f>O17</f>
        <v>0.98467184726791612</v>
      </c>
    </row>
    <row r="20" spans="1:22">
      <c r="A20" s="3" t="s">
        <v>1120</v>
      </c>
      <c r="B20" s="4">
        <v>12</v>
      </c>
      <c r="C20" s="4">
        <v>13.185936938463101</v>
      </c>
      <c r="D20" s="4">
        <v>6.27475</v>
      </c>
      <c r="E20" s="4">
        <v>3330.6684479493401</v>
      </c>
      <c r="F20" s="4">
        <v>109.882807820526</v>
      </c>
      <c r="G20" s="4">
        <v>6.3336166666666696</v>
      </c>
      <c r="H20" s="4">
        <v>228079.46829692199</v>
      </c>
      <c r="J20" s="114" t="s">
        <v>877</v>
      </c>
      <c r="K20" s="114">
        <v>245.38690420040101</v>
      </c>
      <c r="L20" s="245"/>
      <c r="M20" s="248"/>
      <c r="N20" s="188"/>
      <c r="O20" s="182">
        <f t="shared" si="0"/>
        <v>0.31630531789892041</v>
      </c>
      <c r="P20" s="200"/>
      <c r="Q20" s="121"/>
      <c r="S20" s="131">
        <v>60</v>
      </c>
      <c r="T20" s="181">
        <f>O18</f>
        <v>0.19020138063560668</v>
      </c>
      <c r="U20" s="181">
        <f>O19</f>
        <v>0.22037562972738051</v>
      </c>
      <c r="V20" s="181">
        <f>O20</f>
        <v>0.31630531789892041</v>
      </c>
    </row>
    <row r="21" spans="1:22">
      <c r="A21" s="3" t="s">
        <v>1119</v>
      </c>
      <c r="B21" s="4">
        <v>7</v>
      </c>
      <c r="C21" s="4">
        <v>8.4880413696922208</v>
      </c>
      <c r="D21" s="4">
        <v>6.27478333333333</v>
      </c>
      <c r="E21" s="4">
        <v>2148.0570852370602</v>
      </c>
      <c r="F21" s="4">
        <v>121.257733852746</v>
      </c>
      <c r="G21" s="4">
        <v>6.3336499999999996</v>
      </c>
      <c r="H21" s="4">
        <v>228509.42339493401</v>
      </c>
      <c r="J21" s="131" t="s">
        <v>874</v>
      </c>
      <c r="K21" s="131">
        <v>24.720250457034101</v>
      </c>
      <c r="L21" s="237">
        <f>AVERAGE(K22:K23)</f>
        <v>41.277545624878201</v>
      </c>
      <c r="M21" s="240">
        <f>_xlfn.STDEV.S(K22:K23)</f>
        <v>3.0629318448217773</v>
      </c>
      <c r="N21" s="196">
        <v>120</v>
      </c>
      <c r="O21" s="181">
        <f t="shared" si="0"/>
        <v>3.186456386021079E-2</v>
      </c>
      <c r="P21" s="195">
        <f>AVERAGE(O21:O23)</f>
        <v>4.6092871407637022E-2</v>
      </c>
      <c r="Q21" s="134">
        <f>STDEV(O21:O23)</f>
        <v>1.2634375842161889E-2</v>
      </c>
      <c r="S21" s="114">
        <v>120</v>
      </c>
      <c r="T21" s="182">
        <f>O21</f>
        <v>3.186456386021079E-2</v>
      </c>
      <c r="U21" s="182">
        <f>O22</f>
        <v>5.0415269251313483E-2</v>
      </c>
      <c r="V21" s="182">
        <f>O23</f>
        <v>5.59987811113868E-2</v>
      </c>
    </row>
    <row r="22" spans="1:22">
      <c r="A22" s="3" t="s">
        <v>1118</v>
      </c>
      <c r="B22" s="4"/>
      <c r="C22" s="4">
        <v>0</v>
      </c>
      <c r="D22" s="4">
        <v>6.3366333333333298</v>
      </c>
      <c r="E22" s="4">
        <v>0</v>
      </c>
      <c r="F22" s="4"/>
      <c r="G22" s="4">
        <v>6.3336166666666696</v>
      </c>
      <c r="H22" s="4">
        <v>249520.39030942699</v>
      </c>
      <c r="J22" s="131" t="s">
        <v>872</v>
      </c>
      <c r="K22" s="131">
        <v>39.1117257470925</v>
      </c>
      <c r="L22" s="238"/>
      <c r="M22" s="241"/>
      <c r="N22" s="194"/>
      <c r="O22" s="181">
        <f t="shared" si="0"/>
        <v>5.0415269251313483E-2</v>
      </c>
      <c r="P22" s="199"/>
      <c r="Q22" s="132"/>
      <c r="S22" s="131">
        <v>240</v>
      </c>
      <c r="T22" s="181">
        <f>O24</f>
        <v>0</v>
      </c>
      <c r="U22" s="181">
        <f>O25</f>
        <v>4.3755672967461861E-3</v>
      </c>
      <c r="V22" s="181">
        <f>O26</f>
        <v>5.9436240478713404E-3</v>
      </c>
    </row>
    <row r="23" spans="1:22">
      <c r="A23" s="3" t="s">
        <v>1117</v>
      </c>
      <c r="B23" s="4"/>
      <c r="C23" s="4">
        <v>0</v>
      </c>
      <c r="D23" s="4">
        <v>6.33191666666667</v>
      </c>
      <c r="E23" s="4">
        <v>0</v>
      </c>
      <c r="F23" s="4"/>
      <c r="G23" s="4">
        <v>6.3288833333333301</v>
      </c>
      <c r="H23" s="4">
        <v>243484.64244440099</v>
      </c>
      <c r="J23" s="131" t="s">
        <v>869</v>
      </c>
      <c r="K23" s="131">
        <v>43.443365502663902</v>
      </c>
      <c r="L23" s="239"/>
      <c r="M23" s="242"/>
      <c r="N23" s="192"/>
      <c r="O23" s="181">
        <f t="shared" si="0"/>
        <v>5.59987811113868E-2</v>
      </c>
      <c r="P23" s="191"/>
      <c r="Q23" s="128"/>
    </row>
    <row r="24" spans="1:22">
      <c r="A24" s="3" t="s">
        <v>1116</v>
      </c>
      <c r="B24" s="4"/>
      <c r="C24" s="4">
        <v>0</v>
      </c>
      <c r="D24" s="4">
        <v>6.2461833333333301</v>
      </c>
      <c r="E24" s="4">
        <v>0</v>
      </c>
      <c r="F24" s="4"/>
      <c r="G24" s="4">
        <v>6.3336166666666696</v>
      </c>
      <c r="H24" s="4">
        <v>234635.868347857</v>
      </c>
      <c r="J24" s="114" t="s">
        <v>866</v>
      </c>
      <c r="K24" s="114">
        <v>0</v>
      </c>
      <c r="L24" s="243">
        <f>AVERAGE(K24:K26)</f>
        <v>2.6685128519996035</v>
      </c>
      <c r="M24" s="246">
        <f>_xlfn.STDEV.S(K24:K26)</f>
        <v>2.3897027870440284</v>
      </c>
      <c r="N24" s="190">
        <v>240</v>
      </c>
      <c r="O24" s="187">
        <f t="shared" si="0"/>
        <v>0</v>
      </c>
      <c r="P24" s="189">
        <f>AVERAGE(O24:O26)</f>
        <v>3.4397304482058425E-3</v>
      </c>
      <c r="Q24" s="117">
        <f>STDEV(O24:O26)</f>
        <v>3.0803424583839799E-3</v>
      </c>
    </row>
    <row r="25" spans="1:22">
      <c r="A25" s="3" t="s">
        <v>1115</v>
      </c>
      <c r="B25" s="4"/>
      <c r="C25" s="4">
        <v>0</v>
      </c>
      <c r="D25" s="4">
        <v>6.33191666666667</v>
      </c>
      <c r="E25" s="4">
        <v>0</v>
      </c>
      <c r="F25" s="4"/>
      <c r="G25" s="4">
        <v>6.3336499999999996</v>
      </c>
      <c r="H25" s="4">
        <v>233671.879518514</v>
      </c>
      <c r="J25" s="114" t="s">
        <v>864</v>
      </c>
      <c r="K25" s="114">
        <v>3.3945269090043602</v>
      </c>
      <c r="L25" s="244"/>
      <c r="M25" s="247"/>
      <c r="N25" s="188"/>
      <c r="O25" s="187">
        <f t="shared" si="0"/>
        <v>4.3755672967461861E-3</v>
      </c>
      <c r="P25" s="186"/>
      <c r="Q25" s="121"/>
    </row>
    <row r="26" spans="1:22">
      <c r="A26" s="3" t="s">
        <v>1114</v>
      </c>
      <c r="B26" s="4"/>
      <c r="C26" s="4">
        <v>0</v>
      </c>
      <c r="D26" s="4">
        <v>6.3318833333333302</v>
      </c>
      <c r="E26" s="4">
        <v>0</v>
      </c>
      <c r="F26" s="4"/>
      <c r="G26" s="4">
        <v>6.3288500000000001</v>
      </c>
      <c r="H26" s="4">
        <v>225144.59742252299</v>
      </c>
      <c r="J26" s="114" t="s">
        <v>862</v>
      </c>
      <c r="K26" s="114">
        <v>4.6110116469944504</v>
      </c>
      <c r="L26" s="245"/>
      <c r="M26" s="248"/>
      <c r="N26" s="185"/>
      <c r="O26" s="184">
        <f t="shared" si="0"/>
        <v>5.9436240478713404E-3</v>
      </c>
      <c r="P26" s="183"/>
      <c r="Q26" s="126"/>
    </row>
    <row r="27" spans="1:22">
      <c r="A27" s="3" t="s">
        <v>1113</v>
      </c>
      <c r="B27" s="4"/>
      <c r="C27" s="4">
        <v>0</v>
      </c>
      <c r="D27" s="4">
        <v>6.3080999999999996</v>
      </c>
      <c r="E27" s="4">
        <v>0</v>
      </c>
      <c r="F27" s="4"/>
      <c r="G27" s="4">
        <v>6.30985</v>
      </c>
      <c r="H27" s="4">
        <v>198652.07050279999</v>
      </c>
    </row>
    <row r="28" spans="1:22">
      <c r="A28" s="3" t="s">
        <v>1112</v>
      </c>
      <c r="B28" s="4"/>
      <c r="C28" s="4">
        <v>0</v>
      </c>
      <c r="D28" s="4">
        <v>6.3318833333333302</v>
      </c>
      <c r="E28" s="4">
        <v>0</v>
      </c>
      <c r="F28" s="4"/>
      <c r="G28" s="4">
        <v>6.3336166666666696</v>
      </c>
      <c r="H28" s="4">
        <v>222714.23425617401</v>
      </c>
    </row>
    <row r="29" spans="1:22">
      <c r="A29" s="3" t="s">
        <v>1111</v>
      </c>
      <c r="B29" s="4"/>
      <c r="C29" s="4">
        <v>0</v>
      </c>
      <c r="D29" s="4">
        <v>6.33191666666667</v>
      </c>
      <c r="E29" s="4">
        <v>0</v>
      </c>
      <c r="F29" s="4"/>
      <c r="G29" s="4">
        <v>6.3336499999999996</v>
      </c>
      <c r="H29" s="4">
        <v>233252.415174928</v>
      </c>
    </row>
    <row r="30" spans="1:22">
      <c r="A30" s="3" t="s">
        <v>1110</v>
      </c>
      <c r="B30" s="4"/>
      <c r="C30" s="4">
        <v>0</v>
      </c>
      <c r="D30" s="4">
        <v>6.3318833333333302</v>
      </c>
      <c r="E30" s="4">
        <v>0</v>
      </c>
      <c r="F30" s="4"/>
      <c r="G30" s="4">
        <v>6.3288500000000001</v>
      </c>
      <c r="H30" s="4">
        <v>227413.86497541799</v>
      </c>
    </row>
    <row r="31" spans="1:22">
      <c r="A31" s="3" t="s">
        <v>1109</v>
      </c>
      <c r="B31" s="4">
        <v>500</v>
      </c>
      <c r="C31" s="4">
        <v>536.46430775618398</v>
      </c>
      <c r="D31" s="4">
        <v>6.27478333333333</v>
      </c>
      <c r="E31" s="4">
        <v>146001.99674385099</v>
      </c>
      <c r="F31" s="4">
        <v>107.292861551237</v>
      </c>
      <c r="G31" s="4">
        <v>6.3336499999999996</v>
      </c>
      <c r="H31" s="4">
        <v>245744.46568488699</v>
      </c>
    </row>
    <row r="32" spans="1:22">
      <c r="A32" s="3" t="s">
        <v>1108</v>
      </c>
      <c r="B32" s="4"/>
      <c r="C32" s="4">
        <v>0</v>
      </c>
      <c r="D32" s="4">
        <v>6.3318833333333302</v>
      </c>
      <c r="E32" s="4">
        <v>0</v>
      </c>
      <c r="F32" s="4"/>
      <c r="G32" s="4">
        <v>6.3336166666666696</v>
      </c>
      <c r="H32" s="4">
        <v>246046.93260614501</v>
      </c>
    </row>
    <row r="33" spans="1:8">
      <c r="A33" s="3" t="s">
        <v>1107</v>
      </c>
      <c r="B33" s="4"/>
      <c r="C33" s="4">
        <v>0</v>
      </c>
      <c r="D33" s="4">
        <v>6.2557</v>
      </c>
      <c r="E33" s="4">
        <v>0</v>
      </c>
      <c r="F33" s="4"/>
      <c r="G33" s="4">
        <v>6.3288500000000001</v>
      </c>
      <c r="H33" s="4">
        <v>228321.150117296</v>
      </c>
    </row>
    <row r="34" spans="1:8">
      <c r="A34" s="3" t="s">
        <v>1106</v>
      </c>
      <c r="B34" s="4"/>
      <c r="C34" s="4">
        <v>0</v>
      </c>
      <c r="D34" s="4">
        <v>6.33191666666667</v>
      </c>
      <c r="E34" s="4">
        <v>0</v>
      </c>
      <c r="F34" s="4"/>
      <c r="G34" s="4">
        <v>6.3288833333333301</v>
      </c>
      <c r="H34" s="4">
        <v>226596.04253687599</v>
      </c>
    </row>
    <row r="35" spans="1:8">
      <c r="A35" s="3" t="s">
        <v>1105</v>
      </c>
      <c r="B35" s="4"/>
      <c r="C35" s="4">
        <v>0</v>
      </c>
      <c r="D35" s="4">
        <v>6.3271166666666696</v>
      </c>
      <c r="E35" s="4">
        <v>0</v>
      </c>
      <c r="F35" s="4"/>
      <c r="G35" s="4">
        <v>6.3288500000000001</v>
      </c>
      <c r="H35" s="4">
        <v>231023.58651273101</v>
      </c>
    </row>
    <row r="36" spans="1:8">
      <c r="A36" s="3" t="s">
        <v>1104</v>
      </c>
      <c r="B36" s="4"/>
      <c r="C36" s="4">
        <v>0</v>
      </c>
      <c r="D36" s="4">
        <v>6.3271499999999996</v>
      </c>
      <c r="E36" s="4">
        <v>0</v>
      </c>
      <c r="F36" s="4"/>
      <c r="G36" s="4">
        <v>6.3288833333333301</v>
      </c>
      <c r="H36" s="4">
        <v>218433.03271328099</v>
      </c>
    </row>
    <row r="37" spans="1:8">
      <c r="A37" s="3" t="s">
        <v>1103</v>
      </c>
      <c r="B37" s="4"/>
      <c r="C37" s="4">
        <v>0</v>
      </c>
      <c r="D37" s="4">
        <v>6.3271166666666696</v>
      </c>
      <c r="E37" s="4">
        <v>0</v>
      </c>
      <c r="F37" s="4"/>
      <c r="G37" s="4">
        <v>6.3288500000000001</v>
      </c>
      <c r="H37" s="4">
        <v>234052.62673197701</v>
      </c>
    </row>
    <row r="38" spans="1:8">
      <c r="A38" s="3" t="s">
        <v>1102</v>
      </c>
      <c r="B38" s="4"/>
      <c r="C38" s="4">
        <v>0</v>
      </c>
      <c r="D38" s="4">
        <v>6.3271499999999996</v>
      </c>
      <c r="E38" s="4">
        <v>0</v>
      </c>
      <c r="F38" s="4"/>
      <c r="G38" s="4">
        <v>6.3288833333333301</v>
      </c>
      <c r="H38" s="4">
        <v>224965.033855052</v>
      </c>
    </row>
    <row r="39" spans="1:8">
      <c r="A39" s="3" t="s">
        <v>1101</v>
      </c>
      <c r="B39" s="4"/>
      <c r="C39" s="4">
        <v>0</v>
      </c>
      <c r="D39" s="4">
        <v>6.2461833333333301</v>
      </c>
      <c r="E39" s="4">
        <v>0</v>
      </c>
      <c r="F39" s="4"/>
      <c r="G39" s="4">
        <v>6.3240999999999996</v>
      </c>
      <c r="H39" s="4">
        <v>223182.15180014199</v>
      </c>
    </row>
    <row r="40" spans="1:8">
      <c r="A40" s="3" t="s">
        <v>1012</v>
      </c>
      <c r="B40" s="4">
        <v>80</v>
      </c>
      <c r="C40" s="4">
        <v>80.5760131110668</v>
      </c>
      <c r="D40" s="4">
        <v>6.2700166666666703</v>
      </c>
      <c r="E40" s="4">
        <v>20958.086252292898</v>
      </c>
      <c r="F40" s="4">
        <v>100.720016388833</v>
      </c>
      <c r="G40" s="4">
        <v>6.3288833333333301</v>
      </c>
      <c r="H40" s="4">
        <v>234861.39274526999</v>
      </c>
    </row>
    <row r="41" spans="1:8">
      <c r="A41" s="3" t="s">
        <v>1100</v>
      </c>
      <c r="B41" s="4"/>
      <c r="C41" s="4">
        <v>0</v>
      </c>
      <c r="D41" s="4">
        <v>6.2652333333333301</v>
      </c>
      <c r="E41" s="4">
        <v>0</v>
      </c>
      <c r="F41" s="4"/>
      <c r="G41" s="4">
        <v>6.3288500000000001</v>
      </c>
      <c r="H41" s="4">
        <v>225378.36282119199</v>
      </c>
    </row>
    <row r="42" spans="1:8">
      <c r="A42" s="3" t="s">
        <v>1099</v>
      </c>
      <c r="B42" s="4"/>
      <c r="C42" s="4">
        <v>0</v>
      </c>
      <c r="D42" s="4">
        <v>6.3271499999999996</v>
      </c>
      <c r="E42" s="4">
        <v>0</v>
      </c>
      <c r="F42" s="4"/>
      <c r="G42" s="4">
        <v>6.3288833333333301</v>
      </c>
      <c r="H42" s="4">
        <v>226813.56911375001</v>
      </c>
    </row>
    <row r="43" spans="1:8">
      <c r="A43" s="3" t="s">
        <v>1098</v>
      </c>
      <c r="B43" s="4"/>
      <c r="C43" s="4">
        <v>0</v>
      </c>
      <c r="D43" s="4">
        <v>6.3318833333333302</v>
      </c>
      <c r="E43" s="4">
        <v>0</v>
      </c>
      <c r="F43" s="4"/>
      <c r="G43" s="4">
        <v>6.3288500000000001</v>
      </c>
      <c r="H43" s="4">
        <v>216539.09052626399</v>
      </c>
    </row>
    <row r="44" spans="1:8">
      <c r="A44" s="3" t="s">
        <v>1097</v>
      </c>
      <c r="B44" s="4"/>
      <c r="C44" s="4">
        <v>0</v>
      </c>
      <c r="D44" s="4">
        <v>6.33191666666667</v>
      </c>
      <c r="E44" s="4">
        <v>0</v>
      </c>
      <c r="F44" s="4"/>
      <c r="G44" s="4">
        <v>6.3288833333333301</v>
      </c>
      <c r="H44" s="4">
        <v>216073.23543557001</v>
      </c>
    </row>
    <row r="45" spans="1:8">
      <c r="A45" s="3" t="s">
        <v>1096</v>
      </c>
      <c r="B45" s="4"/>
      <c r="C45" s="4">
        <v>0</v>
      </c>
      <c r="D45" s="4">
        <v>6.2604666666666704</v>
      </c>
      <c r="E45" s="4">
        <v>0</v>
      </c>
      <c r="F45" s="4"/>
      <c r="G45" s="4">
        <v>6.3288500000000001</v>
      </c>
      <c r="H45" s="4">
        <v>212008.40816713701</v>
      </c>
    </row>
    <row r="46" spans="1:8">
      <c r="A46" s="3" t="s">
        <v>1095</v>
      </c>
      <c r="B46" s="4"/>
      <c r="C46" s="4">
        <v>0</v>
      </c>
      <c r="D46" s="4">
        <v>6.33191666666667</v>
      </c>
      <c r="E46" s="4">
        <v>0</v>
      </c>
      <c r="F46" s="4"/>
      <c r="G46" s="4">
        <v>6.3336499999999996</v>
      </c>
      <c r="H46" s="4">
        <v>224511.953333315</v>
      </c>
    </row>
    <row r="47" spans="1:8">
      <c r="A47" s="3" t="s">
        <v>1094</v>
      </c>
      <c r="B47" s="4"/>
      <c r="C47" s="4">
        <v>0</v>
      </c>
      <c r="D47" s="4">
        <v>6.3318833333333302</v>
      </c>
      <c r="E47" s="4">
        <v>0</v>
      </c>
      <c r="F47" s="4"/>
      <c r="G47" s="4">
        <v>6.3288500000000001</v>
      </c>
      <c r="H47" s="4">
        <v>219594.837802314</v>
      </c>
    </row>
    <row r="48" spans="1:8">
      <c r="A48" s="3" t="s">
        <v>1093</v>
      </c>
      <c r="B48" s="4"/>
      <c r="C48" s="4">
        <v>0</v>
      </c>
      <c r="D48" s="4">
        <v>6.3271499999999996</v>
      </c>
      <c r="E48" s="4">
        <v>0</v>
      </c>
      <c r="F48" s="4"/>
      <c r="G48" s="4">
        <v>6.3288833333333301</v>
      </c>
      <c r="H48" s="4">
        <v>220019.09440341199</v>
      </c>
    </row>
    <row r="49" spans="1:8">
      <c r="A49" s="3" t="s">
        <v>1092</v>
      </c>
      <c r="B49" s="4"/>
      <c r="C49" s="4">
        <v>0</v>
      </c>
      <c r="D49" s="4">
        <v>6.3271166666666696</v>
      </c>
      <c r="E49" s="4">
        <v>0</v>
      </c>
      <c r="F49" s="4"/>
      <c r="G49" s="4">
        <v>6.3288500000000001</v>
      </c>
      <c r="H49" s="4">
        <v>229191.926739863</v>
      </c>
    </row>
    <row r="50" spans="1:8">
      <c r="A50" s="3" t="s">
        <v>1091</v>
      </c>
      <c r="B50" s="4">
        <v>1500</v>
      </c>
      <c r="C50" s="4">
        <v>1571.59363310557</v>
      </c>
      <c r="D50" s="4">
        <v>6.27478333333333</v>
      </c>
      <c r="E50" s="4">
        <v>417064.40868687199</v>
      </c>
      <c r="F50" s="4">
        <v>104.772908873704</v>
      </c>
      <c r="G50" s="4">
        <v>6.3336499999999996</v>
      </c>
      <c r="H50" s="4">
        <v>239623.083479619</v>
      </c>
    </row>
    <row r="51" spans="1:8">
      <c r="A51" s="3" t="s">
        <v>1090</v>
      </c>
      <c r="B51" s="4"/>
      <c r="C51" s="4">
        <v>0</v>
      </c>
      <c r="D51" s="4">
        <v>6.3318833333333302</v>
      </c>
      <c r="E51" s="4">
        <v>0</v>
      </c>
      <c r="F51" s="4"/>
      <c r="G51" s="4">
        <v>6.3336166666666696</v>
      </c>
      <c r="H51" s="4">
        <v>220604.46649554599</v>
      </c>
    </row>
    <row r="52" spans="1:8">
      <c r="A52" s="3" t="s">
        <v>1089</v>
      </c>
      <c r="B52" s="4"/>
      <c r="C52" s="4">
        <v>0</v>
      </c>
      <c r="D52" s="4">
        <v>6.33191666666667</v>
      </c>
      <c r="E52" s="4">
        <v>0</v>
      </c>
      <c r="F52" s="4"/>
      <c r="G52" s="4">
        <v>6.3288833333333301</v>
      </c>
      <c r="H52" s="4">
        <v>224924.5485602</v>
      </c>
    </row>
    <row r="53" spans="1:8">
      <c r="A53" s="3" t="s">
        <v>1088</v>
      </c>
      <c r="B53" s="4"/>
      <c r="C53" s="4">
        <v>0</v>
      </c>
      <c r="D53" s="4">
        <v>6.2509499999999996</v>
      </c>
      <c r="E53" s="4">
        <v>0</v>
      </c>
      <c r="F53" s="4"/>
      <c r="G53" s="4">
        <v>6.3288500000000001</v>
      </c>
      <c r="H53" s="4">
        <v>233526.59490375</v>
      </c>
    </row>
    <row r="54" spans="1:8">
      <c r="A54" s="3" t="s">
        <v>1087</v>
      </c>
      <c r="B54" s="4"/>
      <c r="C54" s="4">
        <v>0</v>
      </c>
      <c r="D54" s="4">
        <v>6.3271499999999996</v>
      </c>
      <c r="E54" s="4">
        <v>0</v>
      </c>
      <c r="F54" s="4"/>
      <c r="G54" s="4">
        <v>6.3288833333333301</v>
      </c>
      <c r="H54" s="4">
        <v>216608.040286531</v>
      </c>
    </row>
    <row r="55" spans="1:8">
      <c r="A55" s="3" t="s">
        <v>1086</v>
      </c>
      <c r="B55" s="4"/>
      <c r="C55" s="4">
        <v>0</v>
      </c>
      <c r="D55" s="4">
        <v>6.3271166666666696</v>
      </c>
      <c r="E55" s="4">
        <v>0</v>
      </c>
      <c r="F55" s="4"/>
      <c r="G55" s="4">
        <v>6.3288500000000001</v>
      </c>
      <c r="H55" s="4">
        <v>217751.60072236299</v>
      </c>
    </row>
    <row r="56" spans="1:8">
      <c r="A56" s="3" t="s">
        <v>1085</v>
      </c>
      <c r="B56" s="4"/>
      <c r="C56" s="4">
        <v>0</v>
      </c>
      <c r="D56" s="4">
        <v>6.33191666666667</v>
      </c>
      <c r="E56" s="4">
        <v>0</v>
      </c>
      <c r="F56" s="4"/>
      <c r="G56" s="4">
        <v>6.3288833333333301</v>
      </c>
      <c r="H56" s="4">
        <v>209528.353424514</v>
      </c>
    </row>
    <row r="57" spans="1:8">
      <c r="A57" s="3" t="s">
        <v>1084</v>
      </c>
      <c r="B57" s="4"/>
      <c r="C57" s="4">
        <v>0</v>
      </c>
      <c r="D57" s="4">
        <v>6.3318833333333302</v>
      </c>
      <c r="E57" s="4">
        <v>0</v>
      </c>
      <c r="F57" s="4"/>
      <c r="G57" s="4">
        <v>6.3288500000000001</v>
      </c>
      <c r="H57" s="4">
        <v>218026.971012447</v>
      </c>
    </row>
    <row r="58" spans="1:8">
      <c r="A58" s="3" t="s">
        <v>1083</v>
      </c>
      <c r="B58" s="4"/>
      <c r="C58" s="4">
        <v>0</v>
      </c>
      <c r="D58" s="4">
        <v>6.3271499999999996</v>
      </c>
      <c r="E58" s="4">
        <v>0</v>
      </c>
      <c r="F58" s="4"/>
      <c r="G58" s="4">
        <v>6.3288833333333301</v>
      </c>
      <c r="H58" s="4">
        <v>224054.975189608</v>
      </c>
    </row>
    <row r="59" spans="1:8">
      <c r="A59" s="3" t="s">
        <v>1082</v>
      </c>
      <c r="B59" s="4"/>
      <c r="C59" s="4">
        <v>0</v>
      </c>
      <c r="D59" s="4">
        <v>6.3271166666666696</v>
      </c>
      <c r="E59" s="4">
        <v>0</v>
      </c>
      <c r="F59" s="4"/>
      <c r="G59" s="4">
        <v>6.3288500000000001</v>
      </c>
      <c r="H59" s="4">
        <v>209555.32607388601</v>
      </c>
    </row>
    <row r="60" spans="1:8">
      <c r="A60" s="3" t="s">
        <v>1081</v>
      </c>
      <c r="B60" s="4">
        <v>30</v>
      </c>
      <c r="C60" s="4">
        <v>34.7059640915542</v>
      </c>
      <c r="D60" s="4">
        <v>6.2700166666666703</v>
      </c>
      <c r="E60" s="4">
        <v>8020.2520442976002</v>
      </c>
      <c r="F60" s="4">
        <v>115.68654697184699</v>
      </c>
      <c r="G60" s="4">
        <v>6.3288833333333301</v>
      </c>
      <c r="H60" s="4">
        <v>208665.03709912501</v>
      </c>
    </row>
    <row r="61" spans="1:8">
      <c r="A61" s="3" t="s">
        <v>1080</v>
      </c>
      <c r="B61" s="4"/>
      <c r="C61" s="4">
        <v>0</v>
      </c>
      <c r="D61" s="4">
        <v>6.3318833333333302</v>
      </c>
      <c r="E61" s="4">
        <v>0</v>
      </c>
      <c r="F61" s="4"/>
      <c r="G61" s="4">
        <v>6.3288500000000001</v>
      </c>
      <c r="H61" s="4">
        <v>212318.780285958</v>
      </c>
    </row>
    <row r="62" spans="1:8">
      <c r="A62" s="3" t="s">
        <v>1079</v>
      </c>
      <c r="B62" s="4"/>
      <c r="C62" s="4">
        <v>0</v>
      </c>
      <c r="D62" s="4">
        <v>6.33191666666667</v>
      </c>
      <c r="E62" s="4">
        <v>0</v>
      </c>
      <c r="F62" s="4"/>
      <c r="G62" s="4">
        <v>6.3288833333333301</v>
      </c>
      <c r="H62" s="4">
        <v>220423.13289047001</v>
      </c>
    </row>
    <row r="63" spans="1:8">
      <c r="A63" s="3" t="s">
        <v>1078</v>
      </c>
      <c r="B63" s="4"/>
      <c r="C63" s="4">
        <v>0</v>
      </c>
      <c r="D63" s="4">
        <v>6.3271166666666696</v>
      </c>
      <c r="E63" s="4">
        <v>0</v>
      </c>
      <c r="F63" s="4"/>
      <c r="G63" s="4">
        <v>6.3288500000000001</v>
      </c>
      <c r="H63" s="4">
        <v>212829.87010087899</v>
      </c>
    </row>
    <row r="64" spans="1:8">
      <c r="A64" s="3" t="s">
        <v>1077</v>
      </c>
      <c r="B64" s="4"/>
      <c r="C64" s="4">
        <v>0</v>
      </c>
      <c r="D64" s="4">
        <v>6.3271499999999996</v>
      </c>
      <c r="E64" s="4">
        <v>0</v>
      </c>
      <c r="F64" s="4"/>
      <c r="G64" s="4">
        <v>6.3288833333333301</v>
      </c>
      <c r="H64" s="4">
        <v>211197.35115733501</v>
      </c>
    </row>
    <row r="65" spans="1:8">
      <c r="A65" s="3" t="s">
        <v>1076</v>
      </c>
      <c r="B65" s="4"/>
      <c r="C65" s="4">
        <v>0</v>
      </c>
      <c r="D65" s="4">
        <v>6.3271166666666696</v>
      </c>
      <c r="E65" s="4">
        <v>0</v>
      </c>
      <c r="F65" s="4"/>
      <c r="G65" s="4">
        <v>6.3288500000000001</v>
      </c>
      <c r="H65" s="4">
        <v>224023.803518873</v>
      </c>
    </row>
    <row r="66" spans="1:8">
      <c r="A66" s="3" t="s">
        <v>1075</v>
      </c>
      <c r="B66" s="4"/>
      <c r="C66" s="4">
        <v>0</v>
      </c>
      <c r="D66" s="4">
        <v>6.3271499999999996</v>
      </c>
      <c r="E66" s="4">
        <v>0</v>
      </c>
      <c r="F66" s="4"/>
      <c r="G66" s="4">
        <v>6.3288833333333301</v>
      </c>
      <c r="H66" s="4">
        <v>219611.94402938301</v>
      </c>
    </row>
    <row r="67" spans="1:8">
      <c r="A67" s="3" t="s">
        <v>1074</v>
      </c>
      <c r="B67" s="4"/>
      <c r="C67" s="4">
        <v>0</v>
      </c>
      <c r="D67" s="4">
        <v>6.2652333333333301</v>
      </c>
      <c r="E67" s="4">
        <v>0</v>
      </c>
      <c r="F67" s="4"/>
      <c r="G67" s="4">
        <v>6.3288500000000001</v>
      </c>
      <c r="H67" s="4">
        <v>218149.071169565</v>
      </c>
    </row>
    <row r="68" spans="1:8">
      <c r="A68" s="3" t="s">
        <v>1073</v>
      </c>
      <c r="B68" s="4"/>
      <c r="C68" s="4">
        <v>0</v>
      </c>
      <c r="D68" s="4">
        <v>6.3271499999999996</v>
      </c>
      <c r="E68" s="4">
        <v>0</v>
      </c>
      <c r="F68" s="4"/>
      <c r="G68" s="4">
        <v>6.3288833333333301</v>
      </c>
      <c r="H68" s="4">
        <v>218172.97104266999</v>
      </c>
    </row>
    <row r="69" spans="1:8">
      <c r="A69" s="3" t="s">
        <v>1072</v>
      </c>
      <c r="B69" s="4"/>
      <c r="C69" s="4">
        <v>0</v>
      </c>
      <c r="D69" s="4">
        <v>6.3271166666666696</v>
      </c>
      <c r="E69" s="4">
        <v>0</v>
      </c>
      <c r="F69" s="4"/>
      <c r="G69" s="4">
        <v>6.3288500000000001</v>
      </c>
      <c r="H69" s="4">
        <v>226800.085083021</v>
      </c>
    </row>
    <row r="70" spans="1:8">
      <c r="A70" s="3" t="s">
        <v>992</v>
      </c>
      <c r="B70" s="4">
        <v>5000</v>
      </c>
      <c r="C70" s="4">
        <v>5346.7736280485497</v>
      </c>
      <c r="D70" s="4">
        <v>6.2652666666666699</v>
      </c>
      <c r="E70" s="4">
        <v>1372455.39912682</v>
      </c>
      <c r="F70" s="4">
        <v>106.93547256097099</v>
      </c>
      <c r="G70" s="4">
        <v>6.3288833333333301</v>
      </c>
      <c r="H70" s="4">
        <v>231778.00802352201</v>
      </c>
    </row>
    <row r="71" spans="1:8">
      <c r="A71" s="3" t="s">
        <v>1071</v>
      </c>
      <c r="B71" s="4"/>
      <c r="C71" s="4">
        <v>0</v>
      </c>
      <c r="D71" s="4">
        <v>6.3318833333333302</v>
      </c>
      <c r="E71" s="4">
        <v>0</v>
      </c>
      <c r="F71" s="4"/>
      <c r="G71" s="4">
        <v>6.3288500000000001</v>
      </c>
      <c r="H71" s="4">
        <v>245863.348997583</v>
      </c>
    </row>
    <row r="72" spans="1:8">
      <c r="A72" s="3" t="s">
        <v>1070</v>
      </c>
      <c r="B72" s="4"/>
      <c r="C72" s="4">
        <v>0</v>
      </c>
      <c r="D72" s="4">
        <v>6.33191666666667</v>
      </c>
      <c r="E72" s="4">
        <v>0</v>
      </c>
      <c r="F72" s="4"/>
      <c r="G72" s="4">
        <v>6.3288833333333301</v>
      </c>
      <c r="H72" s="4">
        <v>235700.60095868199</v>
      </c>
    </row>
    <row r="73" spans="1:8">
      <c r="A73" s="3" t="s">
        <v>1069</v>
      </c>
      <c r="B73" s="4"/>
      <c r="C73" s="4">
        <v>0</v>
      </c>
      <c r="D73" s="4">
        <v>6.2557</v>
      </c>
      <c r="E73" s="4">
        <v>0</v>
      </c>
      <c r="F73" s="4"/>
      <c r="G73" s="4">
        <v>6.3288500000000001</v>
      </c>
      <c r="H73" s="4">
        <v>226449.08392134501</v>
      </c>
    </row>
    <row r="74" spans="1:8">
      <c r="A74" s="3" t="s">
        <v>1068</v>
      </c>
      <c r="B74" s="4"/>
      <c r="C74" s="4">
        <v>0</v>
      </c>
      <c r="D74" s="4">
        <v>6.3271499999999996</v>
      </c>
      <c r="E74" s="4">
        <v>0</v>
      </c>
      <c r="F74" s="4"/>
      <c r="G74" s="4">
        <v>6.3288833333333301</v>
      </c>
      <c r="H74" s="4">
        <v>229194.30603240899</v>
      </c>
    </row>
    <row r="75" spans="1:8">
      <c r="A75" s="3" t="s">
        <v>1067</v>
      </c>
      <c r="B75" s="4"/>
      <c r="C75" s="4">
        <v>0</v>
      </c>
      <c r="D75" s="4">
        <v>6.3318833333333302</v>
      </c>
      <c r="E75" s="4">
        <v>0</v>
      </c>
      <c r="F75" s="4"/>
      <c r="G75" s="4">
        <v>6.3288500000000001</v>
      </c>
      <c r="H75" s="4">
        <v>238665.94743871299</v>
      </c>
    </row>
    <row r="76" spans="1:8">
      <c r="A76" s="3" t="s">
        <v>1066</v>
      </c>
      <c r="B76" s="4"/>
      <c r="C76" s="4">
        <v>0</v>
      </c>
      <c r="D76" s="4">
        <v>6.3271499999999996</v>
      </c>
      <c r="E76" s="4">
        <v>0</v>
      </c>
      <c r="F76" s="4"/>
      <c r="G76" s="4">
        <v>6.3288833333333301</v>
      </c>
      <c r="H76" s="4">
        <v>227486.685675952</v>
      </c>
    </row>
    <row r="77" spans="1:8">
      <c r="A77" s="3" t="s">
        <v>1065</v>
      </c>
      <c r="B77" s="4"/>
      <c r="C77" s="4">
        <v>0</v>
      </c>
      <c r="D77" s="4">
        <v>6.3271166666666696</v>
      </c>
      <c r="E77" s="4">
        <v>0</v>
      </c>
      <c r="F77" s="4"/>
      <c r="G77" s="4">
        <v>6.3288500000000001</v>
      </c>
      <c r="H77" s="4">
        <v>228657.83303737099</v>
      </c>
    </row>
    <row r="78" spans="1:8">
      <c r="A78" s="3" t="s">
        <v>1064</v>
      </c>
      <c r="B78" s="4"/>
      <c r="C78" s="4">
        <v>0</v>
      </c>
      <c r="D78" s="4">
        <v>6.33191666666667</v>
      </c>
      <c r="E78" s="4">
        <v>0</v>
      </c>
      <c r="F78" s="4"/>
      <c r="G78" s="4">
        <v>6.3288833333333301</v>
      </c>
      <c r="H78" s="4">
        <v>231091.22230668701</v>
      </c>
    </row>
    <row r="79" spans="1:8">
      <c r="A79" s="3" t="s">
        <v>1063</v>
      </c>
      <c r="B79" s="4"/>
      <c r="C79" s="4">
        <v>0</v>
      </c>
      <c r="D79" s="4">
        <v>6.3318833333333302</v>
      </c>
      <c r="E79" s="4">
        <v>0</v>
      </c>
      <c r="F79" s="4"/>
      <c r="G79" s="4">
        <v>6.3288500000000001</v>
      </c>
      <c r="H79" s="4">
        <v>242993.93956675701</v>
      </c>
    </row>
    <row r="80" spans="1:8">
      <c r="A80" s="3" t="s">
        <v>1062</v>
      </c>
      <c r="B80" s="4">
        <v>350</v>
      </c>
      <c r="C80" s="4">
        <v>284.56074678204499</v>
      </c>
      <c r="D80" s="4">
        <v>6.2700166666666703</v>
      </c>
      <c r="E80" s="4">
        <v>78024.474327007905</v>
      </c>
      <c r="F80" s="4">
        <v>81.303070509155802</v>
      </c>
      <c r="G80" s="4">
        <v>6.3288833333333301</v>
      </c>
      <c r="H80" s="4">
        <v>247583.46848526999</v>
      </c>
    </row>
    <row r="81" spans="1:8">
      <c r="A81" s="3" t="s">
        <v>1061</v>
      </c>
      <c r="B81" s="4"/>
      <c r="C81" s="4">
        <v>0</v>
      </c>
      <c r="D81" s="4">
        <v>6.3271166666666696</v>
      </c>
      <c r="E81" s="4">
        <v>0</v>
      </c>
      <c r="F81" s="4"/>
      <c r="G81" s="4">
        <v>6.3288500000000001</v>
      </c>
      <c r="H81" s="4">
        <v>240241.14505826301</v>
      </c>
    </row>
    <row r="82" spans="1:8">
      <c r="A82" s="3" t="s">
        <v>1060</v>
      </c>
      <c r="B82" s="4"/>
      <c r="C82" s="4">
        <v>0</v>
      </c>
      <c r="D82" s="4">
        <v>6.3271499999999996</v>
      </c>
      <c r="E82" s="4">
        <v>0</v>
      </c>
      <c r="F82" s="4"/>
      <c r="G82" s="4">
        <v>6.3288833333333301</v>
      </c>
      <c r="H82" s="4">
        <v>245408.853815718</v>
      </c>
    </row>
    <row r="83" spans="1:8">
      <c r="A83" s="3" t="s">
        <v>1059</v>
      </c>
      <c r="B83" s="4"/>
      <c r="C83" s="4">
        <v>0</v>
      </c>
      <c r="D83" s="4">
        <v>6.3318833333333302</v>
      </c>
      <c r="E83" s="4">
        <v>0</v>
      </c>
      <c r="F83" s="4"/>
      <c r="G83" s="4">
        <v>6.3288500000000001</v>
      </c>
      <c r="H83" s="4">
        <v>256724.95520749601</v>
      </c>
    </row>
    <row r="84" spans="1:8">
      <c r="A84" s="3" t="s">
        <v>1058</v>
      </c>
      <c r="B84" s="4"/>
      <c r="C84" s="4">
        <v>0</v>
      </c>
      <c r="D84" s="4">
        <v>6.3271499999999996</v>
      </c>
      <c r="E84" s="4">
        <v>0</v>
      </c>
      <c r="F84" s="4"/>
      <c r="G84" s="4">
        <v>6.3288833333333301</v>
      </c>
      <c r="H84" s="4">
        <v>241068.05333924701</v>
      </c>
    </row>
    <row r="85" spans="1:8">
      <c r="A85" s="3" t="s">
        <v>1057</v>
      </c>
      <c r="B85" s="4"/>
      <c r="C85" s="4">
        <v>0</v>
      </c>
      <c r="D85" s="4">
        <v>6.3272666666666701</v>
      </c>
      <c r="E85" s="4">
        <v>0</v>
      </c>
      <c r="F85" s="4"/>
      <c r="G85" s="4">
        <v>6.3289999999999997</v>
      </c>
      <c r="H85" s="4">
        <v>247564.10949708399</v>
      </c>
    </row>
    <row r="86" spans="1:8">
      <c r="A86" s="3" t="s">
        <v>1056</v>
      </c>
      <c r="B86" s="4"/>
      <c r="C86" s="4">
        <v>0</v>
      </c>
      <c r="D86" s="4">
        <v>6.2604666666666704</v>
      </c>
      <c r="E86" s="4">
        <v>0</v>
      </c>
      <c r="F86" s="4"/>
      <c r="G86" s="4">
        <v>6.3288500000000001</v>
      </c>
      <c r="H86" s="4">
        <v>243751.97083436599</v>
      </c>
    </row>
    <row r="87" spans="1:8">
      <c r="A87" s="3" t="s">
        <v>1055</v>
      </c>
      <c r="B87" s="4"/>
      <c r="C87" s="4">
        <v>0</v>
      </c>
      <c r="D87" s="4">
        <v>6.3271499999999996</v>
      </c>
      <c r="E87" s="4">
        <v>0</v>
      </c>
      <c r="F87" s="4"/>
      <c r="G87" s="4">
        <v>6.3241333333333296</v>
      </c>
      <c r="H87" s="4">
        <v>248135.31921999899</v>
      </c>
    </row>
    <row r="88" spans="1:8">
      <c r="A88" s="3" t="s">
        <v>1054</v>
      </c>
      <c r="B88" s="4"/>
      <c r="C88" s="4">
        <v>0</v>
      </c>
      <c r="D88" s="4">
        <v>6.3271166666666696</v>
      </c>
      <c r="E88" s="4">
        <v>0</v>
      </c>
      <c r="F88" s="4"/>
      <c r="G88" s="4">
        <v>6.3240999999999996</v>
      </c>
      <c r="H88" s="4">
        <v>240808.1904203</v>
      </c>
    </row>
    <row r="89" spans="1:8">
      <c r="A89" s="3" t="s">
        <v>1053</v>
      </c>
      <c r="B89" s="4"/>
      <c r="C89" s="4">
        <v>0</v>
      </c>
      <c r="D89" s="4">
        <v>6.3271499999999996</v>
      </c>
      <c r="E89" s="4">
        <v>0</v>
      </c>
      <c r="F89" s="4"/>
      <c r="G89" s="4">
        <v>6.3288833333333301</v>
      </c>
      <c r="H89" s="4">
        <v>244676.91633943201</v>
      </c>
    </row>
    <row r="90" spans="1:8">
      <c r="A90" s="3" t="s">
        <v>1052</v>
      </c>
      <c r="B90" s="4">
        <v>50</v>
      </c>
      <c r="C90" s="4">
        <v>45.124042975541997</v>
      </c>
      <c r="D90" s="4">
        <v>6.2652333333333301</v>
      </c>
      <c r="E90" s="4">
        <v>11948.5194135855</v>
      </c>
      <c r="F90" s="4">
        <v>90.248085951083894</v>
      </c>
      <c r="G90" s="4">
        <v>6.3240999999999996</v>
      </c>
      <c r="H90" s="4">
        <v>239095.75895395101</v>
      </c>
    </row>
    <row r="91" spans="1:8">
      <c r="A91" s="3" t="s">
        <v>1051</v>
      </c>
      <c r="B91" s="4"/>
      <c r="C91" s="4">
        <v>0</v>
      </c>
      <c r="D91" s="4">
        <v>6.33191666666667</v>
      </c>
      <c r="E91" s="4">
        <v>0</v>
      </c>
      <c r="F91" s="4"/>
      <c r="G91" s="4">
        <v>6.3288833333333301</v>
      </c>
      <c r="H91" s="4">
        <v>232089.271250627</v>
      </c>
    </row>
    <row r="92" spans="1:8">
      <c r="A92" s="3" t="s">
        <v>1050</v>
      </c>
      <c r="B92" s="4"/>
      <c r="C92" s="4">
        <v>0</v>
      </c>
      <c r="D92" s="4">
        <v>6.3271166666666696</v>
      </c>
      <c r="E92" s="4">
        <v>0</v>
      </c>
      <c r="F92" s="4"/>
      <c r="G92" s="4">
        <v>6.3288500000000001</v>
      </c>
      <c r="H92" s="4">
        <v>233753.509426784</v>
      </c>
    </row>
    <row r="93" spans="1:8">
      <c r="A93" s="3" t="s">
        <v>1049</v>
      </c>
      <c r="B93" s="4"/>
      <c r="C93" s="4">
        <v>0</v>
      </c>
      <c r="D93" s="4">
        <v>6.2509833333333296</v>
      </c>
      <c r="E93" s="4">
        <v>0</v>
      </c>
      <c r="F93" s="4"/>
      <c r="G93" s="4">
        <v>6.3241333333333296</v>
      </c>
      <c r="H93" s="4">
        <v>227550.70942385899</v>
      </c>
    </row>
    <row r="94" spans="1:8">
      <c r="A94" s="3" t="s">
        <v>1048</v>
      </c>
      <c r="B94" s="4"/>
      <c r="C94" s="4">
        <v>0</v>
      </c>
      <c r="D94" s="4">
        <v>6.3271166666666696</v>
      </c>
      <c r="E94" s="4">
        <v>0</v>
      </c>
      <c r="F94" s="4"/>
      <c r="G94" s="4">
        <v>6.3240999999999996</v>
      </c>
      <c r="H94" s="4">
        <v>226241.34458178701</v>
      </c>
    </row>
    <row r="95" spans="1:8">
      <c r="A95" s="3" t="s">
        <v>1047</v>
      </c>
      <c r="B95" s="4"/>
      <c r="C95" s="4">
        <v>0</v>
      </c>
      <c r="D95" s="4">
        <v>6.3271499999999996</v>
      </c>
      <c r="E95" s="4">
        <v>0</v>
      </c>
      <c r="F95" s="4"/>
      <c r="G95" s="4">
        <v>6.3241333333333296</v>
      </c>
      <c r="H95" s="4">
        <v>220474.61202874401</v>
      </c>
    </row>
    <row r="96" spans="1:8">
      <c r="A96" s="3" t="s">
        <v>1046</v>
      </c>
      <c r="B96" s="4"/>
      <c r="C96" s="4">
        <v>0</v>
      </c>
      <c r="D96" s="4">
        <v>6.3271166666666696</v>
      </c>
      <c r="E96" s="4">
        <v>0</v>
      </c>
      <c r="F96" s="4"/>
      <c r="G96" s="4">
        <v>6.3288500000000001</v>
      </c>
      <c r="H96" s="4">
        <v>234144.426798509</v>
      </c>
    </row>
    <row r="97" spans="1:8">
      <c r="A97" s="3" t="s">
        <v>1045</v>
      </c>
      <c r="B97" s="4"/>
      <c r="C97" s="4">
        <v>0</v>
      </c>
      <c r="D97" s="4">
        <v>6.3271499999999996</v>
      </c>
      <c r="E97" s="4">
        <v>0</v>
      </c>
      <c r="F97" s="4"/>
      <c r="G97" s="4">
        <v>6.3288833333333301</v>
      </c>
      <c r="H97" s="4">
        <v>201101.18256225399</v>
      </c>
    </row>
    <row r="98" spans="1:8">
      <c r="A98" s="3" t="s">
        <v>1044</v>
      </c>
      <c r="B98" s="4"/>
      <c r="C98" s="4">
        <v>0</v>
      </c>
      <c r="D98" s="4">
        <v>6.3271166666666696</v>
      </c>
      <c r="E98" s="4">
        <v>0</v>
      </c>
      <c r="F98" s="4"/>
      <c r="G98" s="4">
        <v>6.3240999999999996</v>
      </c>
      <c r="H98" s="4">
        <v>219969.59580257101</v>
      </c>
    </row>
    <row r="99" spans="1:8">
      <c r="A99" s="3" t="s">
        <v>1043</v>
      </c>
      <c r="B99" s="4"/>
      <c r="C99" s="4">
        <v>0</v>
      </c>
      <c r="D99" s="4">
        <v>6.3271499999999996</v>
      </c>
      <c r="E99" s="4">
        <v>0</v>
      </c>
      <c r="F99" s="4"/>
      <c r="G99" s="4">
        <v>6.3288833333333301</v>
      </c>
      <c r="H99" s="4">
        <v>188893.085909077</v>
      </c>
    </row>
    <row r="100" spans="1:8">
      <c r="A100" s="3" t="s">
        <v>1042</v>
      </c>
      <c r="B100" s="4">
        <v>2500</v>
      </c>
      <c r="C100" s="4">
        <v>2539.3457643762399</v>
      </c>
      <c r="D100" s="4">
        <v>6.2652333333333301</v>
      </c>
      <c r="E100" s="4">
        <v>638512.70884380396</v>
      </c>
      <c r="F100" s="4">
        <v>101.573830575049</v>
      </c>
      <c r="G100" s="4">
        <v>6.3240999999999996</v>
      </c>
      <c r="H100" s="4">
        <v>227045.808885028</v>
      </c>
    </row>
    <row r="101" spans="1:8">
      <c r="A101" s="3" t="s">
        <v>1041</v>
      </c>
      <c r="B101" s="4"/>
      <c r="C101" s="4">
        <v>0</v>
      </c>
      <c r="D101" s="4">
        <v>6.3271499999999996</v>
      </c>
      <c r="E101" s="4">
        <v>0</v>
      </c>
      <c r="F101" s="4"/>
      <c r="G101" s="4">
        <v>6.3288833333333301</v>
      </c>
      <c r="H101" s="4">
        <v>212428.25962679501</v>
      </c>
    </row>
    <row r="102" spans="1:8">
      <c r="A102" s="3" t="s">
        <v>1040</v>
      </c>
      <c r="B102" s="4"/>
      <c r="C102" s="4">
        <v>0</v>
      </c>
      <c r="D102" s="4">
        <v>6.3271166666666696</v>
      </c>
      <c r="E102" s="4">
        <v>0</v>
      </c>
      <c r="F102" s="4"/>
      <c r="G102" s="4">
        <v>6.3240999999999996</v>
      </c>
      <c r="H102" s="4">
        <v>216568.744857382</v>
      </c>
    </row>
    <row r="103" spans="1:8">
      <c r="A103" s="3" t="s">
        <v>1039</v>
      </c>
      <c r="B103" s="4"/>
      <c r="C103" s="4">
        <v>0</v>
      </c>
      <c r="D103" s="4">
        <v>6.3223833333333301</v>
      </c>
      <c r="E103" s="4">
        <v>0</v>
      </c>
      <c r="F103" s="4"/>
      <c r="G103" s="4">
        <v>6.3241333333333296</v>
      </c>
      <c r="H103" s="4">
        <v>214327.97347568299</v>
      </c>
    </row>
    <row r="104" spans="1:8">
      <c r="A104" s="3" t="s">
        <v>1038</v>
      </c>
      <c r="B104" s="4"/>
      <c r="C104" s="4">
        <v>0</v>
      </c>
      <c r="D104" s="4">
        <v>6.2509499999999996</v>
      </c>
      <c r="E104" s="4">
        <v>0</v>
      </c>
      <c r="F104" s="4"/>
      <c r="G104" s="4">
        <v>6.3288500000000001</v>
      </c>
      <c r="H104" s="4">
        <v>204394.14819199499</v>
      </c>
    </row>
    <row r="105" spans="1:8">
      <c r="A105" s="3" t="s">
        <v>1037</v>
      </c>
      <c r="B105" s="4"/>
      <c r="C105" s="4">
        <v>0</v>
      </c>
      <c r="D105" s="4">
        <v>6.3223833333333301</v>
      </c>
      <c r="E105" s="4">
        <v>0</v>
      </c>
      <c r="F105" s="4"/>
      <c r="G105" s="4">
        <v>6.3241333333333296</v>
      </c>
      <c r="H105" s="4">
        <v>200924.10169810301</v>
      </c>
    </row>
    <row r="106" spans="1:8">
      <c r="A106" s="3" t="s">
        <v>1036</v>
      </c>
      <c r="B106" s="4"/>
      <c r="C106" s="4">
        <v>0</v>
      </c>
      <c r="D106" s="4">
        <v>6.3271166666666696</v>
      </c>
      <c r="E106" s="4">
        <v>0</v>
      </c>
      <c r="F106" s="4"/>
      <c r="G106" s="4">
        <v>6.3288500000000001</v>
      </c>
      <c r="H106" s="4">
        <v>214839.56022072799</v>
      </c>
    </row>
    <row r="107" spans="1:8">
      <c r="A107" s="3" t="s">
        <v>1035</v>
      </c>
      <c r="B107" s="4"/>
      <c r="C107" s="4">
        <v>0</v>
      </c>
      <c r="D107" s="4">
        <v>6.3223833333333301</v>
      </c>
      <c r="E107" s="4">
        <v>0</v>
      </c>
      <c r="F107" s="4"/>
      <c r="G107" s="4">
        <v>6.3241333333333296</v>
      </c>
      <c r="H107" s="4">
        <v>217521.768434942</v>
      </c>
    </row>
    <row r="108" spans="1:8">
      <c r="A108" s="3" t="s">
        <v>1034</v>
      </c>
      <c r="B108" s="4"/>
      <c r="C108" s="4">
        <v>0</v>
      </c>
      <c r="D108" s="4">
        <v>6.2510833333333302</v>
      </c>
      <c r="E108" s="4">
        <v>0</v>
      </c>
      <c r="F108" s="4"/>
      <c r="G108" s="4">
        <v>6.3242333333333303</v>
      </c>
      <c r="H108" s="4">
        <v>206803.863622837</v>
      </c>
    </row>
    <row r="109" spans="1:8">
      <c r="A109" s="3" t="s">
        <v>1033</v>
      </c>
      <c r="B109" s="4"/>
      <c r="C109" s="4">
        <v>0</v>
      </c>
      <c r="D109" s="4">
        <v>6.3271166666666696</v>
      </c>
      <c r="E109" s="4">
        <v>0</v>
      </c>
      <c r="F109" s="4"/>
      <c r="G109" s="4">
        <v>6.3240999999999996</v>
      </c>
      <c r="H109" s="4">
        <v>209404.910413634</v>
      </c>
    </row>
    <row r="110" spans="1:8">
      <c r="A110" s="3" t="s">
        <v>1032</v>
      </c>
      <c r="B110" s="4">
        <v>125</v>
      </c>
      <c r="C110" s="4">
        <v>113.595379326097</v>
      </c>
      <c r="D110" s="4">
        <v>6.2700166666666703</v>
      </c>
      <c r="E110" s="4">
        <v>26768.353555933601</v>
      </c>
      <c r="F110" s="4">
        <v>90.876303460877494</v>
      </c>
      <c r="G110" s="4">
        <v>6.3288833333333301</v>
      </c>
      <c r="H110" s="4">
        <v>212778.02676216001</v>
      </c>
    </row>
    <row r="111" spans="1:8">
      <c r="A111" s="3" t="s">
        <v>1031</v>
      </c>
      <c r="B111" s="4"/>
      <c r="C111" s="4">
        <v>0</v>
      </c>
      <c r="D111" s="4">
        <v>6.3271166666666696</v>
      </c>
      <c r="E111" s="4">
        <v>0</v>
      </c>
      <c r="F111" s="4"/>
      <c r="G111" s="4">
        <v>6.3288500000000001</v>
      </c>
      <c r="H111" s="4">
        <v>203824.35369214899</v>
      </c>
    </row>
    <row r="112" spans="1:8">
      <c r="A112" s="3" t="s">
        <v>1030</v>
      </c>
      <c r="B112" s="4"/>
      <c r="C112" s="4">
        <v>0</v>
      </c>
      <c r="D112" s="4">
        <v>6.3271499999999996</v>
      </c>
      <c r="E112" s="4">
        <v>0</v>
      </c>
      <c r="F112" s="4"/>
      <c r="G112" s="4">
        <v>6.3241333333333296</v>
      </c>
      <c r="H112" s="4">
        <v>191804.50633343001</v>
      </c>
    </row>
    <row r="113" spans="1:8">
      <c r="A113" s="3" t="s">
        <v>1029</v>
      </c>
      <c r="B113" s="4"/>
      <c r="C113" s="4">
        <v>0</v>
      </c>
      <c r="D113" s="4">
        <v>6.3223500000000001</v>
      </c>
      <c r="E113" s="4">
        <v>0</v>
      </c>
      <c r="F113" s="4"/>
      <c r="G113" s="4">
        <v>6.3240999999999996</v>
      </c>
      <c r="H113" s="4">
        <v>200444.76220082701</v>
      </c>
    </row>
    <row r="114" spans="1:8">
      <c r="A114" s="3" t="s">
        <v>1028</v>
      </c>
      <c r="B114" s="4"/>
      <c r="C114" s="4">
        <v>685.37783407070197</v>
      </c>
      <c r="D114" s="4">
        <v>6.2652666666666699</v>
      </c>
      <c r="E114" s="4">
        <v>160757.833003968</v>
      </c>
      <c r="F114" s="4"/>
      <c r="G114" s="4">
        <v>6.3288833333333301</v>
      </c>
      <c r="H114" s="4">
        <v>211791.180934106</v>
      </c>
    </row>
    <row r="115" spans="1:8">
      <c r="A115" s="3" t="s">
        <v>1027</v>
      </c>
      <c r="B115" s="4"/>
      <c r="C115" s="4">
        <v>852.04733307517802</v>
      </c>
      <c r="D115" s="4">
        <v>6.2699833333333297</v>
      </c>
      <c r="E115" s="4">
        <v>196098.069784689</v>
      </c>
      <c r="F115" s="4"/>
      <c r="G115" s="4">
        <v>6.3288500000000001</v>
      </c>
      <c r="H115" s="4">
        <v>207814.27709307201</v>
      </c>
    </row>
    <row r="116" spans="1:8">
      <c r="A116" s="3" t="s">
        <v>1026</v>
      </c>
      <c r="B116" s="4"/>
      <c r="C116" s="4">
        <v>789.94864209387799</v>
      </c>
      <c r="D116" s="4">
        <v>6.2652666666666699</v>
      </c>
      <c r="E116" s="4">
        <v>189287.92601739499</v>
      </c>
      <c r="F116" s="4"/>
      <c r="G116" s="4">
        <v>6.3241333333333296</v>
      </c>
      <c r="H116" s="4">
        <v>216366.41002235201</v>
      </c>
    </row>
    <row r="117" spans="1:8">
      <c r="A117" s="3" t="s">
        <v>1025</v>
      </c>
      <c r="B117" s="4"/>
      <c r="C117" s="4">
        <v>766.99643992124902</v>
      </c>
      <c r="D117" s="4">
        <v>6.2699833333333297</v>
      </c>
      <c r="E117" s="4">
        <v>181365.91977622599</v>
      </c>
      <c r="F117" s="4"/>
      <c r="G117" s="4">
        <v>6.3288500000000001</v>
      </c>
      <c r="H117" s="4">
        <v>213514.865853861</v>
      </c>
    </row>
    <row r="118" spans="1:8">
      <c r="A118" s="3" t="s">
        <v>1024</v>
      </c>
      <c r="B118" s="4"/>
      <c r="C118" s="4">
        <v>742.72765842522995</v>
      </c>
      <c r="D118" s="4">
        <v>6.2700166666666703</v>
      </c>
      <c r="E118" s="4">
        <v>164882.46746737801</v>
      </c>
      <c r="F118" s="4"/>
      <c r="G118" s="4">
        <v>6.3288833333333301</v>
      </c>
      <c r="H118" s="4">
        <v>200452.12496112601</v>
      </c>
    </row>
    <row r="119" spans="1:8">
      <c r="A119" s="3" t="s">
        <v>1023</v>
      </c>
      <c r="B119" s="4"/>
      <c r="C119" s="4">
        <v>863.67769905493697</v>
      </c>
      <c r="D119" s="4">
        <v>6.2652333333333301</v>
      </c>
      <c r="E119" s="4">
        <v>192521.56968427601</v>
      </c>
      <c r="F119" s="4"/>
      <c r="G119" s="4">
        <v>6.3240999999999996</v>
      </c>
      <c r="H119" s="4">
        <v>201276.68518263299</v>
      </c>
    </row>
    <row r="120" spans="1:8">
      <c r="A120" s="3" t="s">
        <v>1022</v>
      </c>
      <c r="B120" s="4">
        <v>800</v>
      </c>
      <c r="C120" s="4">
        <v>829.46831962510998</v>
      </c>
      <c r="D120" s="4">
        <v>6.2700166666666703</v>
      </c>
      <c r="E120" s="4">
        <v>192596.50986102899</v>
      </c>
      <c r="F120" s="4">
        <v>103.683539953139</v>
      </c>
      <c r="G120" s="4">
        <v>6.3288833333333301</v>
      </c>
      <c r="H120" s="4">
        <v>209659.42613382099</v>
      </c>
    </row>
    <row r="121" spans="1:8">
      <c r="A121" s="3" t="s">
        <v>1021</v>
      </c>
      <c r="B121" s="4"/>
      <c r="C121" s="4">
        <v>606.07728205314902</v>
      </c>
      <c r="D121" s="4">
        <v>6.2699833333333297</v>
      </c>
      <c r="E121" s="4">
        <v>129475.852346637</v>
      </c>
      <c r="F121" s="4"/>
      <c r="G121" s="4">
        <v>6.3288500000000001</v>
      </c>
      <c r="H121" s="4">
        <v>192897.48113502201</v>
      </c>
    </row>
    <row r="122" spans="1:8">
      <c r="A122" s="3" t="s">
        <v>1020</v>
      </c>
      <c r="B122" s="4"/>
      <c r="C122" s="4">
        <v>640.76206143072397</v>
      </c>
      <c r="D122" s="4">
        <v>6.2605000000000004</v>
      </c>
      <c r="E122" s="4">
        <v>129104.312856117</v>
      </c>
      <c r="F122" s="4"/>
      <c r="G122" s="4">
        <v>6.3241333333333296</v>
      </c>
      <c r="H122" s="4">
        <v>181932.27237956101</v>
      </c>
    </row>
    <row r="123" spans="1:8">
      <c r="A123" s="3" t="s">
        <v>1019</v>
      </c>
      <c r="B123" s="4"/>
      <c r="C123" s="4">
        <v>510.45833525888298</v>
      </c>
      <c r="D123" s="4">
        <v>6.2652333333333301</v>
      </c>
      <c r="E123" s="4">
        <v>116492.67328221</v>
      </c>
      <c r="F123" s="4"/>
      <c r="G123" s="4">
        <v>6.3240999999999996</v>
      </c>
      <c r="H123" s="4">
        <v>206064.934402835</v>
      </c>
    </row>
    <row r="124" spans="1:8">
      <c r="A124" s="3" t="s">
        <v>1018</v>
      </c>
      <c r="B124" s="4"/>
      <c r="C124" s="4">
        <v>488.58106078134801</v>
      </c>
      <c r="D124" s="4">
        <v>6.2652666666666699</v>
      </c>
      <c r="E124" s="4">
        <v>101014.45593147499</v>
      </c>
      <c r="F124" s="4"/>
      <c r="G124" s="4">
        <v>6.3241333333333296</v>
      </c>
      <c r="H124" s="4">
        <v>186686.40142945701</v>
      </c>
    </row>
    <row r="125" spans="1:8">
      <c r="A125" s="3" t="s">
        <v>1017</v>
      </c>
      <c r="B125" s="4"/>
      <c r="C125" s="4">
        <v>554.91657306443403</v>
      </c>
      <c r="D125" s="4">
        <v>6.2652333333333301</v>
      </c>
      <c r="E125" s="4">
        <v>108628.862405048</v>
      </c>
      <c r="F125" s="4"/>
      <c r="G125" s="4">
        <v>6.3240999999999996</v>
      </c>
      <c r="H125" s="4">
        <v>176759.72583203</v>
      </c>
    </row>
    <row r="126" spans="1:8">
      <c r="A126" s="3" t="s">
        <v>1016</v>
      </c>
      <c r="B126" s="4"/>
      <c r="C126" s="4">
        <v>763.89982267569303</v>
      </c>
      <c r="D126" s="4">
        <v>6.2509833333333296</v>
      </c>
      <c r="E126" s="4">
        <v>121982.878183058</v>
      </c>
      <c r="F126" s="4"/>
      <c r="G126" s="4">
        <v>6.3193666666666699</v>
      </c>
      <c r="H126" s="4">
        <v>144187.71201498699</v>
      </c>
    </row>
    <row r="127" spans="1:8">
      <c r="A127" s="3" t="s">
        <v>1015</v>
      </c>
      <c r="B127" s="4"/>
      <c r="C127" s="4">
        <v>147.55657059085101</v>
      </c>
      <c r="D127" s="4">
        <v>6.2652333333333301</v>
      </c>
      <c r="E127" s="4">
        <v>26045.467313006098</v>
      </c>
      <c r="F127" s="4"/>
      <c r="G127" s="4">
        <v>6.3288500000000001</v>
      </c>
      <c r="H127" s="4">
        <v>159382.04112065301</v>
      </c>
    </row>
    <row r="128" spans="1:8">
      <c r="A128" s="3" t="s">
        <v>1014</v>
      </c>
      <c r="B128" s="4"/>
      <c r="C128" s="4">
        <v>170.96548960740799</v>
      </c>
      <c r="D128" s="4">
        <v>6.2652666666666699</v>
      </c>
      <c r="E128" s="4">
        <v>33746.271337694197</v>
      </c>
      <c r="F128" s="4"/>
      <c r="G128" s="4">
        <v>6.3241333333333296</v>
      </c>
      <c r="H128" s="4">
        <v>178230.95049629299</v>
      </c>
    </row>
    <row r="129" spans="1:8">
      <c r="A129" s="3" t="s">
        <v>1013</v>
      </c>
      <c r="B129" s="4"/>
      <c r="C129" s="4">
        <v>245.38690420040101</v>
      </c>
      <c r="D129" s="4">
        <v>6.2604666666666704</v>
      </c>
      <c r="E129" s="4">
        <v>37952.366006811702</v>
      </c>
      <c r="F129" s="4"/>
      <c r="G129" s="4">
        <v>6.3240999999999996</v>
      </c>
      <c r="H129" s="4">
        <v>139653.96077880601</v>
      </c>
    </row>
    <row r="130" spans="1:8">
      <c r="A130" s="3" t="s">
        <v>1012</v>
      </c>
      <c r="B130" s="4">
        <v>80</v>
      </c>
      <c r="C130" s="4">
        <v>86.802100268887003</v>
      </c>
      <c r="D130" s="4">
        <v>6.2700166666666703</v>
      </c>
      <c r="E130" s="4">
        <v>19763.2001453394</v>
      </c>
      <c r="F130" s="4">
        <v>108.50262533610901</v>
      </c>
      <c r="G130" s="4">
        <v>6.3288833333333301</v>
      </c>
      <c r="H130" s="4">
        <v>205585.660089379</v>
      </c>
    </row>
    <row r="131" spans="1:8">
      <c r="A131" s="3" t="s">
        <v>1011</v>
      </c>
      <c r="B131" s="4"/>
      <c r="C131" s="4">
        <v>24.720250457034101</v>
      </c>
      <c r="D131" s="4">
        <v>6.2652333333333301</v>
      </c>
      <c r="E131" s="4">
        <v>5059.0949556834703</v>
      </c>
      <c r="F131" s="4"/>
      <c r="G131" s="4">
        <v>6.3288500000000001</v>
      </c>
      <c r="H131" s="4">
        <v>184793.09857417099</v>
      </c>
    </row>
    <row r="132" spans="1:8">
      <c r="A132" s="3" t="s">
        <v>1010</v>
      </c>
      <c r="B132" s="4"/>
      <c r="C132" s="4">
        <v>39.1117257470925</v>
      </c>
      <c r="D132" s="4">
        <v>6.2605000000000004</v>
      </c>
      <c r="E132" s="4">
        <v>7722.9754098112198</v>
      </c>
      <c r="F132" s="4"/>
      <c r="G132" s="4">
        <v>6.3241333333333296</v>
      </c>
      <c r="H132" s="4">
        <v>178296.76211368301</v>
      </c>
    </row>
    <row r="133" spans="1:8">
      <c r="A133" s="3" t="s">
        <v>1009</v>
      </c>
      <c r="B133" s="4"/>
      <c r="C133" s="4">
        <v>43.443365502663902</v>
      </c>
      <c r="D133" s="4">
        <v>6.2557</v>
      </c>
      <c r="E133" s="4">
        <v>8741.7762298510006</v>
      </c>
      <c r="F133" s="4"/>
      <c r="G133" s="4">
        <v>6.3240999999999996</v>
      </c>
      <c r="H133" s="4">
        <v>181694.59429689799</v>
      </c>
    </row>
    <row r="134" spans="1:8">
      <c r="A134" s="3" t="s">
        <v>1008</v>
      </c>
      <c r="B134" s="4"/>
      <c r="C134" s="4">
        <v>0</v>
      </c>
      <c r="D134" s="4">
        <v>6.3176333333333297</v>
      </c>
      <c r="E134" s="4">
        <v>0</v>
      </c>
      <c r="F134" s="4"/>
      <c r="G134" s="4">
        <v>6.3193666666666699</v>
      </c>
      <c r="H134" s="4">
        <v>171817.599550666</v>
      </c>
    </row>
    <row r="135" spans="1:8">
      <c r="A135" s="3" t="s">
        <v>1007</v>
      </c>
      <c r="B135" s="4"/>
      <c r="C135" s="4">
        <v>3.3945269090043602</v>
      </c>
      <c r="D135" s="4">
        <v>6.2509499999999996</v>
      </c>
      <c r="E135" s="4">
        <v>664.96584684755805</v>
      </c>
      <c r="F135" s="4"/>
      <c r="G135" s="4">
        <v>6.3193333333333301</v>
      </c>
      <c r="H135" s="4">
        <v>176882.90728657201</v>
      </c>
    </row>
    <row r="136" spans="1:8">
      <c r="A136" s="3" t="s">
        <v>1006</v>
      </c>
      <c r="B136" s="4"/>
      <c r="C136" s="4">
        <v>4.6110116469944504</v>
      </c>
      <c r="D136" s="4">
        <v>6.2462166666666699</v>
      </c>
      <c r="E136" s="4">
        <v>803.46529908363902</v>
      </c>
      <c r="F136" s="4"/>
      <c r="G136" s="4">
        <v>6.3193666666666699</v>
      </c>
      <c r="H136" s="4">
        <v>157339.10987711101</v>
      </c>
    </row>
    <row r="137" spans="1:8">
      <c r="A137" s="3" t="s">
        <v>1005</v>
      </c>
      <c r="B137" s="4"/>
      <c r="C137" s="4">
        <v>0</v>
      </c>
      <c r="D137" s="4">
        <v>6.2558499999999997</v>
      </c>
      <c r="E137" s="4">
        <v>0</v>
      </c>
      <c r="F137" s="4"/>
      <c r="G137" s="4">
        <v>6.3289999999999997</v>
      </c>
      <c r="H137" s="4">
        <v>170064.84926086801</v>
      </c>
    </row>
    <row r="138" spans="1:8">
      <c r="A138" s="3" t="s">
        <v>1004</v>
      </c>
      <c r="B138" s="4"/>
      <c r="C138" s="4">
        <v>0</v>
      </c>
      <c r="D138" s="4">
        <v>6.3271166666666696</v>
      </c>
      <c r="E138" s="4">
        <v>0</v>
      </c>
      <c r="F138" s="4"/>
      <c r="G138" s="4">
        <v>6.3240999999999996</v>
      </c>
      <c r="H138" s="4">
        <v>153044.841616319</v>
      </c>
    </row>
    <row r="139" spans="1:8">
      <c r="A139" s="3" t="s">
        <v>1003</v>
      </c>
      <c r="B139" s="4"/>
      <c r="C139" s="4">
        <v>0</v>
      </c>
      <c r="D139" s="4">
        <v>6.3223833333333301</v>
      </c>
      <c r="E139" s="4">
        <v>0</v>
      </c>
      <c r="F139" s="4"/>
      <c r="G139" s="4">
        <v>6.3241333333333296</v>
      </c>
      <c r="H139" s="4">
        <v>168597.29532290401</v>
      </c>
    </row>
    <row r="140" spans="1:8">
      <c r="A140" s="3" t="s">
        <v>1002</v>
      </c>
      <c r="B140" s="4">
        <v>20</v>
      </c>
      <c r="C140" s="4">
        <v>18.799931884987799</v>
      </c>
      <c r="D140" s="4">
        <v>6.2699833333333297</v>
      </c>
      <c r="E140" s="4">
        <v>3980.5010222647802</v>
      </c>
      <c r="F140" s="4">
        <v>93.999659424939097</v>
      </c>
      <c r="G140" s="4">
        <v>6.32886666666667</v>
      </c>
      <c r="H140" s="4">
        <v>191182.10866542801</v>
      </c>
    </row>
    <row r="141" spans="1:8">
      <c r="A141" s="3" t="s">
        <v>1001</v>
      </c>
      <c r="B141" s="4"/>
      <c r="C141" s="4">
        <v>0</v>
      </c>
      <c r="D141" s="4">
        <v>6.3271499999999996</v>
      </c>
      <c r="E141" s="4">
        <v>0</v>
      </c>
      <c r="F141" s="4"/>
      <c r="G141" s="4">
        <v>6.3288833333333301</v>
      </c>
      <c r="H141" s="4">
        <v>162791.548450056</v>
      </c>
    </row>
    <row r="142" spans="1:8">
      <c r="A142" s="3" t="s">
        <v>1000</v>
      </c>
      <c r="B142" s="4"/>
      <c r="C142" s="4">
        <v>0</v>
      </c>
      <c r="D142" s="4">
        <v>6.3224999999999998</v>
      </c>
      <c r="E142" s="4">
        <v>0</v>
      </c>
      <c r="F142" s="4"/>
      <c r="G142" s="4">
        <v>6.3242333333333303</v>
      </c>
      <c r="H142" s="4">
        <v>168371.442107551</v>
      </c>
    </row>
    <row r="143" spans="1:8">
      <c r="A143" s="3" t="s">
        <v>999</v>
      </c>
      <c r="B143" s="4"/>
      <c r="C143" s="4">
        <v>0</v>
      </c>
      <c r="D143" s="4">
        <v>6.3223500000000001</v>
      </c>
      <c r="E143" s="4">
        <v>0</v>
      </c>
      <c r="F143" s="4"/>
      <c r="G143" s="4">
        <v>6.3240999999999996</v>
      </c>
      <c r="H143" s="4">
        <v>184594.82989938601</v>
      </c>
    </row>
    <row r="144" spans="1:8">
      <c r="A144" s="3" t="s">
        <v>998</v>
      </c>
      <c r="B144" s="4"/>
      <c r="C144" s="4">
        <v>0</v>
      </c>
      <c r="D144" s="4">
        <v>6.2700166666666703</v>
      </c>
      <c r="E144" s="4">
        <v>0</v>
      </c>
      <c r="F144" s="4"/>
      <c r="G144" s="4">
        <v>6.3288833333333301</v>
      </c>
      <c r="H144" s="4">
        <v>175318.00494735999</v>
      </c>
    </row>
    <row r="145" spans="1:8">
      <c r="A145" s="3" t="s">
        <v>997</v>
      </c>
      <c r="B145" s="4"/>
      <c r="C145" s="4">
        <v>0</v>
      </c>
      <c r="D145" s="4">
        <v>6.26061666666667</v>
      </c>
      <c r="E145" s="4">
        <v>0</v>
      </c>
      <c r="F145" s="4"/>
      <c r="G145" s="4">
        <v>6.3242333333333303</v>
      </c>
      <c r="H145" s="4">
        <v>180159.94668511901</v>
      </c>
    </row>
    <row r="146" spans="1:8">
      <c r="A146" s="3" t="s">
        <v>996</v>
      </c>
      <c r="B146" s="4"/>
      <c r="C146" s="4">
        <v>0</v>
      </c>
      <c r="D146" s="4">
        <v>6.3271166666666696</v>
      </c>
      <c r="E146" s="4">
        <v>0</v>
      </c>
      <c r="F146" s="4"/>
      <c r="G146" s="4">
        <v>6.3288500000000001</v>
      </c>
      <c r="H146" s="4">
        <v>180199.85513939301</v>
      </c>
    </row>
    <row r="147" spans="1:8">
      <c r="A147" s="3" t="s">
        <v>995</v>
      </c>
      <c r="B147" s="4"/>
      <c r="C147" s="4">
        <v>0</v>
      </c>
      <c r="D147" s="4">
        <v>6.2700166666666703</v>
      </c>
      <c r="E147" s="4">
        <v>0</v>
      </c>
      <c r="F147" s="4"/>
      <c r="G147" s="4">
        <v>6.3288833333333301</v>
      </c>
      <c r="H147" s="4">
        <v>192666.96927941</v>
      </c>
    </row>
    <row r="148" spans="1:8">
      <c r="A148" s="3" t="s">
        <v>994</v>
      </c>
      <c r="B148" s="4"/>
      <c r="C148" s="4">
        <v>0</v>
      </c>
      <c r="D148" s="4">
        <v>6.2699833333333297</v>
      </c>
      <c r="E148" s="4">
        <v>0</v>
      </c>
      <c r="F148" s="4"/>
      <c r="G148" s="4">
        <v>6.3288500000000001</v>
      </c>
      <c r="H148" s="4">
        <v>169651.85172772501</v>
      </c>
    </row>
    <row r="149" spans="1:8">
      <c r="A149" s="3" t="s">
        <v>993</v>
      </c>
      <c r="B149" s="4"/>
      <c r="C149" s="4">
        <v>0</v>
      </c>
      <c r="D149" s="4">
        <v>6.25573333333333</v>
      </c>
      <c r="E149" s="4">
        <v>0</v>
      </c>
      <c r="F149" s="4"/>
      <c r="G149" s="4">
        <v>6.3241333333333296</v>
      </c>
      <c r="H149" s="4">
        <v>197512.08669453699</v>
      </c>
    </row>
    <row r="150" spans="1:8">
      <c r="A150" s="3" t="s">
        <v>992</v>
      </c>
      <c r="B150" s="4">
        <v>5000</v>
      </c>
      <c r="C150" s="4">
        <v>5325.02056123079</v>
      </c>
      <c r="D150" s="4">
        <v>6.2652333333333301</v>
      </c>
      <c r="E150" s="4">
        <v>1242396.9689520199</v>
      </c>
      <c r="F150" s="4">
        <v>106.500411224616</v>
      </c>
      <c r="G150" s="4">
        <v>6.3336166666666696</v>
      </c>
      <c r="H150" s="4">
        <v>210671.05858286101</v>
      </c>
    </row>
    <row r="151" spans="1:8">
      <c r="A151" s="3" t="s">
        <v>991</v>
      </c>
      <c r="B151" s="4"/>
      <c r="C151" s="4">
        <v>7.7705264652377304</v>
      </c>
      <c r="D151" s="4">
        <v>6.2652666666666699</v>
      </c>
      <c r="E151" s="4">
        <v>1633.84757318726</v>
      </c>
      <c r="F151" s="4"/>
      <c r="G151" s="4">
        <v>6.3288833333333301</v>
      </c>
      <c r="H151" s="4">
        <v>189857.114829784</v>
      </c>
    </row>
    <row r="152" spans="1:8">
      <c r="A152" s="3" t="s">
        <v>990</v>
      </c>
      <c r="B152" s="4"/>
      <c r="C152" s="4">
        <v>4.8332132036578397</v>
      </c>
      <c r="D152" s="4">
        <v>6.2701333333333302</v>
      </c>
      <c r="E152" s="4">
        <v>898.70693131905898</v>
      </c>
      <c r="F152" s="4"/>
      <c r="G152" s="4">
        <v>6.3289999999999997</v>
      </c>
      <c r="H152" s="4">
        <v>167898.927253428</v>
      </c>
    </row>
    <row r="153" spans="1:8">
      <c r="A153" s="3" t="s">
        <v>989</v>
      </c>
      <c r="B153" s="4"/>
      <c r="C153" s="4">
        <v>1.2772779331221</v>
      </c>
      <c r="D153" s="4">
        <v>6.2652333333333301</v>
      </c>
      <c r="E153" s="4">
        <v>265.045891717301</v>
      </c>
      <c r="F153" s="4"/>
      <c r="G153" s="4">
        <v>6.3240999999999996</v>
      </c>
      <c r="H153" s="4">
        <v>187370.60157187399</v>
      </c>
    </row>
    <row r="154" spans="1:8">
      <c r="A154" s="3" t="s">
        <v>988</v>
      </c>
      <c r="B154" s="4"/>
      <c r="C154" s="4">
        <v>3.6876077467917798</v>
      </c>
      <c r="D154" s="4">
        <v>6.2605000000000004</v>
      </c>
      <c r="E154" s="4">
        <v>746.36908388794598</v>
      </c>
      <c r="F154" s="4"/>
      <c r="G154" s="4">
        <v>6.3288833333333301</v>
      </c>
      <c r="H154" s="4">
        <v>182757.288707714</v>
      </c>
    </row>
    <row r="155" spans="1:8">
      <c r="A155" s="3" t="s">
        <v>987</v>
      </c>
      <c r="B155" s="4"/>
      <c r="C155" s="4">
        <v>0</v>
      </c>
      <c r="D155" s="4">
        <v>6.3272666666666701</v>
      </c>
      <c r="E155" s="4">
        <v>0</v>
      </c>
      <c r="F155" s="4"/>
      <c r="G155" s="4">
        <v>6.3289999999999997</v>
      </c>
      <c r="H155" s="4">
        <v>184766.55072127801</v>
      </c>
    </row>
    <row r="156" spans="1:8">
      <c r="A156" s="3" t="s">
        <v>986</v>
      </c>
      <c r="B156" s="4"/>
      <c r="C156" s="4">
        <v>0</v>
      </c>
      <c r="D156" s="4">
        <v>6.3271166666666696</v>
      </c>
      <c r="E156" s="4">
        <v>0</v>
      </c>
      <c r="F156" s="4"/>
      <c r="G156" s="4">
        <v>6.3240999999999996</v>
      </c>
      <c r="H156" s="4">
        <v>168111.920745132</v>
      </c>
    </row>
    <row r="157" spans="1:8">
      <c r="A157" s="3" t="s">
        <v>985</v>
      </c>
      <c r="B157" s="4"/>
      <c r="C157" s="4">
        <v>0</v>
      </c>
      <c r="D157" s="4">
        <v>6.3271499999999996</v>
      </c>
      <c r="E157" s="4">
        <v>0</v>
      </c>
      <c r="F157" s="4"/>
      <c r="G157" s="4">
        <v>6.3241333333333296</v>
      </c>
      <c r="H157" s="4">
        <v>159798.19637440401</v>
      </c>
    </row>
    <row r="158" spans="1:8">
      <c r="A158" s="3" t="s">
        <v>984</v>
      </c>
      <c r="B158" s="4"/>
      <c r="C158" s="4">
        <v>0</v>
      </c>
      <c r="D158" s="4">
        <v>6.3129833333333298</v>
      </c>
      <c r="E158" s="4">
        <v>0</v>
      </c>
      <c r="F158" s="4"/>
      <c r="G158" s="4">
        <v>6.3099499999999997</v>
      </c>
      <c r="H158" s="4">
        <v>154792.66631438001</v>
      </c>
    </row>
    <row r="159" spans="1:8">
      <c r="A159" s="3" t="s">
        <v>983</v>
      </c>
      <c r="B159" s="4"/>
      <c r="C159" s="4">
        <v>0</v>
      </c>
      <c r="D159" s="4">
        <v>6.28426666666667</v>
      </c>
      <c r="E159" s="4">
        <v>0</v>
      </c>
      <c r="F159" s="4"/>
      <c r="G159" s="4">
        <v>6.28125</v>
      </c>
      <c r="H159" s="4">
        <v>117134.248498655</v>
      </c>
    </row>
    <row r="160" spans="1:8">
      <c r="A160" s="3" t="s">
        <v>982</v>
      </c>
      <c r="B160" s="4"/>
      <c r="C160" s="4">
        <v>0</v>
      </c>
      <c r="D160" s="4">
        <v>6.3176333333333297</v>
      </c>
      <c r="E160" s="4">
        <v>0</v>
      </c>
      <c r="F160" s="4"/>
      <c r="G160" s="4">
        <v>6.3193666666666699</v>
      </c>
      <c r="H160" s="4">
        <v>195020.602026993</v>
      </c>
    </row>
  </sheetData>
  <mergeCells count="19">
    <mergeCell ref="L24:L26"/>
    <mergeCell ref="M24:M26"/>
    <mergeCell ref="T15:V15"/>
    <mergeCell ref="L18:L20"/>
    <mergeCell ref="M18:M20"/>
    <mergeCell ref="L21:L23"/>
    <mergeCell ref="M21:M23"/>
    <mergeCell ref="L9:L11"/>
    <mergeCell ref="M9:M11"/>
    <mergeCell ref="L12:L14"/>
    <mergeCell ref="M12:M14"/>
    <mergeCell ref="L15:L17"/>
    <mergeCell ref="M15:M17"/>
    <mergeCell ref="C1:F1"/>
    <mergeCell ref="N3:Q3"/>
    <mergeCell ref="J4:M4"/>
    <mergeCell ref="O4:Q4"/>
    <mergeCell ref="L6:L8"/>
    <mergeCell ref="M6:M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61441" r:id="rId3">
          <objectPr defaultSize="0" r:id="rId4">
            <anchor moveWithCells="1">
              <from>
                <xdr:col>18</xdr:col>
                <xdr:colOff>0</xdr:colOff>
                <xdr:row>27</xdr:row>
                <xdr:rowOff>0</xdr:rowOff>
              </from>
              <to>
                <xdr:col>22</xdr:col>
                <xdr:colOff>228600</xdr:colOff>
                <xdr:row>42</xdr:row>
                <xdr:rowOff>114300</xdr:rowOff>
              </to>
            </anchor>
          </objectPr>
        </oleObject>
      </mc:Choice>
      <mc:Fallback>
        <oleObject progId="Prism9.Document" shapeId="61441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1E3F-86F4-4251-9228-64EF4BD2B72C}">
  <dimension ref="A1:A4"/>
  <sheetViews>
    <sheetView workbookViewId="0">
      <selection activeCell="A5" sqref="A5"/>
    </sheetView>
  </sheetViews>
  <sheetFormatPr defaultRowHeight="15"/>
  <sheetData>
    <row r="1" spans="1:1">
      <c r="A1" s="70" t="s">
        <v>150</v>
      </c>
    </row>
    <row r="3" spans="1:1">
      <c r="A3" t="s">
        <v>970</v>
      </c>
    </row>
    <row r="4" spans="1:1">
      <c r="A4" t="s">
        <v>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7</v>
      </c>
    </row>
    <row r="2" spans="1:1">
      <c r="A2" t="s">
        <v>4</v>
      </c>
    </row>
    <row r="3" spans="1:1">
      <c r="A3" t="s">
        <v>13</v>
      </c>
    </row>
    <row r="4" spans="1:1">
      <c r="A4" t="s">
        <v>9</v>
      </c>
    </row>
    <row r="5" spans="1:1">
      <c r="A5" t="s">
        <v>28</v>
      </c>
    </row>
    <row r="6" spans="1:1">
      <c r="A6" t="s">
        <v>1</v>
      </c>
    </row>
    <row r="7" spans="1:1">
      <c r="A7" t="s">
        <v>15</v>
      </c>
    </row>
    <row r="8" spans="1:1">
      <c r="A8" t="s">
        <v>10</v>
      </c>
    </row>
    <row r="9" spans="1:1">
      <c r="A9" t="s">
        <v>34</v>
      </c>
    </row>
    <row r="10" spans="1:1">
      <c r="A10" t="s">
        <v>27</v>
      </c>
    </row>
    <row r="11" spans="1:1">
      <c r="A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182-6B72-4CF4-9BE9-55CC3A3DFE81}">
  <sheetPr>
    <pageSetUpPr fitToPage="1"/>
  </sheetPr>
  <dimension ref="A1:HV680"/>
  <sheetViews>
    <sheetView zoomScaleNormal="100" workbookViewId="0">
      <selection activeCell="C33" sqref="C33"/>
    </sheetView>
  </sheetViews>
  <sheetFormatPr defaultRowHeight="15"/>
  <cols>
    <col min="1" max="1" width="17.7109375" customWidth="1"/>
    <col min="2" max="2" width="35.28515625" bestFit="1" customWidth="1"/>
    <col min="3" max="3" width="13.42578125" customWidth="1"/>
    <col min="4" max="4" width="9.28515625" style="28" bestFit="1" customWidth="1"/>
    <col min="5" max="7" width="20.5703125" style="28" customWidth="1"/>
    <col min="8" max="8" width="18.7109375" style="27" bestFit="1" customWidth="1"/>
    <col min="9" max="11" width="9.140625" style="28"/>
    <col min="12" max="13" width="9.28515625" style="28" bestFit="1" customWidth="1"/>
    <col min="14" max="14" width="9.5703125" style="28" bestFit="1" customWidth="1"/>
    <col min="15" max="16" width="9.140625" style="28"/>
    <col min="17" max="17" width="12.7109375" style="28" bestFit="1" customWidth="1"/>
    <col min="18" max="18" width="9.5703125" style="28" customWidth="1"/>
    <col min="19" max="19" width="9" style="28" bestFit="1" customWidth="1"/>
    <col min="20" max="20" width="8" style="28" bestFit="1" customWidth="1"/>
    <col min="21" max="21" width="9.5703125" style="28" customWidth="1"/>
    <col min="22" max="22" width="12.140625" style="28" customWidth="1"/>
    <col min="23" max="24" width="9.5703125" style="28" customWidth="1"/>
    <col min="25" max="25" width="10.5703125" style="28" bestFit="1" customWidth="1"/>
    <col min="26" max="26" width="13.28515625" style="28" customWidth="1"/>
  </cols>
  <sheetData>
    <row r="1" spans="1:29">
      <c r="A1" s="46" t="s">
        <v>89</v>
      </c>
    </row>
    <row r="2" spans="1:29">
      <c r="H2" s="28"/>
    </row>
    <row r="3" spans="1:29">
      <c r="H3"/>
      <c r="I3" s="53" t="s">
        <v>88</v>
      </c>
    </row>
    <row r="4" spans="1:29" ht="15.75" thickBot="1">
      <c r="S4" s="86"/>
      <c r="T4" s="86"/>
      <c r="U4" s="86"/>
    </row>
    <row r="5" spans="1:29" ht="30" customHeight="1">
      <c r="A5" s="216" t="s">
        <v>116</v>
      </c>
      <c r="B5" s="218" t="s">
        <v>18</v>
      </c>
      <c r="C5" s="218" t="s">
        <v>117</v>
      </c>
      <c r="D5" s="218" t="s">
        <v>118</v>
      </c>
      <c r="E5" s="218" t="s">
        <v>119</v>
      </c>
      <c r="F5" s="218" t="s">
        <v>771</v>
      </c>
      <c r="G5" s="218" t="s">
        <v>770</v>
      </c>
      <c r="H5" s="224" t="s">
        <v>84</v>
      </c>
      <c r="I5" s="226" t="s">
        <v>82</v>
      </c>
      <c r="J5" s="227"/>
      <c r="K5" s="227"/>
      <c r="L5" s="227"/>
      <c r="M5" s="227"/>
      <c r="N5" s="227"/>
      <c r="O5" s="227"/>
      <c r="P5" s="227"/>
      <c r="Q5" s="228"/>
      <c r="R5" s="222" t="s">
        <v>81</v>
      </c>
      <c r="S5" s="223"/>
      <c r="T5" s="223"/>
      <c r="U5" s="229"/>
      <c r="V5" s="222" t="s">
        <v>80</v>
      </c>
      <c r="W5" s="223"/>
      <c r="X5" s="223"/>
      <c r="Y5" s="223"/>
      <c r="Z5" s="220" t="s">
        <v>972</v>
      </c>
    </row>
    <row r="6" spans="1:29" ht="33.75" customHeight="1" thickBot="1">
      <c r="A6" s="217"/>
      <c r="B6" s="219"/>
      <c r="C6" s="219"/>
      <c r="D6" s="219"/>
      <c r="E6" s="219"/>
      <c r="F6" s="219" t="s">
        <v>769</v>
      </c>
      <c r="G6" s="219" t="s">
        <v>769</v>
      </c>
      <c r="H6" s="225"/>
      <c r="I6" s="90" t="s">
        <v>73</v>
      </c>
      <c r="J6" s="156" t="s">
        <v>79</v>
      </c>
      <c r="K6" s="156" t="s">
        <v>78</v>
      </c>
      <c r="L6" s="156" t="s">
        <v>77</v>
      </c>
      <c r="M6" s="156" t="s">
        <v>76</v>
      </c>
      <c r="N6" s="157" t="s">
        <v>75</v>
      </c>
      <c r="O6" s="156" t="s">
        <v>74</v>
      </c>
      <c r="P6" s="156" t="s">
        <v>72</v>
      </c>
      <c r="Q6" s="91" t="s">
        <v>71</v>
      </c>
      <c r="R6" s="90" t="s">
        <v>83</v>
      </c>
      <c r="S6" s="156" t="s">
        <v>73</v>
      </c>
      <c r="T6" s="156" t="s">
        <v>72</v>
      </c>
      <c r="U6" s="91" t="s">
        <v>71</v>
      </c>
      <c r="V6" s="90" t="s">
        <v>83</v>
      </c>
      <c r="W6" s="156" t="s">
        <v>73</v>
      </c>
      <c r="X6" s="156" t="s">
        <v>72</v>
      </c>
      <c r="Y6" s="156" t="s">
        <v>71</v>
      </c>
      <c r="Z6" s="221"/>
    </row>
    <row r="7" spans="1:29" ht="15.75" thickBot="1">
      <c r="A7" s="158" t="s">
        <v>776</v>
      </c>
      <c r="B7" s="159" t="s">
        <v>777</v>
      </c>
      <c r="C7" s="160">
        <v>913</v>
      </c>
      <c r="D7" s="161" t="s">
        <v>778</v>
      </c>
      <c r="E7" s="162"/>
      <c r="F7" s="163">
        <f>'Hep Data for Prism'!N148</f>
        <v>0.28005509438407045</v>
      </c>
      <c r="G7" s="163">
        <f>'Hep Data for Prism'!P148</f>
        <v>2.7231094285333015E-2</v>
      </c>
      <c r="H7" s="164">
        <v>1000</v>
      </c>
      <c r="I7" s="165">
        <v>-4.3049999999999998E-3</v>
      </c>
      <c r="J7" s="165">
        <v>0.93169999999999997</v>
      </c>
      <c r="K7" s="165">
        <v>0.1018</v>
      </c>
      <c r="L7" s="165">
        <v>218.2</v>
      </c>
      <c r="M7" s="160">
        <v>1</v>
      </c>
      <c r="N7" s="160">
        <v>16</v>
      </c>
      <c r="O7" s="165" t="s">
        <v>774</v>
      </c>
      <c r="P7" s="160">
        <f>0.693/(-I7)</f>
        <v>160.97560975609755</v>
      </c>
      <c r="Q7" s="166">
        <f>((2000*0.693)/(P7))</f>
        <v>8.6100000000000012</v>
      </c>
      <c r="R7" s="165">
        <v>1.1999999999999999E-3</v>
      </c>
      <c r="S7" s="165">
        <v>-1.3669999999999999E-3</v>
      </c>
      <c r="T7" s="160">
        <f>0.693/(-S7)</f>
        <v>506.94952450621798</v>
      </c>
      <c r="U7" s="166">
        <f>((2000*0.693)/(T7))</f>
        <v>2.734</v>
      </c>
      <c r="V7" s="165">
        <v>5.33E-2</v>
      </c>
      <c r="W7" s="165">
        <v>-2.428E-3</v>
      </c>
      <c r="X7" s="160">
        <f>0.693/(-W7)</f>
        <v>285.42009884678748</v>
      </c>
      <c r="Y7" s="166">
        <f>((2000*0.693)/(X7))</f>
        <v>4.8559999999999999</v>
      </c>
      <c r="Z7" s="167">
        <f>Q7-U7</f>
        <v>5.8760000000000012</v>
      </c>
    </row>
    <row r="8" spans="1:29">
      <c r="C8" s="28"/>
      <c r="I8" s="48"/>
      <c r="K8" s="48"/>
      <c r="L8" s="48"/>
      <c r="N8" s="48"/>
      <c r="P8" s="48"/>
      <c r="Q8" s="48"/>
      <c r="R8" s="50"/>
      <c r="S8" s="50"/>
      <c r="T8" s="50"/>
      <c r="W8" s="48"/>
      <c r="X8" s="48"/>
      <c r="Y8" s="48"/>
      <c r="Z8" s="48"/>
    </row>
    <row r="9" spans="1:29">
      <c r="A9" s="98" t="s">
        <v>775</v>
      </c>
      <c r="C9" s="28"/>
      <c r="D9" s="56"/>
      <c r="I9" s="48"/>
      <c r="J9" s="48"/>
      <c r="K9" s="48"/>
      <c r="L9" s="48"/>
      <c r="N9" s="48"/>
      <c r="O9" s="48"/>
      <c r="P9" s="48"/>
      <c r="Q9" s="48"/>
      <c r="R9" s="50"/>
      <c r="S9" s="50"/>
      <c r="T9" s="50"/>
      <c r="Y9" s="48"/>
    </row>
    <row r="10" spans="1:29">
      <c r="C10" s="28"/>
      <c r="D10" s="56"/>
      <c r="I10" s="48"/>
      <c r="K10" s="48"/>
      <c r="L10" s="48"/>
      <c r="N10" s="48"/>
      <c r="P10" s="48"/>
      <c r="Q10" s="48"/>
      <c r="R10" s="50"/>
      <c r="S10" s="50"/>
      <c r="T10" s="50"/>
      <c r="Y10" s="48"/>
    </row>
    <row r="12" spans="1:29">
      <c r="A12" s="51"/>
      <c r="C12" s="28"/>
      <c r="D12" s="56"/>
      <c r="I12" s="48"/>
      <c r="J12" s="48"/>
      <c r="K12" s="48"/>
      <c r="L12" s="48"/>
      <c r="O12" s="48"/>
      <c r="R12" s="50"/>
      <c r="S12" s="50"/>
      <c r="T12" s="50"/>
      <c r="U12" s="31"/>
      <c r="V12" s="31"/>
    </row>
    <row r="13" spans="1:29">
      <c r="C13" s="28"/>
      <c r="D13" s="56"/>
      <c r="K13" s="32"/>
      <c r="R13" s="50"/>
      <c r="S13" s="50"/>
      <c r="T13" s="50"/>
    </row>
    <row r="14" spans="1:29">
      <c r="C14" s="28"/>
      <c r="D14" s="56"/>
      <c r="K14" s="32"/>
      <c r="R14" s="96"/>
      <c r="S14" s="96"/>
      <c r="T14" s="96"/>
      <c r="V14" s="49"/>
    </row>
    <row r="15" spans="1:29">
      <c r="A15" s="51"/>
      <c r="C15" s="28"/>
      <c r="D15" s="56"/>
      <c r="I15" s="48"/>
      <c r="J15" s="48"/>
      <c r="K15" s="48"/>
      <c r="L15" s="48"/>
      <c r="M15" s="48"/>
      <c r="N15" s="48"/>
      <c r="O15" s="48"/>
      <c r="R15" s="96"/>
      <c r="S15" s="96"/>
      <c r="T15" s="96"/>
      <c r="U15" s="96"/>
      <c r="V15" s="49"/>
    </row>
    <row r="16" spans="1:29">
      <c r="R16" s="96"/>
      <c r="S16" s="96"/>
      <c r="T16" s="96"/>
      <c r="AB16" s="28"/>
      <c r="AC16" s="28"/>
    </row>
    <row r="17" spans="1:32">
      <c r="D17" s="56"/>
      <c r="I17" s="48"/>
      <c r="J17" s="48"/>
      <c r="K17" s="48"/>
      <c r="L17" s="48"/>
      <c r="M17" s="48"/>
      <c r="N17" s="48"/>
      <c r="O17" s="48"/>
      <c r="P17" s="48"/>
      <c r="Q17" s="48"/>
      <c r="T17" s="47"/>
      <c r="W17" s="48"/>
      <c r="X17" s="48"/>
      <c r="Y17" s="48"/>
      <c r="Z17" s="48"/>
      <c r="AA17" s="39"/>
      <c r="AB17" s="39"/>
      <c r="AC17" s="39"/>
      <c r="AD17" s="39"/>
      <c r="AE17" s="39"/>
      <c r="AF17" s="39"/>
    </row>
    <row r="18" spans="1:32">
      <c r="A18" s="51"/>
      <c r="C18" s="28"/>
      <c r="D18" s="56"/>
      <c r="I18" s="48"/>
      <c r="J18" s="48"/>
      <c r="K18" s="48"/>
      <c r="L18" s="48"/>
      <c r="M18" s="48"/>
      <c r="N18" s="48"/>
      <c r="O18" s="48"/>
      <c r="P18" s="48"/>
      <c r="R18" s="47"/>
      <c r="S18" s="48"/>
      <c r="T18" s="50"/>
      <c r="V18" s="49"/>
      <c r="AA18" s="22"/>
      <c r="AB18" s="22"/>
      <c r="AC18" s="22"/>
      <c r="AD18" s="22"/>
      <c r="AE18" s="22"/>
      <c r="AF18" s="22"/>
    </row>
    <row r="19" spans="1:32">
      <c r="H19"/>
      <c r="AB19" s="28"/>
      <c r="AC19" s="28"/>
    </row>
    <row r="20" spans="1:32">
      <c r="H20"/>
      <c r="I20" s="48"/>
      <c r="J20" s="48"/>
      <c r="K20" s="48"/>
      <c r="L20" s="48"/>
      <c r="M20" s="48"/>
      <c r="N20" s="48"/>
      <c r="O20" s="48"/>
      <c r="P20" s="48"/>
      <c r="Q20" s="48"/>
      <c r="R20" s="47"/>
      <c r="S20" s="47"/>
      <c r="T20" s="47"/>
      <c r="U20" s="47"/>
      <c r="W20" s="48"/>
      <c r="X20" s="48"/>
      <c r="Y20" s="48"/>
      <c r="Z20" s="48"/>
      <c r="AA20" s="39"/>
      <c r="AB20" s="39"/>
      <c r="AC20" s="39"/>
      <c r="AD20" s="39"/>
      <c r="AE20" s="39"/>
    </row>
    <row r="21" spans="1:32">
      <c r="H21"/>
      <c r="M21" s="48"/>
      <c r="N21" s="48"/>
      <c r="X21" s="48"/>
      <c r="AA21" s="22"/>
      <c r="AB21" s="22"/>
      <c r="AC21" s="22"/>
      <c r="AD21" s="22"/>
      <c r="AE21" s="22"/>
    </row>
    <row r="22" spans="1:32">
      <c r="H22"/>
    </row>
    <row r="23" spans="1:32">
      <c r="H23"/>
    </row>
    <row r="24" spans="1:32">
      <c r="H24" s="39"/>
      <c r="P24" s="41"/>
      <c r="Q24" s="41"/>
      <c r="W24" s="41"/>
    </row>
    <row r="25" spans="1:32">
      <c r="H25" s="39"/>
      <c r="P25" s="89"/>
    </row>
    <row r="26" spans="1:32">
      <c r="H26" s="39"/>
    </row>
    <row r="27" spans="1:32">
      <c r="H27" s="39"/>
    </row>
    <row r="28" spans="1:32">
      <c r="H28" s="39"/>
      <c r="W28" s="48"/>
      <c r="X28" s="48"/>
      <c r="Y28" s="48"/>
      <c r="Z28" s="48"/>
    </row>
    <row r="29" spans="1:32">
      <c r="H29" s="39"/>
      <c r="W29" s="48"/>
      <c r="X29" s="48"/>
      <c r="Y29" s="48"/>
      <c r="Z29" s="48"/>
    </row>
    <row r="30" spans="1:32">
      <c r="H30" s="39"/>
      <c r="S30" s="30"/>
      <c r="T30" s="30"/>
      <c r="U30" s="30"/>
    </row>
    <row r="31" spans="1:32">
      <c r="H31" s="39"/>
      <c r="R31" s="30"/>
      <c r="S31" s="30"/>
      <c r="T31" s="30"/>
      <c r="U31" s="30"/>
    </row>
    <row r="32" spans="1:32">
      <c r="H32" s="39"/>
      <c r="R32" s="30"/>
      <c r="S32" s="30"/>
      <c r="T32" s="30"/>
      <c r="U32" s="30"/>
    </row>
    <row r="33" spans="8:230">
      <c r="H33" s="39"/>
      <c r="P33" s="48"/>
      <c r="Q33" s="48"/>
      <c r="W33" s="48"/>
      <c r="X33" s="48"/>
      <c r="Y33" s="48"/>
      <c r="Z33" s="48"/>
    </row>
    <row r="34" spans="8:230">
      <c r="H34" s="39"/>
      <c r="P34" s="48"/>
      <c r="Q34" s="48"/>
      <c r="W34" s="48"/>
      <c r="X34" s="48"/>
      <c r="Y34" s="48"/>
      <c r="Z34" s="48"/>
    </row>
    <row r="35" spans="8:230">
      <c r="H35" s="39"/>
      <c r="Y35" s="48"/>
      <c r="Z35" s="48"/>
    </row>
    <row r="36" spans="8:230">
      <c r="H36" s="39"/>
      <c r="Y36" s="48"/>
      <c r="Z36" s="48"/>
    </row>
    <row r="37" spans="8:230">
      <c r="H37" s="39"/>
      <c r="Y37" s="48"/>
      <c r="Z37" s="48"/>
    </row>
    <row r="38" spans="8:230">
      <c r="H38" s="39"/>
    </row>
    <row r="39" spans="8:230">
      <c r="H39" s="46"/>
      <c r="R39" s="45"/>
      <c r="S39" s="45"/>
      <c r="T39" s="45"/>
      <c r="U39" s="45"/>
      <c r="V39" s="45"/>
    </row>
    <row r="42" spans="8:230">
      <c r="J42" s="44"/>
    </row>
    <row r="43" spans="8:230">
      <c r="K43" s="43"/>
    </row>
    <row r="44" spans="8:230">
      <c r="H44"/>
      <c r="K44" s="43"/>
    </row>
    <row r="45" spans="8:230">
      <c r="H45"/>
      <c r="J45" s="60"/>
      <c r="K45" s="60"/>
      <c r="L45" s="60"/>
      <c r="M45" s="60"/>
      <c r="N45" s="60"/>
      <c r="O45" s="60"/>
      <c r="P45" s="60"/>
      <c r="Q45" s="60"/>
      <c r="W45" s="60"/>
      <c r="X45" s="60"/>
      <c r="Y45" s="60"/>
      <c r="Z45" s="60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2"/>
      <c r="EY45" s="42"/>
      <c r="EZ45" s="42"/>
      <c r="FA45" s="42"/>
      <c r="FB45" s="42"/>
      <c r="FC45" s="42"/>
      <c r="FD45" s="42"/>
      <c r="FE45" s="42"/>
      <c r="FF45" s="42"/>
      <c r="FG45" s="42"/>
      <c r="FH45" s="42"/>
      <c r="FI45" s="42"/>
      <c r="FJ45" s="42"/>
      <c r="FK45" s="42"/>
      <c r="FL45" s="42"/>
      <c r="FM45" s="42"/>
      <c r="FN45" s="42"/>
      <c r="FO45" s="42"/>
      <c r="FP45" s="42"/>
      <c r="FQ45" s="42"/>
      <c r="FR45" s="42"/>
      <c r="FS45" s="42"/>
      <c r="FT45" s="42"/>
      <c r="FU45" s="42"/>
      <c r="FV45" s="42"/>
      <c r="FW45" s="42"/>
      <c r="FX45" s="42"/>
      <c r="FY45" s="42"/>
      <c r="FZ45" s="42"/>
      <c r="GA45" s="42"/>
      <c r="GB45" s="42"/>
      <c r="GC45" s="42"/>
      <c r="GD45" s="42"/>
      <c r="GE45" s="42"/>
      <c r="GF45" s="42"/>
      <c r="GG45" s="42"/>
      <c r="GH45" s="42"/>
      <c r="GI45" s="42"/>
      <c r="GJ45" s="42"/>
      <c r="GK45" s="42"/>
      <c r="GL45" s="42"/>
      <c r="GM45" s="42"/>
      <c r="GN45" s="42"/>
      <c r="GO45" s="42"/>
      <c r="GP45" s="42"/>
      <c r="GQ45" s="42"/>
      <c r="GR45" s="42"/>
      <c r="GS45" s="42"/>
      <c r="GT45" s="42"/>
      <c r="GU45" s="42"/>
      <c r="GV45" s="42"/>
      <c r="GW45" s="42"/>
      <c r="GX45" s="42"/>
      <c r="GY45" s="42"/>
      <c r="GZ45" s="42"/>
      <c r="HA45" s="42"/>
      <c r="HB45" s="42"/>
      <c r="HC45" s="42"/>
      <c r="HD45" s="42"/>
      <c r="HE45" s="42"/>
      <c r="HF45" s="42"/>
      <c r="HG45" s="42"/>
      <c r="HH45" s="42"/>
      <c r="HI45" s="42"/>
      <c r="HJ45" s="42"/>
      <c r="HK45" s="42"/>
      <c r="HL45" s="42"/>
      <c r="HM45" s="42"/>
      <c r="HN45" s="42"/>
      <c r="HO45" s="42"/>
      <c r="HP45" s="42"/>
      <c r="HQ45" s="42"/>
      <c r="HR45" s="42"/>
      <c r="HS45" s="42"/>
      <c r="HT45" s="42"/>
      <c r="HU45" s="42"/>
      <c r="HV45" s="42"/>
    </row>
    <row r="46" spans="8:230">
      <c r="H46"/>
      <c r="J46" s="60"/>
      <c r="K46" s="60"/>
      <c r="L46" s="60"/>
      <c r="M46" s="60"/>
      <c r="N46" s="60"/>
      <c r="O46" s="60"/>
      <c r="P46" s="60"/>
      <c r="Q46" s="60"/>
      <c r="W46" s="60"/>
      <c r="X46" s="60"/>
      <c r="Y46" s="60"/>
      <c r="Z46" s="60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2"/>
      <c r="FS46" s="42"/>
      <c r="FT46" s="42"/>
      <c r="FU46" s="42"/>
      <c r="FV46" s="42"/>
      <c r="FW46" s="42"/>
      <c r="FX46" s="42"/>
      <c r="FY46" s="42"/>
      <c r="FZ46" s="42"/>
      <c r="GA46" s="42"/>
      <c r="GB46" s="42"/>
      <c r="GC46" s="42"/>
      <c r="GD46" s="42"/>
      <c r="GE46" s="42"/>
      <c r="GF46" s="42"/>
      <c r="GG46" s="42"/>
      <c r="GH46" s="42"/>
      <c r="GI46" s="42"/>
      <c r="GJ46" s="42"/>
      <c r="GK46" s="42"/>
      <c r="GL46" s="42"/>
      <c r="GM46" s="42"/>
      <c r="GN46" s="42"/>
      <c r="GO46" s="42"/>
      <c r="GP46" s="42"/>
      <c r="GQ46" s="42"/>
      <c r="GR46" s="42"/>
      <c r="GS46" s="42"/>
      <c r="GT46" s="42"/>
      <c r="GU46" s="42"/>
      <c r="GV46" s="42"/>
      <c r="GW46" s="42"/>
      <c r="GX46" s="42"/>
      <c r="GY46" s="42"/>
      <c r="GZ46" s="42"/>
      <c r="HA46" s="42"/>
      <c r="HB46" s="42"/>
      <c r="HC46" s="42"/>
      <c r="HD46" s="42"/>
      <c r="HE46" s="42"/>
      <c r="HF46" s="42"/>
      <c r="HG46" s="42"/>
      <c r="HH46" s="42"/>
      <c r="HI46" s="42"/>
      <c r="HJ46" s="42"/>
      <c r="HK46" s="42"/>
      <c r="HL46" s="42"/>
      <c r="HM46" s="42"/>
      <c r="HN46" s="42"/>
      <c r="HO46" s="42"/>
      <c r="HP46" s="42"/>
      <c r="HQ46" s="42"/>
      <c r="HR46" s="42"/>
      <c r="HS46" s="42"/>
      <c r="HT46" s="42"/>
      <c r="HU46" s="42"/>
      <c r="HV46" s="42"/>
    </row>
    <row r="47" spans="8:230">
      <c r="H47"/>
      <c r="J47" s="60"/>
      <c r="K47" s="60"/>
      <c r="L47" s="60"/>
      <c r="M47" s="60"/>
      <c r="N47" s="60"/>
      <c r="O47" s="60"/>
      <c r="P47" s="60"/>
      <c r="Q47" s="60"/>
      <c r="W47" s="60"/>
      <c r="X47" s="60"/>
      <c r="Y47" s="60"/>
      <c r="Z47" s="60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L47" s="42"/>
      <c r="FM47" s="42"/>
      <c r="FN47" s="42"/>
      <c r="FO47" s="42"/>
      <c r="FP47" s="42"/>
      <c r="FQ47" s="42"/>
      <c r="FR47" s="42"/>
      <c r="FS47" s="42"/>
      <c r="FT47" s="42"/>
      <c r="FU47" s="42"/>
      <c r="FV47" s="42"/>
      <c r="FW47" s="42"/>
      <c r="FX47" s="42"/>
      <c r="FY47" s="42"/>
      <c r="FZ47" s="42"/>
      <c r="GA47" s="42"/>
      <c r="GB47" s="42"/>
      <c r="GC47" s="42"/>
      <c r="GD47" s="42"/>
      <c r="GE47" s="42"/>
      <c r="GF47" s="42"/>
      <c r="GG47" s="42"/>
      <c r="GH47" s="42"/>
      <c r="GI47" s="42"/>
      <c r="GJ47" s="42"/>
      <c r="GK47" s="42"/>
      <c r="GL47" s="42"/>
      <c r="GM47" s="42"/>
      <c r="GN47" s="42"/>
      <c r="GO47" s="42"/>
      <c r="GP47" s="42"/>
      <c r="GQ47" s="42"/>
      <c r="GR47" s="42"/>
      <c r="GS47" s="42"/>
      <c r="GT47" s="42"/>
      <c r="GU47" s="42"/>
      <c r="GV47" s="42"/>
      <c r="GW47" s="42"/>
      <c r="GX47" s="42"/>
      <c r="GY47" s="42"/>
      <c r="GZ47" s="42"/>
      <c r="HA47" s="42"/>
      <c r="HB47" s="42"/>
      <c r="HC47" s="42"/>
      <c r="HD47" s="42"/>
      <c r="HE47" s="42"/>
      <c r="HF47" s="42"/>
      <c r="HG47" s="42"/>
      <c r="HH47" s="42"/>
      <c r="HI47" s="42"/>
      <c r="HJ47" s="42"/>
      <c r="HK47" s="42"/>
      <c r="HL47" s="42"/>
      <c r="HM47" s="42"/>
      <c r="HN47" s="42"/>
      <c r="HO47" s="42"/>
      <c r="HP47" s="42"/>
      <c r="HQ47" s="42"/>
      <c r="HR47" s="42"/>
      <c r="HS47" s="42"/>
      <c r="HT47" s="42"/>
      <c r="HU47" s="42"/>
    </row>
    <row r="48" spans="8:230">
      <c r="H48"/>
      <c r="J48" s="60"/>
      <c r="K48" s="60"/>
      <c r="L48" s="60"/>
      <c r="M48" s="60"/>
      <c r="N48" s="60"/>
      <c r="O48" s="60"/>
      <c r="P48" s="60"/>
      <c r="Q48" s="60"/>
      <c r="W48" s="60"/>
      <c r="X48" s="60"/>
      <c r="Y48" s="60"/>
      <c r="Z48" s="60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L48" s="42"/>
      <c r="FM48" s="42"/>
      <c r="FN48" s="42"/>
      <c r="FO48" s="42"/>
      <c r="FP48" s="42"/>
      <c r="FQ48" s="42"/>
      <c r="FR48" s="42"/>
      <c r="FS48" s="42"/>
      <c r="FT48" s="42"/>
      <c r="FU48" s="42"/>
      <c r="FV48" s="42"/>
      <c r="FW48" s="42"/>
      <c r="FX48" s="42"/>
      <c r="FY48" s="42"/>
      <c r="FZ48" s="42"/>
      <c r="GA48" s="42"/>
      <c r="GB48" s="42"/>
      <c r="GC48" s="42"/>
      <c r="GD48" s="42"/>
      <c r="GE48" s="42"/>
      <c r="GF48" s="42"/>
      <c r="GG48" s="42"/>
      <c r="GH48" s="42"/>
      <c r="GI48" s="42"/>
      <c r="GJ48" s="42"/>
      <c r="GK48" s="42"/>
      <c r="GL48" s="42"/>
      <c r="GM48" s="42"/>
      <c r="GN48" s="42"/>
      <c r="GO48" s="42"/>
      <c r="GP48" s="42"/>
      <c r="GQ48" s="42"/>
      <c r="GR48" s="42"/>
      <c r="GS48" s="42"/>
      <c r="GT48" s="42"/>
      <c r="GU48" s="42"/>
      <c r="GV48" s="42"/>
      <c r="GW48" s="42"/>
      <c r="GX48" s="42"/>
      <c r="GY48" s="42"/>
      <c r="GZ48" s="42"/>
      <c r="HA48" s="42"/>
      <c r="HB48" s="42"/>
      <c r="HC48" s="42"/>
      <c r="HD48" s="42"/>
      <c r="HE48" s="42"/>
      <c r="HF48" s="42"/>
      <c r="HG48" s="42"/>
      <c r="HH48" s="42"/>
      <c r="HI48" s="42"/>
      <c r="HJ48" s="42"/>
      <c r="HK48" s="42"/>
      <c r="HL48" s="42"/>
      <c r="HM48" s="42"/>
      <c r="HN48" s="42"/>
      <c r="HO48" s="42"/>
      <c r="HP48" s="42"/>
      <c r="HQ48" s="42"/>
      <c r="HR48" s="42"/>
      <c r="HS48" s="42"/>
      <c r="HT48" s="42"/>
    </row>
    <row r="49" spans="5:228">
      <c r="H49"/>
      <c r="J49" s="60"/>
      <c r="K49" s="60"/>
      <c r="L49" s="60"/>
      <c r="M49" s="60"/>
      <c r="N49" s="60"/>
      <c r="O49" s="60"/>
      <c r="P49" s="60"/>
      <c r="Q49" s="60"/>
      <c r="W49" s="60"/>
      <c r="X49" s="60"/>
      <c r="Y49" s="60"/>
      <c r="Z49" s="60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2"/>
      <c r="FL49" s="42"/>
      <c r="FM49" s="42"/>
      <c r="FN49" s="42"/>
      <c r="FO49" s="42"/>
      <c r="FP49" s="42"/>
      <c r="FQ49" s="42"/>
      <c r="FR49" s="42"/>
      <c r="FS49" s="42"/>
      <c r="FT49" s="42"/>
      <c r="FU49" s="42"/>
      <c r="FV49" s="42"/>
      <c r="FW49" s="42"/>
      <c r="FX49" s="42"/>
      <c r="FY49" s="42"/>
      <c r="FZ49" s="42"/>
      <c r="GA49" s="42"/>
      <c r="GB49" s="42"/>
      <c r="GC49" s="42"/>
      <c r="GD49" s="42"/>
      <c r="GE49" s="42"/>
      <c r="GF49" s="42"/>
      <c r="GG49" s="42"/>
      <c r="GH49" s="42"/>
      <c r="GI49" s="42"/>
      <c r="GJ49" s="42"/>
      <c r="GK49" s="42"/>
      <c r="GL49" s="42"/>
      <c r="GM49" s="42"/>
      <c r="GN49" s="42"/>
      <c r="GO49" s="42"/>
      <c r="GP49" s="42"/>
      <c r="GQ49" s="42"/>
      <c r="GR49" s="42"/>
      <c r="GS49" s="42"/>
      <c r="GT49" s="42"/>
      <c r="GU49" s="42"/>
      <c r="GV49" s="42"/>
      <c r="GW49" s="42"/>
      <c r="GX49" s="42"/>
      <c r="GY49" s="42"/>
      <c r="GZ49" s="42"/>
      <c r="HA49" s="42"/>
      <c r="HB49" s="42"/>
      <c r="HC49" s="42"/>
      <c r="HD49" s="42"/>
      <c r="HE49" s="42"/>
      <c r="HF49" s="42"/>
      <c r="HG49" s="42"/>
      <c r="HH49" s="42"/>
      <c r="HI49" s="42"/>
      <c r="HJ49" s="42"/>
      <c r="HK49" s="42"/>
      <c r="HL49" s="42"/>
      <c r="HM49" s="42"/>
      <c r="HN49" s="42"/>
      <c r="HO49" s="42"/>
      <c r="HP49" s="42"/>
      <c r="HQ49" s="42"/>
      <c r="HR49" s="42"/>
      <c r="HS49" s="42"/>
      <c r="HT49" s="42"/>
    </row>
    <row r="50" spans="5:228">
      <c r="H50"/>
      <c r="J50" s="60"/>
      <c r="K50" s="60"/>
      <c r="L50" s="60"/>
      <c r="M50" s="60"/>
      <c r="N50" s="60"/>
      <c r="O50" s="60"/>
      <c r="P50" s="60"/>
      <c r="Q50" s="60"/>
      <c r="W50" s="60"/>
      <c r="X50" s="60"/>
      <c r="Y50" s="60"/>
      <c r="Z50" s="60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/>
      <c r="FS50" s="42"/>
      <c r="FT50" s="42"/>
      <c r="FU50" s="42"/>
      <c r="FV50" s="42"/>
      <c r="FW50" s="42"/>
      <c r="FX50" s="42"/>
      <c r="FY50" s="42"/>
      <c r="FZ50" s="42"/>
      <c r="GA50" s="42"/>
      <c r="GB50" s="42"/>
      <c r="GC50" s="42"/>
      <c r="GD50" s="42"/>
      <c r="GE50" s="42"/>
      <c r="GF50" s="42"/>
      <c r="GG50" s="42"/>
      <c r="GH50" s="42"/>
      <c r="GI50" s="42"/>
      <c r="GJ50" s="42"/>
      <c r="GK50" s="42"/>
      <c r="GL50" s="42"/>
      <c r="GM50" s="42"/>
      <c r="GN50" s="42"/>
      <c r="GO50" s="42"/>
      <c r="GP50" s="42"/>
      <c r="GQ50" s="42"/>
      <c r="GR50" s="42"/>
      <c r="GS50" s="42"/>
      <c r="GT50" s="42"/>
      <c r="GU50" s="42"/>
      <c r="GV50" s="42"/>
      <c r="GW50" s="42"/>
      <c r="GX50" s="42"/>
      <c r="GY50" s="42"/>
      <c r="GZ50" s="42"/>
      <c r="HA50" s="42"/>
      <c r="HB50" s="42"/>
      <c r="HC50" s="42"/>
      <c r="HD50" s="42"/>
      <c r="HE50" s="42"/>
      <c r="HF50" s="42"/>
      <c r="HG50" s="42"/>
      <c r="HH50" s="42"/>
      <c r="HI50" s="42"/>
      <c r="HJ50" s="42"/>
      <c r="HK50" s="42"/>
      <c r="HL50" s="42"/>
      <c r="HM50" s="42"/>
      <c r="HN50" s="42"/>
      <c r="HO50" s="42"/>
      <c r="HP50" s="42"/>
      <c r="HQ50" s="42"/>
      <c r="HR50" s="42"/>
      <c r="HS50" s="42"/>
      <c r="HT50" s="42"/>
    </row>
    <row r="51" spans="5:228">
      <c r="H51"/>
      <c r="J51" s="60"/>
      <c r="K51" s="60"/>
      <c r="L51" s="60"/>
      <c r="M51" s="60"/>
      <c r="N51" s="60"/>
      <c r="O51" s="60"/>
      <c r="P51" s="60"/>
      <c r="Q51" s="60"/>
      <c r="W51" s="60"/>
      <c r="X51" s="60"/>
      <c r="Y51" s="60"/>
      <c r="Z51" s="60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2"/>
      <c r="GM51" s="42"/>
      <c r="GN51" s="42"/>
      <c r="GO51" s="42"/>
      <c r="GP51" s="42"/>
      <c r="GQ51" s="42"/>
      <c r="GR51" s="42"/>
      <c r="GS51" s="42"/>
      <c r="GT51" s="42"/>
      <c r="GU51" s="42"/>
      <c r="GV51" s="42"/>
      <c r="GW51" s="42"/>
      <c r="GX51" s="42"/>
      <c r="GY51" s="42"/>
      <c r="GZ51" s="42"/>
      <c r="HA51" s="42"/>
      <c r="HB51" s="42"/>
      <c r="HC51" s="42"/>
      <c r="HD51" s="42"/>
      <c r="HE51" s="42"/>
      <c r="HF51" s="42"/>
      <c r="HG51" s="42"/>
      <c r="HH51" s="42"/>
      <c r="HI51" s="42"/>
      <c r="HJ51" s="42"/>
      <c r="HK51" s="42"/>
      <c r="HL51" s="42"/>
      <c r="HM51" s="42"/>
      <c r="HN51" s="42"/>
      <c r="HO51" s="42"/>
      <c r="HP51" s="42"/>
      <c r="HQ51" s="42"/>
      <c r="HR51" s="42"/>
      <c r="HS51" s="42"/>
    </row>
    <row r="52" spans="5:228">
      <c r="H52"/>
      <c r="J52" s="60"/>
      <c r="K52" s="60"/>
      <c r="L52" s="60"/>
      <c r="M52" s="60"/>
      <c r="N52" s="60"/>
      <c r="O52" s="60"/>
      <c r="P52" s="60"/>
      <c r="Q52" s="60"/>
      <c r="W52" s="60"/>
      <c r="X52" s="60"/>
      <c r="Y52" s="60"/>
      <c r="Z52" s="60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2"/>
      <c r="GM52" s="42"/>
      <c r="GN52" s="42"/>
      <c r="GO52" s="42"/>
      <c r="GP52" s="42"/>
      <c r="GQ52" s="42"/>
      <c r="GR52" s="42"/>
      <c r="GS52" s="42"/>
      <c r="GT52" s="42"/>
      <c r="GU52" s="42"/>
      <c r="GV52" s="42"/>
      <c r="GW52" s="42"/>
      <c r="GX52" s="42"/>
      <c r="GY52" s="42"/>
      <c r="GZ52" s="42"/>
      <c r="HA52" s="42"/>
      <c r="HB52" s="42"/>
      <c r="HC52" s="42"/>
      <c r="HD52" s="42"/>
      <c r="HE52" s="42"/>
      <c r="HF52" s="42"/>
      <c r="HG52" s="42"/>
      <c r="HH52" s="42"/>
      <c r="HI52" s="42"/>
      <c r="HJ52" s="42"/>
      <c r="HK52" s="42"/>
      <c r="HL52" s="42"/>
      <c r="HM52" s="42"/>
      <c r="HN52" s="42"/>
      <c r="HO52" s="42"/>
      <c r="HP52" s="42"/>
      <c r="HQ52" s="42"/>
      <c r="HR52" s="42"/>
      <c r="HS52" s="42"/>
    </row>
    <row r="53" spans="5:228">
      <c r="H53" s="39"/>
      <c r="L53" s="30"/>
    </row>
    <row r="54" spans="5:228">
      <c r="H54" s="39"/>
      <c r="L54" s="30"/>
    </row>
    <row r="55" spans="5:228">
      <c r="H55" s="39"/>
      <c r="L55" s="30"/>
    </row>
    <row r="56" spans="5:228">
      <c r="H56" s="39"/>
      <c r="K56" s="30"/>
    </row>
    <row r="57" spans="5:228">
      <c r="H57" s="39"/>
      <c r="K57" s="30"/>
    </row>
    <row r="58" spans="5:228">
      <c r="H58" s="39"/>
      <c r="K58" s="30"/>
    </row>
    <row r="59" spans="5:228">
      <c r="H59" s="39"/>
      <c r="L59" s="30"/>
    </row>
    <row r="60" spans="5:228">
      <c r="H60" t="s">
        <v>70</v>
      </c>
      <c r="L60" s="30"/>
    </row>
    <row r="61" spans="5:228">
      <c r="H61" s="41" t="s">
        <v>69</v>
      </c>
      <c r="L61" s="30"/>
    </row>
    <row r="62" spans="5:228" s="28" customFormat="1">
      <c r="E62" s="48"/>
      <c r="F62" s="48"/>
      <c r="G62" s="48"/>
      <c r="H62" s="40">
        <f>-1*H58</f>
        <v>0</v>
      </c>
    </row>
    <row r="63" spans="5:228" s="28" customFormat="1">
      <c r="E63" s="48"/>
      <c r="F63" s="48"/>
      <c r="G63" s="48"/>
      <c r="H63" s="22"/>
    </row>
    <row r="64" spans="5:228" s="28" customFormat="1">
      <c r="E64" s="48"/>
      <c r="F64" s="48"/>
      <c r="G64" s="48"/>
      <c r="H64" s="22"/>
    </row>
    <row r="76" s="28" customFormat="1"/>
    <row r="77" s="28" customFormat="1"/>
    <row r="78" s="28" customFormat="1"/>
    <row r="79" s="28" customFormat="1"/>
    <row r="80" s="28" customFormat="1"/>
    <row r="81" s="28" customFormat="1"/>
    <row r="82" s="28" customFormat="1"/>
    <row r="83" s="28" customFormat="1"/>
    <row r="84" s="28" customFormat="1"/>
    <row r="85" s="28" customFormat="1"/>
    <row r="86" s="28" customFormat="1"/>
    <row r="87" s="28" customFormat="1"/>
    <row r="88" s="28" customFormat="1"/>
    <row r="89" s="28" customFormat="1"/>
    <row r="90" s="28" customFormat="1"/>
    <row r="91" s="28" customFormat="1"/>
    <row r="92" s="28" customFormat="1"/>
    <row r="93" s="28" customFormat="1"/>
    <row r="94" s="28" customFormat="1"/>
    <row r="95" s="28" customFormat="1"/>
    <row r="96" s="28" customFormat="1"/>
    <row r="97" spans="16:16" s="28" customFormat="1"/>
    <row r="98" spans="16:16" s="28" customFormat="1"/>
    <row r="99" spans="16:16" s="28" customFormat="1"/>
    <row r="100" spans="16:16" s="28" customFormat="1">
      <c r="P100" s="34"/>
    </row>
    <row r="101" spans="16:16" s="28" customFormat="1">
      <c r="P101" s="34"/>
    </row>
    <row r="102" spans="16:16" s="28" customFormat="1"/>
    <row r="103" spans="16:16" s="28" customFormat="1"/>
    <row r="104" spans="16:16" s="28" customFormat="1"/>
    <row r="105" spans="16:16" s="28" customFormat="1"/>
    <row r="106" spans="16:16" s="28" customFormat="1"/>
    <row r="107" spans="16:16" s="28" customFormat="1"/>
    <row r="108" spans="16:16" s="28" customFormat="1"/>
    <row r="109" spans="16:16" s="28" customFormat="1"/>
    <row r="110" spans="16:16" s="28" customFormat="1"/>
    <row r="111" spans="16:16" s="28" customFormat="1"/>
    <row r="112" spans="16:16" s="28" customFormat="1"/>
    <row r="113" spans="8:26" s="28" customFormat="1"/>
    <row r="114" spans="8:26" s="28" customFormat="1"/>
    <row r="115" spans="8:26" s="28" customFormat="1"/>
    <row r="116" spans="8:26" s="28" customFormat="1"/>
    <row r="117" spans="8:26" s="28" customFormat="1"/>
    <row r="118" spans="8:26" s="28" customFormat="1"/>
    <row r="119" spans="8:26" s="28" customFormat="1"/>
    <row r="120" spans="8:26" s="28" customFormat="1"/>
    <row r="121" spans="8:26" s="28" customFormat="1"/>
    <row r="122" spans="8:26" s="28" customFormat="1"/>
    <row r="123" spans="8:26" s="28" customFormat="1"/>
    <row r="124" spans="8:26" s="28" customFormat="1"/>
    <row r="125" spans="8:26" s="28" customFormat="1">
      <c r="I125" s="34"/>
      <c r="J125" s="34"/>
    </row>
    <row r="126" spans="8:26">
      <c r="H126" s="28"/>
      <c r="I126" s="34"/>
      <c r="J126" s="34"/>
    </row>
    <row r="127" spans="8:26">
      <c r="H127" s="28"/>
      <c r="I127" s="34"/>
      <c r="J127" s="34"/>
    </row>
    <row r="128" spans="8:26">
      <c r="H128" s="28"/>
      <c r="I128" s="36"/>
      <c r="J128" s="36"/>
      <c r="M128" s="34"/>
      <c r="N128" s="34"/>
      <c r="O128" s="36"/>
      <c r="Q128" s="34"/>
      <c r="W128" s="34"/>
      <c r="X128" s="34"/>
      <c r="Y128" s="34"/>
      <c r="Z128" s="36"/>
    </row>
    <row r="129" spans="8:26">
      <c r="H129" s="28"/>
      <c r="I129" s="36"/>
      <c r="J129" s="36"/>
      <c r="M129" s="34"/>
      <c r="N129" s="34"/>
      <c r="O129" s="36"/>
      <c r="Q129" s="34"/>
      <c r="W129" s="34"/>
      <c r="X129" s="34"/>
      <c r="Y129" s="34"/>
      <c r="Z129" s="36"/>
    </row>
    <row r="130" spans="8:26">
      <c r="H130" s="28"/>
    </row>
    <row r="131" spans="8:26">
      <c r="H131" s="28"/>
    </row>
    <row r="132" spans="8:26">
      <c r="H132" s="28"/>
    </row>
    <row r="133" spans="8:26">
      <c r="H133" s="28"/>
    </row>
    <row r="134" spans="8:26">
      <c r="H134" s="28"/>
    </row>
    <row r="135" spans="8:26">
      <c r="H135" s="28"/>
    </row>
    <row r="136" spans="8:26">
      <c r="H136" s="28"/>
    </row>
    <row r="137" spans="8:26">
      <c r="H137" s="28"/>
    </row>
    <row r="138" spans="8:26">
      <c r="H138" s="28"/>
    </row>
    <row r="139" spans="8:26">
      <c r="H139" s="28"/>
    </row>
    <row r="140" spans="8:26">
      <c r="H140" s="28"/>
    </row>
    <row r="141" spans="8:26">
      <c r="H141" s="28"/>
    </row>
    <row r="142" spans="8:26" s="28" customFormat="1"/>
    <row r="143" spans="8:26" s="28" customFormat="1"/>
    <row r="144" spans="8:26" s="28" customFormat="1"/>
    <row r="145" s="28" customFormat="1"/>
    <row r="146" s="28" customFormat="1"/>
    <row r="147" s="28" customFormat="1"/>
    <row r="148" s="28" customFormat="1"/>
    <row r="149" s="28" customFormat="1"/>
    <row r="150" s="28" customFormat="1"/>
    <row r="151" s="28" customFormat="1"/>
    <row r="152" s="28" customFormat="1"/>
    <row r="153" s="28" customFormat="1"/>
    <row r="154" s="28" customFormat="1"/>
    <row r="155" s="28" customFormat="1"/>
    <row r="156" s="28" customFormat="1"/>
    <row r="157" s="28" customFormat="1"/>
    <row r="158" s="28" customFormat="1"/>
    <row r="159" s="28" customFormat="1"/>
    <row r="160" s="28" customFormat="1"/>
    <row r="161" spans="8:12" s="28" customFormat="1">
      <c r="L161" s="34"/>
    </row>
    <row r="162" spans="8:12" s="28" customFormat="1"/>
    <row r="163" spans="8:12" s="28" customFormat="1"/>
    <row r="164" spans="8:12" s="28" customFormat="1"/>
    <row r="165" spans="8:12" s="28" customFormat="1">
      <c r="I165" s="38"/>
      <c r="J165" s="38"/>
    </row>
    <row r="166" spans="8:12" s="28" customFormat="1">
      <c r="I166" s="35"/>
      <c r="J166" s="35"/>
    </row>
    <row r="167" spans="8:12" s="28" customFormat="1">
      <c r="I167" s="35"/>
      <c r="J167" s="35"/>
    </row>
    <row r="168" spans="8:12" s="28" customFormat="1"/>
    <row r="169" spans="8:12" s="28" customFormat="1"/>
    <row r="170" spans="8:12" s="28" customFormat="1"/>
    <row r="171" spans="8:12" s="28" customFormat="1"/>
    <row r="172" spans="8:12" s="28" customFormat="1"/>
    <row r="173" spans="8:12" s="28" customFormat="1"/>
    <row r="174" spans="8:12">
      <c r="H174" s="28"/>
    </row>
    <row r="175" spans="8:12">
      <c r="H175" s="28"/>
    </row>
    <row r="176" spans="8:12">
      <c r="H176" s="28"/>
    </row>
    <row r="177" spans="8:26">
      <c r="H177" s="28"/>
    </row>
    <row r="178" spans="8:26">
      <c r="H178" s="28"/>
    </row>
    <row r="179" spans="8:26">
      <c r="H179" s="28"/>
    </row>
    <row r="180" spans="8:26">
      <c r="H180" s="28"/>
    </row>
    <row r="181" spans="8:26">
      <c r="H181" s="28"/>
    </row>
    <row r="182" spans="8:26">
      <c r="H182" s="28"/>
    </row>
    <row r="183" spans="8:26">
      <c r="H183" s="28"/>
      <c r="I183" s="34"/>
      <c r="J183" s="34"/>
      <c r="M183" s="34"/>
      <c r="N183" s="34"/>
      <c r="O183" s="34"/>
      <c r="Q183" s="34"/>
      <c r="W183" s="34"/>
      <c r="X183" s="34"/>
      <c r="Y183" s="34"/>
      <c r="Z183" s="34"/>
    </row>
    <row r="184" spans="8:26">
      <c r="H184" s="28"/>
      <c r="I184" s="34"/>
      <c r="J184" s="34"/>
      <c r="M184" s="34"/>
      <c r="N184" s="34"/>
      <c r="O184" s="34"/>
      <c r="Q184" s="34"/>
      <c r="W184" s="34"/>
      <c r="X184" s="34"/>
      <c r="Y184" s="34"/>
      <c r="Z184" s="34"/>
    </row>
    <row r="185" spans="8:26">
      <c r="H185" s="28"/>
      <c r="I185" s="34"/>
      <c r="J185" s="34"/>
      <c r="M185" s="34"/>
      <c r="N185" s="34"/>
      <c r="O185" s="34"/>
      <c r="Q185" s="34"/>
      <c r="W185" s="34"/>
      <c r="X185" s="34"/>
      <c r="Y185" s="34"/>
      <c r="Z185" s="34"/>
    </row>
    <row r="186" spans="8:26">
      <c r="H186" s="28"/>
      <c r="I186" s="34"/>
      <c r="J186" s="34"/>
      <c r="M186" s="34"/>
      <c r="N186" s="34"/>
      <c r="O186" s="34"/>
      <c r="Q186" s="34"/>
      <c r="W186" s="34"/>
      <c r="X186" s="34"/>
      <c r="Y186" s="34"/>
      <c r="Z186" s="34"/>
    </row>
    <row r="187" spans="8:26">
      <c r="H187" s="28"/>
      <c r="I187" s="33"/>
      <c r="J187" s="33"/>
      <c r="M187" s="34"/>
      <c r="N187" s="34"/>
      <c r="O187" s="34"/>
      <c r="Q187" s="34"/>
      <c r="W187" s="34"/>
      <c r="X187" s="34"/>
      <c r="Y187" s="34"/>
      <c r="Z187" s="34"/>
    </row>
    <row r="188" spans="8:26">
      <c r="H188" s="28"/>
    </row>
    <row r="189" spans="8:26">
      <c r="H189" s="28"/>
    </row>
    <row r="190" spans="8:26" s="28" customFormat="1"/>
    <row r="191" spans="8:26" s="28" customFormat="1"/>
    <row r="192" spans="8:26" s="28" customFormat="1"/>
    <row r="193" spans="12:12" s="28" customFormat="1"/>
    <row r="194" spans="12:12" s="28" customFormat="1">
      <c r="L194" s="33"/>
    </row>
    <row r="195" spans="12:12" s="28" customFormat="1"/>
    <row r="196" spans="12:12" s="28" customFormat="1"/>
    <row r="197" spans="12:12" s="28" customFormat="1"/>
    <row r="198" spans="12:12" s="28" customFormat="1"/>
    <row r="199" spans="12:12" s="28" customFormat="1"/>
    <row r="200" spans="12:12" s="28" customFormat="1">
      <c r="L200" s="33"/>
    </row>
    <row r="201" spans="12:12" s="28" customFormat="1"/>
    <row r="202" spans="12:12" s="28" customFormat="1"/>
    <row r="203" spans="12:12" s="28" customFormat="1"/>
    <row r="204" spans="12:12" s="28" customFormat="1">
      <c r="L204" s="33"/>
    </row>
    <row r="205" spans="12:12" s="28" customFormat="1">
      <c r="L205" s="33"/>
    </row>
    <row r="206" spans="12:12" s="28" customFormat="1">
      <c r="L206" s="33"/>
    </row>
    <row r="207" spans="12:12" s="28" customFormat="1">
      <c r="L207" s="33"/>
    </row>
    <row r="208" spans="12:12" s="28" customFormat="1">
      <c r="L208" s="33"/>
    </row>
    <row r="209" spans="8:12" s="28" customFormat="1">
      <c r="L209" s="33"/>
    </row>
    <row r="210" spans="8:12" s="28" customFormat="1"/>
    <row r="211" spans="8:12" s="28" customFormat="1"/>
    <row r="212" spans="8:12" s="28" customFormat="1"/>
    <row r="213" spans="8:12" s="28" customFormat="1">
      <c r="L213" s="33"/>
    </row>
    <row r="214" spans="8:12" s="28" customFormat="1">
      <c r="L214" s="33"/>
    </row>
    <row r="215" spans="8:12" s="28" customFormat="1">
      <c r="L215" s="33"/>
    </row>
    <row r="216" spans="8:12" s="28" customFormat="1">
      <c r="L216" s="33"/>
    </row>
    <row r="217" spans="8:12" s="28" customFormat="1">
      <c r="L217" s="33"/>
    </row>
    <row r="218" spans="8:12" s="28" customFormat="1">
      <c r="H218" s="27"/>
      <c r="K218" s="33"/>
    </row>
    <row r="219" spans="8:12" s="28" customFormat="1">
      <c r="H219" s="27"/>
      <c r="K219" s="33"/>
    </row>
    <row r="220" spans="8:12" s="28" customFormat="1">
      <c r="H220" s="27"/>
      <c r="K220" s="33"/>
    </row>
    <row r="221" spans="8:12" s="28" customFormat="1">
      <c r="H221" s="27"/>
      <c r="K221" s="33"/>
    </row>
    <row r="228" spans="8:11" s="28" customFormat="1">
      <c r="H228" s="27"/>
      <c r="K228" s="33"/>
    </row>
    <row r="229" spans="8:11" s="28" customFormat="1">
      <c r="H229" s="27"/>
      <c r="K229" s="33"/>
    </row>
    <row r="230" spans="8:11" s="28" customFormat="1">
      <c r="H230" s="27"/>
      <c r="K230" s="33"/>
    </row>
    <row r="231" spans="8:11" s="28" customFormat="1">
      <c r="H231" s="27"/>
      <c r="K231" s="33"/>
    </row>
    <row r="232" spans="8:11" s="28" customFormat="1">
      <c r="H232" s="27"/>
      <c r="K232" s="33"/>
    </row>
    <row r="239" spans="8:11" s="28" customFormat="1">
      <c r="H239" s="27"/>
      <c r="K239" s="33"/>
    </row>
    <row r="250" spans="8:15" s="28" customFormat="1">
      <c r="H250" s="27"/>
      <c r="O250" s="36"/>
    </row>
    <row r="252" spans="8:15" s="28" customFormat="1">
      <c r="H252" s="27"/>
      <c r="J252" s="31"/>
    </row>
    <row r="253" spans="8:15" s="28" customFormat="1">
      <c r="H253" s="27"/>
      <c r="J253" s="31"/>
      <c r="K253" s="34"/>
    </row>
    <row r="254" spans="8:15" s="28" customFormat="1">
      <c r="H254" s="27"/>
      <c r="J254" s="31"/>
    </row>
    <row r="255" spans="8:15" s="28" customFormat="1">
      <c r="H255" s="27"/>
      <c r="J255" s="31"/>
      <c r="K255" s="33"/>
    </row>
    <row r="256" spans="8:15" s="28" customFormat="1">
      <c r="H256" s="27"/>
      <c r="J256" s="31"/>
      <c r="K256" s="33"/>
    </row>
    <row r="257" spans="8:11" s="28" customFormat="1">
      <c r="H257" s="27"/>
      <c r="J257" s="31"/>
      <c r="K257" s="33"/>
    </row>
    <row r="264" spans="8:11" s="28" customFormat="1">
      <c r="H264" s="27"/>
      <c r="K264" s="33"/>
    </row>
    <row r="265" spans="8:11" s="28" customFormat="1">
      <c r="H265" s="27"/>
      <c r="K265" s="33"/>
    </row>
    <row r="273" spans="9:26">
      <c r="I273" s="34"/>
      <c r="L273" s="34"/>
      <c r="M273" s="34"/>
      <c r="N273" s="34"/>
      <c r="P273" s="36"/>
      <c r="Q273" s="36"/>
      <c r="R273" s="34"/>
      <c r="S273" s="34"/>
      <c r="T273" s="34"/>
      <c r="U273" s="34"/>
      <c r="V273" s="34"/>
      <c r="W273" s="36"/>
      <c r="X273" s="36"/>
      <c r="Y273" s="35"/>
      <c r="Z273" s="35"/>
    </row>
    <row r="277" spans="9:26">
      <c r="I277" s="34"/>
      <c r="L277" s="37"/>
      <c r="M277" s="35"/>
      <c r="N277" s="35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338" spans="8:15" s="28" customFormat="1">
      <c r="H338" s="27"/>
      <c r="J338" s="30"/>
    </row>
    <row r="339" spans="8:15" s="28" customFormat="1">
      <c r="H339" s="27"/>
      <c r="J339" s="30"/>
    </row>
    <row r="340" spans="8:15" s="28" customFormat="1">
      <c r="H340" s="27"/>
      <c r="J340" s="31"/>
      <c r="O340" s="34"/>
    </row>
    <row r="341" spans="8:15" s="28" customFormat="1">
      <c r="H341" s="27"/>
      <c r="J341" s="31"/>
      <c r="O341" s="34"/>
    </row>
    <row r="342" spans="8:15" s="28" customFormat="1">
      <c r="H342" s="27"/>
      <c r="J342" s="31"/>
    </row>
    <row r="343" spans="8:15" s="28" customFormat="1">
      <c r="H343" s="27"/>
      <c r="J343" s="31"/>
    </row>
    <row r="344" spans="8:15" s="28" customFormat="1">
      <c r="H344" s="27"/>
      <c r="J344" s="31"/>
    </row>
    <row r="345" spans="8:15" s="28" customFormat="1">
      <c r="H345" s="27"/>
      <c r="J345" s="31"/>
    </row>
    <row r="346" spans="8:15" s="28" customFormat="1">
      <c r="H346" s="27"/>
      <c r="J346" s="30"/>
    </row>
    <row r="347" spans="8:15" s="28" customFormat="1">
      <c r="H347" s="27"/>
      <c r="J347" s="30"/>
    </row>
    <row r="348" spans="8:15" s="28" customFormat="1">
      <c r="H348" s="27"/>
      <c r="J348" s="30"/>
    </row>
    <row r="349" spans="8:15" s="28" customFormat="1">
      <c r="H349" s="27"/>
      <c r="J349" s="30"/>
    </row>
    <row r="350" spans="8:15" s="28" customFormat="1">
      <c r="H350" s="27"/>
      <c r="J350" s="30"/>
    </row>
    <row r="351" spans="8:15" s="28" customFormat="1">
      <c r="H351" s="27"/>
      <c r="J351" s="30"/>
    </row>
    <row r="352" spans="8:15" s="28" customFormat="1">
      <c r="H352" s="27"/>
      <c r="J352" s="30"/>
    </row>
    <row r="353" spans="8:25" s="28" customFormat="1">
      <c r="H353" s="27"/>
      <c r="J353" s="30"/>
    </row>
    <row r="364" spans="8:25" s="28" customFormat="1">
      <c r="H364" s="27"/>
      <c r="I364" s="34"/>
      <c r="L364" s="34"/>
      <c r="R364" s="34"/>
      <c r="S364" s="34"/>
      <c r="T364" s="34"/>
      <c r="U364" s="34"/>
      <c r="V364" s="34"/>
    </row>
    <row r="365" spans="8:25" s="28" customFormat="1">
      <c r="H365" s="27"/>
      <c r="I365" s="36"/>
      <c r="K365" s="35"/>
      <c r="L365" s="37"/>
      <c r="M365" s="34"/>
      <c r="N365" s="34"/>
      <c r="P365" s="36"/>
      <c r="Q365" s="36"/>
      <c r="R365" s="36"/>
      <c r="S365" s="36"/>
      <c r="T365" s="36"/>
      <c r="U365" s="36"/>
      <c r="V365" s="36"/>
      <c r="W365" s="36"/>
      <c r="X365" s="36"/>
      <c r="Y365" s="36"/>
    </row>
    <row r="366" spans="8:25" s="28" customFormat="1">
      <c r="H366" s="27"/>
      <c r="I366" s="36"/>
      <c r="L366" s="37"/>
      <c r="M366" s="34"/>
      <c r="N366" s="34"/>
      <c r="P366" s="36"/>
      <c r="Q366" s="36"/>
      <c r="R366" s="36"/>
      <c r="S366" s="36"/>
      <c r="T366" s="36"/>
      <c r="U366" s="36"/>
      <c r="V366" s="36"/>
      <c r="W366" s="36"/>
      <c r="X366" s="36"/>
      <c r="Y366" s="36"/>
    </row>
    <row r="368" spans="8:25" s="28" customFormat="1">
      <c r="H368" s="27"/>
      <c r="J368" s="31"/>
    </row>
    <row r="369" spans="8:11" s="28" customFormat="1">
      <c r="H369" s="27"/>
      <c r="J369" s="31"/>
    </row>
    <row r="370" spans="8:11" s="28" customFormat="1">
      <c r="H370" s="27"/>
      <c r="J370" s="31"/>
    </row>
    <row r="371" spans="8:11" s="28" customFormat="1">
      <c r="H371" s="27"/>
      <c r="J371" s="31"/>
    </row>
    <row r="372" spans="8:11" s="28" customFormat="1">
      <c r="H372" s="27"/>
      <c r="J372" s="31"/>
    </row>
    <row r="375" spans="8:11" s="28" customFormat="1">
      <c r="H375" s="27"/>
      <c r="K375" s="35"/>
    </row>
    <row r="376" spans="8:11" s="28" customFormat="1">
      <c r="H376" s="27"/>
      <c r="K376" s="35"/>
    </row>
    <row r="377" spans="8:11" s="28" customFormat="1">
      <c r="H377" s="27"/>
      <c r="K377" s="34"/>
    </row>
    <row r="379" spans="8:11" s="28" customFormat="1">
      <c r="H379" s="27"/>
      <c r="K379" s="34"/>
    </row>
    <row r="394" spans="8:22" s="28" customFormat="1">
      <c r="H394" s="27"/>
      <c r="I394" s="35"/>
      <c r="L394" s="35"/>
      <c r="R394" s="35"/>
      <c r="S394" s="35"/>
      <c r="T394" s="35"/>
      <c r="U394" s="35"/>
      <c r="V394" s="35"/>
    </row>
    <row r="395" spans="8:22" s="28" customFormat="1">
      <c r="H395" s="27"/>
      <c r="I395" s="35"/>
      <c r="L395" s="35"/>
      <c r="R395" s="35"/>
      <c r="S395" s="35"/>
      <c r="T395" s="35"/>
      <c r="U395" s="35"/>
      <c r="V395" s="35"/>
    </row>
    <row r="396" spans="8:22" s="28" customFormat="1">
      <c r="H396" s="27"/>
      <c r="I396" s="35"/>
      <c r="L396" s="35"/>
      <c r="R396" s="35"/>
      <c r="S396" s="35"/>
      <c r="T396" s="35"/>
      <c r="U396" s="35"/>
      <c r="V396" s="35"/>
    </row>
    <row r="397" spans="8:22" s="28" customFormat="1">
      <c r="H397" s="27"/>
      <c r="I397" s="35"/>
      <c r="L397" s="35"/>
      <c r="R397" s="35"/>
      <c r="S397" s="35"/>
      <c r="T397" s="35"/>
      <c r="U397" s="35"/>
      <c r="V397" s="35"/>
    </row>
    <row r="398" spans="8:22" s="28" customFormat="1">
      <c r="H398" s="27"/>
      <c r="I398" s="35"/>
      <c r="L398" s="35"/>
      <c r="R398" s="35"/>
      <c r="S398" s="35"/>
      <c r="T398" s="35"/>
      <c r="U398" s="35"/>
      <c r="V398" s="35"/>
    </row>
    <row r="448" spans="8:11" s="28" customFormat="1">
      <c r="H448" s="27"/>
      <c r="K448" s="34"/>
    </row>
    <row r="449" spans="8:13" s="28" customFormat="1">
      <c r="H449" s="27"/>
      <c r="K449" s="34"/>
    </row>
    <row r="451" spans="8:13" s="28" customFormat="1">
      <c r="H451" s="27"/>
      <c r="M451" s="33"/>
    </row>
    <row r="452" spans="8:13" s="28" customFormat="1">
      <c r="H452" s="27"/>
      <c r="M452" s="33"/>
    </row>
    <row r="453" spans="8:13" s="28" customFormat="1">
      <c r="H453" s="27"/>
      <c r="M453" s="33"/>
    </row>
    <row r="454" spans="8:13" s="28" customFormat="1">
      <c r="H454" s="27"/>
      <c r="M454" s="33"/>
    </row>
    <row r="455" spans="8:13" s="28" customFormat="1">
      <c r="H455" s="27"/>
      <c r="M455" s="33"/>
    </row>
    <row r="456" spans="8:13" s="28" customFormat="1">
      <c r="H456" s="27"/>
      <c r="M456" s="33"/>
    </row>
    <row r="457" spans="8:13" s="28" customFormat="1">
      <c r="H457" s="27"/>
      <c r="M457" s="33"/>
    </row>
    <row r="463" spans="8:13" s="28" customFormat="1">
      <c r="H463" s="27"/>
      <c r="M463" s="33"/>
    </row>
    <row r="464" spans="8:13" s="28" customFormat="1">
      <c r="H464" s="27"/>
      <c r="M464" s="33"/>
    </row>
    <row r="465" spans="8:13" s="28" customFormat="1">
      <c r="H465" s="27"/>
      <c r="M465" s="33"/>
    </row>
    <row r="466" spans="8:13" s="28" customFormat="1">
      <c r="H466" s="27"/>
      <c r="M466" s="33"/>
    </row>
    <row r="467" spans="8:13" s="28" customFormat="1">
      <c r="H467" s="27"/>
      <c r="M467" s="33"/>
    </row>
    <row r="468" spans="8:13" s="28" customFormat="1">
      <c r="H468" s="27"/>
      <c r="M468" s="33"/>
    </row>
    <row r="469" spans="8:13" s="28" customFormat="1">
      <c r="H469" s="27"/>
      <c r="M469" s="33"/>
    </row>
    <row r="470" spans="8:13" s="28" customFormat="1">
      <c r="H470" s="27"/>
      <c r="M470" s="33"/>
    </row>
    <row r="471" spans="8:13" s="28" customFormat="1">
      <c r="H471" s="27"/>
      <c r="M471" s="33"/>
    </row>
    <row r="475" spans="8:13" s="28" customFormat="1">
      <c r="H475" s="27"/>
      <c r="M475" s="33"/>
    </row>
    <row r="476" spans="8:13" s="28" customFormat="1">
      <c r="H476" s="27"/>
      <c r="M476" s="33"/>
    </row>
    <row r="521" spans="8:15" s="28" customFormat="1">
      <c r="H521" s="27"/>
      <c r="O521" s="29"/>
    </row>
    <row r="522" spans="8:15" s="28" customFormat="1">
      <c r="H522" s="27"/>
      <c r="O522" s="29"/>
    </row>
    <row r="523" spans="8:15" s="28" customFormat="1">
      <c r="H523" s="27"/>
      <c r="J523" s="30"/>
      <c r="O523" s="29"/>
    </row>
    <row r="524" spans="8:15" s="28" customFormat="1">
      <c r="H524" s="27"/>
      <c r="J524" s="30"/>
      <c r="O524" s="29"/>
    </row>
    <row r="525" spans="8:15" s="28" customFormat="1">
      <c r="H525" s="27"/>
      <c r="J525" s="30"/>
    </row>
    <row r="526" spans="8:15" s="28" customFormat="1">
      <c r="H526" s="27"/>
      <c r="J526" s="30"/>
    </row>
    <row r="527" spans="8:15" s="28" customFormat="1">
      <c r="H527" s="27"/>
      <c r="J527" s="30"/>
    </row>
    <row r="528" spans="8:15" s="28" customFormat="1">
      <c r="H528" s="27"/>
      <c r="J528" s="30"/>
    </row>
    <row r="529" spans="8:10" s="28" customFormat="1">
      <c r="H529" s="27"/>
      <c r="J529" s="30"/>
    </row>
    <row r="530" spans="8:10" s="28" customFormat="1">
      <c r="H530" s="27"/>
      <c r="J530" s="30"/>
    </row>
    <row r="531" spans="8:10" s="28" customFormat="1">
      <c r="H531" s="27"/>
      <c r="J531" s="30"/>
    </row>
    <row r="532" spans="8:10" s="28" customFormat="1">
      <c r="H532" s="27"/>
      <c r="J532" s="30"/>
    </row>
    <row r="533" spans="8:10" s="28" customFormat="1">
      <c r="H533" s="27"/>
      <c r="J533" s="32"/>
    </row>
    <row r="546" spans="8:16" s="28" customFormat="1">
      <c r="H546" s="27"/>
      <c r="K546" s="29"/>
      <c r="L546" s="29"/>
      <c r="M546" s="29"/>
      <c r="N546" s="29"/>
      <c r="P546" s="29"/>
    </row>
    <row r="547" spans="8:16" s="28" customFormat="1">
      <c r="H547" s="27"/>
      <c r="K547" s="29"/>
      <c r="L547" s="29"/>
      <c r="M547" s="29"/>
      <c r="N547" s="29"/>
      <c r="P547" s="29"/>
    </row>
    <row r="548" spans="8:16" s="28" customFormat="1">
      <c r="H548" s="27"/>
      <c r="K548" s="29"/>
      <c r="L548" s="29"/>
      <c r="M548" s="29"/>
      <c r="N548" s="29"/>
      <c r="P548" s="29"/>
    </row>
    <row r="549" spans="8:16" s="28" customFormat="1">
      <c r="H549" s="27"/>
      <c r="K549" s="29"/>
      <c r="L549" s="29"/>
      <c r="M549" s="29"/>
      <c r="N549" s="29"/>
      <c r="P549" s="29"/>
    </row>
    <row r="550" spans="8:16" s="28" customFormat="1">
      <c r="H550" s="27"/>
      <c r="K550" s="29"/>
      <c r="L550" s="29"/>
      <c r="M550" s="29"/>
      <c r="N550" s="29"/>
      <c r="P550" s="29"/>
    </row>
    <row r="551" spans="8:16" s="28" customFormat="1">
      <c r="H551" s="27"/>
      <c r="K551" s="29"/>
      <c r="L551" s="29"/>
      <c r="M551" s="29"/>
      <c r="N551" s="29"/>
      <c r="P551" s="29"/>
    </row>
    <row r="578" spans="8:10" s="28" customFormat="1">
      <c r="H578" s="27"/>
      <c r="J578" s="31"/>
    </row>
    <row r="593" spans="8:11" s="28" customFormat="1">
      <c r="H593" s="27"/>
      <c r="K593" s="31"/>
    </row>
    <row r="594" spans="8:11" s="28" customFormat="1">
      <c r="H594" s="27"/>
      <c r="K594" s="31"/>
    </row>
    <row r="595" spans="8:11" s="28" customFormat="1">
      <c r="H595" s="27"/>
      <c r="K595" s="31"/>
    </row>
    <row r="596" spans="8:11" s="28" customFormat="1">
      <c r="H596" s="27"/>
      <c r="K596" s="31"/>
    </row>
    <row r="597" spans="8:11" s="28" customFormat="1">
      <c r="H597" s="27"/>
      <c r="K597" s="31"/>
    </row>
    <row r="598" spans="8:11" s="28" customFormat="1">
      <c r="H598" s="27"/>
      <c r="K598" s="31"/>
    </row>
    <row r="607" spans="8:11" s="28" customFormat="1">
      <c r="H607" s="27"/>
      <c r="J607" s="30"/>
    </row>
    <row r="608" spans="8:11" s="28" customFormat="1">
      <c r="H608" s="27"/>
      <c r="J608" s="30"/>
    </row>
    <row r="609" spans="8:10" s="28" customFormat="1">
      <c r="H609" s="27"/>
      <c r="J609" s="30"/>
    </row>
    <row r="610" spans="8:10" s="28" customFormat="1">
      <c r="H610" s="27"/>
      <c r="J610" s="30"/>
    </row>
    <row r="611" spans="8:10" s="28" customFormat="1">
      <c r="H611" s="27"/>
      <c r="J611" s="30"/>
    </row>
    <row r="612" spans="8:10" s="28" customFormat="1">
      <c r="H612" s="27"/>
      <c r="J612" s="30"/>
    </row>
    <row r="613" spans="8:10" s="28" customFormat="1">
      <c r="H613" s="27"/>
      <c r="J613" s="30"/>
    </row>
    <row r="614" spans="8:10" s="28" customFormat="1">
      <c r="H614" s="27"/>
      <c r="J614" s="30"/>
    </row>
    <row r="615" spans="8:10" s="28" customFormat="1">
      <c r="H615" s="27"/>
      <c r="J615" s="30"/>
    </row>
    <row r="616" spans="8:10" s="28" customFormat="1">
      <c r="H616" s="27"/>
      <c r="J616" s="30"/>
    </row>
    <row r="617" spans="8:10" s="28" customFormat="1">
      <c r="H617" s="27"/>
      <c r="J617" s="30"/>
    </row>
    <row r="618" spans="8:10" s="28" customFormat="1">
      <c r="H618" s="27"/>
      <c r="J618" s="30"/>
    </row>
    <row r="619" spans="8:10" s="28" customFormat="1">
      <c r="H619" s="27"/>
      <c r="J619" s="30"/>
    </row>
    <row r="651" spans="8:10" s="28" customFormat="1">
      <c r="H651" s="27"/>
      <c r="J651" s="30"/>
    </row>
    <row r="652" spans="8:10" s="28" customFormat="1">
      <c r="H652" s="27"/>
      <c r="J652" s="30"/>
    </row>
    <row r="653" spans="8:10" s="28" customFormat="1">
      <c r="H653" s="27"/>
      <c r="J653" s="30"/>
    </row>
    <row r="654" spans="8:10" s="28" customFormat="1">
      <c r="H654" s="27"/>
      <c r="J654" s="30"/>
    </row>
    <row r="655" spans="8:10" s="28" customFormat="1">
      <c r="H655" s="27"/>
      <c r="J655" s="30"/>
    </row>
    <row r="656" spans="8:10" s="28" customFormat="1">
      <c r="H656" s="27"/>
      <c r="J656" s="30"/>
    </row>
    <row r="657" spans="8:10" s="28" customFormat="1">
      <c r="H657" s="27"/>
      <c r="J657" s="30"/>
    </row>
    <row r="658" spans="8:10" s="28" customFormat="1">
      <c r="H658" s="27"/>
      <c r="J658" s="30"/>
    </row>
    <row r="659" spans="8:10" s="28" customFormat="1">
      <c r="H659" s="27"/>
      <c r="J659" s="30"/>
    </row>
    <row r="672" spans="8:10" s="28" customFormat="1">
      <c r="H672" s="27"/>
      <c r="J672" s="29"/>
    </row>
    <row r="673" spans="8:10" s="28" customFormat="1">
      <c r="H673" s="27"/>
      <c r="J673" s="29"/>
    </row>
    <row r="674" spans="8:10" s="28" customFormat="1">
      <c r="H674" s="27"/>
      <c r="J674" s="29"/>
    </row>
    <row r="675" spans="8:10" s="28" customFormat="1">
      <c r="H675" s="27"/>
      <c r="J675" s="29"/>
    </row>
    <row r="676" spans="8:10" s="28" customFormat="1">
      <c r="H676" s="27"/>
      <c r="J676" s="29"/>
    </row>
    <row r="677" spans="8:10" s="28" customFormat="1">
      <c r="H677" s="27"/>
      <c r="J677" s="29"/>
    </row>
    <row r="678" spans="8:10" s="28" customFormat="1">
      <c r="H678" s="27"/>
      <c r="J678" s="29"/>
    </row>
    <row r="679" spans="8:10" s="28" customFormat="1">
      <c r="H679" s="27"/>
      <c r="J679" s="29"/>
    </row>
    <row r="680" spans="8:10" s="28" customFormat="1">
      <c r="H680" s="27"/>
      <c r="J680" s="29"/>
    </row>
  </sheetData>
  <mergeCells count="12">
    <mergeCell ref="Z5:Z6"/>
    <mergeCell ref="V5:Y5"/>
    <mergeCell ref="F5:F6"/>
    <mergeCell ref="G5:G6"/>
    <mergeCell ref="H5:H6"/>
    <mergeCell ref="I5:Q5"/>
    <mergeCell ref="R5:U5"/>
    <mergeCell ref="A5:A6"/>
    <mergeCell ref="B5:B6"/>
    <mergeCell ref="C5:C6"/>
    <mergeCell ref="D5:D6"/>
    <mergeCell ref="E5:E6"/>
  </mergeCells>
  <pageMargins left="0.7" right="0.7" top="0.75" bottom="0.75" header="0.3" footer="0.3"/>
  <pageSetup scale="59" fitToHeight="13" orientation="landscape" r:id="rId1"/>
  <drawing r:id="rId2"/>
  <legacyDrawing r:id="rId3"/>
  <oleObjects>
    <mc:AlternateContent xmlns:mc="http://schemas.openxmlformats.org/markup-compatibility/2006">
      <mc:Choice Requires="x14">
        <oleObject progId="Prism9.Document" shapeId="43011" r:id="rId4">
          <object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4</xdr:col>
                <xdr:colOff>114300</xdr:colOff>
                <xdr:row>25</xdr:row>
                <xdr:rowOff>114300</xdr:rowOff>
              </to>
            </anchor>
          </objectPr>
        </oleObject>
      </mc:Choice>
      <mc:Fallback>
        <oleObject progId="Prism9.Document" shapeId="4301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D4C8-231D-4F43-BCC4-E3139C7438DB}">
  <dimension ref="A1:P186"/>
  <sheetViews>
    <sheetView topLeftCell="A10" zoomScaleNormal="100" workbookViewId="0">
      <selection activeCell="B131" sqref="B131"/>
    </sheetView>
  </sheetViews>
  <sheetFormatPr defaultRowHeight="15"/>
  <cols>
    <col min="1" max="1" width="11.5703125" customWidth="1"/>
    <col min="4" max="4" width="11.140625" customWidth="1"/>
    <col min="6" max="7" width="10.140625" customWidth="1"/>
    <col min="8" max="8" width="13.140625" bestFit="1" customWidth="1"/>
    <col min="15" max="15" width="12.7109375" customWidth="1"/>
  </cols>
  <sheetData>
    <row r="1" spans="1:16">
      <c r="A1" s="23" t="s">
        <v>68</v>
      </c>
    </row>
    <row r="2" spans="1:16">
      <c r="D2" s="26" t="s">
        <v>67</v>
      </c>
    </row>
    <row r="3" spans="1:16" ht="18.75">
      <c r="D3" s="87">
        <v>476</v>
      </c>
      <c r="E3" s="8"/>
      <c r="F3" s="8"/>
      <c r="G3" s="8"/>
      <c r="H3" s="8"/>
      <c r="I3" s="77"/>
      <c r="J3" s="77"/>
      <c r="K3" s="77"/>
      <c r="L3" s="77"/>
      <c r="M3" s="78" t="s">
        <v>66</v>
      </c>
      <c r="N3" s="77"/>
      <c r="O3" s="77"/>
      <c r="P3" s="79"/>
    </row>
    <row r="4" spans="1:16">
      <c r="A4" s="24">
        <v>44167</v>
      </c>
      <c r="B4" s="23" t="s">
        <v>64</v>
      </c>
      <c r="C4" s="23" t="s">
        <v>63</v>
      </c>
      <c r="D4" s="80" t="s">
        <v>55</v>
      </c>
      <c r="E4" s="9" t="s">
        <v>19</v>
      </c>
      <c r="F4" s="9" t="s">
        <v>54</v>
      </c>
      <c r="G4" s="9" t="s">
        <v>102</v>
      </c>
      <c r="H4" s="9"/>
      <c r="I4" s="9" t="s">
        <v>53</v>
      </c>
      <c r="J4" s="9" t="s">
        <v>52</v>
      </c>
      <c r="K4" s="9"/>
      <c r="L4" s="9"/>
      <c r="M4" s="25" t="s">
        <v>64</v>
      </c>
      <c r="P4" s="81"/>
    </row>
    <row r="5" spans="1:16">
      <c r="D5" s="105">
        <v>476</v>
      </c>
      <c r="E5" s="21" t="s">
        <v>61</v>
      </c>
      <c r="F5" s="4">
        <v>1002.05621233839</v>
      </c>
      <c r="G5">
        <f>100*(F5/AVERAGE(F$5:F$7))</f>
        <v>95.19161225991401</v>
      </c>
      <c r="I5" s="230">
        <f>AVERAGE(F5:F7)</f>
        <v>1052.6728023077767</v>
      </c>
      <c r="J5" s="230">
        <f>100*(STDEV(F5:F7)/I5)</f>
        <v>5.3246138735156121</v>
      </c>
      <c r="K5" s="22" t="s">
        <v>65</v>
      </c>
      <c r="M5" s="9" t="s">
        <v>62</v>
      </c>
      <c r="N5" s="9" t="s">
        <v>47</v>
      </c>
      <c r="O5" s="9" t="s">
        <v>46</v>
      </c>
      <c r="P5" s="82" t="s">
        <v>45</v>
      </c>
    </row>
    <row r="6" spans="1:16">
      <c r="D6" s="105">
        <v>476</v>
      </c>
      <c r="E6" s="20" t="s">
        <v>61</v>
      </c>
      <c r="F6" s="4">
        <v>1043.05032942194</v>
      </c>
      <c r="G6">
        <f>100*(F6/AVERAGE(F$5:F$7))</f>
        <v>99.08590087397134</v>
      </c>
      <c r="I6" s="230"/>
      <c r="J6" s="230"/>
      <c r="M6">
        <v>0</v>
      </c>
      <c r="N6">
        <f>LN(F5)</f>
        <v>6.9098093802093699</v>
      </c>
      <c r="O6">
        <f>LN(F6)</f>
        <v>6.9499047083158914</v>
      </c>
      <c r="P6" s="81">
        <f>LN(F7)</f>
        <v>7.0147351614042606</v>
      </c>
    </row>
    <row r="7" spans="1:16">
      <c r="D7" s="105">
        <v>476</v>
      </c>
      <c r="E7" s="19" t="s">
        <v>61</v>
      </c>
      <c r="F7" s="4">
        <v>1112.9118651629999</v>
      </c>
      <c r="G7">
        <f>100*(F7/AVERAGE(F$5:F$7))</f>
        <v>105.72248686611461</v>
      </c>
      <c r="I7" s="230"/>
      <c r="J7" s="230"/>
      <c r="M7">
        <v>15</v>
      </c>
      <c r="N7">
        <f>LN(F8)</f>
        <v>7.2324336920262189</v>
      </c>
      <c r="O7">
        <f>LN(F9)</f>
        <v>7.2613871948962192</v>
      </c>
      <c r="P7" s="81">
        <f>LN(F10)</f>
        <v>7.2758268501289631</v>
      </c>
    </row>
    <row r="8" spans="1:16">
      <c r="D8" s="105">
        <v>476</v>
      </c>
      <c r="E8" s="18" t="s">
        <v>60</v>
      </c>
      <c r="F8" s="4">
        <v>1383.5856313377001</v>
      </c>
      <c r="G8">
        <f>100*(F8/AVERAGE(F$8:F$10))</f>
        <v>97.601440104015339</v>
      </c>
      <c r="I8" s="230">
        <f>AVERAGE(F8:F10)</f>
        <v>1417.5873120962067</v>
      </c>
      <c r="J8" s="230">
        <f>100*(STDEV(F8:F10)/I8)</f>
        <v>2.20196172120355</v>
      </c>
      <c r="M8">
        <v>30</v>
      </c>
      <c r="N8">
        <f>LN(F11)</f>
        <v>7.1696995818120985</v>
      </c>
      <c r="O8">
        <f>LN(F12)</f>
        <v>6.9561954692830774</v>
      </c>
      <c r="P8" s="81">
        <f>LN(F13)</f>
        <v>6.8825206200077833</v>
      </c>
    </row>
    <row r="9" spans="1:16">
      <c r="D9" s="105">
        <v>476</v>
      </c>
      <c r="E9" s="17" t="s">
        <v>60</v>
      </c>
      <c r="F9" s="4">
        <v>1424.2308532746899</v>
      </c>
      <c r="G9">
        <f>100*(F9/AVERAGE(F$8:F$10))</f>
        <v>100.46865128671752</v>
      </c>
      <c r="I9" s="230"/>
      <c r="J9" s="230"/>
      <c r="M9">
        <v>60</v>
      </c>
      <c r="N9">
        <f>LN(F14)</f>
        <v>6.9618146186866845</v>
      </c>
      <c r="O9">
        <f>LN(F15)</f>
        <v>5.4420491332759866</v>
      </c>
      <c r="P9" s="81">
        <f>LN(F16)</f>
        <v>5.1770912795408837</v>
      </c>
    </row>
    <row r="10" spans="1:16">
      <c r="D10" s="105">
        <v>476</v>
      </c>
      <c r="E10" s="16" t="s">
        <v>60</v>
      </c>
      <c r="F10" s="4">
        <v>1444.94545167623</v>
      </c>
      <c r="G10">
        <f>100*(F10/AVERAGE(F$8:F$10))</f>
        <v>101.92990860926714</v>
      </c>
      <c r="I10" s="230"/>
      <c r="J10" s="230"/>
      <c r="M10">
        <v>120</v>
      </c>
      <c r="N10">
        <f>LN(F17)</f>
        <v>4.5713781263844737</v>
      </c>
      <c r="O10">
        <f>LN(F18)</f>
        <v>4.8176758707740133</v>
      </c>
      <c r="P10" s="81">
        <f>LN(F19)</f>
        <v>4.8400522972869986</v>
      </c>
    </row>
    <row r="11" spans="1:16">
      <c r="D11" s="105">
        <v>476</v>
      </c>
      <c r="E11" s="21" t="s">
        <v>59</v>
      </c>
      <c r="F11" s="4">
        <v>1299.4541644942201</v>
      </c>
      <c r="G11">
        <f>100*(F11/AVERAGE(F$11:F$13))</f>
        <v>117.27333555297488</v>
      </c>
      <c r="I11" s="230">
        <f>AVERAGE(F11:F13)</f>
        <v>1108.0559432943126</v>
      </c>
      <c r="J11" s="230">
        <f>100*(STDEV(F11:F13)/I11)</f>
        <v>15.332744260444828</v>
      </c>
      <c r="M11">
        <v>240</v>
      </c>
      <c r="N11">
        <f>LN(F20)</f>
        <v>3.494807876721989</v>
      </c>
      <c r="O11">
        <f>LN(F21)</f>
        <v>3.4462197735989895</v>
      </c>
      <c r="P11" s="81">
        <f>LN(F22)</f>
        <v>3.665328355583036</v>
      </c>
    </row>
    <row r="12" spans="1:16">
      <c r="D12" s="105">
        <v>476</v>
      </c>
      <c r="E12" s="20" t="s">
        <v>59</v>
      </c>
      <c r="F12" s="4">
        <v>1049.63259173348</v>
      </c>
      <c r="G12">
        <f>100*(F12/AVERAGE(F$11:F$13))</f>
        <v>94.727400550992343</v>
      </c>
      <c r="I12" s="230"/>
      <c r="J12" s="230"/>
      <c r="P12" s="81"/>
    </row>
    <row r="13" spans="1:16">
      <c r="D13" s="105">
        <v>476</v>
      </c>
      <c r="E13" s="19" t="s">
        <v>59</v>
      </c>
      <c r="F13" s="4">
        <v>975.08107365523801</v>
      </c>
      <c r="G13">
        <f>100*(F13/AVERAGE(F$11:F$13))</f>
        <v>87.999263896032829</v>
      </c>
      <c r="I13" s="230"/>
      <c r="J13" s="230"/>
      <c r="P13" s="81"/>
    </row>
    <row r="14" spans="1:16">
      <c r="D14" s="105">
        <v>476</v>
      </c>
      <c r="E14" s="18" t="s">
        <v>58</v>
      </c>
      <c r="F14" s="4">
        <v>1055.54723615785</v>
      </c>
      <c r="G14">
        <f>100*(F14/AVERAGE(F$14:F$16))</f>
        <v>216.35551417685241</v>
      </c>
      <c r="I14" s="230">
        <f>AVERAGE(F14:F16)</f>
        <v>487.87628093223867</v>
      </c>
      <c r="J14" s="230">
        <f>100*(STDEV(F14:F16)/I14)</f>
        <v>100.91727548167719</v>
      </c>
      <c r="P14" s="81"/>
    </row>
    <row r="15" spans="1:16">
      <c r="D15" s="105">
        <v>476</v>
      </c>
      <c r="E15" s="17" t="s">
        <v>58</v>
      </c>
      <c r="F15" s="4">
        <v>230.914874344872</v>
      </c>
      <c r="G15">
        <f>100*(F15/AVERAGE(F$14:F$16))</f>
        <v>47.330621177901421</v>
      </c>
      <c r="I15" s="230"/>
      <c r="J15" s="230"/>
      <c r="P15" s="81"/>
    </row>
    <row r="16" spans="1:16">
      <c r="D16" s="105">
        <v>476</v>
      </c>
      <c r="E16" s="16" t="s">
        <v>58</v>
      </c>
      <c r="F16" s="4">
        <v>177.16673229399399</v>
      </c>
      <c r="G16">
        <f>100*(F16/AVERAGE(F$14:F$16))</f>
        <v>36.313864645246149</v>
      </c>
      <c r="I16" s="230"/>
      <c r="J16" s="230"/>
      <c r="P16" s="81"/>
    </row>
    <row r="17" spans="4:16">
      <c r="D17" s="105">
        <v>476</v>
      </c>
      <c r="E17" s="106" t="s">
        <v>57</v>
      </c>
      <c r="F17" s="4">
        <v>96.677251479765502</v>
      </c>
      <c r="G17">
        <f>100*(F17/AVERAGE(F$17:F$19))</f>
        <v>83.623478278286029</v>
      </c>
      <c r="I17" s="230">
        <f>AVERAGE(F17:F19)</f>
        <v>115.61017727346683</v>
      </c>
      <c r="J17" s="230">
        <f>100*(STDEV(F17:F19)/I17)</f>
        <v>14.234039285254518</v>
      </c>
      <c r="P17" s="81"/>
    </row>
    <row r="18" spans="4:16">
      <c r="D18" s="105">
        <v>476</v>
      </c>
      <c r="E18" s="106" t="s">
        <v>57</v>
      </c>
      <c r="F18" s="4">
        <v>123.67731443358601</v>
      </c>
      <c r="G18">
        <f>100*(F18/AVERAGE(F$17:F$19))</f>
        <v>106.97787802974905</v>
      </c>
      <c r="I18" s="230"/>
      <c r="J18" s="230"/>
      <c r="P18" s="81"/>
    </row>
    <row r="19" spans="4:16">
      <c r="D19" s="105">
        <v>476</v>
      </c>
      <c r="E19" s="15" t="s">
        <v>57</v>
      </c>
      <c r="F19" s="4">
        <v>126.475965907049</v>
      </c>
      <c r="G19">
        <f>100*(F19/AVERAGE(F$17:F$19))</f>
        <v>109.39864369196492</v>
      </c>
      <c r="I19" s="230"/>
      <c r="J19" s="230"/>
      <c r="P19" s="81"/>
    </row>
    <row r="20" spans="4:16">
      <c r="D20" s="105">
        <v>476</v>
      </c>
      <c r="E20" s="106" t="s">
        <v>56</v>
      </c>
      <c r="F20" s="4">
        <v>32.943958043752602</v>
      </c>
      <c r="G20">
        <f>100*(F20/AVERAGE(F$20:F$22))</f>
        <v>95.587205538501635</v>
      </c>
      <c r="I20" s="230">
        <f>AVERAGE(F20:F22)</f>
        <v>34.464819698576797</v>
      </c>
      <c r="J20" s="230">
        <f>100*(STDEV(F20:F22)/I20)</f>
        <v>11.789160813769636</v>
      </c>
      <c r="P20" s="81"/>
    </row>
    <row r="21" spans="4:16">
      <c r="D21" s="105">
        <v>476</v>
      </c>
      <c r="E21" s="106" t="s">
        <v>56</v>
      </c>
      <c r="F21" s="4">
        <v>31.3815384828217</v>
      </c>
      <c r="G21">
        <f>100*(F21/AVERAGE(F$20:F$22))</f>
        <v>91.053830419770293</v>
      </c>
      <c r="I21" s="230"/>
      <c r="J21" s="230"/>
      <c r="P21" s="81"/>
    </row>
    <row r="22" spans="4:16">
      <c r="D22" s="105">
        <v>476</v>
      </c>
      <c r="E22" s="15" t="s">
        <v>56</v>
      </c>
      <c r="F22" s="4">
        <v>39.068962569156099</v>
      </c>
      <c r="G22">
        <f>100*(F22/AVERAGE(F$20:F$22))</f>
        <v>113.35896404172811</v>
      </c>
      <c r="I22" s="230"/>
      <c r="J22" s="230"/>
      <c r="P22" s="81"/>
    </row>
    <row r="23" spans="4:16">
      <c r="D23" s="83"/>
      <c r="E23" s="7"/>
      <c r="F23" s="7"/>
      <c r="G23" s="7"/>
      <c r="H23" s="7"/>
      <c r="P23" s="81"/>
    </row>
    <row r="24" spans="4:16">
      <c r="D24" s="83"/>
      <c r="E24" s="7"/>
      <c r="F24" s="7"/>
      <c r="G24" s="7"/>
      <c r="H24" s="7"/>
      <c r="P24" s="81"/>
    </row>
    <row r="25" spans="4:16">
      <c r="D25" s="80" t="s">
        <v>55</v>
      </c>
      <c r="E25" s="9" t="s">
        <v>19</v>
      </c>
      <c r="F25" s="9" t="s">
        <v>54</v>
      </c>
      <c r="G25" s="9" t="s">
        <v>102</v>
      </c>
      <c r="H25" s="9"/>
      <c r="I25" s="9" t="s">
        <v>53</v>
      </c>
      <c r="J25" s="9" t="s">
        <v>52</v>
      </c>
      <c r="P25" s="81"/>
    </row>
    <row r="26" spans="4:16">
      <c r="D26" s="105">
        <v>476</v>
      </c>
      <c r="E26" s="10" t="s">
        <v>51</v>
      </c>
      <c r="F26" s="4">
        <v>1261.1816287856</v>
      </c>
      <c r="G26">
        <f>100*(F26/AVERAGE(F$26:F$28))</f>
        <v>85.842423308376326</v>
      </c>
      <c r="I26" s="230">
        <f>AVERAGE(F26:F28)</f>
        <v>1469.1822296942735</v>
      </c>
      <c r="J26" s="230">
        <f>100*(STDEV(F26:F28)/I26)</f>
        <v>16.751494235507874</v>
      </c>
      <c r="M26" t="s">
        <v>50</v>
      </c>
      <c r="P26" s="81"/>
    </row>
    <row r="27" spans="4:16">
      <c r="D27" s="105">
        <v>476</v>
      </c>
      <c r="E27" s="14" t="s">
        <v>51</v>
      </c>
      <c r="F27" s="4">
        <v>1405.4865759424999</v>
      </c>
      <c r="G27">
        <f>100*(F27/AVERAGE(F$26:F$28))</f>
        <v>95.664550491804661</v>
      </c>
      <c r="I27" s="230"/>
      <c r="J27" s="230"/>
      <c r="M27" s="9" t="s">
        <v>62</v>
      </c>
      <c r="N27" s="9" t="s">
        <v>47</v>
      </c>
      <c r="O27" s="9" t="s">
        <v>46</v>
      </c>
      <c r="P27" s="82" t="s">
        <v>45</v>
      </c>
    </row>
    <row r="28" spans="4:16">
      <c r="D28" s="105">
        <v>476</v>
      </c>
      <c r="E28" s="13" t="s">
        <v>51</v>
      </c>
      <c r="F28" s="4">
        <v>1740.8784843547201</v>
      </c>
      <c r="G28">
        <f>100*(F28/AVERAGE(F$26:F$28))</f>
        <v>118.49302619981898</v>
      </c>
      <c r="I28" s="230"/>
      <c r="J28" s="230"/>
      <c r="M28">
        <v>0</v>
      </c>
      <c r="N28">
        <f>LN(F26)</f>
        <v>7.1398043611087401</v>
      </c>
      <c r="O28">
        <f>LN(F27)</f>
        <v>7.2481388392106156</v>
      </c>
      <c r="P28" s="81">
        <f>LN(F28)</f>
        <v>7.4621451408674666</v>
      </c>
    </row>
    <row r="29" spans="4:16">
      <c r="D29" s="105">
        <v>476</v>
      </c>
      <c r="E29" s="6" t="s">
        <v>49</v>
      </c>
      <c r="F29" s="4">
        <v>1526.1440253461799</v>
      </c>
      <c r="G29">
        <f>100*(F29/AVERAGE(F$29:F$31))</f>
        <v>99.883931973095031</v>
      </c>
      <c r="I29" s="230">
        <f>AVERAGE(F29:F31)</f>
        <v>1527.91744898195</v>
      </c>
      <c r="J29" s="230">
        <f>100*(STDEV(F29:F31)/I29)</f>
        <v>1.8380443484253051</v>
      </c>
      <c r="M29">
        <v>240</v>
      </c>
      <c r="N29">
        <f>LN(F32)</f>
        <v>4.0266468764118377</v>
      </c>
      <c r="O29">
        <f>LN(F33)</f>
        <v>4.083182328331449</v>
      </c>
      <c r="P29" s="81">
        <f>LN(F34)</f>
        <v>4.0311908000409664</v>
      </c>
    </row>
    <row r="30" spans="4:16">
      <c r="D30" s="105">
        <v>476</v>
      </c>
      <c r="E30" s="12" t="s">
        <v>49</v>
      </c>
      <c r="F30" s="4">
        <v>1556.8459344036601</v>
      </c>
      <c r="G30">
        <f>100*(F30/AVERAGE(F$29:F$31))</f>
        <v>101.89332777376063</v>
      </c>
      <c r="I30" s="230"/>
      <c r="J30" s="230"/>
      <c r="P30" s="81"/>
    </row>
    <row r="31" spans="4:16">
      <c r="D31" s="105">
        <v>476</v>
      </c>
      <c r="E31" s="11" t="s">
        <v>49</v>
      </c>
      <c r="F31" s="4">
        <v>1500.76238719601</v>
      </c>
      <c r="G31">
        <f>100*(F31/AVERAGE(F$29:F$31))</f>
        <v>98.222740253144352</v>
      </c>
      <c r="I31" s="230"/>
      <c r="J31" s="230"/>
      <c r="M31" t="s">
        <v>39</v>
      </c>
      <c r="P31" s="81"/>
    </row>
    <row r="32" spans="4:16">
      <c r="D32" s="105">
        <v>476</v>
      </c>
      <c r="E32" s="10" t="s">
        <v>48</v>
      </c>
      <c r="F32" s="4">
        <v>56.072577388345699</v>
      </c>
      <c r="G32">
        <f>100*(F32/AVERAGE(F$32:F$34))</f>
        <v>97.952198570594945</v>
      </c>
      <c r="I32" s="230">
        <f>AVERAGE(F32:F34)</f>
        <v>57.244837999152963</v>
      </c>
      <c r="J32" s="230">
        <f>100*(STDEV(F32:F34)/I32)</f>
        <v>3.1684229992026456</v>
      </c>
      <c r="M32" s="9" t="s">
        <v>62</v>
      </c>
      <c r="N32" s="9" t="s">
        <v>47</v>
      </c>
      <c r="O32" s="9" t="s">
        <v>46</v>
      </c>
      <c r="P32" s="82" t="s">
        <v>45</v>
      </c>
    </row>
    <row r="33" spans="4:16">
      <c r="D33" s="105">
        <v>476</v>
      </c>
      <c r="E33" s="10" t="s">
        <v>48</v>
      </c>
      <c r="F33" s="4">
        <v>59.333989961610101</v>
      </c>
      <c r="G33">
        <f>100*(F33/AVERAGE(F$32:F$34))</f>
        <v>103.64950279444942</v>
      </c>
      <c r="I33" s="230"/>
      <c r="J33" s="230"/>
      <c r="M33">
        <v>0</v>
      </c>
      <c r="N33">
        <f>LN(F29)</f>
        <v>7.3304995883515991</v>
      </c>
      <c r="O33">
        <f>LN(F30)</f>
        <v>7.3504172166514294</v>
      </c>
      <c r="P33" s="81">
        <f>LN(F31)</f>
        <v>7.3137285161015599</v>
      </c>
    </row>
    <row r="34" spans="4:16">
      <c r="D34" s="105">
        <v>476</v>
      </c>
      <c r="E34" s="10" t="s">
        <v>48</v>
      </c>
      <c r="F34" s="4">
        <v>56.327946647503097</v>
      </c>
      <c r="G34">
        <f>100*(F34/AVERAGE(F$32:F$34))</f>
        <v>98.398298634955637</v>
      </c>
      <c r="I34" s="230"/>
      <c r="J34" s="230"/>
      <c r="M34">
        <v>240</v>
      </c>
      <c r="N34">
        <f>LN(F35)</f>
        <v>4.0921208141357965</v>
      </c>
      <c r="O34">
        <f>LN(F36)</f>
        <v>1.4339497671708552</v>
      </c>
      <c r="P34" s="81">
        <f>LN(F37)</f>
        <v>4.5770423891415746</v>
      </c>
    </row>
    <row r="35" spans="4:16">
      <c r="D35" s="105">
        <v>476</v>
      </c>
      <c r="E35" s="6" t="s">
        <v>44</v>
      </c>
      <c r="F35" s="4">
        <v>59.866723356583798</v>
      </c>
      <c r="G35">
        <f>100*(F35/AVERAGE(F$35:F$37))</f>
        <v>111.35345298206214</v>
      </c>
      <c r="H35" s="101">
        <f>(F29-F35)/F29</f>
        <v>0.96077255988798038</v>
      </c>
      <c r="I35" s="230">
        <f>AVERAGE(F35:F37)</f>
        <v>53.762790244347151</v>
      </c>
      <c r="J35" s="230">
        <f>100*(STDEV(F35:F37)/I35)</f>
        <v>87.076935991403673</v>
      </c>
      <c r="P35" s="81"/>
    </row>
    <row r="36" spans="4:16">
      <c r="D36" s="105">
        <v>476</v>
      </c>
      <c r="E36" s="6" t="s">
        <v>44</v>
      </c>
      <c r="F36" s="4">
        <v>4.1952367189994604</v>
      </c>
      <c r="G36">
        <f>100*(F36/AVERAGE(F$35:F$37))</f>
        <v>7.8032347278340257</v>
      </c>
      <c r="H36" s="101">
        <f>(F30-F36)/F30</f>
        <v>0.99730529744383056</v>
      </c>
      <c r="I36" s="230"/>
      <c r="J36" s="230"/>
      <c r="M36" s="232" t="s">
        <v>771</v>
      </c>
      <c r="N36" s="104">
        <f>(I29-I35)/I29</f>
        <v>0.96481302685549586</v>
      </c>
      <c r="O36" s="232" t="s">
        <v>770</v>
      </c>
      <c r="P36" s="103">
        <f>STDEV(H35:H37)</f>
        <v>3.1206245853866575E-2</v>
      </c>
    </row>
    <row r="37" spans="4:16">
      <c r="D37" s="102">
        <v>476</v>
      </c>
      <c r="E37" s="84" t="s">
        <v>44</v>
      </c>
      <c r="F37" s="4">
        <v>97.226410657458203</v>
      </c>
      <c r="G37" s="85">
        <f>100*(F37/AVERAGE(F$35:F$37))</f>
        <v>180.84331229010385</v>
      </c>
      <c r="H37" s="101">
        <f>(F31-F37)/F31</f>
        <v>0.93521532023526133</v>
      </c>
      <c r="I37" s="231"/>
      <c r="J37" s="231"/>
      <c r="K37" s="85"/>
      <c r="L37" s="85"/>
      <c r="M37" s="233"/>
      <c r="N37" s="100"/>
      <c r="O37" s="233"/>
      <c r="P37" s="99"/>
    </row>
    <row r="38" spans="4:16">
      <c r="D38" s="7"/>
      <c r="E38" s="7"/>
      <c r="F38" s="7"/>
      <c r="G38" s="7"/>
      <c r="H38" s="7"/>
    </row>
    <row r="39" spans="4:16">
      <c r="D39" s="7"/>
      <c r="E39" s="7"/>
      <c r="F39" s="7"/>
      <c r="G39" s="7"/>
      <c r="H39" s="7"/>
    </row>
    <row r="40" spans="4:16" ht="18.75">
      <c r="D40" s="87">
        <v>900</v>
      </c>
      <c r="E40" s="77"/>
      <c r="F40" s="77"/>
      <c r="G40" s="77"/>
      <c r="H40" s="77"/>
      <c r="I40" s="77"/>
      <c r="J40" s="77"/>
      <c r="K40" s="77"/>
      <c r="L40" s="77"/>
      <c r="M40" s="78"/>
      <c r="N40" s="77"/>
      <c r="O40" s="77"/>
      <c r="P40" s="79"/>
    </row>
    <row r="41" spans="4:16">
      <c r="D41" s="80" t="s">
        <v>55</v>
      </c>
      <c r="E41" s="9" t="s">
        <v>19</v>
      </c>
      <c r="F41" s="9" t="s">
        <v>54</v>
      </c>
      <c r="G41" s="9" t="s">
        <v>102</v>
      </c>
      <c r="H41" s="9"/>
      <c r="I41" s="9" t="s">
        <v>53</v>
      </c>
      <c r="J41" s="9" t="s">
        <v>52</v>
      </c>
      <c r="K41" s="9"/>
      <c r="L41" s="9"/>
      <c r="M41" s="25" t="s">
        <v>64</v>
      </c>
      <c r="P41" s="81"/>
    </row>
    <row r="42" spans="4:16">
      <c r="D42" s="105">
        <v>900</v>
      </c>
      <c r="E42" s="21" t="s">
        <v>61</v>
      </c>
      <c r="F42" s="4">
        <v>1120.4432377137</v>
      </c>
      <c r="G42" s="85">
        <f>100*(F42/AVERAGE(F42:F44))</f>
        <v>98.361658770639266</v>
      </c>
      <c r="I42" s="230">
        <f>AVERAGE(F42:F44)</f>
        <v>1139.1056756437599</v>
      </c>
      <c r="J42" s="230">
        <f>100*(STDEV(F42:F44)/I42)</f>
        <v>4.8092624165568942</v>
      </c>
      <c r="K42" s="22" t="s">
        <v>65</v>
      </c>
      <c r="M42" s="9" t="s">
        <v>62</v>
      </c>
      <c r="N42" s="9" t="s">
        <v>47</v>
      </c>
      <c r="O42" s="9" t="s">
        <v>46</v>
      </c>
      <c r="P42" s="82" t="s">
        <v>45</v>
      </c>
    </row>
    <row r="43" spans="4:16">
      <c r="D43" s="105">
        <v>900</v>
      </c>
      <c r="E43" s="20" t="s">
        <v>61</v>
      </c>
      <c r="F43" s="4">
        <v>1200.7811039794101</v>
      </c>
      <c r="G43" s="85">
        <f>100*(F43/AVERAGE(F42:F44))</f>
        <v>105.41437284129015</v>
      </c>
      <c r="I43" s="230"/>
      <c r="J43" s="230"/>
      <c r="M43">
        <v>0</v>
      </c>
      <c r="N43">
        <f>LN(F42)</f>
        <v>7.0214796339602312</v>
      </c>
      <c r="O43">
        <f>LN(F43)</f>
        <v>7.0907275440024078</v>
      </c>
      <c r="P43" s="81">
        <f>LN(F44)</f>
        <v>6.9995070307555363</v>
      </c>
    </row>
    <row r="44" spans="4:16">
      <c r="D44" s="105">
        <v>900</v>
      </c>
      <c r="E44" s="19" t="s">
        <v>61</v>
      </c>
      <c r="F44" s="4">
        <v>1096.0926852381699</v>
      </c>
      <c r="G44" s="85">
        <f>100*(F44/AVERAGE(F42:F44))</f>
        <v>96.223968388070631</v>
      </c>
      <c r="I44" s="230"/>
      <c r="J44" s="230"/>
      <c r="M44">
        <v>15</v>
      </c>
      <c r="N44">
        <f>LN(F45)</f>
        <v>6.8401515773284567</v>
      </c>
      <c r="O44">
        <f>LN(F46)</f>
        <v>7.050757196957381</v>
      </c>
      <c r="P44" s="81">
        <f>LN(F47)</f>
        <v>6.8038283044298442</v>
      </c>
    </row>
    <row r="45" spans="4:16">
      <c r="D45" s="105">
        <v>900</v>
      </c>
      <c r="E45" s="18" t="s">
        <v>60</v>
      </c>
      <c r="F45" s="4">
        <v>934.63079283153104</v>
      </c>
      <c r="G45" s="85">
        <f>100*(F45/AVERAGE(F45:F47))</f>
        <v>93.786520244973488</v>
      </c>
      <c r="I45" s="230">
        <f>AVERAGE(F45:F47)</f>
        <v>996.55130650998092</v>
      </c>
      <c r="J45" s="230">
        <f>100*(STDEV(F45:F47)/I45)</f>
        <v>13.761398760756794</v>
      </c>
      <c r="M45">
        <v>30</v>
      </c>
      <c r="N45">
        <f>LN(F48)</f>
        <v>6.6625285164742021</v>
      </c>
      <c r="O45">
        <f>LN(F49)</f>
        <v>6.6050006592668682</v>
      </c>
      <c r="P45" s="81">
        <f>LN(F50)</f>
        <v>6.5340473728751123</v>
      </c>
    </row>
    <row r="46" spans="4:16">
      <c r="D46" s="105">
        <v>900</v>
      </c>
      <c r="E46" s="17" t="s">
        <v>60</v>
      </c>
      <c r="F46" s="4">
        <v>1153.7320144933301</v>
      </c>
      <c r="G46" s="85">
        <f>100*(F46/AVERAGE(F45:F47))</f>
        <v>115.77246519637923</v>
      </c>
      <c r="I46" s="230"/>
      <c r="J46" s="230"/>
      <c r="M46">
        <v>60</v>
      </c>
      <c r="N46">
        <f>LN(F51)</f>
        <v>6.3051072395372172</v>
      </c>
      <c r="O46">
        <f>LN(F52)</f>
        <v>6.4490163513607195</v>
      </c>
      <c r="P46" s="81">
        <f>LN(F53)</f>
        <v>6.1520531302833357</v>
      </c>
    </row>
    <row r="47" spans="4:16">
      <c r="D47" s="105">
        <v>900</v>
      </c>
      <c r="E47" s="16" t="s">
        <v>60</v>
      </c>
      <c r="F47" s="4">
        <v>901.29111220508196</v>
      </c>
      <c r="G47" s="85">
        <f>100*(F47/AVERAGE(F45:F47))</f>
        <v>90.441014558647325</v>
      </c>
      <c r="I47" s="230"/>
      <c r="J47" s="230"/>
      <c r="M47">
        <v>120</v>
      </c>
      <c r="N47">
        <f>LN(F54)</f>
        <v>5.6625154129991691</v>
      </c>
      <c r="O47">
        <f>LN(F55)</f>
        <v>5.7570203027951115</v>
      </c>
      <c r="P47" s="81">
        <f>LN(F56)</f>
        <v>5.8504363430622126</v>
      </c>
    </row>
    <row r="48" spans="4:16">
      <c r="D48" s="105">
        <v>900</v>
      </c>
      <c r="E48" s="21" t="s">
        <v>59</v>
      </c>
      <c r="F48" s="4">
        <v>782.52707032010005</v>
      </c>
      <c r="G48" s="85">
        <f>100*(F48/AVERAGE(F48:F50))</f>
        <v>106.25013834620154</v>
      </c>
      <c r="I48" s="230">
        <f>AVERAGE(F48:F50)</f>
        <v>736.4951072066774</v>
      </c>
      <c r="J48" s="230">
        <f>100*(STDEV(F48:F50)/I48)</f>
        <v>6.4109160420707632</v>
      </c>
      <c r="M48">
        <v>240</v>
      </c>
      <c r="N48">
        <f>LN(F57)</f>
        <v>4.27831956983011</v>
      </c>
      <c r="O48">
        <f>LN(F58)</f>
        <v>4.6346212456102007</v>
      </c>
      <c r="P48" s="81">
        <f>LN(F59)</f>
        <v>4.7666028417864146</v>
      </c>
    </row>
    <row r="49" spans="1:16">
      <c r="D49" s="105">
        <v>900</v>
      </c>
      <c r="E49" s="20" t="s">
        <v>59</v>
      </c>
      <c r="F49" s="4">
        <v>738.780356264945</v>
      </c>
      <c r="G49" s="85">
        <f>100*(F49/AVERAGE(F48:F50))</f>
        <v>100.31028706584826</v>
      </c>
      <c r="I49" s="230"/>
      <c r="J49" s="230"/>
      <c r="P49" s="81"/>
    </row>
    <row r="50" spans="1:16">
      <c r="D50" s="105">
        <v>900</v>
      </c>
      <c r="E50" s="19" t="s">
        <v>59</v>
      </c>
      <c r="F50" s="4">
        <v>688.17789503498705</v>
      </c>
      <c r="G50" s="85">
        <f>100*(F50/AVERAGE(F48:F50))</f>
        <v>93.43957458795019</v>
      </c>
      <c r="I50" s="230"/>
      <c r="J50" s="230"/>
      <c r="P50" s="81"/>
    </row>
    <row r="51" spans="1:16">
      <c r="D51" s="105">
        <v>900</v>
      </c>
      <c r="E51" s="18" t="s">
        <v>58</v>
      </c>
      <c r="F51" s="4">
        <v>547.36028370109796</v>
      </c>
      <c r="G51" s="85">
        <f>100*(F51/AVERAGE(F51:F53))</f>
        <v>99.57308245709244</v>
      </c>
      <c r="I51" s="230">
        <f>AVERAGE(F51:F53)</f>
        <v>549.70707965876602</v>
      </c>
      <c r="J51" s="230">
        <f>100*(STDEV(F51:F53)/I51)</f>
        <v>14.776086786979322</v>
      </c>
      <c r="P51" s="81"/>
    </row>
    <row r="52" spans="1:16">
      <c r="A52" s="24"/>
      <c r="B52" s="23"/>
      <c r="C52" s="23"/>
      <c r="D52" s="105">
        <v>900</v>
      </c>
      <c r="E52" s="17" t="s">
        <v>58</v>
      </c>
      <c r="F52" s="4">
        <v>632.08024205270704</v>
      </c>
      <c r="G52" s="85">
        <f>100*(F52/AVERAGE(F51:F53))</f>
        <v>114.984919321955</v>
      </c>
      <c r="I52" s="230"/>
      <c r="J52" s="230"/>
      <c r="P52" s="81"/>
    </row>
    <row r="53" spans="1:16">
      <c r="D53" s="105">
        <v>900</v>
      </c>
      <c r="E53" s="16" t="s">
        <v>58</v>
      </c>
      <c r="F53" s="4">
        <v>469.68071322249301</v>
      </c>
      <c r="G53" s="85">
        <f>100*(F53/AVERAGE(F51:F53))</f>
        <v>85.441998220952541</v>
      </c>
      <c r="I53" s="230"/>
      <c r="J53" s="230"/>
      <c r="P53" s="81"/>
    </row>
    <row r="54" spans="1:16">
      <c r="D54" s="105">
        <v>900</v>
      </c>
      <c r="E54" s="106" t="s">
        <v>57</v>
      </c>
      <c r="F54" s="4">
        <v>287.871849184582</v>
      </c>
      <c r="G54" s="85">
        <f>100*(F54/AVERAGE(F54:F56))</f>
        <v>90.748146803741818</v>
      </c>
      <c r="I54" s="230">
        <f>AVERAGE(F54:F56)</f>
        <v>317.22063681052731</v>
      </c>
      <c r="J54" s="230">
        <f>100*(STDEV(F54:F56)/I54)</f>
        <v>9.3831975879991614</v>
      </c>
      <c r="P54" s="81"/>
    </row>
    <row r="55" spans="1:16">
      <c r="D55" s="105">
        <v>900</v>
      </c>
      <c r="E55" s="106" t="s">
        <v>57</v>
      </c>
      <c r="F55" s="4">
        <v>316.40413439468199</v>
      </c>
      <c r="G55" s="85">
        <f>100*(F55/AVERAGE(F54:F56))</f>
        <v>99.742607409134919</v>
      </c>
      <c r="I55" s="230"/>
      <c r="J55" s="230"/>
      <c r="P55" s="81"/>
    </row>
    <row r="56" spans="1:16">
      <c r="D56" s="105">
        <v>900</v>
      </c>
      <c r="E56" s="15" t="s">
        <v>57</v>
      </c>
      <c r="F56" s="4">
        <v>347.38592685231799</v>
      </c>
      <c r="G56" s="85">
        <f>100*(F56/AVERAGE(F54:F56))</f>
        <v>109.50924578712326</v>
      </c>
      <c r="I56" s="230"/>
      <c r="J56" s="230"/>
      <c r="P56" s="81"/>
    </row>
    <row r="57" spans="1:16">
      <c r="D57" s="105">
        <v>900</v>
      </c>
      <c r="E57" s="106" t="s">
        <v>56</v>
      </c>
      <c r="F57" s="4">
        <v>72.119146933264204</v>
      </c>
      <c r="G57" s="85">
        <f>100*(F57/AVERAGE(F57:F59))</f>
        <v>73.936157240412243</v>
      </c>
      <c r="I57" s="230">
        <f>AVERAGE(F57:F59)</f>
        <v>97.542460448357076</v>
      </c>
      <c r="J57" s="230">
        <f>100*(STDEV(F57:F59)/I57)</f>
        <v>23.769086468349425</v>
      </c>
      <c r="P57" s="81"/>
    </row>
    <row r="58" spans="1:16">
      <c r="D58" s="105">
        <v>900</v>
      </c>
      <c r="E58" s="106" t="s">
        <v>56</v>
      </c>
      <c r="F58" s="4">
        <v>102.98890310801301</v>
      </c>
      <c r="G58" s="85">
        <f>100*(F58/AVERAGE(F57:F59))</f>
        <v>105.58366339604433</v>
      </c>
      <c r="I58" s="230"/>
      <c r="J58" s="230"/>
      <c r="P58" s="81"/>
    </row>
    <row r="59" spans="1:16">
      <c r="D59" s="105">
        <v>900</v>
      </c>
      <c r="E59" s="15" t="s">
        <v>56</v>
      </c>
      <c r="F59" s="4">
        <v>117.519331303794</v>
      </c>
      <c r="G59" s="85">
        <f>100*(F59/AVERAGE(F57:F59))</f>
        <v>120.48017936354343</v>
      </c>
      <c r="I59" s="230"/>
      <c r="J59" s="230"/>
      <c r="P59" s="81"/>
    </row>
    <row r="60" spans="1:16">
      <c r="D60" s="83"/>
      <c r="E60" s="7"/>
      <c r="F60" s="7"/>
      <c r="G60" s="7"/>
      <c r="H60" s="7"/>
      <c r="P60" s="81"/>
    </row>
    <row r="61" spans="1:16">
      <c r="D61" s="83"/>
      <c r="E61" s="7"/>
      <c r="F61" s="7"/>
      <c r="G61" s="7"/>
      <c r="H61" s="7"/>
      <c r="P61" s="81"/>
    </row>
    <row r="62" spans="1:16">
      <c r="D62" s="80" t="s">
        <v>55</v>
      </c>
      <c r="E62" s="9" t="s">
        <v>19</v>
      </c>
      <c r="F62" s="9" t="s">
        <v>54</v>
      </c>
      <c r="G62" s="9" t="s">
        <v>102</v>
      </c>
      <c r="H62" s="9" t="s">
        <v>772</v>
      </c>
      <c r="I62" s="9" t="s">
        <v>53</v>
      </c>
      <c r="J62" s="9" t="s">
        <v>52</v>
      </c>
      <c r="P62" s="81"/>
    </row>
    <row r="63" spans="1:16">
      <c r="D63" s="105">
        <v>900</v>
      </c>
      <c r="E63" s="10" t="s">
        <v>51</v>
      </c>
      <c r="F63" s="4">
        <v>1148.49354548064</v>
      </c>
      <c r="G63" s="4">
        <f>100*(F63/AVERAGE(F63:F65))</f>
        <v>97.733601159169822</v>
      </c>
      <c r="H63" s="101"/>
      <c r="I63" s="230">
        <f>AVERAGE(F63:F65)</f>
        <v>1175.1266011473301</v>
      </c>
      <c r="J63" s="230">
        <f>100*(STDEV(F63:F65)/I63)</f>
        <v>7.0846664684510605</v>
      </c>
      <c r="M63" t="s">
        <v>50</v>
      </c>
      <c r="P63" s="81"/>
    </row>
    <row r="64" spans="1:16">
      <c r="D64" s="105">
        <v>900</v>
      </c>
      <c r="E64" s="14" t="s">
        <v>51</v>
      </c>
      <c r="F64" s="4">
        <v>1108.4480946388901</v>
      </c>
      <c r="G64" s="4">
        <f>100*(F64/AVERAGE(F63:F65))</f>
        <v>94.325844854219227</v>
      </c>
      <c r="H64" s="101"/>
      <c r="I64" s="230"/>
      <c r="J64" s="230"/>
      <c r="M64" s="9" t="s">
        <v>62</v>
      </c>
      <c r="N64" s="9" t="s">
        <v>47</v>
      </c>
      <c r="O64" s="9" t="s">
        <v>46</v>
      </c>
      <c r="P64" s="82" t="s">
        <v>45</v>
      </c>
    </row>
    <row r="65" spans="4:16">
      <c r="D65" s="105">
        <v>900</v>
      </c>
      <c r="E65" s="13" t="s">
        <v>51</v>
      </c>
      <c r="F65" s="4">
        <v>1268.43816332246</v>
      </c>
      <c r="G65" s="4">
        <f>100*(F65/AVERAGE(F63:F65))</f>
        <v>107.94055398661094</v>
      </c>
      <c r="H65" s="101"/>
      <c r="I65" s="230"/>
      <c r="J65" s="230"/>
      <c r="M65">
        <v>0</v>
      </c>
      <c r="N65">
        <f>LN(F63)</f>
        <v>7.0462064021574529</v>
      </c>
      <c r="O65">
        <f>LN(F64)</f>
        <v>7.0107162030966199</v>
      </c>
      <c r="P65" s="81">
        <f>LN(F65)</f>
        <v>7.1455416299776164</v>
      </c>
    </row>
    <row r="66" spans="4:16">
      <c r="D66" s="105">
        <v>900</v>
      </c>
      <c r="E66" s="6" t="s">
        <v>49</v>
      </c>
      <c r="F66" s="4">
        <v>1091.62165793341</v>
      </c>
      <c r="G66" s="4">
        <f>100*(F66/AVERAGE(F66:F68))</f>
        <v>101.24476447995139</v>
      </c>
      <c r="H66" s="101"/>
      <c r="I66" s="230">
        <f>AVERAGE(F66:F68)</f>
        <v>1078.2005998439299</v>
      </c>
      <c r="J66" s="230">
        <f>100*(STDEV(F66:F68)/I66)</f>
        <v>4.880855705086832</v>
      </c>
      <c r="M66">
        <v>240</v>
      </c>
      <c r="N66">
        <f>LN(F69)</f>
        <v>4.9854958494851758</v>
      </c>
      <c r="O66">
        <f>LN(F70)</f>
        <v>4.9062783143420212</v>
      </c>
      <c r="P66" s="81">
        <f>LN(F71)</f>
        <v>4.9436537138239753</v>
      </c>
    </row>
    <row r="67" spans="4:16">
      <c r="D67" s="105">
        <v>900</v>
      </c>
      <c r="E67" s="12" t="s">
        <v>49</v>
      </c>
      <c r="F67" s="4">
        <v>1122.8159001182501</v>
      </c>
      <c r="G67" s="4">
        <f>100*(F67/AVERAGE(F66:F68))</f>
        <v>104.1379405910902</v>
      </c>
      <c r="H67" s="101"/>
      <c r="I67" s="230"/>
      <c r="J67" s="230"/>
      <c r="P67" s="81"/>
    </row>
    <row r="68" spans="4:16">
      <c r="D68" s="105">
        <v>900</v>
      </c>
      <c r="E68" s="11" t="s">
        <v>49</v>
      </c>
      <c r="F68" s="4">
        <v>1020.16424148013</v>
      </c>
      <c r="G68" s="4">
        <f>100*(F68/AVERAGE(F66:F68))</f>
        <v>94.61729492895843</v>
      </c>
      <c r="H68" s="101"/>
      <c r="I68" s="230"/>
      <c r="J68" s="230"/>
      <c r="M68" t="s">
        <v>39</v>
      </c>
      <c r="P68" s="81"/>
    </row>
    <row r="69" spans="4:16">
      <c r="D69" s="105">
        <v>900</v>
      </c>
      <c r="E69" s="10" t="s">
        <v>48</v>
      </c>
      <c r="F69" s="4">
        <v>146.27608796983199</v>
      </c>
      <c r="G69" s="4">
        <f>100*(F69/AVERAGE(F69:F71))</f>
        <v>104.06332242848664</v>
      </c>
      <c r="H69" s="101"/>
      <c r="I69" s="230">
        <f>AVERAGE(F69:F71)</f>
        <v>140.56449914940433</v>
      </c>
      <c r="J69" s="230">
        <f>100*(STDEV(F69:F71)/I69)</f>
        <v>3.9666107577591676</v>
      </c>
      <c r="M69" s="9" t="s">
        <v>62</v>
      </c>
      <c r="N69" s="9" t="s">
        <v>47</v>
      </c>
      <c r="O69" s="9" t="s">
        <v>46</v>
      </c>
      <c r="P69" s="82" t="s">
        <v>45</v>
      </c>
    </row>
    <row r="70" spans="4:16">
      <c r="D70" s="105">
        <v>900</v>
      </c>
      <c r="E70" s="10" t="s">
        <v>48</v>
      </c>
      <c r="F70" s="4">
        <v>135.13554534792101</v>
      </c>
      <c r="G70" s="4">
        <f>100*(F70/AVERAGE(F69:F71))</f>
        <v>96.137748980478392</v>
      </c>
      <c r="H70" s="101"/>
      <c r="I70" s="230"/>
      <c r="J70" s="230"/>
      <c r="M70">
        <v>0</v>
      </c>
      <c r="N70">
        <f>LN(F66)</f>
        <v>6.995419629177313</v>
      </c>
      <c r="O70">
        <f>LN(F67)</f>
        <v>7.023595005518783</v>
      </c>
      <c r="P70" s="81">
        <f>LN(F68)</f>
        <v>6.9277189143747684</v>
      </c>
    </row>
    <row r="71" spans="4:16">
      <c r="D71" s="105">
        <v>900</v>
      </c>
      <c r="E71" s="10" t="s">
        <v>48</v>
      </c>
      <c r="F71" s="4">
        <v>140.28186413046001</v>
      </c>
      <c r="G71" s="4">
        <f>100*(F71/AVERAGE(F69:F71))</f>
        <v>99.798928591034979</v>
      </c>
      <c r="H71" s="101"/>
      <c r="I71" s="230"/>
      <c r="J71" s="230"/>
      <c r="M71">
        <v>240</v>
      </c>
      <c r="N71">
        <f>LN(F72)</f>
        <v>5.0290912671566348</v>
      </c>
      <c r="O71">
        <f>LN(F73)</f>
        <v>4.9890298845969179</v>
      </c>
      <c r="P71" s="81">
        <f>LN(F74)</f>
        <v>4.5186318687625864</v>
      </c>
    </row>
    <row r="72" spans="4:16">
      <c r="D72" s="105">
        <v>900</v>
      </c>
      <c r="E72" s="6" t="s">
        <v>44</v>
      </c>
      <c r="F72" s="4">
        <v>152.794100570708</v>
      </c>
      <c r="G72" s="4">
        <f>100*(F72/AVERAGE(F72:F74))</f>
        <v>117.14401757241559</v>
      </c>
      <c r="H72" s="101">
        <f>(F66-F72)/F66</f>
        <v>0.86003016753994399</v>
      </c>
      <c r="I72" s="230">
        <f>AVERAGE(F72:F74)</f>
        <v>130.43269621195498</v>
      </c>
      <c r="J72" s="230">
        <f>100*(STDEV(F72:F74)/I72)</f>
        <v>25.813107210581194</v>
      </c>
      <c r="P72" s="81"/>
    </row>
    <row r="73" spans="4:16">
      <c r="D73" s="105">
        <v>900</v>
      </c>
      <c r="E73" s="6" t="s">
        <v>44</v>
      </c>
      <c r="F73" s="4">
        <v>146.79394732832401</v>
      </c>
      <c r="G73" s="4">
        <f>100*(F73/AVERAGE(F72:F74))</f>
        <v>112.54382650327321</v>
      </c>
      <c r="H73" s="101">
        <f>(F67-F73)/F67</f>
        <v>0.86926267492928777</v>
      </c>
      <c r="I73" s="230"/>
      <c r="J73" s="230"/>
      <c r="M73" s="232" t="s">
        <v>771</v>
      </c>
      <c r="N73" s="104">
        <f>(I66-I72)/I66</f>
        <v>0.87902743123048233</v>
      </c>
      <c r="O73" s="232" t="s">
        <v>770</v>
      </c>
      <c r="P73" s="103">
        <f>STDEV(H72:H74)</f>
        <v>2.6647076210632854E-2</v>
      </c>
    </row>
    <row r="74" spans="4:16">
      <c r="D74" s="102">
        <v>900</v>
      </c>
      <c r="E74" s="84" t="s">
        <v>44</v>
      </c>
      <c r="F74" s="4">
        <v>91.710040736832894</v>
      </c>
      <c r="G74" s="4">
        <f>100*(F74/AVERAGE(F72:F74))</f>
        <v>70.31215592431117</v>
      </c>
      <c r="H74" s="101">
        <f>(F68-F74)/F68</f>
        <v>0.91010267071920392</v>
      </c>
      <c r="I74" s="231"/>
      <c r="J74" s="231"/>
      <c r="K74" s="85"/>
      <c r="L74" s="85"/>
      <c r="M74" s="233"/>
      <c r="N74" s="100"/>
      <c r="O74" s="233"/>
      <c r="P74" s="99"/>
    </row>
    <row r="78" spans="4:16" ht="18.75">
      <c r="D78" s="87">
        <v>906</v>
      </c>
      <c r="E78" s="8"/>
      <c r="F78" s="8"/>
      <c r="G78" s="8"/>
      <c r="H78" s="8"/>
      <c r="I78" s="77"/>
      <c r="J78" s="77"/>
      <c r="K78" s="77"/>
      <c r="L78" s="77"/>
      <c r="M78" s="78"/>
      <c r="N78" s="77"/>
      <c r="O78" s="77"/>
      <c r="P78" s="79"/>
    </row>
    <row r="79" spans="4:16">
      <c r="D79" s="80" t="s">
        <v>55</v>
      </c>
      <c r="E79" s="9" t="s">
        <v>19</v>
      </c>
      <c r="F79" s="9" t="s">
        <v>54</v>
      </c>
      <c r="G79" s="9" t="s">
        <v>102</v>
      </c>
      <c r="H79" s="9"/>
      <c r="I79" s="9" t="s">
        <v>53</v>
      </c>
      <c r="J79" s="9" t="s">
        <v>52</v>
      </c>
      <c r="K79" s="9"/>
      <c r="L79" s="9"/>
      <c r="M79" s="25" t="s">
        <v>64</v>
      </c>
      <c r="P79" s="81"/>
    </row>
    <row r="80" spans="4:16">
      <c r="D80" s="105">
        <v>906</v>
      </c>
      <c r="E80" s="21" t="s">
        <v>61</v>
      </c>
      <c r="F80" s="4">
        <v>1092.24454602114</v>
      </c>
      <c r="G80">
        <f>100*(F80/AVERAGE(F$80:F$82))</f>
        <v>104.42417858444087</v>
      </c>
      <c r="I80" s="230">
        <f>AVERAGE(F80:F82)</f>
        <v>1045.9690091197747</v>
      </c>
      <c r="J80" s="230">
        <f>100*(STDEV(F80:F82)/I80)</f>
        <v>4.9589289641554952</v>
      </c>
      <c r="K80" s="22" t="s">
        <v>65</v>
      </c>
      <c r="M80" s="9" t="s">
        <v>62</v>
      </c>
      <c r="N80" s="9" t="s">
        <v>47</v>
      </c>
      <c r="O80" s="9" t="s">
        <v>46</v>
      </c>
      <c r="P80" s="82" t="s">
        <v>45</v>
      </c>
    </row>
    <row r="81" spans="1:16">
      <c r="D81" s="105">
        <v>906</v>
      </c>
      <c r="E81" s="20" t="s">
        <v>61</v>
      </c>
      <c r="F81" s="4">
        <v>1055.76009832554</v>
      </c>
      <c r="G81">
        <f>100*(F81/AVERAGE(F$80:F$82))</f>
        <v>100.93607832740712</v>
      </c>
      <c r="I81" s="230"/>
      <c r="J81" s="230"/>
      <c r="M81">
        <v>0</v>
      </c>
      <c r="N81">
        <f>LN(F80)</f>
        <v>6.9959900744761079</v>
      </c>
      <c r="O81">
        <f>LN(F81)</f>
        <v>6.962016258841043</v>
      </c>
      <c r="P81" s="81">
        <f>LN(F82)</f>
        <v>6.8976063352495069</v>
      </c>
    </row>
    <row r="82" spans="1:16">
      <c r="D82" s="105">
        <v>906</v>
      </c>
      <c r="E82" s="19" t="s">
        <v>61</v>
      </c>
      <c r="F82" s="4">
        <v>989.90238301264401</v>
      </c>
      <c r="G82">
        <f>100*(F82/AVERAGE(F$80:F$82))</f>
        <v>94.639743088152002</v>
      </c>
      <c r="I82" s="230"/>
      <c r="J82" s="230"/>
      <c r="M82">
        <v>15</v>
      </c>
      <c r="N82">
        <f>LN(F83)</f>
        <v>6.4485481471070694</v>
      </c>
      <c r="O82">
        <f>LN(F84)</f>
        <v>6.1087693071556677</v>
      </c>
      <c r="P82" s="81">
        <f>LN(F85)</f>
        <v>6.5057214759554611</v>
      </c>
    </row>
    <row r="83" spans="1:16">
      <c r="A83" s="24"/>
      <c r="C83" s="23"/>
      <c r="D83" s="105">
        <v>906</v>
      </c>
      <c r="E83" s="18" t="s">
        <v>60</v>
      </c>
      <c r="F83" s="4">
        <v>631.78436866472396</v>
      </c>
      <c r="G83">
        <f>100*(F83/AVERAGE(F$83:F$85))</f>
        <v>108.27326571991827</v>
      </c>
      <c r="I83" s="230">
        <f>AVERAGE(F83:F85)</f>
        <v>583.50910953312007</v>
      </c>
      <c r="J83" s="230">
        <f>100*(STDEV(F83:F85)/I83)</f>
        <v>20.100921281333804</v>
      </c>
      <c r="M83">
        <v>30</v>
      </c>
      <c r="N83">
        <f>LN(F86)</f>
        <v>5.784039235724121</v>
      </c>
      <c r="O83">
        <f>LN(F87)</f>
        <v>5.6285775230780164</v>
      </c>
      <c r="P83" s="81">
        <f>LN(F88)</f>
        <v>5.5292725955238495</v>
      </c>
    </row>
    <row r="84" spans="1:16">
      <c r="D84" s="105">
        <v>906</v>
      </c>
      <c r="E84" s="17" t="s">
        <v>60</v>
      </c>
      <c r="F84" s="4">
        <v>449.78482743608203</v>
      </c>
      <c r="G84">
        <f>100*(F84/AVERAGE(F$83:F$85))</f>
        <v>77.082743026234141</v>
      </c>
      <c r="I84" s="230"/>
      <c r="J84" s="230"/>
      <c r="M84">
        <v>60</v>
      </c>
      <c r="N84">
        <f>LN(F89)</f>
        <v>7.3077266122044646</v>
      </c>
      <c r="O84">
        <f>LN(F90)</f>
        <v>2.6960331663915538</v>
      </c>
      <c r="P84" s="81">
        <f>LN(F91)</f>
        <v>2.6604767438561239</v>
      </c>
    </row>
    <row r="85" spans="1:16">
      <c r="D85" s="105">
        <v>906</v>
      </c>
      <c r="E85" s="16" t="s">
        <v>60</v>
      </c>
      <c r="F85" s="4">
        <v>668.95813249855405</v>
      </c>
      <c r="G85">
        <f>100*(F85/AVERAGE(F$83:F$85))</f>
        <v>114.64399125384759</v>
      </c>
      <c r="I85" s="230"/>
      <c r="J85" s="230"/>
      <c r="M85">
        <v>120</v>
      </c>
      <c r="N85">
        <f>LN(F92)</f>
        <v>1.8692312315036776</v>
      </c>
      <c r="O85" t="e">
        <f>LN(F93)</f>
        <v>#NUM!</v>
      </c>
      <c r="P85" s="81" t="e">
        <f>LN(F94)</f>
        <v>#NUM!</v>
      </c>
    </row>
    <row r="86" spans="1:16">
      <c r="D86" s="105">
        <v>906</v>
      </c>
      <c r="E86" s="21" t="s">
        <v>59</v>
      </c>
      <c r="F86" s="4">
        <v>325.06957479927001</v>
      </c>
      <c r="G86">
        <f>100*(F86/AVERAGE(F$86:F$88))</f>
        <v>114.02000621322814</v>
      </c>
      <c r="I86" s="230">
        <f>AVERAGE(F86:F88)</f>
        <v>285.09871696670433</v>
      </c>
      <c r="J86" s="230">
        <f>100*(STDEV(F86:F88)/I86)</f>
        <v>12.988603271239818</v>
      </c>
      <c r="M86">
        <v>240</v>
      </c>
      <c r="N86" t="e">
        <f>LN(F95)</f>
        <v>#NUM!</v>
      </c>
      <c r="O86" t="e">
        <f>LN(F96)</f>
        <v>#NUM!</v>
      </c>
      <c r="P86" s="81" t="e">
        <f>LN(F97)</f>
        <v>#NUM!</v>
      </c>
    </row>
    <row r="87" spans="1:16">
      <c r="D87" s="105">
        <v>906</v>
      </c>
      <c r="E87" s="20" t="s">
        <v>59</v>
      </c>
      <c r="F87" s="4">
        <v>278.266008996165</v>
      </c>
      <c r="G87">
        <f>100*(F87/AVERAGE(F$86:F$88))</f>
        <v>97.603388733826776</v>
      </c>
      <c r="I87" s="230"/>
      <c r="J87" s="230"/>
      <c r="P87" s="81"/>
    </row>
    <row r="88" spans="1:16">
      <c r="D88" s="105">
        <v>906</v>
      </c>
      <c r="E88" s="19" t="s">
        <v>59</v>
      </c>
      <c r="F88" s="4">
        <v>251.96056710467801</v>
      </c>
      <c r="G88">
        <f>100*(F88/AVERAGE(F$86:F$88))</f>
        <v>88.376605052945081</v>
      </c>
      <c r="I88" s="230"/>
      <c r="J88" s="230"/>
      <c r="P88" s="81"/>
    </row>
    <row r="89" spans="1:16">
      <c r="D89" s="105">
        <v>906</v>
      </c>
      <c r="E89" s="18" t="s">
        <v>58</v>
      </c>
      <c r="F89" s="4">
        <v>1491.7819324473101</v>
      </c>
      <c r="G89">
        <f>100*(F89/AVERAGE(F$89:F$91))</f>
        <v>294.25527963161409</v>
      </c>
      <c r="I89" s="230">
        <f>AVERAGE(F89:F91)</f>
        <v>506.96862068708202</v>
      </c>
      <c r="J89" s="230">
        <f>100*(STDEV(F89:F91)/I89)</f>
        <v>168.23001472892943</v>
      </c>
      <c r="P89" s="81"/>
    </row>
    <row r="90" spans="1:16">
      <c r="D90" s="105">
        <v>906</v>
      </c>
      <c r="E90" s="17" t="s">
        <v>58</v>
      </c>
      <c r="F90" s="4">
        <v>14.8208232223433</v>
      </c>
      <c r="G90">
        <f>100*(F90/AVERAGE(F$89:F$91))</f>
        <v>2.9234202310701214</v>
      </c>
      <c r="I90" s="230"/>
      <c r="J90" s="230"/>
      <c r="P90" s="81"/>
    </row>
    <row r="91" spans="1:16">
      <c r="D91" s="105">
        <v>906</v>
      </c>
      <c r="E91" s="16" t="s">
        <v>58</v>
      </c>
      <c r="F91" s="4">
        <v>14.3031063915929</v>
      </c>
      <c r="G91">
        <f>100*(F91/AVERAGE(F$89:F$91))</f>
        <v>2.8213001373158466</v>
      </c>
      <c r="I91" s="230"/>
      <c r="J91" s="230"/>
      <c r="P91" s="81"/>
    </row>
    <row r="92" spans="1:16">
      <c r="D92" s="105">
        <v>906</v>
      </c>
      <c r="E92" s="106" t="s">
        <v>57</v>
      </c>
      <c r="F92" s="4">
        <v>6.48331031823672</v>
      </c>
      <c r="G92">
        <f>100*(F92/AVERAGE(F$92:F$94))</f>
        <v>300</v>
      </c>
      <c r="I92" s="230">
        <f>AVERAGE(F92:F94)</f>
        <v>2.1611034394122401</v>
      </c>
      <c r="J92" s="230">
        <f>100*(STDEV(F92:F94)/I92)</f>
        <v>173.20508075688775</v>
      </c>
      <c r="P92" s="81"/>
    </row>
    <row r="93" spans="1:16">
      <c r="D93" s="105">
        <v>906</v>
      </c>
      <c r="E93" s="106" t="s">
        <v>57</v>
      </c>
      <c r="F93" s="4">
        <v>0</v>
      </c>
      <c r="G93">
        <f>100*(F93/AVERAGE(F$92:F$94))</f>
        <v>0</v>
      </c>
      <c r="I93" s="230"/>
      <c r="J93" s="230"/>
      <c r="P93" s="81"/>
    </row>
    <row r="94" spans="1:16">
      <c r="D94" s="105">
        <v>906</v>
      </c>
      <c r="E94" s="15" t="s">
        <v>57</v>
      </c>
      <c r="F94" s="4">
        <v>0</v>
      </c>
      <c r="G94">
        <f t="shared" ref="G94:G97" si="0">100*(F94/AVERAGE(F$92:F$94))</f>
        <v>0</v>
      </c>
      <c r="I94" s="230"/>
      <c r="J94" s="230"/>
      <c r="P94" s="81"/>
    </row>
    <row r="95" spans="1:16">
      <c r="D95" s="105">
        <v>906</v>
      </c>
      <c r="E95" s="106" t="s">
        <v>56</v>
      </c>
      <c r="F95" s="4">
        <v>0</v>
      </c>
      <c r="G95">
        <f t="shared" si="0"/>
        <v>0</v>
      </c>
      <c r="I95" s="230">
        <f>AVERAGE(F95:F97)</f>
        <v>0</v>
      </c>
      <c r="J95" s="230">
        <v>0</v>
      </c>
      <c r="P95" s="81"/>
    </row>
    <row r="96" spans="1:16">
      <c r="D96" s="105">
        <v>906</v>
      </c>
      <c r="E96" s="106" t="s">
        <v>56</v>
      </c>
      <c r="F96" s="4">
        <v>0</v>
      </c>
      <c r="G96">
        <f t="shared" si="0"/>
        <v>0</v>
      </c>
      <c r="I96" s="230"/>
      <c r="J96" s="230"/>
      <c r="P96" s="81"/>
    </row>
    <row r="97" spans="4:16">
      <c r="D97" s="105">
        <v>906</v>
      </c>
      <c r="E97" s="15" t="s">
        <v>56</v>
      </c>
      <c r="F97" s="4">
        <v>0</v>
      </c>
      <c r="G97">
        <f t="shared" si="0"/>
        <v>0</v>
      </c>
      <c r="I97" s="230"/>
      <c r="J97" s="230"/>
      <c r="P97" s="81"/>
    </row>
    <row r="98" spans="4:16">
      <c r="D98" s="83"/>
      <c r="E98" s="7"/>
      <c r="F98" s="7"/>
      <c r="G98" s="7"/>
      <c r="H98" s="7"/>
      <c r="P98" s="81"/>
    </row>
    <row r="99" spans="4:16">
      <c r="D99" s="83"/>
      <c r="E99" s="7"/>
      <c r="F99" s="7"/>
      <c r="G99" s="7"/>
      <c r="H99" s="7"/>
      <c r="P99" s="81"/>
    </row>
    <row r="100" spans="4:16">
      <c r="D100" s="80" t="s">
        <v>55</v>
      </c>
      <c r="E100" s="9" t="s">
        <v>19</v>
      </c>
      <c r="F100" s="9" t="s">
        <v>54</v>
      </c>
      <c r="G100" s="9" t="s">
        <v>102</v>
      </c>
      <c r="H100" s="9"/>
      <c r="I100" s="9" t="s">
        <v>53</v>
      </c>
      <c r="J100" s="9" t="s">
        <v>52</v>
      </c>
      <c r="P100" s="81"/>
    </row>
    <row r="101" spans="4:16">
      <c r="D101" s="105">
        <v>906</v>
      </c>
      <c r="E101" s="10" t="s">
        <v>51</v>
      </c>
      <c r="F101" s="4">
        <v>1333.3984389882</v>
      </c>
      <c r="G101">
        <f>100*(F101/AVERAGE(F$101:F$103))</f>
        <v>97.826964463774786</v>
      </c>
      <c r="I101" s="230">
        <f>AVERAGE(F101:F103)</f>
        <v>1363.0172890440201</v>
      </c>
      <c r="J101" s="230">
        <f>100*(STDEV(F101:F103)/I101)</f>
        <v>8.0107098511210584</v>
      </c>
      <c r="M101" t="s">
        <v>50</v>
      </c>
      <c r="P101" s="81"/>
    </row>
    <row r="102" spans="4:16">
      <c r="D102" s="105">
        <v>906</v>
      </c>
      <c r="E102" s="14" t="s">
        <v>51</v>
      </c>
      <c r="F102" s="4">
        <v>1271.69508622941</v>
      </c>
      <c r="G102">
        <f>100*(F102/AVERAGE(F$101:F$103))</f>
        <v>93.299996738951066</v>
      </c>
      <c r="I102" s="230"/>
      <c r="J102" s="230"/>
      <c r="M102" s="9" t="s">
        <v>62</v>
      </c>
      <c r="N102" s="9" t="s">
        <v>47</v>
      </c>
      <c r="O102" s="9" t="s">
        <v>46</v>
      </c>
      <c r="P102" s="82" t="s">
        <v>45</v>
      </c>
    </row>
    <row r="103" spans="4:16">
      <c r="D103" s="105">
        <v>906</v>
      </c>
      <c r="E103" s="13" t="s">
        <v>51</v>
      </c>
      <c r="F103" s="4">
        <v>1483.9583419144501</v>
      </c>
      <c r="G103">
        <f>100*(F103/AVERAGE(F$101:F$103))</f>
        <v>108.87303879727412</v>
      </c>
      <c r="I103" s="230"/>
      <c r="J103" s="230"/>
      <c r="M103">
        <v>0</v>
      </c>
      <c r="N103">
        <f>LN(F101)</f>
        <v>7.195486179482959</v>
      </c>
      <c r="O103">
        <f>LN(F102)</f>
        <v>7.1481060030807368</v>
      </c>
      <c r="P103" s="81">
        <f>LN(F103)</f>
        <v>7.3024683518470948</v>
      </c>
    </row>
    <row r="104" spans="4:16">
      <c r="D104" s="105">
        <v>906</v>
      </c>
      <c r="E104" s="6" t="s">
        <v>49</v>
      </c>
      <c r="F104" s="4">
        <v>1331.37448878279</v>
      </c>
      <c r="G104">
        <f>100*(F104/AVERAGE(F$104:F$106))</f>
        <v>92.210279379636106</v>
      </c>
      <c r="I104" s="230">
        <f>AVERAGE(F104:F106)</f>
        <v>1443.8460633021498</v>
      </c>
      <c r="J104" s="230">
        <f>100*(STDEV(F104:F106)/I104)</f>
        <v>6.9128939741452982</v>
      </c>
      <c r="M104">
        <v>240</v>
      </c>
      <c r="N104" t="e">
        <f>LN(F107)</f>
        <v>#NUM!</v>
      </c>
      <c r="O104">
        <f>LN(F108)</f>
        <v>2.1514604954195833</v>
      </c>
      <c r="P104" s="81">
        <f>LN(F109)</f>
        <v>2.3071209679669198</v>
      </c>
    </row>
    <row r="105" spans="4:16">
      <c r="D105" s="105">
        <v>906</v>
      </c>
      <c r="E105" s="12" t="s">
        <v>49</v>
      </c>
      <c r="F105" s="4">
        <v>1478.2884178495599</v>
      </c>
      <c r="G105">
        <f>100*(F105/AVERAGE(F$104:F$106))</f>
        <v>102.38545890887001</v>
      </c>
      <c r="I105" s="230"/>
      <c r="J105" s="230"/>
      <c r="P105" s="81"/>
    </row>
    <row r="106" spans="4:16">
      <c r="D106" s="105">
        <v>906</v>
      </c>
      <c r="E106" s="11" t="s">
        <v>49</v>
      </c>
      <c r="F106" s="4">
        <v>1521.8752832741</v>
      </c>
      <c r="G106">
        <f>100*(F106/AVERAGE(F$104:F$106))</f>
        <v>105.4042617114939</v>
      </c>
      <c r="I106" s="230"/>
      <c r="J106" s="230"/>
      <c r="M106" t="s">
        <v>39</v>
      </c>
      <c r="P106" s="81"/>
    </row>
    <row r="107" spans="4:16">
      <c r="D107" s="105">
        <v>906</v>
      </c>
      <c r="E107" s="10" t="s">
        <v>48</v>
      </c>
      <c r="F107" s="4">
        <v>0</v>
      </c>
      <c r="G107">
        <f>100*(F107/AVERAGE(F$107:F$109))</f>
        <v>0</v>
      </c>
      <c r="I107" s="230">
        <f>AVERAGE(F107:F109)</f>
        <v>6.2142891600689838</v>
      </c>
      <c r="J107" s="230">
        <f>100*(STDEV(F107:F109)/I107)</f>
        <v>87.382757185041342</v>
      </c>
      <c r="M107" s="9" t="s">
        <v>62</v>
      </c>
      <c r="N107" s="9" t="s">
        <v>47</v>
      </c>
      <c r="O107" s="9" t="s">
        <v>46</v>
      </c>
      <c r="P107" s="82" t="s">
        <v>45</v>
      </c>
    </row>
    <row r="108" spans="4:16">
      <c r="D108" s="105">
        <v>906</v>
      </c>
      <c r="E108" s="10" t="s">
        <v>48</v>
      </c>
      <c r="F108" s="4">
        <v>8.5974057039564507</v>
      </c>
      <c r="G108">
        <f>100*(F108/AVERAGE(F$107:F$109))</f>
        <v>138.34898059138615</v>
      </c>
      <c r="I108" s="230"/>
      <c r="J108" s="230"/>
      <c r="M108">
        <v>0</v>
      </c>
      <c r="N108">
        <f>LN(F104)</f>
        <v>7.1939671377863821</v>
      </c>
      <c r="O108">
        <f>LN(F105)</f>
        <v>7.2986402230996221</v>
      </c>
      <c r="P108" s="81">
        <f>LN(F106)</f>
        <v>7.3276985924058691</v>
      </c>
    </row>
    <row r="109" spans="4:16">
      <c r="D109" s="105">
        <v>906</v>
      </c>
      <c r="E109" s="10" t="s">
        <v>48</v>
      </c>
      <c r="F109" s="4">
        <v>10.0454617762505</v>
      </c>
      <c r="G109">
        <f>100*(F109/AVERAGE(F$107:F$109))</f>
        <v>161.65101940861385</v>
      </c>
      <c r="I109" s="230"/>
      <c r="J109" s="230"/>
      <c r="M109">
        <v>240</v>
      </c>
      <c r="N109">
        <f>LN(F110)</f>
        <v>2.3927760623068397</v>
      </c>
      <c r="O109">
        <f>LN(F111)</f>
        <v>1.8430203256966131</v>
      </c>
      <c r="P109" s="81">
        <f>LN(F112)</f>
        <v>2.257211597402303</v>
      </c>
    </row>
    <row r="110" spans="4:16">
      <c r="D110" s="105">
        <v>906</v>
      </c>
      <c r="E110" s="6" t="s">
        <v>44</v>
      </c>
      <c r="F110" s="4">
        <v>10.9438325736939</v>
      </c>
      <c r="G110">
        <f>100*(F110/AVERAGE(F$109:F$111))</f>
        <v>120.2404074895439</v>
      </c>
      <c r="H110" s="101">
        <f>(F104-F110)/F104</f>
        <v>0.99178004936560005</v>
      </c>
      <c r="I110" s="230">
        <f>AVERAGE(F110:F112)</f>
        <v>8.9386073520776606</v>
      </c>
      <c r="J110" s="230">
        <f>100*(STDEV(F110:F112)/I110)</f>
        <v>26.572019027544798</v>
      </c>
      <c r="P110" s="81"/>
    </row>
    <row r="111" spans="4:16">
      <c r="D111" s="105">
        <v>906</v>
      </c>
      <c r="E111" s="6" t="s">
        <v>44</v>
      </c>
      <c r="F111" s="4">
        <v>6.3155846059396499</v>
      </c>
      <c r="G111">
        <f>100*(F111/AVERAGE(F$109:F$111))</f>
        <v>69.389627576928078</v>
      </c>
      <c r="H111" s="101">
        <f>(F105-F111)/F105</f>
        <v>0.99572777238211285</v>
      </c>
      <c r="I111" s="230"/>
      <c r="J111" s="230"/>
      <c r="M111" s="232" t="s">
        <v>771</v>
      </c>
      <c r="N111" s="104">
        <f>(I104-I110)/I104</f>
        <v>0.99380916873393366</v>
      </c>
      <c r="O111" s="232" t="s">
        <v>770</v>
      </c>
      <c r="P111" s="103">
        <f>STDEV(H110:H112)</f>
        <v>1.9739549812581715E-3</v>
      </c>
    </row>
    <row r="112" spans="4:16">
      <c r="D112" s="102">
        <v>906</v>
      </c>
      <c r="E112" s="84" t="s">
        <v>44</v>
      </c>
      <c r="F112" s="4">
        <v>9.5564048765994301</v>
      </c>
      <c r="G112" s="85">
        <f>100*(F112/AVERAGE(F$109:F$111))</f>
        <v>104.99667358393559</v>
      </c>
      <c r="H112" s="101">
        <f>(F106-F112)/F106</f>
        <v>0.99372063862155635</v>
      </c>
      <c r="I112" s="231"/>
      <c r="J112" s="231"/>
      <c r="K112" s="85"/>
      <c r="L112" s="85"/>
      <c r="M112" s="233"/>
      <c r="N112" s="100"/>
      <c r="O112" s="233"/>
      <c r="P112" s="99"/>
    </row>
    <row r="115" spans="4:16" ht="18.75">
      <c r="D115" s="87">
        <v>913</v>
      </c>
      <c r="E115" s="8"/>
      <c r="F115" s="8"/>
      <c r="G115" s="8"/>
      <c r="H115" s="8"/>
      <c r="I115" s="77"/>
      <c r="J115" s="77"/>
      <c r="K115" s="77"/>
      <c r="L115" s="77"/>
      <c r="M115" s="78"/>
      <c r="N115" s="77"/>
      <c r="O115" s="77"/>
      <c r="P115" s="79"/>
    </row>
    <row r="116" spans="4:16">
      <c r="D116" s="80" t="s">
        <v>55</v>
      </c>
      <c r="E116" s="9" t="s">
        <v>19</v>
      </c>
      <c r="F116" s="9" t="s">
        <v>54</v>
      </c>
      <c r="G116" s="9" t="s">
        <v>102</v>
      </c>
      <c r="H116" s="9"/>
      <c r="I116" s="9" t="s">
        <v>53</v>
      </c>
      <c r="J116" s="9" t="s">
        <v>52</v>
      </c>
      <c r="K116" s="9"/>
      <c r="L116" s="9"/>
      <c r="M116" s="25" t="s">
        <v>64</v>
      </c>
      <c r="P116" s="81"/>
    </row>
    <row r="117" spans="4:16">
      <c r="D117" s="105">
        <v>913</v>
      </c>
      <c r="E117" s="21" t="s">
        <v>61</v>
      </c>
      <c r="F117" s="4">
        <v>880.59091743646002</v>
      </c>
      <c r="G117">
        <v>88.860705418426406</v>
      </c>
      <c r="I117" s="230">
        <f>AVERAGE(F117:F119)</f>
        <v>990.97898591952674</v>
      </c>
      <c r="J117" s="230">
        <f>100*(STDEV(F117:F119)/I117)</f>
        <v>9.6866770632833905</v>
      </c>
      <c r="K117" s="22" t="s">
        <v>65</v>
      </c>
      <c r="M117" s="9" t="s">
        <v>62</v>
      </c>
      <c r="N117" s="9" t="s">
        <v>47</v>
      </c>
      <c r="O117" s="9" t="s">
        <v>46</v>
      </c>
      <c r="P117" s="82" t="s">
        <v>45</v>
      </c>
    </row>
    <row r="118" spans="4:16">
      <c r="D118" s="105">
        <v>913</v>
      </c>
      <c r="E118" s="20" t="s">
        <v>61</v>
      </c>
      <c r="F118" s="4">
        <v>1037.4839951572601</v>
      </c>
      <c r="G118">
        <v>104.69283505488076</v>
      </c>
      <c r="I118" s="230"/>
      <c r="J118" s="230"/>
      <c r="M118">
        <v>0</v>
      </c>
      <c r="N118">
        <f>LN(F117)</f>
        <v>6.7805931792058471</v>
      </c>
      <c r="O118">
        <f>LN(F118)</f>
        <v>6.9445538256314174</v>
      </c>
      <c r="P118" s="81">
        <f>LN(F119)</f>
        <v>6.9611652744830463</v>
      </c>
    </row>
    <row r="119" spans="4:16">
      <c r="D119" s="105">
        <v>913</v>
      </c>
      <c r="E119" s="19" t="s">
        <v>61</v>
      </c>
      <c r="F119" s="4">
        <v>1054.8620451648601</v>
      </c>
      <c r="G119">
        <v>106.44645952669282</v>
      </c>
      <c r="I119" s="230"/>
      <c r="J119" s="230"/>
      <c r="M119">
        <v>15</v>
      </c>
      <c r="N119">
        <f>LN(F120)</f>
        <v>6.7549073965591058</v>
      </c>
      <c r="O119">
        <f>LN(F121)</f>
        <v>7.0029396531701673</v>
      </c>
      <c r="P119" s="81">
        <f>LN(F122)</f>
        <v>6.90145247315336</v>
      </c>
    </row>
    <row r="120" spans="4:16">
      <c r="D120" s="105">
        <v>913</v>
      </c>
      <c r="E120" s="18" t="s">
        <v>60</v>
      </c>
      <c r="F120" s="4">
        <v>858.26026835436096</v>
      </c>
      <c r="G120">
        <v>87.226332025434374</v>
      </c>
      <c r="I120" s="230">
        <f>AVERAGE(F138:F140)</f>
        <v>1377.7494302327632</v>
      </c>
      <c r="J120" s="230">
        <f>100*(STDEV(F138:F140)/I120)</f>
        <v>39.869751654974131</v>
      </c>
      <c r="M120">
        <v>30</v>
      </c>
      <c r="N120">
        <f>LN(F123)</f>
        <v>6.6095330240292487</v>
      </c>
      <c r="O120">
        <f>LN(F124)</f>
        <v>6.881792482967783</v>
      </c>
      <c r="P120" s="81">
        <f>LN(F125)</f>
        <v>6.8198090471744228</v>
      </c>
    </row>
    <row r="121" spans="4:16">
      <c r="D121" s="105">
        <v>913</v>
      </c>
      <c r="E121" s="17" t="s">
        <v>60</v>
      </c>
      <c r="F121" s="4">
        <v>1099.8616225265901</v>
      </c>
      <c r="G121">
        <v>111.78065512981037</v>
      </c>
      <c r="I121" s="230"/>
      <c r="J121" s="230"/>
      <c r="M121">
        <v>60</v>
      </c>
      <c r="N121">
        <f>LN(F126)</f>
        <v>6.8070464711842789</v>
      </c>
      <c r="O121">
        <f>LN(F127)</f>
        <v>6.8123295665402228</v>
      </c>
      <c r="P121" s="81">
        <f>LN(F128)</f>
        <v>6.6133082682209388</v>
      </c>
    </row>
    <row r="122" spans="4:16">
      <c r="D122" s="105">
        <v>913</v>
      </c>
      <c r="E122" s="16" t="s">
        <v>60</v>
      </c>
      <c r="F122" s="4">
        <v>993.71701518734596</v>
      </c>
      <c r="G122">
        <v>100.99301284475524</v>
      </c>
      <c r="I122" s="230"/>
      <c r="J122" s="230"/>
      <c r="M122">
        <v>120</v>
      </c>
      <c r="N122">
        <f>LN(F129)</f>
        <v>6.4346297094695197</v>
      </c>
      <c r="O122">
        <f>LN(F130)</f>
        <v>6.4103290093890033</v>
      </c>
      <c r="P122" s="81">
        <f>LN(F131)</f>
        <v>6.4656071679552687</v>
      </c>
    </row>
    <row r="123" spans="4:16">
      <c r="D123" s="105">
        <v>913</v>
      </c>
      <c r="E123" s="21" t="s">
        <v>59</v>
      </c>
      <c r="F123" s="4">
        <v>742.13637793094904</v>
      </c>
      <c r="G123">
        <v>84.579799021699884</v>
      </c>
      <c r="I123" s="230">
        <f>AVERAGE(F141:F143)</f>
        <v>1099.262099009755</v>
      </c>
      <c r="J123" s="230">
        <f>100*(STDEV(F141:F143)/I123)</f>
        <v>4.7979880291538883</v>
      </c>
      <c r="M123">
        <v>240</v>
      </c>
      <c r="N123">
        <f>LN(F132)</f>
        <v>5.993627958498128</v>
      </c>
      <c r="O123">
        <f>LN(F133)</f>
        <v>5.8612690504244105</v>
      </c>
      <c r="P123" s="81">
        <f>LN(F134)</f>
        <v>5.7883254569477662</v>
      </c>
    </row>
    <row r="124" spans="4:16">
      <c r="D124" s="105">
        <v>913</v>
      </c>
      <c r="E124" s="20" t="s">
        <v>59</v>
      </c>
      <c r="F124" s="4">
        <v>974.37133943175195</v>
      </c>
      <c r="G124">
        <v>111.04715320842287</v>
      </c>
      <c r="I124" s="230"/>
      <c r="J124" s="230"/>
      <c r="P124" s="81"/>
    </row>
    <row r="125" spans="4:16">
      <c r="D125" s="105">
        <v>913</v>
      </c>
      <c r="E125" s="19" t="s">
        <v>59</v>
      </c>
      <c r="F125" s="4">
        <v>915.81011685399801</v>
      </c>
      <c r="G125">
        <v>104.37304776987727</v>
      </c>
      <c r="I125" s="230"/>
      <c r="J125" s="230"/>
      <c r="P125" s="81"/>
    </row>
    <row r="126" spans="4:16">
      <c r="D126" s="105">
        <v>913</v>
      </c>
      <c r="E126" s="18" t="s">
        <v>58</v>
      </c>
      <c r="F126" s="4">
        <v>904.19628946357</v>
      </c>
      <c r="G126">
        <v>106.03814271307191</v>
      </c>
      <c r="I126" s="230">
        <f>AVERAGE(F126:F128)</f>
        <v>852.70853141046643</v>
      </c>
      <c r="J126" s="230">
        <f>100*(STDEV(F126:F128)/I126)</f>
        <v>10.948412236024312</v>
      </c>
      <c r="P126" s="81"/>
    </row>
    <row r="127" spans="4:16">
      <c r="D127" s="105">
        <v>913</v>
      </c>
      <c r="E127" s="17" t="s">
        <v>58</v>
      </c>
      <c r="F127" s="4">
        <v>908.98588548731698</v>
      </c>
      <c r="G127">
        <v>106.59983476226773</v>
      </c>
      <c r="I127" s="230"/>
      <c r="J127" s="230"/>
      <c r="P127" s="81"/>
    </row>
    <row r="128" spans="4:16">
      <c r="D128" s="105">
        <v>913</v>
      </c>
      <c r="E128" s="16" t="s">
        <v>58</v>
      </c>
      <c r="F128" s="4">
        <v>744.94341928051199</v>
      </c>
      <c r="G128">
        <v>87.362022524660333</v>
      </c>
      <c r="I128" s="230"/>
      <c r="J128" s="230"/>
      <c r="P128" s="81"/>
    </row>
    <row r="129" spans="4:16">
      <c r="D129" s="105">
        <v>913</v>
      </c>
      <c r="E129" s="106" t="s">
        <v>57</v>
      </c>
      <c r="F129" s="4">
        <v>623.05182995078201</v>
      </c>
      <c r="G129">
        <v>99.752134645490159</v>
      </c>
      <c r="I129" s="230">
        <f>AVERAGE(F129:F131)</f>
        <v>624.59999694748433</v>
      </c>
      <c r="J129" s="230">
        <f>100*(STDEV(F129:F131)/I129)</f>
        <v>2.7749438107659019</v>
      </c>
      <c r="P129" s="81"/>
    </row>
    <row r="130" spans="4:16">
      <c r="D130" s="105">
        <v>913</v>
      </c>
      <c r="E130" s="106" t="s">
        <v>57</v>
      </c>
      <c r="F130" s="4">
        <v>608.09371669505504</v>
      </c>
      <c r="G130">
        <v>97.357303821149856</v>
      </c>
      <c r="I130" s="230"/>
      <c r="J130" s="230"/>
      <c r="P130" s="81"/>
    </row>
    <row r="131" spans="4:16">
      <c r="D131" s="105">
        <v>913</v>
      </c>
      <c r="E131" s="15" t="s">
        <v>57</v>
      </c>
      <c r="F131" s="4">
        <v>642.65444419661605</v>
      </c>
      <c r="G131">
        <v>102.89056153336</v>
      </c>
      <c r="I131" s="230"/>
      <c r="J131" s="230"/>
      <c r="P131" s="81"/>
    </row>
    <row r="132" spans="4:16">
      <c r="D132" s="105">
        <v>913</v>
      </c>
      <c r="E132" s="106" t="s">
        <v>56</v>
      </c>
      <c r="F132" s="4">
        <v>400.866301301227</v>
      </c>
      <c r="G132">
        <v>111.50644493511675</v>
      </c>
      <c r="I132" s="230">
        <f>AVERAGE(F132:F134)</f>
        <v>359.50056656768373</v>
      </c>
      <c r="J132" s="230">
        <f>100*(STDEV(F132:F134)/I132)</f>
        <v>10.540569561054706</v>
      </c>
      <c r="P132" s="81"/>
    </row>
    <row r="133" spans="4:16">
      <c r="D133" s="105">
        <v>913</v>
      </c>
      <c r="E133" s="106" t="s">
        <v>56</v>
      </c>
      <c r="F133" s="4">
        <v>351.16951318192298</v>
      </c>
      <c r="G133">
        <v>97.682603544884188</v>
      </c>
      <c r="I133" s="230"/>
      <c r="J133" s="230"/>
      <c r="P133" s="81"/>
    </row>
    <row r="134" spans="4:16">
      <c r="D134" s="105">
        <v>913</v>
      </c>
      <c r="E134" s="15" t="s">
        <v>56</v>
      </c>
      <c r="F134" s="4">
        <v>326.465885219901</v>
      </c>
      <c r="G134">
        <v>90.810951519998994</v>
      </c>
      <c r="I134" s="230"/>
      <c r="J134" s="230"/>
      <c r="P134" s="81"/>
    </row>
    <row r="135" spans="4:16">
      <c r="D135" s="83"/>
      <c r="E135" s="7"/>
      <c r="F135" s="7"/>
      <c r="G135" s="7"/>
      <c r="H135" s="7"/>
      <c r="P135" s="81"/>
    </row>
    <row r="136" spans="4:16">
      <c r="D136" s="83"/>
      <c r="E136" s="7"/>
      <c r="F136" s="7"/>
      <c r="G136" s="7"/>
      <c r="H136" s="7"/>
      <c r="P136" s="81"/>
    </row>
    <row r="137" spans="4:16">
      <c r="D137" s="80" t="s">
        <v>55</v>
      </c>
      <c r="E137" s="9" t="s">
        <v>19</v>
      </c>
      <c r="F137" s="9" t="s">
        <v>54</v>
      </c>
      <c r="G137" s="9" t="s">
        <v>102</v>
      </c>
      <c r="H137" s="9"/>
      <c r="I137" s="9" t="s">
        <v>53</v>
      </c>
      <c r="J137" s="9" t="s">
        <v>52</v>
      </c>
      <c r="P137" s="81"/>
    </row>
    <row r="138" spans="4:16">
      <c r="D138" s="105">
        <v>913</v>
      </c>
      <c r="E138" s="10" t="s">
        <v>51</v>
      </c>
      <c r="F138" s="4">
        <v>1083.95063877245</v>
      </c>
      <c r="G138">
        <v>78.675455419300917</v>
      </c>
      <c r="I138" s="230">
        <f>AVERAGE(F138:F140)</f>
        <v>1377.7494302327632</v>
      </c>
      <c r="J138" s="230">
        <f>100*(STDEV(F138:F140)/I138)</f>
        <v>39.869751654974131</v>
      </c>
      <c r="M138" t="s">
        <v>50</v>
      </c>
      <c r="P138" s="81"/>
    </row>
    <row r="139" spans="4:16">
      <c r="D139" s="105">
        <v>913</v>
      </c>
      <c r="E139" s="14" t="s">
        <v>51</v>
      </c>
      <c r="F139" s="4">
        <v>2011.47321846108</v>
      </c>
      <c r="G139">
        <v>145.99702778474403</v>
      </c>
      <c r="I139" s="230"/>
      <c r="J139" s="230"/>
      <c r="M139" s="9" t="s">
        <v>62</v>
      </c>
      <c r="N139" s="9" t="s">
        <v>47</v>
      </c>
      <c r="O139" s="9" t="s">
        <v>46</v>
      </c>
      <c r="P139" s="82" t="s">
        <v>45</v>
      </c>
    </row>
    <row r="140" spans="4:16">
      <c r="D140" s="105">
        <v>913</v>
      </c>
      <c r="E140" s="13" t="s">
        <v>51</v>
      </c>
      <c r="F140" s="4">
        <v>1037.82443346476</v>
      </c>
      <c r="G140">
        <v>75.327516795955077</v>
      </c>
      <c r="I140" s="230"/>
      <c r="J140" s="230"/>
      <c r="M140">
        <v>0</v>
      </c>
      <c r="N140">
        <f>LN(F138)</f>
        <v>6.9883676447750114</v>
      </c>
      <c r="O140">
        <f>LN(F139)</f>
        <v>7.6066226770884713</v>
      </c>
      <c r="P140" s="81">
        <f>LN(F140)</f>
        <v>6.9448819101762096</v>
      </c>
    </row>
    <row r="141" spans="4:16">
      <c r="D141" s="105">
        <v>913</v>
      </c>
      <c r="E141" s="6" t="s">
        <v>49</v>
      </c>
      <c r="F141" s="4">
        <v>1136.5566529037301</v>
      </c>
      <c r="G141">
        <v>155.08903480719988</v>
      </c>
      <c r="I141" s="230">
        <f>AVERAGE(F141:F143)</f>
        <v>1099.262099009755</v>
      </c>
      <c r="J141" s="230">
        <f>100*(STDEV(F141:F143)/I141)</f>
        <v>4.7979880291538883</v>
      </c>
      <c r="M141">
        <v>240</v>
      </c>
      <c r="N141">
        <f>LN(F144)</f>
        <v>6.5866994490295223</v>
      </c>
      <c r="O141">
        <f>LN(F145)</f>
        <v>6.637493531765017</v>
      </c>
      <c r="P141" s="81">
        <f>LN(F146)</f>
        <v>6.5677395660159936</v>
      </c>
    </row>
    <row r="142" spans="4:16">
      <c r="D142" s="105">
        <v>913</v>
      </c>
      <c r="E142" s="12" t="s">
        <v>49</v>
      </c>
      <c r="F142" s="107" t="s">
        <v>773</v>
      </c>
      <c r="I142" s="230"/>
      <c r="J142" s="230"/>
      <c r="P142" s="81"/>
    </row>
    <row r="143" spans="4:16">
      <c r="D143" s="105">
        <v>913</v>
      </c>
      <c r="E143" s="11" t="s">
        <v>49</v>
      </c>
      <c r="F143" s="4">
        <v>1061.96754511578</v>
      </c>
      <c r="G143">
        <v>144.91096519280012</v>
      </c>
      <c r="I143" s="230"/>
      <c r="J143" s="230"/>
      <c r="M143" t="s">
        <v>39</v>
      </c>
      <c r="P143" s="81"/>
    </row>
    <row r="144" spans="4:16">
      <c r="D144" s="105">
        <v>913</v>
      </c>
      <c r="E144" s="10" t="s">
        <v>48</v>
      </c>
      <c r="F144" s="4">
        <v>725.38275177495802</v>
      </c>
      <c r="G144">
        <v>98.901372266711405</v>
      </c>
      <c r="I144" s="230">
        <f>AVERAGE(F144:F146)</f>
        <v>733.44053287631687</v>
      </c>
      <c r="J144" s="230">
        <f>100*(STDEV(F144:F146)/I144)</f>
        <v>3.6322603176140285</v>
      </c>
      <c r="M144" s="9" t="s">
        <v>62</v>
      </c>
      <c r="N144" s="9" t="s">
        <v>47</v>
      </c>
      <c r="O144" s="9" t="s">
        <v>46</v>
      </c>
      <c r="P144" s="82" t="s">
        <v>45</v>
      </c>
    </row>
    <row r="145" spans="4:16">
      <c r="D145" s="105">
        <v>913</v>
      </c>
      <c r="E145" s="10" t="s">
        <v>48</v>
      </c>
      <c r="F145" s="4">
        <v>763.17970802649995</v>
      </c>
      <c r="G145">
        <v>104.05474933783051</v>
      </c>
      <c r="I145" s="230"/>
      <c r="J145" s="230"/>
      <c r="M145">
        <v>0</v>
      </c>
      <c r="N145">
        <f>LN(F141)</f>
        <v>7.0357584906236523</v>
      </c>
      <c r="O145" t="e">
        <f>LN(F142)</f>
        <v>#VALUE!</v>
      </c>
      <c r="P145" s="81">
        <f>LN(F143)</f>
        <v>6.9678786411802802</v>
      </c>
    </row>
    <row r="146" spans="4:16">
      <c r="D146" s="105">
        <v>913</v>
      </c>
      <c r="E146" s="10" t="s">
        <v>48</v>
      </c>
      <c r="F146" s="4">
        <v>711.75913882749296</v>
      </c>
      <c r="G146">
        <v>97.043878395458123</v>
      </c>
      <c r="I146" s="230"/>
      <c r="J146" s="230"/>
      <c r="M146">
        <v>240</v>
      </c>
      <c r="N146">
        <f>LN(F147)</f>
        <v>6.6751262610412896</v>
      </c>
      <c r="O146">
        <f>LN(F148)</f>
        <v>6.6851598450013352</v>
      </c>
      <c r="P146" s="81">
        <f>LN(F149)</f>
        <v>6.6610082538451207</v>
      </c>
    </row>
    <row r="147" spans="4:16">
      <c r="D147" s="105">
        <v>913</v>
      </c>
      <c r="E147" s="6" t="s">
        <v>44</v>
      </c>
      <c r="F147" s="4">
        <v>792.44750280605899</v>
      </c>
      <c r="G147">
        <v>100.13132979358159</v>
      </c>
      <c r="H147" s="101">
        <f>(F141-F147)/F141</f>
        <v>0.30276462613502314</v>
      </c>
      <c r="I147" s="230">
        <f>AVERAGE(F147:F149)</f>
        <v>791.40814811874668</v>
      </c>
      <c r="J147" s="230">
        <f>100*(STDEV(F147:F149)/I147)</f>
        <v>1.2120758930701832</v>
      </c>
      <c r="P147" s="81"/>
    </row>
    <row r="148" spans="4:16">
      <c r="D148" s="105">
        <v>913</v>
      </c>
      <c r="E148" s="6" t="s">
        <v>44</v>
      </c>
      <c r="F148" s="4">
        <v>800.43861406173005</v>
      </c>
      <c r="G148">
        <v>101.14106304875045</v>
      </c>
      <c r="H148" s="101"/>
      <c r="I148" s="230"/>
      <c r="J148" s="230"/>
      <c r="M148" s="232" t="s">
        <v>771</v>
      </c>
      <c r="N148" s="104">
        <f>(I141-I147)/I141</f>
        <v>0.28005509438407045</v>
      </c>
      <c r="O148" s="232" t="s">
        <v>770</v>
      </c>
      <c r="P148" s="103">
        <f>STDEV(H147:H149)</f>
        <v>2.7231094285333015E-2</v>
      </c>
    </row>
    <row r="149" spans="4:16">
      <c r="D149" s="102">
        <v>913</v>
      </c>
      <c r="E149" s="84" t="s">
        <v>44</v>
      </c>
      <c r="F149" s="4">
        <v>781.338327488451</v>
      </c>
      <c r="G149" s="85">
        <v>98.727607157667947</v>
      </c>
      <c r="H149" s="101">
        <f>(F143-F149)/F143</f>
        <v>0.26425404327844471</v>
      </c>
      <c r="I149" s="231"/>
      <c r="J149" s="231"/>
      <c r="K149" s="85"/>
      <c r="L149" s="85"/>
      <c r="M149" s="233"/>
      <c r="N149" s="100"/>
      <c r="O149" s="233"/>
      <c r="P149" s="99"/>
    </row>
    <row r="152" spans="4:16" ht="18.75">
      <c r="D152" s="87">
        <v>965</v>
      </c>
      <c r="E152" s="8"/>
      <c r="F152" s="8"/>
      <c r="G152" s="8"/>
      <c r="H152" s="8"/>
      <c r="I152" s="77"/>
      <c r="J152" s="77"/>
      <c r="K152" s="77"/>
      <c r="L152" s="77"/>
      <c r="M152" s="78"/>
      <c r="N152" s="77"/>
      <c r="O152" s="77"/>
      <c r="P152" s="79"/>
    </row>
    <row r="153" spans="4:16">
      <c r="D153" s="80" t="s">
        <v>55</v>
      </c>
      <c r="E153" s="9" t="s">
        <v>19</v>
      </c>
      <c r="F153" s="9" t="s">
        <v>54</v>
      </c>
      <c r="G153" s="9" t="s">
        <v>102</v>
      </c>
      <c r="H153" s="9"/>
      <c r="I153" s="9" t="s">
        <v>53</v>
      </c>
      <c r="J153" s="9" t="s">
        <v>52</v>
      </c>
      <c r="K153" s="9"/>
      <c r="L153" s="9"/>
      <c r="M153" s="25" t="s">
        <v>64</v>
      </c>
      <c r="P153" s="81"/>
    </row>
    <row r="154" spans="4:16">
      <c r="D154" s="105">
        <v>965</v>
      </c>
      <c r="E154" s="21" t="s">
        <v>61</v>
      </c>
      <c r="F154" s="4">
        <v>839.22202668972204</v>
      </c>
      <c r="G154" s="85">
        <f>100*(F154/AVERAGE(F154:F156))</f>
        <v>87.315711548995097</v>
      </c>
      <c r="I154" s="230">
        <f>AVERAGE(F154:F156)</f>
        <v>961.13518609856703</v>
      </c>
      <c r="J154" s="230">
        <f>100*(STDEV(F154:F156)/I154)</f>
        <v>11.253155449353102</v>
      </c>
      <c r="K154" s="22" t="s">
        <v>65</v>
      </c>
      <c r="M154" s="9" t="s">
        <v>62</v>
      </c>
      <c r="N154" s="9" t="s">
        <v>47</v>
      </c>
      <c r="O154" s="9" t="s">
        <v>46</v>
      </c>
      <c r="P154" s="82" t="s">
        <v>45</v>
      </c>
    </row>
    <row r="155" spans="4:16">
      <c r="D155" s="105">
        <v>965</v>
      </c>
      <c r="E155" s="20" t="s">
        <v>61</v>
      </c>
      <c r="F155" s="4">
        <v>1045.5661571031801</v>
      </c>
      <c r="G155" s="85">
        <f>100*(F155/AVERAGE(F154:F156))</f>
        <v>108.7845052627128</v>
      </c>
      <c r="I155" s="230"/>
      <c r="J155" s="230"/>
      <c r="M155">
        <v>0</v>
      </c>
      <c r="N155">
        <f>LN(F154)</f>
        <v>6.7324753039846819</v>
      </c>
      <c r="O155">
        <f>LN(F155)</f>
        <v>6.9523137948228975</v>
      </c>
      <c r="P155" s="81">
        <f>LN(F156)</f>
        <v>6.9063716967763549</v>
      </c>
    </row>
    <row r="156" spans="4:16">
      <c r="D156" s="105">
        <v>965</v>
      </c>
      <c r="E156" s="19" t="s">
        <v>61</v>
      </c>
      <c r="F156" s="4">
        <v>998.61737450279895</v>
      </c>
      <c r="G156" s="85">
        <f>100*(F156/AVERAGE(F154:F156))</f>
        <v>103.89978318829209</v>
      </c>
      <c r="I156" s="230"/>
      <c r="J156" s="230"/>
      <c r="M156">
        <v>15</v>
      </c>
      <c r="N156">
        <f>LN(F157)</f>
        <v>6.6424922418985579</v>
      </c>
      <c r="O156">
        <f>LN(F158)</f>
        <v>6.7542847845016274</v>
      </c>
      <c r="P156" s="81">
        <f>LN(F159)</f>
        <v>6.577024565181226</v>
      </c>
    </row>
    <row r="157" spans="4:16">
      <c r="D157" s="105">
        <v>965</v>
      </c>
      <c r="E157" s="18" t="s">
        <v>60</v>
      </c>
      <c r="F157" s="4">
        <v>767.00417289886002</v>
      </c>
      <c r="G157" s="85">
        <f>100*(F157/AVERAGE(F157:F159))</f>
        <v>98.202560493220702</v>
      </c>
      <c r="I157" s="230">
        <f>AVERAGE(F175:F177)</f>
        <v>1166.7127616940668</v>
      </c>
      <c r="J157" s="230">
        <f>100*(STDEV(F175:F177)/I157)</f>
        <v>6.9829029325381056</v>
      </c>
      <c r="M157">
        <v>30</v>
      </c>
      <c r="N157">
        <f>LN(F160)</f>
        <v>5.853443539261975</v>
      </c>
      <c r="O157">
        <f>LN(F161)</f>
        <v>5.6623068355516155</v>
      </c>
      <c r="P157" s="81">
        <f>LN(F162)</f>
        <v>5.4679862528298919</v>
      </c>
    </row>
    <row r="158" spans="4:16">
      <c r="D158" s="105">
        <v>965</v>
      </c>
      <c r="E158" s="17" t="s">
        <v>60</v>
      </c>
      <c r="F158" s="4">
        <v>857.72607147879296</v>
      </c>
      <c r="G158" s="85">
        <f>100*(F158/AVERAGE(F157:F159))</f>
        <v>109.81804193145597</v>
      </c>
      <c r="I158" s="230"/>
      <c r="J158" s="230"/>
      <c r="M158">
        <v>60</v>
      </c>
      <c r="N158">
        <f>LN(F163)</f>
        <v>3.3951650345084468</v>
      </c>
      <c r="O158">
        <f>LN(F164)</f>
        <v>3.2893162458773459</v>
      </c>
      <c r="P158" s="81">
        <f>LN(F165)</f>
        <v>3.3199917549233602</v>
      </c>
    </row>
    <row r="159" spans="4:16">
      <c r="D159" s="105">
        <v>965</v>
      </c>
      <c r="E159" s="16" t="s">
        <v>60</v>
      </c>
      <c r="F159" s="4">
        <v>718.39859782338897</v>
      </c>
      <c r="G159" s="85">
        <f>100*(F159/AVERAGE(F157:F159))</f>
        <v>91.979397575323333</v>
      </c>
      <c r="I159" s="230"/>
      <c r="J159" s="230"/>
      <c r="M159">
        <v>120</v>
      </c>
      <c r="N159">
        <f>LN(F166)</f>
        <v>2.3663883000241142</v>
      </c>
      <c r="O159">
        <f>LN(F167)</f>
        <v>2.0688306996547516</v>
      </c>
      <c r="P159" s="81">
        <f>LN(F168)</f>
        <v>2.2823773744498692</v>
      </c>
    </row>
    <row r="160" spans="4:16">
      <c r="D160" s="105">
        <v>965</v>
      </c>
      <c r="E160" s="21" t="s">
        <v>59</v>
      </c>
      <c r="F160" s="4">
        <v>348.43215681233801</v>
      </c>
      <c r="G160" s="85">
        <f>100*(F160/AVERAGE(F160:F162))</f>
        <v>119.70508464308655</v>
      </c>
      <c r="I160" s="230">
        <f>AVERAGE(F178:F180)</f>
        <v>1497.8190519402367</v>
      </c>
      <c r="J160" s="230">
        <f>100*(STDEV(F178:F180)/I160)</f>
        <v>4.3266066702907926</v>
      </c>
      <c r="M160">
        <v>240</v>
      </c>
      <c r="N160">
        <f>LN(F169)</f>
        <v>1.5612537791542798</v>
      </c>
      <c r="O160">
        <f>LN(F170)</f>
        <v>1.6827782999196015</v>
      </c>
      <c r="P160" s="81">
        <f>LN(F171)</f>
        <v>1.2364799337132724</v>
      </c>
    </row>
    <row r="161" spans="4:16">
      <c r="D161" s="105">
        <v>965</v>
      </c>
      <c r="E161" s="20" t="s">
        <v>59</v>
      </c>
      <c r="F161" s="4">
        <v>287.81181187048901</v>
      </c>
      <c r="G161" s="85">
        <f>100*(F161/AVERAGE(F160:F162))</f>
        <v>98.878753374628332</v>
      </c>
      <c r="I161" s="230"/>
      <c r="J161" s="230"/>
      <c r="P161" s="81"/>
    </row>
    <row r="162" spans="4:16">
      <c r="D162" s="105">
        <v>965</v>
      </c>
      <c r="E162" s="19" t="s">
        <v>59</v>
      </c>
      <c r="F162" s="4">
        <v>236.98248911859099</v>
      </c>
      <c r="G162" s="85">
        <f>100*(F162/AVERAGE(F160:F162))</f>
        <v>81.416161982285089</v>
      </c>
      <c r="I162" s="230"/>
      <c r="J162" s="230"/>
      <c r="P162" s="81"/>
    </row>
    <row r="163" spans="4:16">
      <c r="D163" s="105">
        <v>965</v>
      </c>
      <c r="E163" s="18" t="s">
        <v>58</v>
      </c>
      <c r="F163" s="4">
        <v>29.819574327662899</v>
      </c>
      <c r="G163" s="85">
        <f>100*(F163/AVERAGE(F163:F165))</f>
        <v>106.11417860818422</v>
      </c>
      <c r="I163" s="230">
        <f>AVERAGE(F163:F165)</f>
        <v>28.101404278657835</v>
      </c>
      <c r="J163" s="230">
        <f>100*(STDEV(F163:F165)/I163)</f>
        <v>5.4998063621973836</v>
      </c>
      <c r="P163" s="81"/>
    </row>
    <row r="164" spans="4:16">
      <c r="D164" s="105">
        <v>965</v>
      </c>
      <c r="E164" s="17" t="s">
        <v>58</v>
      </c>
      <c r="F164" s="4">
        <v>26.824516010563901</v>
      </c>
      <c r="G164" s="85">
        <f>100*(F164/AVERAGE(F163:F165))</f>
        <v>95.45614071299741</v>
      </c>
      <c r="I164" s="230"/>
      <c r="J164" s="230"/>
      <c r="P164" s="81"/>
    </row>
    <row r="165" spans="4:16">
      <c r="D165" s="105">
        <v>965</v>
      </c>
      <c r="E165" s="16" t="s">
        <v>58</v>
      </c>
      <c r="F165" s="4">
        <v>27.660122497746698</v>
      </c>
      <c r="G165" s="85">
        <f>100*(F165/AVERAGE(F163:F165))</f>
        <v>98.429680678818329</v>
      </c>
      <c r="I165" s="230"/>
      <c r="J165" s="230"/>
      <c r="P165" s="81"/>
    </row>
    <row r="166" spans="4:16">
      <c r="D166" s="105">
        <v>965</v>
      </c>
      <c r="E166" s="106" t="s">
        <v>57</v>
      </c>
      <c r="F166" s="4">
        <v>10.6588261991431</v>
      </c>
      <c r="G166" s="85">
        <f>100*(F166/AVERAGE(F166:F168))</f>
        <v>112.69506034104258</v>
      </c>
      <c r="I166" s="230">
        <f>AVERAGE(F166:F168)</f>
        <v>9.4581130414118491</v>
      </c>
      <c r="J166" s="230">
        <f>100*(STDEV(F166:F168)/I166)</f>
        <v>14.836106640899175</v>
      </c>
      <c r="P166" s="81"/>
    </row>
    <row r="167" spans="4:16">
      <c r="D167" s="105">
        <v>965</v>
      </c>
      <c r="E167" s="106" t="s">
        <v>57</v>
      </c>
      <c r="F167" s="4">
        <v>7.9155620349906402</v>
      </c>
      <c r="G167" s="85">
        <f>100*(F167/AVERAGE(F166:F168))</f>
        <v>83.690710825010967</v>
      </c>
      <c r="I167" s="230"/>
      <c r="J167" s="230"/>
      <c r="P167" s="81"/>
    </row>
    <row r="168" spans="4:16">
      <c r="D168" s="105">
        <v>965</v>
      </c>
      <c r="E168" s="15" t="s">
        <v>57</v>
      </c>
      <c r="F168" s="4">
        <v>9.79995089010181</v>
      </c>
      <c r="G168" s="85">
        <f>100*(F168/AVERAGE(F166:F168))</f>
        <v>103.61422883394648</v>
      </c>
      <c r="I168" s="230"/>
      <c r="J168" s="230"/>
      <c r="P168" s="81"/>
    </row>
    <row r="169" spans="4:16">
      <c r="D169" s="105">
        <v>965</v>
      </c>
      <c r="E169" s="106" t="s">
        <v>56</v>
      </c>
      <c r="F169" s="4">
        <v>4.7647914979211103</v>
      </c>
      <c r="G169" s="85">
        <f>100*(F169/AVERAGE(F169:F171))</f>
        <v>105.19274040427979</v>
      </c>
      <c r="I169" s="230">
        <f>AVERAGE(F169:F171)</f>
        <v>4.5295820601392505</v>
      </c>
      <c r="J169" s="230">
        <f>100*(STDEV(F169:F171)/I169)</f>
        <v>21.849601209261131</v>
      </c>
      <c r="P169" s="81"/>
    </row>
    <row r="170" spans="4:16">
      <c r="D170" s="105">
        <v>965</v>
      </c>
      <c r="E170" s="106" t="s">
        <v>56</v>
      </c>
      <c r="F170" s="4">
        <v>5.3804838222667</v>
      </c>
      <c r="G170" s="85">
        <f>100*(F170/AVERAGE(F169:F171))</f>
        <v>118.78543651114006</v>
      </c>
      <c r="I170" s="230"/>
      <c r="J170" s="230"/>
      <c r="P170" s="81"/>
    </row>
    <row r="171" spans="4:16">
      <c r="D171" s="105">
        <v>965</v>
      </c>
      <c r="E171" s="15" t="s">
        <v>56</v>
      </c>
      <c r="F171" s="4">
        <v>3.4434708602299402</v>
      </c>
      <c r="G171" s="85">
        <f>100*(F171/AVERAGE(F169:F171))</f>
        <v>76.021823084580106</v>
      </c>
      <c r="I171" s="230"/>
      <c r="J171" s="230"/>
      <c r="P171" s="81"/>
    </row>
    <row r="172" spans="4:16">
      <c r="D172" s="83"/>
      <c r="E172" s="7"/>
      <c r="F172" s="7"/>
      <c r="G172" s="7"/>
      <c r="H172" s="7"/>
      <c r="P172" s="81"/>
    </row>
    <row r="173" spans="4:16">
      <c r="D173" s="83"/>
      <c r="E173" s="7"/>
      <c r="F173" s="7"/>
      <c r="G173" s="7"/>
      <c r="H173" s="7"/>
      <c r="P173" s="81"/>
    </row>
    <row r="174" spans="4:16">
      <c r="D174" s="80" t="s">
        <v>55</v>
      </c>
      <c r="E174" s="9" t="s">
        <v>19</v>
      </c>
      <c r="F174" s="9" t="s">
        <v>54</v>
      </c>
      <c r="G174" s="9" t="s">
        <v>102</v>
      </c>
      <c r="H174" s="9"/>
      <c r="I174" s="9" t="s">
        <v>53</v>
      </c>
      <c r="J174" s="9" t="s">
        <v>52</v>
      </c>
      <c r="P174" s="81"/>
    </row>
    <row r="175" spans="4:16">
      <c r="D175" s="105">
        <v>965</v>
      </c>
      <c r="E175" s="10" t="s">
        <v>51</v>
      </c>
      <c r="F175" s="4">
        <v>1077.1412102664001</v>
      </c>
      <c r="G175">
        <f>100*(F175/AVERAGE(F$101:F$103))</f>
        <v>79.026232383440643</v>
      </c>
      <c r="I175" s="230">
        <f>AVERAGE(F175:F177)</f>
        <v>1166.7127616940668</v>
      </c>
      <c r="J175" s="230">
        <f>100*(STDEV(F175:F177)/I175)</f>
        <v>6.9829029325381056</v>
      </c>
      <c r="M175" t="s">
        <v>50</v>
      </c>
      <c r="P175" s="81"/>
    </row>
    <row r="176" spans="4:16">
      <c r="D176" s="105">
        <v>965</v>
      </c>
      <c r="E176" s="14" t="s">
        <v>51</v>
      </c>
      <c r="F176" s="4">
        <v>1236.4009902826799</v>
      </c>
      <c r="G176">
        <f>100*(F176/AVERAGE(F$101:F$103))</f>
        <v>90.710587475369067</v>
      </c>
      <c r="I176" s="230"/>
      <c r="J176" s="230"/>
      <c r="M176" s="9" t="s">
        <v>62</v>
      </c>
      <c r="N176" s="9" t="s">
        <v>47</v>
      </c>
      <c r="O176" s="9" t="s">
        <v>46</v>
      </c>
      <c r="P176" s="82" t="s">
        <v>45</v>
      </c>
    </row>
    <row r="177" spans="4:16">
      <c r="D177" s="105">
        <v>965</v>
      </c>
      <c r="E177" s="13" t="s">
        <v>51</v>
      </c>
      <c r="F177" s="4">
        <v>1186.5960845331199</v>
      </c>
      <c r="G177">
        <f>100*(F177/AVERAGE(F$101:F$103))</f>
        <v>87.056568839663299</v>
      </c>
      <c r="I177" s="230"/>
      <c r="J177" s="230"/>
      <c r="M177">
        <v>0</v>
      </c>
      <c r="N177">
        <f>LN(F175)</f>
        <v>6.9820657830151216</v>
      </c>
      <c r="O177">
        <f>LN(F176)</f>
        <v>7.1199600111980157</v>
      </c>
      <c r="P177" s="81">
        <f>LN(F177)</f>
        <v>7.0788440540829782</v>
      </c>
    </row>
    <row r="178" spans="4:16">
      <c r="D178" s="105">
        <v>965</v>
      </c>
      <c r="E178" s="6" t="s">
        <v>49</v>
      </c>
      <c r="F178" s="4">
        <v>1538.2520804105</v>
      </c>
      <c r="G178">
        <f>100*(F178/AVERAGE(F$104:F$106))</f>
        <v>106.53850985280513</v>
      </c>
      <c r="I178" s="230">
        <f>AVERAGE(F178:F180)</f>
        <v>1497.8190519402367</v>
      </c>
      <c r="J178" s="230">
        <f>100*(STDEV(F178:F180)/I178)</f>
        <v>4.3266066702907926</v>
      </c>
      <c r="M178">
        <v>240</v>
      </c>
      <c r="N178">
        <f>LN(F181)</f>
        <v>1.9102560700531188</v>
      </c>
      <c r="O178">
        <f>LN(F182)</f>
        <v>1.8051514653210734</v>
      </c>
      <c r="P178" s="81">
        <f>LN(F183)</f>
        <v>2.0922641908991282</v>
      </c>
    </row>
    <row r="179" spans="4:16">
      <c r="D179" s="105">
        <v>965</v>
      </c>
      <c r="E179" s="12" t="s">
        <v>49</v>
      </c>
      <c r="F179" s="4">
        <v>1532.1326381516801</v>
      </c>
      <c r="G179">
        <f>100*(F179/AVERAGE(F$104:F$106))</f>
        <v>106.11468058081029</v>
      </c>
      <c r="I179" s="230"/>
      <c r="J179" s="230"/>
      <c r="P179" s="81"/>
    </row>
    <row r="180" spans="4:16">
      <c r="D180" s="105">
        <v>965</v>
      </c>
      <c r="E180" s="11" t="s">
        <v>49</v>
      </c>
      <c r="F180" s="4">
        <v>1423.07243725853</v>
      </c>
      <c r="G180">
        <f>100*(F180/AVERAGE(F$104:F$106))</f>
        <v>98.561229858804381</v>
      </c>
      <c r="I180" s="230"/>
      <c r="J180" s="230"/>
      <c r="M180" t="s">
        <v>39</v>
      </c>
      <c r="P180" s="81"/>
    </row>
    <row r="181" spans="4:16">
      <c r="D181" s="105">
        <v>965</v>
      </c>
      <c r="E181" s="10" t="s">
        <v>48</v>
      </c>
      <c r="F181" s="4">
        <v>6.7548182837638802</v>
      </c>
      <c r="G181">
        <f>100*(F181/AVERAGE(F$107:F$109))</f>
        <v>108.69816498350546</v>
      </c>
      <c r="I181" s="230">
        <f>AVERAGE(F181:F183)</f>
        <v>6.9796508006836904</v>
      </c>
      <c r="J181" s="230">
        <f>100*(STDEV(F181:F183)/I181)</f>
        <v>14.75361266663622</v>
      </c>
      <c r="M181" s="9" t="s">
        <v>62</v>
      </c>
      <c r="N181" s="9" t="s">
        <v>47</v>
      </c>
      <c r="O181" s="9" t="s">
        <v>46</v>
      </c>
      <c r="P181" s="82" t="s">
        <v>45</v>
      </c>
    </row>
    <row r="182" spans="4:16">
      <c r="D182" s="105">
        <v>965</v>
      </c>
      <c r="E182" s="10" t="s">
        <v>48</v>
      </c>
      <c r="F182" s="4">
        <v>6.0808924230940002</v>
      </c>
      <c r="G182">
        <f>100*(F182/AVERAGE(F$107:F$109))</f>
        <v>97.853387032065584</v>
      </c>
      <c r="I182" s="230"/>
      <c r="J182" s="230"/>
      <c r="M182">
        <v>0</v>
      </c>
      <c r="N182">
        <f>LN(F178)</f>
        <v>7.3384020380724726</v>
      </c>
      <c r="O182">
        <f>LN(F179)</f>
        <v>7.3344159249808305</v>
      </c>
      <c r="P182" s="81">
        <f>LN(F180)</f>
        <v>7.2605735014032025</v>
      </c>
    </row>
    <row r="183" spans="4:16">
      <c r="D183" s="105">
        <v>965</v>
      </c>
      <c r="E183" s="10" t="s">
        <v>48</v>
      </c>
      <c r="F183" s="4">
        <v>8.1032416951931907</v>
      </c>
      <c r="G183">
        <f>100*(F183/AVERAGE(F$107:F$109))</f>
        <v>130.39692049192055</v>
      </c>
      <c r="I183" s="230"/>
      <c r="J183" s="230"/>
      <c r="M183">
        <v>240</v>
      </c>
      <c r="N183">
        <f>LN(F184)</f>
        <v>1.8613075742087406</v>
      </c>
      <c r="O183">
        <f>LN(F185)</f>
        <v>0.87888111695668403</v>
      </c>
      <c r="P183" s="81">
        <f>LN(F186)</f>
        <v>1.8101698270628015</v>
      </c>
    </row>
    <row r="184" spans="4:16">
      <c r="D184" s="105">
        <v>965</v>
      </c>
      <c r="E184" s="6" t="s">
        <v>44</v>
      </c>
      <c r="F184" s="4">
        <v>6.4321417778424603</v>
      </c>
      <c r="G184">
        <f>100*(F184/AVERAGE(F$109:F$111))</f>
        <v>70.670246752253433</v>
      </c>
      <c r="H184" s="101">
        <f>(F178-F184)/F178</f>
        <v>0.99581853854790436</v>
      </c>
      <c r="I184" s="230">
        <f>AVERAGE(F184:F186)</f>
        <v>4.9839435725633203</v>
      </c>
      <c r="J184" s="230">
        <f>100*(STDEV(F184:F186)/I184)</f>
        <v>44.872308450604635</v>
      </c>
      <c r="P184" s="81"/>
    </row>
    <row r="185" spans="4:16">
      <c r="D185" s="105">
        <v>965</v>
      </c>
      <c r="E185" s="6" t="s">
        <v>44</v>
      </c>
      <c r="F185" s="4">
        <v>2.4082037001556702</v>
      </c>
      <c r="G185">
        <f>100*(F185/AVERAGE(F$109:F$111))</f>
        <v>26.4590482607144</v>
      </c>
      <c r="H185" s="101">
        <f>(F179-F185)/F179</f>
        <v>0.99842820155371093</v>
      </c>
      <c r="I185" s="230"/>
      <c r="J185" s="230"/>
      <c r="M185" s="232" t="s">
        <v>771</v>
      </c>
      <c r="N185" s="104">
        <f>(I178-I184)/I178</f>
        <v>0.99667253292972391</v>
      </c>
      <c r="O185" s="232" t="s">
        <v>770</v>
      </c>
      <c r="P185" s="103">
        <f>STDEV(H184:H186)</f>
        <v>1.5403800200706262E-3</v>
      </c>
    </row>
    <row r="186" spans="4:16">
      <c r="D186" s="102">
        <v>965</v>
      </c>
      <c r="E186" s="84" t="s">
        <v>44</v>
      </c>
      <c r="F186" s="4">
        <v>6.11148523969183</v>
      </c>
      <c r="G186" s="85">
        <f>100*(F186/AVERAGE(F$109:F$111))</f>
        <v>67.147178160716649</v>
      </c>
      <c r="H186" s="101">
        <f>(F180-F186)/F180</f>
        <v>0.99570542926720917</v>
      </c>
      <c r="I186" s="231"/>
      <c r="J186" s="231"/>
      <c r="K186" s="85"/>
      <c r="L186" s="85"/>
      <c r="M186" s="233"/>
      <c r="N186" s="100"/>
      <c r="O186" s="233"/>
      <c r="P186" s="99"/>
    </row>
  </sheetData>
  <mergeCells count="110">
    <mergeCell ref="M148:M149"/>
    <mergeCell ref="O148:O149"/>
    <mergeCell ref="I138:I140"/>
    <mergeCell ref="J138:J140"/>
    <mergeCell ref="I141:I143"/>
    <mergeCell ref="J141:J143"/>
    <mergeCell ref="I144:I146"/>
    <mergeCell ref="J144:J146"/>
    <mergeCell ref="I123:I125"/>
    <mergeCell ref="J123:J125"/>
    <mergeCell ref="I126:I128"/>
    <mergeCell ref="J126:J128"/>
    <mergeCell ref="I129:I131"/>
    <mergeCell ref="J129:J131"/>
    <mergeCell ref="I132:I134"/>
    <mergeCell ref="J132:J134"/>
    <mergeCell ref="I147:I149"/>
    <mergeCell ref="J147:J149"/>
    <mergeCell ref="I107:I109"/>
    <mergeCell ref="J107:J109"/>
    <mergeCell ref="I110:I112"/>
    <mergeCell ref="J110:J112"/>
    <mergeCell ref="M111:M112"/>
    <mergeCell ref="O111:O112"/>
    <mergeCell ref="I117:I119"/>
    <mergeCell ref="J117:J119"/>
    <mergeCell ref="I120:I122"/>
    <mergeCell ref="J120:J122"/>
    <mergeCell ref="I89:I91"/>
    <mergeCell ref="J89:J91"/>
    <mergeCell ref="I92:I94"/>
    <mergeCell ref="J92:J94"/>
    <mergeCell ref="I95:I97"/>
    <mergeCell ref="J95:J97"/>
    <mergeCell ref="I101:I103"/>
    <mergeCell ref="J101:J103"/>
    <mergeCell ref="I104:I106"/>
    <mergeCell ref="J104:J106"/>
    <mergeCell ref="I72:I74"/>
    <mergeCell ref="J72:J74"/>
    <mergeCell ref="M73:M74"/>
    <mergeCell ref="O73:O74"/>
    <mergeCell ref="I80:I82"/>
    <mergeCell ref="J80:J82"/>
    <mergeCell ref="I83:I85"/>
    <mergeCell ref="J83:J85"/>
    <mergeCell ref="I86:I88"/>
    <mergeCell ref="J86:J88"/>
    <mergeCell ref="I54:I56"/>
    <mergeCell ref="J54:J56"/>
    <mergeCell ref="I57:I59"/>
    <mergeCell ref="J57:J59"/>
    <mergeCell ref="I63:I65"/>
    <mergeCell ref="J63:J65"/>
    <mergeCell ref="I66:I68"/>
    <mergeCell ref="J66:J68"/>
    <mergeCell ref="I69:I71"/>
    <mergeCell ref="J69:J71"/>
    <mergeCell ref="M36:M37"/>
    <mergeCell ref="O36:O37"/>
    <mergeCell ref="I42:I44"/>
    <mergeCell ref="J42:J44"/>
    <mergeCell ref="I45:I47"/>
    <mergeCell ref="J45:J47"/>
    <mergeCell ref="I48:I50"/>
    <mergeCell ref="J48:J50"/>
    <mergeCell ref="I51:I53"/>
    <mergeCell ref="J51:J53"/>
    <mergeCell ref="I20:I22"/>
    <mergeCell ref="J20:J22"/>
    <mergeCell ref="I26:I28"/>
    <mergeCell ref="J26:J28"/>
    <mergeCell ref="I29:I31"/>
    <mergeCell ref="J29:J31"/>
    <mergeCell ref="I32:I34"/>
    <mergeCell ref="J32:J34"/>
    <mergeCell ref="I35:I37"/>
    <mergeCell ref="J35:J37"/>
    <mergeCell ref="I5:I7"/>
    <mergeCell ref="J5:J7"/>
    <mergeCell ref="I8:I10"/>
    <mergeCell ref="J8:J10"/>
    <mergeCell ref="I11:I13"/>
    <mergeCell ref="J11:J13"/>
    <mergeCell ref="I14:I16"/>
    <mergeCell ref="J14:J16"/>
    <mergeCell ref="I17:I19"/>
    <mergeCell ref="J17:J19"/>
    <mergeCell ref="I163:I165"/>
    <mergeCell ref="J163:J165"/>
    <mergeCell ref="I166:I168"/>
    <mergeCell ref="J166:J168"/>
    <mergeCell ref="I169:I171"/>
    <mergeCell ref="J169:J171"/>
    <mergeCell ref="I154:I156"/>
    <mergeCell ref="J154:J156"/>
    <mergeCell ref="I157:I159"/>
    <mergeCell ref="J157:J159"/>
    <mergeCell ref="I160:I162"/>
    <mergeCell ref="J160:J162"/>
    <mergeCell ref="I184:I186"/>
    <mergeCell ref="J184:J186"/>
    <mergeCell ref="M185:M186"/>
    <mergeCell ref="O185:O186"/>
    <mergeCell ref="I175:I177"/>
    <mergeCell ref="J175:J177"/>
    <mergeCell ref="I178:I180"/>
    <mergeCell ref="J178:J180"/>
    <mergeCell ref="I181:I183"/>
    <mergeCell ref="J181:J18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D31D-3781-4546-BC76-300E1B2A4993}">
  <dimension ref="A10:L108"/>
  <sheetViews>
    <sheetView topLeftCell="A76" workbookViewId="0">
      <selection activeCell="N110" sqref="N110"/>
    </sheetView>
  </sheetViews>
  <sheetFormatPr defaultRowHeight="15"/>
  <sheetData>
    <row r="10" spans="1:12">
      <c r="A10" t="s">
        <v>163</v>
      </c>
    </row>
    <row r="12" spans="1:12">
      <c r="A12">
        <v>899</v>
      </c>
      <c r="C12" t="s">
        <v>761</v>
      </c>
    </row>
    <row r="14" spans="1:12">
      <c r="A14" s="234" t="s">
        <v>7</v>
      </c>
      <c r="B14" s="235"/>
      <c r="C14" s="235"/>
      <c r="D14" s="235"/>
      <c r="E14" s="235"/>
      <c r="F14" s="235"/>
      <c r="G14" s="235"/>
      <c r="H14" s="236"/>
      <c r="I14" s="234" t="s">
        <v>762</v>
      </c>
      <c r="J14" s="235"/>
      <c r="K14" s="235"/>
      <c r="L14" s="236"/>
    </row>
    <row r="15" spans="1:12">
      <c r="A15" s="2" t="s">
        <v>30</v>
      </c>
      <c r="B15" s="2" t="s">
        <v>30</v>
      </c>
      <c r="C15" s="2" t="s">
        <v>18</v>
      </c>
      <c r="D15" s="2" t="s">
        <v>11</v>
      </c>
      <c r="E15" s="2" t="s">
        <v>16</v>
      </c>
      <c r="F15" s="2" t="s">
        <v>19</v>
      </c>
      <c r="G15" s="2" t="s">
        <v>8</v>
      </c>
      <c r="H15" s="2" t="s">
        <v>21</v>
      </c>
      <c r="I15" s="2" t="s">
        <v>2</v>
      </c>
      <c r="J15" s="2" t="s">
        <v>5</v>
      </c>
      <c r="K15" s="2" t="s">
        <v>0</v>
      </c>
      <c r="L15" s="2" t="s">
        <v>757</v>
      </c>
    </row>
    <row r="16" spans="1:12">
      <c r="A16" s="3" t="s">
        <v>763</v>
      </c>
      <c r="B16" s="3"/>
      <c r="C16" s="3"/>
      <c r="D16" s="3"/>
      <c r="E16" s="3"/>
      <c r="F16" s="3"/>
      <c r="G16" s="3"/>
      <c r="H16" s="95"/>
      <c r="I16" s="4"/>
      <c r="J16" s="4"/>
      <c r="K16" s="4"/>
      <c r="L16" s="4"/>
    </row>
    <row r="17" spans="1:12">
      <c r="A17" s="3"/>
      <c r="B17" s="3"/>
      <c r="C17" s="3"/>
      <c r="D17" s="3"/>
      <c r="E17" s="3"/>
      <c r="F17" s="3"/>
      <c r="G17" s="3"/>
      <c r="H17" s="95"/>
      <c r="I17" s="4"/>
      <c r="J17" s="4"/>
      <c r="K17" s="4"/>
      <c r="L17" s="4"/>
    </row>
    <row r="18" spans="1:12">
      <c r="A18" s="3"/>
      <c r="B18" s="3"/>
      <c r="C18" s="3"/>
      <c r="D18" s="3"/>
      <c r="E18" s="3"/>
      <c r="F18" s="3"/>
      <c r="G18" s="3"/>
      <c r="H18" s="95"/>
      <c r="I18" s="4"/>
      <c r="J18" s="4"/>
      <c r="K18" s="4"/>
      <c r="L18" s="4"/>
    </row>
    <row r="19" spans="1:12">
      <c r="A19" s="3"/>
      <c r="B19" s="3"/>
      <c r="C19" s="3"/>
      <c r="D19" s="3"/>
      <c r="E19" s="3"/>
      <c r="F19" s="3"/>
      <c r="G19" s="3"/>
      <c r="H19" s="95"/>
      <c r="I19" s="4"/>
      <c r="J19" s="4"/>
      <c r="K19" s="4"/>
      <c r="L19" s="4"/>
    </row>
    <row r="20" spans="1:12">
      <c r="A20" s="3"/>
      <c r="B20" s="3"/>
      <c r="C20" s="3"/>
      <c r="D20" s="3"/>
      <c r="E20" s="3"/>
      <c r="F20" s="3"/>
      <c r="G20" s="3"/>
      <c r="H20" s="95"/>
      <c r="I20" s="4"/>
      <c r="J20" s="4"/>
      <c r="K20" s="4"/>
      <c r="L20" s="4"/>
    </row>
    <row r="21" spans="1:12">
      <c r="A21" s="3"/>
      <c r="B21" s="3"/>
      <c r="C21" s="3"/>
      <c r="D21" s="3"/>
      <c r="E21" s="3"/>
      <c r="F21" s="3"/>
      <c r="G21" s="3"/>
      <c r="H21" s="95"/>
      <c r="I21" s="4"/>
      <c r="J21" s="4"/>
      <c r="K21" s="4"/>
      <c r="L21" s="4"/>
    </row>
    <row r="22" spans="1:12">
      <c r="A22" s="3"/>
      <c r="B22" s="3"/>
      <c r="C22" s="3"/>
      <c r="D22" s="3"/>
      <c r="E22" s="3"/>
      <c r="F22" s="3"/>
      <c r="G22" s="3"/>
      <c r="H22" s="95"/>
      <c r="I22" s="4"/>
      <c r="J22" s="4"/>
      <c r="K22" s="4"/>
      <c r="L22" s="4"/>
    </row>
    <row r="23" spans="1:12">
      <c r="I23" t="s">
        <v>758</v>
      </c>
      <c r="J23" t="e">
        <f>ROUND(STDEV(J16:J22),3)</f>
        <v>#DIV/0!</v>
      </c>
    </row>
    <row r="24" spans="1:12">
      <c r="A24" s="92" t="s">
        <v>759</v>
      </c>
      <c r="F24" s="93">
        <v>3.1429999999999998</v>
      </c>
      <c r="I24" t="s">
        <v>760</v>
      </c>
      <c r="J24" t="e">
        <f>ROUND((J23*F24),2)</f>
        <v>#DIV/0!</v>
      </c>
    </row>
    <row r="26" spans="1:12">
      <c r="A26">
        <v>965</v>
      </c>
    </row>
    <row r="28" spans="1:12">
      <c r="A28" s="234" t="s">
        <v>7</v>
      </c>
      <c r="B28" s="235"/>
      <c r="C28" s="235"/>
      <c r="D28" s="235"/>
      <c r="E28" s="235"/>
      <c r="F28" s="235"/>
      <c r="G28" s="235"/>
      <c r="H28" s="236"/>
      <c r="I28" s="234" t="s">
        <v>764</v>
      </c>
      <c r="J28" s="235"/>
      <c r="K28" s="235"/>
      <c r="L28" s="236"/>
    </row>
    <row r="29" spans="1:12">
      <c r="A29" s="2" t="s">
        <v>30</v>
      </c>
      <c r="B29" s="2" t="s">
        <v>30</v>
      </c>
      <c r="C29" s="2" t="s">
        <v>18</v>
      </c>
      <c r="D29" s="2" t="s">
        <v>11</v>
      </c>
      <c r="E29" s="2" t="s">
        <v>16</v>
      </c>
      <c r="F29" s="2" t="s">
        <v>19</v>
      </c>
      <c r="G29" s="2" t="s">
        <v>8</v>
      </c>
      <c r="H29" s="2" t="s">
        <v>21</v>
      </c>
      <c r="I29" s="2" t="s">
        <v>2</v>
      </c>
      <c r="J29" s="2" t="s">
        <v>5</v>
      </c>
      <c r="K29" s="2" t="s">
        <v>0</v>
      </c>
      <c r="L29" s="2" t="s">
        <v>757</v>
      </c>
    </row>
    <row r="30" spans="1:12">
      <c r="A30" s="3"/>
      <c r="B30" s="3"/>
      <c r="C30" s="3" t="s">
        <v>749</v>
      </c>
      <c r="D30" s="3"/>
      <c r="E30" s="3" t="s">
        <v>756</v>
      </c>
      <c r="F30" s="3" t="s">
        <v>13</v>
      </c>
      <c r="G30" s="3" t="s">
        <v>23</v>
      </c>
      <c r="H30" s="1">
        <v>44337.6418402778</v>
      </c>
      <c r="I30" s="4">
        <v>6.4318499999999998</v>
      </c>
      <c r="J30" s="4">
        <v>5.6937046265227904</v>
      </c>
      <c r="K30" s="4">
        <v>81.338637521754194</v>
      </c>
      <c r="L30" s="4">
        <v>6031.6044218302004</v>
      </c>
    </row>
    <row r="31" spans="1:12">
      <c r="A31" s="3"/>
      <c r="B31" s="3"/>
      <c r="C31" s="3" t="s">
        <v>749</v>
      </c>
      <c r="D31" s="3"/>
      <c r="E31" s="3" t="s">
        <v>755</v>
      </c>
      <c r="F31" s="3" t="s">
        <v>13</v>
      </c>
      <c r="G31" s="3" t="s">
        <v>23</v>
      </c>
      <c r="H31" s="1">
        <v>44337.656736111101</v>
      </c>
      <c r="I31" s="4">
        <v>6.4318833333333298</v>
      </c>
      <c r="J31" s="4">
        <v>7.4228111621722999</v>
      </c>
      <c r="K31" s="4">
        <v>106.040159459604</v>
      </c>
      <c r="L31" s="4">
        <v>7686.5886568488304</v>
      </c>
    </row>
    <row r="32" spans="1:12">
      <c r="A32" s="3"/>
      <c r="B32" s="3"/>
      <c r="C32" s="3" t="s">
        <v>749</v>
      </c>
      <c r="D32" s="3"/>
      <c r="E32" s="3" t="s">
        <v>754</v>
      </c>
      <c r="F32" s="3" t="s">
        <v>13</v>
      </c>
      <c r="G32" s="3" t="s">
        <v>23</v>
      </c>
      <c r="H32" s="1">
        <v>44337.6716087963</v>
      </c>
      <c r="I32" s="4">
        <v>6.4318499999999998</v>
      </c>
      <c r="J32" s="4">
        <v>5.7541060157423898</v>
      </c>
      <c r="K32" s="4">
        <v>82.201514510605506</v>
      </c>
      <c r="L32" s="4">
        <v>5778.8875194984003</v>
      </c>
    </row>
    <row r="33" spans="1:12">
      <c r="A33" s="3"/>
      <c r="B33" s="3"/>
      <c r="C33" s="3" t="s">
        <v>749</v>
      </c>
      <c r="D33" s="3"/>
      <c r="E33" s="3" t="s">
        <v>753</v>
      </c>
      <c r="F33" s="3" t="s">
        <v>13</v>
      </c>
      <c r="G33" s="3" t="s">
        <v>23</v>
      </c>
      <c r="H33" s="1">
        <v>44337.686562499999</v>
      </c>
      <c r="I33" s="4">
        <v>6.4271333333333303</v>
      </c>
      <c r="J33" s="4">
        <v>7.0671895612773596</v>
      </c>
      <c r="K33" s="4">
        <v>100.959850875391</v>
      </c>
      <c r="L33" s="4">
        <v>6640.5052161514304</v>
      </c>
    </row>
    <row r="34" spans="1:12">
      <c r="A34" s="3"/>
      <c r="B34" s="3"/>
      <c r="C34" s="3" t="s">
        <v>749</v>
      </c>
      <c r="D34" s="3"/>
      <c r="E34" s="3" t="s">
        <v>752</v>
      </c>
      <c r="F34" s="3" t="s">
        <v>13</v>
      </c>
      <c r="G34" s="3" t="s">
        <v>23</v>
      </c>
      <c r="H34" s="1">
        <v>44337.701493055603</v>
      </c>
      <c r="I34" s="4">
        <v>6.4318499999999998</v>
      </c>
      <c r="J34" s="4">
        <v>6.7352803203427003</v>
      </c>
      <c r="K34" s="4">
        <v>96.21829029061</v>
      </c>
      <c r="L34" s="4">
        <v>6416.9151053620899</v>
      </c>
    </row>
    <row r="35" spans="1:12">
      <c r="A35" s="3"/>
      <c r="B35" s="3"/>
      <c r="C35" s="3" t="s">
        <v>749</v>
      </c>
      <c r="D35" s="3"/>
      <c r="E35" s="3" t="s">
        <v>751</v>
      </c>
      <c r="F35" s="3" t="s">
        <v>13</v>
      </c>
      <c r="G35" s="3" t="s">
        <v>23</v>
      </c>
      <c r="H35" s="1">
        <v>44337.716377314799</v>
      </c>
      <c r="I35" s="4">
        <v>6.4271333333333303</v>
      </c>
      <c r="J35" s="4">
        <v>7.6373068451327999</v>
      </c>
      <c r="K35" s="4">
        <v>109.104383501897</v>
      </c>
      <c r="L35" s="4">
        <v>6502.6854596066496</v>
      </c>
    </row>
    <row r="36" spans="1:12">
      <c r="A36" s="3"/>
      <c r="B36" s="3"/>
      <c r="C36" s="3" t="s">
        <v>749</v>
      </c>
      <c r="D36" s="3"/>
      <c r="E36" s="3" t="s">
        <v>750</v>
      </c>
      <c r="F36" s="3" t="s">
        <v>13</v>
      </c>
      <c r="G36" s="3" t="s">
        <v>23</v>
      </c>
      <c r="H36" s="1">
        <v>44337.731354166703</v>
      </c>
      <c r="I36" s="4">
        <v>6.4271000000000003</v>
      </c>
      <c r="J36" s="4">
        <v>8.3725626705750091</v>
      </c>
      <c r="K36" s="4">
        <v>119.60803815107199</v>
      </c>
      <c r="L36" s="4">
        <v>6440.4914882434396</v>
      </c>
    </row>
    <row r="37" spans="1:12">
      <c r="I37" t="s">
        <v>758</v>
      </c>
      <c r="J37">
        <f>ROUND(STDEV(J30:J36),3)</f>
        <v>0.98199999999999998</v>
      </c>
    </row>
    <row r="38" spans="1:12">
      <c r="A38" s="92" t="s">
        <v>759</v>
      </c>
      <c r="F38" s="93">
        <v>3.1429999999999998</v>
      </c>
      <c r="I38" t="s">
        <v>760</v>
      </c>
      <c r="J38">
        <f>ROUND((J37*F38),2)</f>
        <v>3.09</v>
      </c>
    </row>
    <row r="40" spans="1:12">
      <c r="A40">
        <v>476</v>
      </c>
    </row>
    <row r="42" spans="1:12">
      <c r="A42" s="234" t="s">
        <v>7</v>
      </c>
      <c r="B42" s="235"/>
      <c r="C42" s="235"/>
      <c r="D42" s="235"/>
      <c r="E42" s="235"/>
      <c r="F42" s="235"/>
      <c r="G42" s="235"/>
      <c r="H42" s="236"/>
      <c r="I42" s="234" t="s">
        <v>765</v>
      </c>
      <c r="J42" s="235"/>
      <c r="K42" s="235"/>
      <c r="L42" s="236"/>
    </row>
    <row r="43" spans="1:12">
      <c r="A43" s="2" t="s">
        <v>30</v>
      </c>
      <c r="B43" s="2" t="s">
        <v>30</v>
      </c>
      <c r="C43" s="2" t="s">
        <v>18</v>
      </c>
      <c r="D43" s="2" t="s">
        <v>11</v>
      </c>
      <c r="E43" s="2" t="s">
        <v>16</v>
      </c>
      <c r="F43" s="2" t="s">
        <v>19</v>
      </c>
      <c r="G43" s="2" t="s">
        <v>8</v>
      </c>
      <c r="H43" s="2" t="s">
        <v>21</v>
      </c>
      <c r="I43" s="2" t="s">
        <v>2</v>
      </c>
      <c r="J43" s="2" t="s">
        <v>5</v>
      </c>
      <c r="K43" s="2" t="s">
        <v>0</v>
      </c>
      <c r="L43" s="2" t="s">
        <v>757</v>
      </c>
    </row>
    <row r="44" spans="1:12">
      <c r="A44" s="3"/>
      <c r="B44" s="3"/>
      <c r="C44" s="3" t="s">
        <v>749</v>
      </c>
      <c r="D44" s="3"/>
      <c r="E44" s="3" t="s">
        <v>756</v>
      </c>
      <c r="F44" s="3" t="s">
        <v>13</v>
      </c>
      <c r="G44" s="3" t="s">
        <v>23</v>
      </c>
      <c r="H44" s="1">
        <v>44337.6418402778</v>
      </c>
      <c r="I44" s="4">
        <v>7.17756666666667</v>
      </c>
      <c r="J44" s="4">
        <v>7.3548951300496697</v>
      </c>
      <c r="K44" s="4">
        <v>105.069930429281</v>
      </c>
      <c r="L44" s="4">
        <v>5345.90298906313</v>
      </c>
    </row>
    <row r="45" spans="1:12">
      <c r="A45" s="3"/>
      <c r="B45" s="3"/>
      <c r="C45" s="3" t="s">
        <v>749</v>
      </c>
      <c r="D45" s="3"/>
      <c r="E45" s="3" t="s">
        <v>755</v>
      </c>
      <c r="F45" s="3" t="s">
        <v>13</v>
      </c>
      <c r="G45" s="3" t="s">
        <v>23</v>
      </c>
      <c r="H45" s="1">
        <v>44337.656736111101</v>
      </c>
      <c r="I45" s="4">
        <v>7.1810666666666698</v>
      </c>
      <c r="J45" s="4">
        <v>9.1917750258355504</v>
      </c>
      <c r="K45" s="4">
        <v>131.31107179765101</v>
      </c>
      <c r="L45" s="4">
        <v>5795.0980906174</v>
      </c>
    </row>
    <row r="46" spans="1:12">
      <c r="A46" s="3"/>
      <c r="B46" s="3"/>
      <c r="C46" s="3" t="s">
        <v>749</v>
      </c>
      <c r="D46" s="3"/>
      <c r="E46" s="3" t="s">
        <v>754</v>
      </c>
      <c r="F46" s="3" t="s">
        <v>13</v>
      </c>
      <c r="G46" s="3" t="s">
        <v>23</v>
      </c>
      <c r="H46" s="1">
        <v>44337.6716087963</v>
      </c>
      <c r="I46" s="4">
        <v>7.17756666666667</v>
      </c>
      <c r="J46" s="4">
        <v>6.0561128433527198</v>
      </c>
      <c r="K46" s="4">
        <v>86.515897762181694</v>
      </c>
      <c r="L46" s="4">
        <v>4677.7265892990299</v>
      </c>
    </row>
    <row r="47" spans="1:12">
      <c r="A47" s="3"/>
      <c r="B47" s="3"/>
      <c r="C47" s="3" t="s">
        <v>749</v>
      </c>
      <c r="D47" s="3"/>
      <c r="E47" s="3" t="s">
        <v>753</v>
      </c>
      <c r="F47" s="3" t="s">
        <v>13</v>
      </c>
      <c r="G47" s="3" t="s">
        <v>23</v>
      </c>
      <c r="H47" s="1">
        <v>44337.686562499999</v>
      </c>
      <c r="I47" s="4">
        <v>7.1810666666666698</v>
      </c>
      <c r="J47" s="4">
        <v>6.86126952735109</v>
      </c>
      <c r="K47" s="4">
        <v>98.0181361050155</v>
      </c>
      <c r="L47" s="4">
        <v>4602.9069094993902</v>
      </c>
    </row>
    <row r="48" spans="1:12">
      <c r="A48" s="3"/>
      <c r="B48" s="3"/>
      <c r="C48" s="3" t="s">
        <v>749</v>
      </c>
      <c r="D48" s="3"/>
      <c r="E48" s="3" t="s">
        <v>752</v>
      </c>
      <c r="F48" s="3" t="s">
        <v>13</v>
      </c>
      <c r="G48" s="3" t="s">
        <v>23</v>
      </c>
      <c r="H48" s="1">
        <v>44337.701493055603</v>
      </c>
      <c r="I48" s="4">
        <v>7.1879666666666697</v>
      </c>
      <c r="J48" s="4">
        <v>7.75008713652295</v>
      </c>
      <c r="K48" s="4">
        <v>110.71553052175599</v>
      </c>
      <c r="L48" s="4">
        <v>4920.5788496374998</v>
      </c>
    </row>
    <row r="49" spans="1:12">
      <c r="A49" s="3"/>
      <c r="B49" s="3"/>
      <c r="C49" s="3" t="s">
        <v>749</v>
      </c>
      <c r="D49" s="3"/>
      <c r="E49" s="3" t="s">
        <v>751</v>
      </c>
      <c r="F49" s="3" t="s">
        <v>13</v>
      </c>
      <c r="G49" s="3" t="s">
        <v>23</v>
      </c>
      <c r="H49" s="1">
        <v>44337.716377314799</v>
      </c>
      <c r="I49" s="4">
        <v>7.1914666666666696</v>
      </c>
      <c r="J49" s="4">
        <v>6.0389467828830403</v>
      </c>
      <c r="K49" s="4">
        <v>86.270668326900505</v>
      </c>
      <c r="L49" s="4">
        <v>3961.3352729763401</v>
      </c>
    </row>
    <row r="50" spans="1:12">
      <c r="A50" s="3"/>
      <c r="B50" s="3"/>
      <c r="C50" s="3" t="s">
        <v>749</v>
      </c>
      <c r="D50" s="3"/>
      <c r="E50" s="3" t="s">
        <v>750</v>
      </c>
      <c r="F50" s="3" t="s">
        <v>13</v>
      </c>
      <c r="G50" s="3" t="s">
        <v>23</v>
      </c>
      <c r="H50" s="1">
        <v>44337.731354166703</v>
      </c>
      <c r="I50" s="4">
        <v>7.18103333333333</v>
      </c>
      <c r="J50" s="4">
        <v>5.74691355400501</v>
      </c>
      <c r="K50" s="4">
        <v>82.098765057214393</v>
      </c>
      <c r="L50" s="4">
        <v>3511.6612075451098</v>
      </c>
    </row>
    <row r="51" spans="1:12">
      <c r="I51" t="s">
        <v>758</v>
      </c>
      <c r="J51">
        <f>ROUND(STDEV(J44:J50),3)</f>
        <v>1.218</v>
      </c>
    </row>
    <row r="52" spans="1:12">
      <c r="A52" s="92" t="s">
        <v>759</v>
      </c>
      <c r="F52" s="93">
        <v>3.1429999999999998</v>
      </c>
      <c r="I52" t="s">
        <v>760</v>
      </c>
      <c r="J52">
        <f>ROUND((J51*F52),2)</f>
        <v>3.83</v>
      </c>
    </row>
    <row r="54" spans="1:12">
      <c r="A54">
        <v>267</v>
      </c>
    </row>
    <row r="56" spans="1:12">
      <c r="A56" s="234" t="s">
        <v>7</v>
      </c>
      <c r="B56" s="235"/>
      <c r="C56" s="235"/>
      <c r="D56" s="235"/>
      <c r="E56" s="235"/>
      <c r="F56" s="235"/>
      <c r="G56" s="235"/>
      <c r="H56" s="236"/>
      <c r="I56" s="234" t="s">
        <v>3</v>
      </c>
      <c r="J56" s="235"/>
      <c r="K56" s="235"/>
      <c r="L56" s="236"/>
    </row>
    <row r="57" spans="1:12">
      <c r="A57" s="2" t="s">
        <v>30</v>
      </c>
      <c r="B57" s="2" t="s">
        <v>30</v>
      </c>
      <c r="C57" s="2" t="s">
        <v>18</v>
      </c>
      <c r="D57" s="2" t="s">
        <v>11</v>
      </c>
      <c r="E57" s="2" t="s">
        <v>16</v>
      </c>
      <c r="F57" s="2" t="s">
        <v>19</v>
      </c>
      <c r="G57" s="2" t="s">
        <v>8</v>
      </c>
      <c r="H57" s="2" t="s">
        <v>21</v>
      </c>
      <c r="I57" s="2" t="s">
        <v>2</v>
      </c>
      <c r="J57" s="2" t="s">
        <v>766</v>
      </c>
      <c r="K57" s="2" t="s">
        <v>0</v>
      </c>
      <c r="L57" s="2" t="s">
        <v>757</v>
      </c>
    </row>
    <row r="58" spans="1:12">
      <c r="A58" s="3" t="s">
        <v>763</v>
      </c>
      <c r="B58" s="3"/>
      <c r="C58" s="3"/>
      <c r="D58" s="3"/>
      <c r="E58" s="3"/>
      <c r="F58" s="3"/>
      <c r="G58" s="3"/>
      <c r="H58" s="1"/>
      <c r="I58" s="4"/>
      <c r="J58" s="4"/>
      <c r="K58" s="4"/>
      <c r="L58" s="4"/>
    </row>
    <row r="59" spans="1:12">
      <c r="A59" s="3"/>
      <c r="B59" s="3"/>
      <c r="C59" s="3"/>
      <c r="D59" s="3"/>
      <c r="E59" s="3"/>
      <c r="F59" s="3"/>
      <c r="G59" s="3"/>
      <c r="H59" s="1"/>
      <c r="I59" s="4"/>
      <c r="J59" s="4"/>
      <c r="K59" s="4"/>
      <c r="L59" s="4"/>
    </row>
    <row r="60" spans="1:12">
      <c r="A60" s="3"/>
      <c r="B60" s="3"/>
      <c r="C60" s="3"/>
      <c r="D60" s="3"/>
      <c r="E60" s="3"/>
      <c r="F60" s="3"/>
      <c r="G60" s="3"/>
      <c r="H60" s="1"/>
      <c r="I60" s="4"/>
      <c r="J60" s="4"/>
      <c r="K60" s="4"/>
      <c r="L60" s="4"/>
    </row>
    <row r="61" spans="1:12">
      <c r="A61" s="3"/>
      <c r="B61" s="3"/>
      <c r="C61" s="3"/>
      <c r="D61" s="3"/>
      <c r="E61" s="3"/>
      <c r="F61" s="3"/>
      <c r="G61" s="3"/>
      <c r="H61" s="1"/>
      <c r="I61" s="4"/>
      <c r="J61" s="4"/>
      <c r="K61" s="4"/>
      <c r="L61" s="4"/>
    </row>
    <row r="62" spans="1:12">
      <c r="A62" s="3"/>
      <c r="B62" s="3"/>
      <c r="C62" s="3"/>
      <c r="D62" s="3"/>
      <c r="E62" s="3"/>
      <c r="F62" s="3"/>
      <c r="G62" s="3"/>
      <c r="H62" s="1"/>
      <c r="I62" s="4"/>
      <c r="J62" s="4"/>
      <c r="K62" s="4"/>
      <c r="L62" s="4"/>
    </row>
    <row r="63" spans="1:12">
      <c r="A63" s="3"/>
      <c r="B63" s="3"/>
      <c r="C63" s="3"/>
      <c r="D63" s="3"/>
      <c r="E63" s="3"/>
      <c r="F63" s="3"/>
      <c r="G63" s="3"/>
      <c r="H63" s="1"/>
      <c r="I63" s="4"/>
      <c r="J63" s="4"/>
      <c r="K63" s="4"/>
      <c r="L63" s="4"/>
    </row>
    <row r="64" spans="1:12">
      <c r="A64" s="3"/>
      <c r="B64" s="3"/>
      <c r="C64" s="3"/>
      <c r="D64" s="3"/>
      <c r="E64" s="3"/>
      <c r="F64" s="3"/>
      <c r="G64" s="3"/>
      <c r="H64" s="1"/>
      <c r="I64" s="4"/>
      <c r="J64" s="4"/>
      <c r="K64" s="4"/>
      <c r="L64" s="4"/>
    </row>
    <row r="65" spans="1:12">
      <c r="I65" t="s">
        <v>758</v>
      </c>
      <c r="J65" t="e">
        <f>ROUND(STDEV(J58:J64),3)</f>
        <v>#DIV/0!</v>
      </c>
    </row>
    <row r="66" spans="1:12">
      <c r="A66" s="92" t="s">
        <v>759</v>
      </c>
      <c r="F66" s="93">
        <v>3.1429999999999998</v>
      </c>
      <c r="I66" t="s">
        <v>760</v>
      </c>
      <c r="J66" t="e">
        <f>ROUND((J65*F66),2)</f>
        <v>#DIV/0!</v>
      </c>
    </row>
    <row r="68" spans="1:12">
      <c r="A68">
        <v>909</v>
      </c>
    </row>
    <row r="70" spans="1:12">
      <c r="A70" s="234" t="s">
        <v>7</v>
      </c>
      <c r="B70" s="235"/>
      <c r="C70" s="235"/>
      <c r="D70" s="235"/>
      <c r="E70" s="235"/>
      <c r="F70" s="235"/>
      <c r="G70" s="235"/>
      <c r="H70" s="236"/>
      <c r="I70" s="234" t="s">
        <v>767</v>
      </c>
      <c r="J70" s="235"/>
      <c r="K70" s="235"/>
      <c r="L70" s="236"/>
    </row>
    <row r="71" spans="1:12">
      <c r="A71" s="2" t="s">
        <v>30</v>
      </c>
      <c r="B71" s="2" t="s">
        <v>30</v>
      </c>
      <c r="C71" s="2" t="s">
        <v>18</v>
      </c>
      <c r="D71" s="2" t="s">
        <v>11</v>
      </c>
      <c r="E71" s="2" t="s">
        <v>16</v>
      </c>
      <c r="F71" s="2" t="s">
        <v>19</v>
      </c>
      <c r="G71" s="2" t="s">
        <v>8</v>
      </c>
      <c r="H71" s="2" t="s">
        <v>21</v>
      </c>
      <c r="I71" s="2" t="s">
        <v>2</v>
      </c>
      <c r="J71" s="2" t="s">
        <v>5</v>
      </c>
      <c r="K71" s="2" t="s">
        <v>0</v>
      </c>
      <c r="L71" s="2" t="s">
        <v>757</v>
      </c>
    </row>
    <row r="72" spans="1:12">
      <c r="A72" s="3"/>
      <c r="B72" s="3"/>
      <c r="C72" s="3" t="s">
        <v>749</v>
      </c>
      <c r="D72" s="3"/>
      <c r="E72" s="3" t="s">
        <v>756</v>
      </c>
      <c r="F72" s="3" t="s">
        <v>13</v>
      </c>
      <c r="G72" s="3" t="s">
        <v>23</v>
      </c>
      <c r="H72" s="1">
        <v>44337.6418402778</v>
      </c>
      <c r="I72" s="4">
        <v>8.9116833333333307</v>
      </c>
      <c r="J72" s="4">
        <v>4.7062874354017001</v>
      </c>
      <c r="K72" s="4">
        <v>67.232677648595697</v>
      </c>
      <c r="L72" s="4">
        <v>4840.1819750261602</v>
      </c>
    </row>
    <row r="73" spans="1:12">
      <c r="A73" s="3"/>
      <c r="B73" s="3"/>
      <c r="C73" s="3" t="s">
        <v>749</v>
      </c>
      <c r="D73" s="3"/>
      <c r="E73" s="3" t="s">
        <v>755</v>
      </c>
      <c r="F73" s="3" t="s">
        <v>13</v>
      </c>
      <c r="G73" s="3" t="s">
        <v>23</v>
      </c>
      <c r="H73" s="1">
        <v>44337.656736111101</v>
      </c>
      <c r="I73" s="4">
        <v>8.9164333333333303</v>
      </c>
      <c r="J73" s="4">
        <v>5.5248446905313102</v>
      </c>
      <c r="K73" s="4">
        <v>78.926352721875901</v>
      </c>
      <c r="L73" s="4">
        <v>5134.38182569731</v>
      </c>
    </row>
    <row r="74" spans="1:12">
      <c r="A74" s="3"/>
      <c r="B74" s="3"/>
      <c r="C74" s="3" t="s">
        <v>749</v>
      </c>
      <c r="D74" s="3"/>
      <c r="E74" s="3" t="s">
        <v>754</v>
      </c>
      <c r="F74" s="3" t="s">
        <v>13</v>
      </c>
      <c r="G74" s="3" t="s">
        <v>23</v>
      </c>
      <c r="H74" s="1">
        <v>44337.6716087963</v>
      </c>
      <c r="I74" s="4">
        <v>8.9142499999999991</v>
      </c>
      <c r="J74" s="4">
        <v>5.5928638660337704</v>
      </c>
      <c r="K74" s="4">
        <v>79.898055229053796</v>
      </c>
      <c r="L74" s="4">
        <v>5012.0181015960998</v>
      </c>
    </row>
    <row r="75" spans="1:12">
      <c r="A75" s="3"/>
      <c r="B75" s="3"/>
      <c r="C75" s="3" t="s">
        <v>749</v>
      </c>
      <c r="D75" s="3"/>
      <c r="E75" s="3" t="s">
        <v>753</v>
      </c>
      <c r="F75" s="3" t="s">
        <v>13</v>
      </c>
      <c r="G75" s="3" t="s">
        <v>23</v>
      </c>
      <c r="H75" s="1">
        <v>44337.686562499999</v>
      </c>
      <c r="I75" s="4">
        <v>8.9164333333333303</v>
      </c>
      <c r="J75" s="4">
        <v>8.0761207491807294</v>
      </c>
      <c r="K75" s="4">
        <v>115.373153559725</v>
      </c>
      <c r="L75" s="4">
        <v>5798.5355301711797</v>
      </c>
    </row>
    <row r="76" spans="1:12">
      <c r="A76" s="3"/>
      <c r="B76" s="3"/>
      <c r="C76" s="3" t="s">
        <v>749</v>
      </c>
      <c r="D76" s="3"/>
      <c r="E76" s="3" t="s">
        <v>752</v>
      </c>
      <c r="F76" s="3" t="s">
        <v>13</v>
      </c>
      <c r="G76" s="3" t="s">
        <v>23</v>
      </c>
      <c r="H76" s="1">
        <v>44337.701493055603</v>
      </c>
      <c r="I76" s="4">
        <v>8.9194166666666703</v>
      </c>
      <c r="J76" s="4">
        <v>7.1469404098720304</v>
      </c>
      <c r="K76" s="4">
        <v>102.099148712458</v>
      </c>
      <c r="L76" s="4">
        <v>5458.54941449742</v>
      </c>
    </row>
    <row r="77" spans="1:12">
      <c r="A77" s="3"/>
      <c r="B77" s="3"/>
      <c r="C77" s="3" t="s">
        <v>749</v>
      </c>
      <c r="D77" s="3"/>
      <c r="E77" s="3" t="s">
        <v>751</v>
      </c>
      <c r="F77" s="3" t="s">
        <v>13</v>
      </c>
      <c r="G77" s="3" t="s">
        <v>23</v>
      </c>
      <c r="H77" s="1">
        <v>44337.716377314799</v>
      </c>
      <c r="I77" s="4">
        <v>8.9215833333333308</v>
      </c>
      <c r="J77" s="4">
        <v>8.5223105498354901</v>
      </c>
      <c r="K77" s="4">
        <v>121.747293569078</v>
      </c>
      <c r="L77" s="4">
        <v>5434.9330283076597</v>
      </c>
    </row>
    <row r="78" spans="1:12">
      <c r="A78" s="3"/>
      <c r="B78" s="3"/>
      <c r="C78" s="3" t="s">
        <v>749</v>
      </c>
      <c r="D78" s="3"/>
      <c r="E78" s="3" t="s">
        <v>750</v>
      </c>
      <c r="F78" s="3" t="s">
        <v>13</v>
      </c>
      <c r="G78" s="3" t="s">
        <v>23</v>
      </c>
      <c r="H78" s="1">
        <v>44337.731354166703</v>
      </c>
      <c r="I78" s="4">
        <v>8.9194166666666703</v>
      </c>
      <c r="J78" s="4">
        <v>9.4306322991450209</v>
      </c>
      <c r="K78" s="4">
        <v>134.72331855921499</v>
      </c>
      <c r="L78" s="4">
        <v>5242.4196137854897</v>
      </c>
    </row>
    <row r="79" spans="1:12">
      <c r="I79" t="s">
        <v>758</v>
      </c>
      <c r="J79">
        <f>ROUND(STDEV(J72:J78),3)</f>
        <v>1.7709999999999999</v>
      </c>
    </row>
    <row r="80" spans="1:12">
      <c r="A80" s="92" t="s">
        <v>759</v>
      </c>
      <c r="F80" s="93">
        <v>3.1429999999999998</v>
      </c>
      <c r="I80" t="s">
        <v>760</v>
      </c>
      <c r="J80">
        <f>ROUND((J79*F80),2)</f>
        <v>5.57</v>
      </c>
    </row>
    <row r="82" spans="1:12">
      <c r="A82">
        <v>906</v>
      </c>
    </row>
    <row r="84" spans="1:12">
      <c r="A84" s="234" t="s">
        <v>7</v>
      </c>
      <c r="B84" s="235"/>
      <c r="C84" s="235"/>
      <c r="D84" s="235"/>
      <c r="E84" s="235"/>
      <c r="F84" s="235"/>
      <c r="G84" s="235"/>
      <c r="H84" s="236"/>
      <c r="I84" s="234" t="s">
        <v>767</v>
      </c>
      <c r="J84" s="235"/>
      <c r="K84" s="235"/>
      <c r="L84" s="236"/>
    </row>
    <row r="85" spans="1:12">
      <c r="A85" s="2" t="s">
        <v>30</v>
      </c>
      <c r="B85" s="2" t="s">
        <v>30</v>
      </c>
      <c r="C85" s="2" t="s">
        <v>18</v>
      </c>
      <c r="D85" s="2" t="s">
        <v>11</v>
      </c>
      <c r="E85" s="2" t="s">
        <v>16</v>
      </c>
      <c r="F85" s="2" t="s">
        <v>19</v>
      </c>
      <c r="G85" s="2" t="s">
        <v>8</v>
      </c>
      <c r="H85" s="2" t="s">
        <v>21</v>
      </c>
      <c r="I85" s="2" t="s">
        <v>2</v>
      </c>
      <c r="J85" s="2" t="s">
        <v>5</v>
      </c>
      <c r="K85" s="2" t="s">
        <v>0</v>
      </c>
      <c r="L85" s="2" t="s">
        <v>757</v>
      </c>
    </row>
    <row r="86" spans="1:12">
      <c r="A86" s="3"/>
      <c r="B86" s="3"/>
      <c r="C86" s="3" t="s">
        <v>749</v>
      </c>
      <c r="D86" s="3"/>
      <c r="E86" s="3" t="s">
        <v>756</v>
      </c>
      <c r="F86" s="3" t="s">
        <v>13</v>
      </c>
      <c r="G86" s="3" t="s">
        <v>23</v>
      </c>
      <c r="H86" s="1">
        <v>44337.6418402778</v>
      </c>
      <c r="I86" s="4">
        <v>9.5524666666666693</v>
      </c>
      <c r="J86" s="4">
        <v>5.3829053590950799</v>
      </c>
      <c r="K86" s="4">
        <v>76.898647987072593</v>
      </c>
      <c r="L86" s="4">
        <v>4814.85116782562</v>
      </c>
    </row>
    <row r="87" spans="1:12">
      <c r="A87" s="3"/>
      <c r="B87" s="3"/>
      <c r="C87" s="3" t="s">
        <v>749</v>
      </c>
      <c r="D87" s="3"/>
      <c r="E87" s="3" t="s">
        <v>755</v>
      </c>
      <c r="F87" s="3" t="s">
        <v>13</v>
      </c>
      <c r="G87" s="3" t="s">
        <v>23</v>
      </c>
      <c r="H87" s="1">
        <v>44337.656736111101</v>
      </c>
      <c r="I87" s="4">
        <v>9.5520666666666703</v>
      </c>
      <c r="J87" s="4">
        <v>6.3378907627834602</v>
      </c>
      <c r="K87" s="4">
        <v>90.541296611192394</v>
      </c>
      <c r="L87" s="4">
        <v>5141.0004410195097</v>
      </c>
    </row>
    <row r="88" spans="1:12">
      <c r="A88" s="3"/>
      <c r="B88" s="3"/>
      <c r="C88" s="3" t="s">
        <v>749</v>
      </c>
      <c r="D88" s="3"/>
      <c r="E88" s="3" t="s">
        <v>754</v>
      </c>
      <c r="F88" s="3" t="s">
        <v>13</v>
      </c>
      <c r="G88" s="3" t="s">
        <v>23</v>
      </c>
      <c r="H88" s="1">
        <v>44337.6716087963</v>
      </c>
      <c r="I88" s="4">
        <v>9.5524666666666693</v>
      </c>
      <c r="J88" s="4">
        <v>4.7323937960469502</v>
      </c>
      <c r="K88" s="4">
        <v>67.605625657813604</v>
      </c>
      <c r="L88" s="4">
        <v>4277.7324044630204</v>
      </c>
    </row>
    <row r="89" spans="1:12">
      <c r="A89" s="3"/>
      <c r="B89" s="3"/>
      <c r="C89" s="3" t="s">
        <v>749</v>
      </c>
      <c r="D89" s="3"/>
      <c r="E89" s="3" t="s">
        <v>753</v>
      </c>
      <c r="F89" s="3" t="s">
        <v>13</v>
      </c>
      <c r="G89" s="3" t="s">
        <v>23</v>
      </c>
      <c r="H89" s="1">
        <v>44337.686562499999</v>
      </c>
      <c r="I89" s="4">
        <v>9.5520666666666703</v>
      </c>
      <c r="J89" s="4">
        <v>6.8110373202844103</v>
      </c>
      <c r="K89" s="4">
        <v>97.300533146920102</v>
      </c>
      <c r="L89" s="4">
        <v>4860.1156420425796</v>
      </c>
    </row>
    <row r="90" spans="1:12">
      <c r="A90" s="3"/>
      <c r="B90" s="3"/>
      <c r="C90" s="3" t="s">
        <v>749</v>
      </c>
      <c r="D90" s="3"/>
      <c r="E90" s="3" t="s">
        <v>752</v>
      </c>
      <c r="F90" s="3" t="s">
        <v>13</v>
      </c>
      <c r="G90" s="3" t="s">
        <v>23</v>
      </c>
      <c r="H90" s="1">
        <v>44337.701493055603</v>
      </c>
      <c r="I90" s="4">
        <v>9.5558999999999994</v>
      </c>
      <c r="J90" s="4">
        <v>5.6598264616124201</v>
      </c>
      <c r="K90" s="4">
        <v>80.854663737320294</v>
      </c>
      <c r="L90" s="4">
        <v>4446.1599506173197</v>
      </c>
    </row>
    <row r="91" spans="1:12">
      <c r="A91" s="3"/>
      <c r="B91" s="3"/>
      <c r="C91" s="3" t="s">
        <v>749</v>
      </c>
      <c r="D91" s="3"/>
      <c r="E91" s="3" t="s">
        <v>751</v>
      </c>
      <c r="F91" s="3" t="s">
        <v>13</v>
      </c>
      <c r="G91" s="3" t="s">
        <v>23</v>
      </c>
      <c r="H91" s="1">
        <v>44337.716377314799</v>
      </c>
      <c r="I91" s="4">
        <v>9.5520666666666703</v>
      </c>
      <c r="J91" s="4">
        <v>9.6605746723903891</v>
      </c>
      <c r="K91" s="4">
        <v>138.00820960557701</v>
      </c>
      <c r="L91" s="4">
        <v>5469.6465923309297</v>
      </c>
    </row>
    <row r="92" spans="1:12">
      <c r="A92" s="3"/>
      <c r="B92" s="3"/>
      <c r="C92" s="3" t="s">
        <v>749</v>
      </c>
      <c r="D92" s="3"/>
      <c r="E92" s="3" t="s">
        <v>750</v>
      </c>
      <c r="F92" s="3" t="s">
        <v>13</v>
      </c>
      <c r="G92" s="3" t="s">
        <v>23</v>
      </c>
      <c r="H92" s="1">
        <v>44337.731354166703</v>
      </c>
      <c r="I92" s="4">
        <v>9.5558999999999994</v>
      </c>
      <c r="J92" s="4">
        <v>10.4153716277872</v>
      </c>
      <c r="K92" s="4">
        <v>148.79102325410301</v>
      </c>
      <c r="L92" s="4">
        <v>5196.6253604456597</v>
      </c>
    </row>
    <row r="93" spans="1:12">
      <c r="I93" t="s">
        <v>758</v>
      </c>
      <c r="J93">
        <f>ROUND(STDEV(J86:J92),3)</f>
        <v>2.19</v>
      </c>
    </row>
    <row r="94" spans="1:12">
      <c r="A94" s="92" t="s">
        <v>759</v>
      </c>
      <c r="F94" s="93">
        <v>3.1429999999999998</v>
      </c>
      <c r="I94" t="s">
        <v>760</v>
      </c>
      <c r="J94">
        <f>ROUND((J93*F94),2)</f>
        <v>6.88</v>
      </c>
    </row>
    <row r="96" spans="1:12">
      <c r="A96">
        <v>913</v>
      </c>
    </row>
    <row r="98" spans="1:12">
      <c r="A98" s="234" t="s">
        <v>7</v>
      </c>
      <c r="B98" s="235"/>
      <c r="C98" s="235"/>
      <c r="D98" s="235"/>
      <c r="E98" s="235"/>
      <c r="F98" s="235"/>
      <c r="G98" s="235"/>
      <c r="H98" s="236"/>
      <c r="I98" s="234" t="s">
        <v>767</v>
      </c>
      <c r="J98" s="235"/>
      <c r="K98" s="235"/>
      <c r="L98" s="236"/>
    </row>
    <row r="99" spans="1:12">
      <c r="A99" s="2" t="s">
        <v>30</v>
      </c>
      <c r="B99" s="2" t="s">
        <v>30</v>
      </c>
      <c r="C99" s="2" t="s">
        <v>18</v>
      </c>
      <c r="D99" s="2" t="s">
        <v>11</v>
      </c>
      <c r="E99" s="2" t="s">
        <v>16</v>
      </c>
      <c r="F99" s="2" t="s">
        <v>19</v>
      </c>
      <c r="G99" s="2" t="s">
        <v>8</v>
      </c>
      <c r="H99" s="2" t="s">
        <v>21</v>
      </c>
      <c r="I99" s="2" t="s">
        <v>2</v>
      </c>
      <c r="J99" s="2" t="s">
        <v>5</v>
      </c>
      <c r="K99" s="2" t="s">
        <v>0</v>
      </c>
      <c r="L99" s="2" t="s">
        <v>757</v>
      </c>
    </row>
    <row r="100" spans="1:12">
      <c r="A100" s="3"/>
      <c r="B100" s="3"/>
      <c r="C100" s="3" t="s">
        <v>749</v>
      </c>
      <c r="D100" s="3"/>
      <c r="E100" s="3" t="s">
        <v>756</v>
      </c>
      <c r="F100" s="3" t="s">
        <v>13</v>
      </c>
      <c r="G100" s="3" t="s">
        <v>23</v>
      </c>
      <c r="H100" s="1">
        <v>44337.6418402778</v>
      </c>
      <c r="I100" s="4">
        <v>10.3922333333333</v>
      </c>
      <c r="J100" s="4">
        <v>6.7700009792420497</v>
      </c>
      <c r="K100" s="4">
        <v>96.714299703457897</v>
      </c>
      <c r="L100" s="4">
        <v>17391.5722865793</v>
      </c>
    </row>
    <row r="101" spans="1:12">
      <c r="A101" s="3"/>
      <c r="B101" s="3"/>
      <c r="C101" s="3" t="s">
        <v>749</v>
      </c>
      <c r="D101" s="3"/>
      <c r="E101" s="3" t="s">
        <v>755</v>
      </c>
      <c r="F101" s="3" t="s">
        <v>13</v>
      </c>
      <c r="G101" s="3" t="s">
        <v>23</v>
      </c>
      <c r="H101" s="1">
        <v>44337.656736111101</v>
      </c>
      <c r="I101" s="4">
        <v>10.3745333333333</v>
      </c>
      <c r="J101" s="4">
        <v>6.1992591905924801</v>
      </c>
      <c r="K101" s="4">
        <v>88.560845579892501</v>
      </c>
      <c r="L101" s="4">
        <v>15567.4407074585</v>
      </c>
    </row>
    <row r="102" spans="1:12">
      <c r="A102" s="3"/>
      <c r="B102" s="3"/>
      <c r="C102" s="3" t="s">
        <v>749</v>
      </c>
      <c r="D102" s="3"/>
      <c r="E102" s="3" t="s">
        <v>754</v>
      </c>
      <c r="F102" s="3" t="s">
        <v>13</v>
      </c>
      <c r="G102" s="3" t="s">
        <v>23</v>
      </c>
      <c r="H102" s="1">
        <v>44337.6716087963</v>
      </c>
      <c r="I102" s="4">
        <v>10.374933333333299</v>
      </c>
      <c r="J102" s="4">
        <v>6.5740646764505701</v>
      </c>
      <c r="K102" s="4">
        <v>93.915209663579503</v>
      </c>
      <c r="L102" s="4">
        <v>16010.782276881</v>
      </c>
    </row>
    <row r="103" spans="1:12">
      <c r="A103" s="3"/>
      <c r="B103" s="3"/>
      <c r="C103" s="3" t="s">
        <v>749</v>
      </c>
      <c r="D103" s="3"/>
      <c r="E103" s="3" t="s">
        <v>753</v>
      </c>
      <c r="F103" s="3" t="s">
        <v>13</v>
      </c>
      <c r="G103" s="3" t="s">
        <v>23</v>
      </c>
      <c r="H103" s="1">
        <v>44337.686562499999</v>
      </c>
      <c r="I103" s="4">
        <v>10.391833333333301</v>
      </c>
      <c r="J103" s="4">
        <v>6.6374579823889501</v>
      </c>
      <c r="K103" s="4">
        <v>94.820828319842093</v>
      </c>
      <c r="L103" s="4">
        <v>15124.059030610601</v>
      </c>
    </row>
    <row r="104" spans="1:12">
      <c r="A104" s="3"/>
      <c r="B104" s="3"/>
      <c r="C104" s="3" t="s">
        <v>749</v>
      </c>
      <c r="D104" s="3"/>
      <c r="E104" s="3" t="s">
        <v>752</v>
      </c>
      <c r="F104" s="3" t="s">
        <v>13</v>
      </c>
      <c r="G104" s="3" t="s">
        <v>23</v>
      </c>
      <c r="H104" s="1">
        <v>44337.701493055603</v>
      </c>
      <c r="I104" s="4">
        <v>10.374933333333299</v>
      </c>
      <c r="J104" s="4">
        <v>6.1548150023128398</v>
      </c>
      <c r="K104" s="4">
        <v>87.925928604469107</v>
      </c>
      <c r="L104" s="4">
        <v>14219.9418015759</v>
      </c>
    </row>
    <row r="105" spans="1:12">
      <c r="A105" s="3"/>
      <c r="B105" s="3"/>
      <c r="C105" s="3" t="s">
        <v>749</v>
      </c>
      <c r="D105" s="3"/>
      <c r="E105" s="3" t="s">
        <v>751</v>
      </c>
      <c r="F105" s="3" t="s">
        <v>13</v>
      </c>
      <c r="G105" s="3" t="s">
        <v>23</v>
      </c>
      <c r="H105" s="1">
        <v>44337.716377314799</v>
      </c>
      <c r="I105" s="4">
        <v>10.3745333333333</v>
      </c>
      <c r="J105" s="4">
        <v>6.9642816359025499</v>
      </c>
      <c r="K105" s="4">
        <v>99.489737655750702</v>
      </c>
      <c r="L105" s="4">
        <v>14379.4087955462</v>
      </c>
    </row>
    <row r="106" spans="1:12">
      <c r="A106" s="3"/>
      <c r="B106" s="3"/>
      <c r="C106" s="3" t="s">
        <v>749</v>
      </c>
      <c r="D106" s="3"/>
      <c r="E106" s="3" t="s">
        <v>750</v>
      </c>
      <c r="F106" s="3" t="s">
        <v>13</v>
      </c>
      <c r="G106" s="3" t="s">
        <v>23</v>
      </c>
      <c r="H106" s="1">
        <v>44337.731354166703</v>
      </c>
      <c r="I106" s="4">
        <v>10.3835833333333</v>
      </c>
      <c r="J106" s="4">
        <v>7.6829821938361098</v>
      </c>
      <c r="K106" s="4">
        <v>109.756888483373</v>
      </c>
      <c r="L106" s="4">
        <v>14331.8623201589</v>
      </c>
    </row>
    <row r="107" spans="1:12">
      <c r="I107" t="s">
        <v>758</v>
      </c>
      <c r="J107">
        <f>ROUND(STDEV(J100:J106),3)</f>
        <v>0.51800000000000002</v>
      </c>
    </row>
    <row r="108" spans="1:12">
      <c r="A108" s="92" t="s">
        <v>759</v>
      </c>
      <c r="F108" s="93">
        <v>3.1429999999999998</v>
      </c>
      <c r="I108" t="s">
        <v>760</v>
      </c>
      <c r="J108">
        <f>ROUND((J107*F108),2)</f>
        <v>1.63</v>
      </c>
    </row>
  </sheetData>
  <mergeCells count="14">
    <mergeCell ref="A14:H14"/>
    <mergeCell ref="I14:L14"/>
    <mergeCell ref="A28:H28"/>
    <mergeCell ref="I28:L28"/>
    <mergeCell ref="A42:H42"/>
    <mergeCell ref="I42:L42"/>
    <mergeCell ref="A98:H98"/>
    <mergeCell ref="I98:L98"/>
    <mergeCell ref="A56:H56"/>
    <mergeCell ref="I56:L56"/>
    <mergeCell ref="A70:H70"/>
    <mergeCell ref="I70:L70"/>
    <mergeCell ref="A84:H84"/>
    <mergeCell ref="I84:L8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1A97-422B-4C60-9634-DBF316C11DB8}">
  <dimension ref="A1:L43"/>
  <sheetViews>
    <sheetView workbookViewId="0">
      <selection activeCell="A21" sqref="A21"/>
    </sheetView>
  </sheetViews>
  <sheetFormatPr defaultRowHeight="15"/>
  <sheetData>
    <row r="1" spans="1:12" s="23" customFormat="1">
      <c r="A1" s="23" t="s">
        <v>171</v>
      </c>
      <c r="H1" s="23" t="s">
        <v>172</v>
      </c>
      <c r="L1" s="23" t="s">
        <v>745</v>
      </c>
    </row>
    <row r="20" spans="1:1">
      <c r="A20" s="23" t="s">
        <v>978</v>
      </c>
    </row>
    <row r="21" spans="1:1">
      <c r="A21" t="s">
        <v>963</v>
      </c>
    </row>
    <row r="22" spans="1:1">
      <c r="A22" t="s">
        <v>964</v>
      </c>
    </row>
    <row r="24" spans="1:1">
      <c r="A24" s="70" t="s">
        <v>965</v>
      </c>
    </row>
    <row r="40" spans="1:1">
      <c r="A40" t="s">
        <v>966</v>
      </c>
    </row>
    <row r="41" spans="1:1">
      <c r="A41" t="s">
        <v>967</v>
      </c>
    </row>
    <row r="42" spans="1:1">
      <c r="A42" t="s">
        <v>968</v>
      </c>
    </row>
    <row r="43" spans="1:1">
      <c r="A43" t="s">
        <v>969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7912-14CF-45EE-9C30-F0713C79C0B9}">
  <sheetPr>
    <outlinePr summaryBelow="0"/>
  </sheetPr>
  <dimension ref="A1:X313"/>
  <sheetViews>
    <sheetView topLeftCell="A77" zoomScaleNormal="100" workbookViewId="0">
      <selection activeCell="C104" sqref="C104"/>
    </sheetView>
  </sheetViews>
  <sheetFormatPr defaultColWidth="9.140625" defaultRowHeight="15"/>
  <cols>
    <col min="1" max="2" width="4" customWidth="1"/>
    <col min="3" max="3" width="26.85546875" customWidth="1"/>
    <col min="4" max="4" width="21.7109375" customWidth="1"/>
    <col min="5" max="5" width="14.7109375" customWidth="1"/>
    <col min="6" max="6" width="3.5703125" customWidth="1"/>
    <col min="7" max="7" width="17.42578125" customWidth="1"/>
    <col min="8" max="8" width="6.5703125" customWidth="1"/>
    <col min="9" max="9" width="4.7109375" customWidth="1"/>
    <col min="10" max="10" width="17.7109375" customWidth="1"/>
    <col min="12" max="12" width="5.5703125" customWidth="1"/>
    <col min="13" max="13" width="9.5703125" customWidth="1"/>
    <col min="14" max="14" width="2.85546875" customWidth="1"/>
    <col min="15" max="15" width="9.28515625" customWidth="1"/>
    <col min="16" max="16" width="10.5703125" customWidth="1"/>
    <col min="18" max="18" width="7.5703125" customWidth="1"/>
    <col min="19" max="19" width="8.140625" customWidth="1"/>
    <col min="20" max="20" width="2.85546875" customWidth="1"/>
    <col min="21" max="21" width="5.5703125" customWidth="1"/>
    <col min="22" max="22" width="13.140625" customWidth="1"/>
    <col min="23" max="23" width="8.140625" customWidth="1"/>
    <col min="24" max="24" width="2.85546875" customWidth="1"/>
  </cols>
  <sheetData>
    <row r="1" spans="1:24" ht="15" customHeight="1">
      <c r="A1" s="234" t="s">
        <v>7</v>
      </c>
      <c r="B1" s="235"/>
      <c r="C1" s="235"/>
      <c r="D1" s="235"/>
      <c r="E1" s="235"/>
      <c r="F1" s="235"/>
      <c r="G1" s="235"/>
      <c r="H1" s="235"/>
      <c r="I1" s="235"/>
      <c r="J1" s="236"/>
      <c r="K1" s="2" t="s">
        <v>729</v>
      </c>
      <c r="L1" s="234" t="s">
        <v>728</v>
      </c>
      <c r="M1" s="235"/>
      <c r="N1" s="235"/>
      <c r="O1" s="235"/>
      <c r="P1" s="235"/>
      <c r="Q1" s="235"/>
      <c r="R1" s="236"/>
      <c r="S1" s="234" t="s">
        <v>727</v>
      </c>
      <c r="T1" s="236"/>
      <c r="U1" s="234" t="s">
        <v>726</v>
      </c>
      <c r="V1" s="236"/>
      <c r="W1" s="234" t="s">
        <v>725</v>
      </c>
      <c r="X1" s="236"/>
    </row>
    <row r="2" spans="1:24" ht="15" customHeight="1">
      <c r="A2" s="2" t="s">
        <v>30</v>
      </c>
      <c r="B2" s="2" t="s">
        <v>30</v>
      </c>
      <c r="C2" s="2" t="s">
        <v>18</v>
      </c>
      <c r="D2" s="2" t="s">
        <v>149</v>
      </c>
      <c r="E2" s="2" t="s">
        <v>11</v>
      </c>
      <c r="F2" s="2" t="s">
        <v>148</v>
      </c>
      <c r="G2" s="2" t="s">
        <v>16</v>
      </c>
      <c r="H2" s="2" t="s">
        <v>19</v>
      </c>
      <c r="I2" s="2" t="s">
        <v>8</v>
      </c>
      <c r="J2" s="2" t="s">
        <v>21</v>
      </c>
      <c r="K2" s="2" t="s">
        <v>40</v>
      </c>
      <c r="L2" s="2" t="s">
        <v>2</v>
      </c>
      <c r="M2" s="2" t="s">
        <v>29</v>
      </c>
      <c r="N2" s="2" t="s">
        <v>41</v>
      </c>
      <c r="O2" s="2" t="s">
        <v>42</v>
      </c>
      <c r="P2" s="2" t="s">
        <v>43</v>
      </c>
      <c r="Q2" s="2" t="s">
        <v>5</v>
      </c>
      <c r="R2" s="2" t="s">
        <v>0</v>
      </c>
      <c r="S2" s="2" t="s">
        <v>147</v>
      </c>
      <c r="T2" s="2" t="s">
        <v>41</v>
      </c>
      <c r="U2" s="2" t="s">
        <v>2</v>
      </c>
      <c r="V2" s="2" t="s">
        <v>29</v>
      </c>
      <c r="W2" s="2" t="s">
        <v>147</v>
      </c>
      <c r="X2" s="2" t="s">
        <v>41</v>
      </c>
    </row>
    <row r="3" spans="1:24">
      <c r="A3" s="3"/>
      <c r="B3" s="3"/>
      <c r="C3" s="3" t="s">
        <v>24</v>
      </c>
      <c r="D3" s="3" t="s">
        <v>174</v>
      </c>
      <c r="E3" s="3"/>
      <c r="F3" s="4">
        <v>1</v>
      </c>
      <c r="G3" s="3" t="s">
        <v>724</v>
      </c>
      <c r="H3" s="3" t="s">
        <v>4</v>
      </c>
      <c r="I3" s="3"/>
      <c r="J3" s="1">
        <v>44272.534606481502</v>
      </c>
      <c r="K3" s="4"/>
      <c r="L3" s="4">
        <v>7.2054666666666698</v>
      </c>
      <c r="M3" s="4">
        <v>0</v>
      </c>
      <c r="N3" s="3" t="b">
        <v>1</v>
      </c>
      <c r="O3" s="4">
        <v>0</v>
      </c>
      <c r="P3" s="4"/>
      <c r="Q3" s="4">
        <v>0</v>
      </c>
      <c r="R3" s="4"/>
      <c r="S3" s="4" t="s">
        <v>30</v>
      </c>
      <c r="T3" s="3" t="b">
        <v>0</v>
      </c>
      <c r="U3" s="4">
        <v>6.5146833333333296</v>
      </c>
      <c r="V3" s="4">
        <v>0</v>
      </c>
      <c r="W3" s="4" t="s">
        <v>30</v>
      </c>
      <c r="X3" s="3" t="b">
        <v>0</v>
      </c>
    </row>
    <row r="4" spans="1:24">
      <c r="A4" s="3"/>
      <c r="B4" s="3"/>
      <c r="C4" s="3" t="s">
        <v>24</v>
      </c>
      <c r="D4" s="3" t="s">
        <v>174</v>
      </c>
      <c r="E4" s="3"/>
      <c r="F4" s="4">
        <v>1</v>
      </c>
      <c r="G4" s="3" t="s">
        <v>188</v>
      </c>
      <c r="H4" s="3" t="s">
        <v>4</v>
      </c>
      <c r="I4" s="3"/>
      <c r="J4" s="1">
        <v>44277.095706018503</v>
      </c>
      <c r="K4" s="4"/>
      <c r="L4" s="4">
        <v>7.1879833333333298</v>
      </c>
      <c r="M4" s="4">
        <v>0</v>
      </c>
      <c r="N4" s="3" t="b">
        <v>1</v>
      </c>
      <c r="O4" s="4">
        <v>0</v>
      </c>
      <c r="P4" s="4"/>
      <c r="Q4" s="4">
        <v>0</v>
      </c>
      <c r="R4" s="4"/>
      <c r="S4" s="4"/>
      <c r="T4" s="3" t="b">
        <v>0</v>
      </c>
      <c r="U4" s="4">
        <v>6.4907333333333304</v>
      </c>
      <c r="V4" s="4">
        <v>48.050555982606397</v>
      </c>
      <c r="W4" s="4" t="s">
        <v>30</v>
      </c>
      <c r="X4" s="3" t="b">
        <v>0</v>
      </c>
    </row>
    <row r="5" spans="1:24">
      <c r="A5" s="3"/>
      <c r="B5" s="3"/>
      <c r="C5" s="3" t="s">
        <v>484</v>
      </c>
      <c r="D5" s="3" t="s">
        <v>174</v>
      </c>
      <c r="E5" s="3" t="s">
        <v>483</v>
      </c>
      <c r="F5" s="4">
        <v>3</v>
      </c>
      <c r="G5" s="3" t="s">
        <v>712</v>
      </c>
      <c r="H5" s="3" t="s">
        <v>13</v>
      </c>
      <c r="I5" s="3" t="s">
        <v>36</v>
      </c>
      <c r="J5" s="1">
        <v>44272.699722222198</v>
      </c>
      <c r="K5" s="4">
        <v>5000</v>
      </c>
      <c r="L5" s="4">
        <v>7.2295833333333297</v>
      </c>
      <c r="M5" s="4">
        <v>355327.61310048797</v>
      </c>
      <c r="N5" s="3" t="b">
        <v>0</v>
      </c>
      <c r="O5" s="4">
        <v>4848.36439245369</v>
      </c>
      <c r="P5" s="4"/>
      <c r="Q5" s="4">
        <v>4848.36439245369</v>
      </c>
      <c r="R5" s="4">
        <v>96.967287849073799</v>
      </c>
      <c r="S5" s="4">
        <v>187.29219353682501</v>
      </c>
      <c r="T5" s="3" t="b">
        <v>0</v>
      </c>
      <c r="U5" s="4">
        <v>6.5240666666666698</v>
      </c>
      <c r="V5" s="4">
        <v>181693.77961998101</v>
      </c>
      <c r="W5" s="4">
        <v>90.621218509368504</v>
      </c>
      <c r="X5" s="3" t="b">
        <v>0</v>
      </c>
    </row>
    <row r="6" spans="1:24">
      <c r="A6" s="3"/>
      <c r="B6" s="3"/>
      <c r="C6" s="3" t="s">
        <v>481</v>
      </c>
      <c r="D6" s="3" t="s">
        <v>174</v>
      </c>
      <c r="E6" s="3" t="s">
        <v>192</v>
      </c>
      <c r="F6" s="4">
        <v>4</v>
      </c>
      <c r="G6" s="3" t="s">
        <v>711</v>
      </c>
      <c r="H6" s="3" t="s">
        <v>13</v>
      </c>
      <c r="I6" s="3" t="s">
        <v>37</v>
      </c>
      <c r="J6" s="1">
        <v>44272.714745370402</v>
      </c>
      <c r="K6" s="4">
        <v>3500</v>
      </c>
      <c r="L6" s="4">
        <v>7.2261666666666704</v>
      </c>
      <c r="M6" s="4">
        <v>287942.21297701797</v>
      </c>
      <c r="N6" s="3" t="b">
        <v>0</v>
      </c>
      <c r="O6" s="4">
        <v>3733.1799589422499</v>
      </c>
      <c r="P6" s="4"/>
      <c r="Q6" s="4">
        <v>3733.1799589422499</v>
      </c>
      <c r="R6" s="4">
        <v>106.662284541207</v>
      </c>
      <c r="S6" s="4">
        <v>184.14895727049699</v>
      </c>
      <c r="T6" s="3" t="b">
        <v>0</v>
      </c>
      <c r="U6" s="4">
        <v>6.5193333333333303</v>
      </c>
      <c r="V6" s="4">
        <v>186441.73011510901</v>
      </c>
      <c r="W6" s="4">
        <v>93.736959080616401</v>
      </c>
      <c r="X6" s="3" t="b">
        <v>0</v>
      </c>
    </row>
    <row r="7" spans="1:24">
      <c r="A7" s="3"/>
      <c r="B7" s="3"/>
      <c r="C7" s="3" t="s">
        <v>371</v>
      </c>
      <c r="D7" s="3" t="s">
        <v>174</v>
      </c>
      <c r="E7" s="3" t="s">
        <v>192</v>
      </c>
      <c r="F7" s="4">
        <v>5</v>
      </c>
      <c r="G7" s="3" t="s">
        <v>710</v>
      </c>
      <c r="H7" s="3" t="s">
        <v>13</v>
      </c>
      <c r="I7" s="3" t="s">
        <v>14</v>
      </c>
      <c r="J7" s="1">
        <v>44272.729780092603</v>
      </c>
      <c r="K7" s="4">
        <v>2500</v>
      </c>
      <c r="L7" s="4">
        <v>7.2261333333333297</v>
      </c>
      <c r="M7" s="4">
        <v>9690.6778952614095</v>
      </c>
      <c r="N7" s="3" t="b">
        <v>0</v>
      </c>
      <c r="O7" s="4">
        <v>79.338725648175597</v>
      </c>
      <c r="P7" s="4"/>
      <c r="Q7" s="4">
        <v>79.338725648175597</v>
      </c>
      <c r="R7" s="4">
        <v>3.17354902592702</v>
      </c>
      <c r="S7" s="4">
        <v>181.40895605711299</v>
      </c>
      <c r="T7" s="3" t="b">
        <v>0</v>
      </c>
      <c r="U7" s="4">
        <v>6.5193000000000003</v>
      </c>
      <c r="V7" s="4">
        <v>203357.40703589399</v>
      </c>
      <c r="W7" s="4">
        <v>91.684994346448804</v>
      </c>
      <c r="X7" s="3" t="b">
        <v>0</v>
      </c>
    </row>
    <row r="8" spans="1:24">
      <c r="A8" s="3"/>
      <c r="B8" s="3"/>
      <c r="C8" s="3" t="s">
        <v>215</v>
      </c>
      <c r="D8" s="3" t="s">
        <v>174</v>
      </c>
      <c r="E8" s="3" t="s">
        <v>192</v>
      </c>
      <c r="F8" s="4">
        <v>6</v>
      </c>
      <c r="G8" s="3" t="s">
        <v>709</v>
      </c>
      <c r="H8" s="3" t="s">
        <v>13</v>
      </c>
      <c r="I8" s="3" t="s">
        <v>38</v>
      </c>
      <c r="J8" s="1">
        <v>44272.744756944398</v>
      </c>
      <c r="K8" s="4">
        <v>1500</v>
      </c>
      <c r="L8" s="4">
        <v>7.2296166666666704</v>
      </c>
      <c r="M8" s="4">
        <v>128531.573582839</v>
      </c>
      <c r="N8" s="3" t="b">
        <v>0</v>
      </c>
      <c r="O8" s="4">
        <v>1511.25937593609</v>
      </c>
      <c r="P8" s="4"/>
      <c r="Q8" s="4">
        <v>1511.25937593609</v>
      </c>
      <c r="R8" s="4">
        <v>100.750625062406</v>
      </c>
      <c r="S8" s="4">
        <v>177.49403307162001</v>
      </c>
      <c r="T8" s="3" t="b">
        <v>0</v>
      </c>
      <c r="U8" s="4">
        <v>6.5240999999999998</v>
      </c>
      <c r="V8" s="4">
        <v>188350.137099813</v>
      </c>
      <c r="W8" s="4">
        <v>92.0375574108362</v>
      </c>
      <c r="X8" s="3" t="b">
        <v>0</v>
      </c>
    </row>
    <row r="9" spans="1:24">
      <c r="A9" s="3"/>
      <c r="B9" s="3"/>
      <c r="C9" s="3" t="s">
        <v>423</v>
      </c>
      <c r="D9" s="3" t="s">
        <v>174</v>
      </c>
      <c r="E9" s="3" t="s">
        <v>192</v>
      </c>
      <c r="F9" s="4">
        <v>7</v>
      </c>
      <c r="G9" s="3" t="s">
        <v>708</v>
      </c>
      <c r="H9" s="3" t="s">
        <v>13</v>
      </c>
      <c r="I9" s="3" t="s">
        <v>25</v>
      </c>
      <c r="J9" s="1">
        <v>44272.759710648097</v>
      </c>
      <c r="K9" s="4">
        <v>800</v>
      </c>
      <c r="L9" s="4">
        <v>7.2295833333333297</v>
      </c>
      <c r="M9" s="4">
        <v>76499.345855344407</v>
      </c>
      <c r="N9" s="3" t="b">
        <v>0</v>
      </c>
      <c r="O9" s="4">
        <v>792.09557281211005</v>
      </c>
      <c r="P9" s="4"/>
      <c r="Q9" s="4">
        <v>792.09557281211005</v>
      </c>
      <c r="R9" s="4">
        <v>99.011946601513699</v>
      </c>
      <c r="S9" s="4">
        <v>179.448268110783</v>
      </c>
      <c r="T9" s="3" t="b">
        <v>0</v>
      </c>
      <c r="U9" s="4">
        <v>6.5240499999999999</v>
      </c>
      <c r="V9" s="4">
        <v>200915.66403161199</v>
      </c>
      <c r="W9" s="4">
        <v>91.778163446157606</v>
      </c>
      <c r="X9" s="3" t="b">
        <v>0</v>
      </c>
    </row>
    <row r="10" spans="1:24">
      <c r="A10" s="3"/>
      <c r="B10" s="3"/>
      <c r="C10" s="3" t="s">
        <v>327</v>
      </c>
      <c r="D10" s="3" t="s">
        <v>174</v>
      </c>
      <c r="E10" s="3" t="s">
        <v>192</v>
      </c>
      <c r="F10" s="4">
        <v>8</v>
      </c>
      <c r="G10" s="3" t="s">
        <v>707</v>
      </c>
      <c r="H10" s="3" t="s">
        <v>13</v>
      </c>
      <c r="I10" s="3" t="s">
        <v>12</v>
      </c>
      <c r="J10" s="1">
        <v>44272.774814814802</v>
      </c>
      <c r="K10" s="4">
        <v>500</v>
      </c>
      <c r="L10" s="4">
        <v>7.2261666666666704</v>
      </c>
      <c r="M10" s="4">
        <v>41088.261404628603</v>
      </c>
      <c r="N10" s="3" t="b">
        <v>0</v>
      </c>
      <c r="O10" s="4">
        <v>417.67166966192701</v>
      </c>
      <c r="P10" s="4"/>
      <c r="Q10" s="4">
        <v>417.67166966192701</v>
      </c>
      <c r="R10" s="4">
        <v>83.534333932385294</v>
      </c>
      <c r="S10" s="4">
        <v>176.865243038796</v>
      </c>
      <c r="T10" s="3" t="b">
        <v>0</v>
      </c>
      <c r="U10" s="4">
        <v>6.5241166666666697</v>
      </c>
      <c r="V10" s="4">
        <v>192357.21448276</v>
      </c>
      <c r="W10" s="4">
        <v>90.033938168013194</v>
      </c>
      <c r="X10" s="3" t="b">
        <v>0</v>
      </c>
    </row>
    <row r="11" spans="1:24">
      <c r="A11" s="3"/>
      <c r="B11" s="3"/>
      <c r="C11" s="3" t="s">
        <v>193</v>
      </c>
      <c r="D11" s="3" t="s">
        <v>174</v>
      </c>
      <c r="E11" s="3" t="s">
        <v>192</v>
      </c>
      <c r="F11" s="4">
        <v>9</v>
      </c>
      <c r="G11" s="3" t="s">
        <v>706</v>
      </c>
      <c r="H11" s="3" t="s">
        <v>13</v>
      </c>
      <c r="I11" s="3" t="s">
        <v>26</v>
      </c>
      <c r="J11" s="1">
        <v>44272.789837962999</v>
      </c>
      <c r="K11" s="4">
        <v>350</v>
      </c>
      <c r="L11" s="4">
        <v>7.2295833333333297</v>
      </c>
      <c r="M11" s="4">
        <v>28725.725974807199</v>
      </c>
      <c r="N11" s="3" t="b">
        <v>0</v>
      </c>
      <c r="O11" s="4">
        <v>274.18864841224399</v>
      </c>
      <c r="P11" s="4"/>
      <c r="Q11" s="4">
        <v>274.18864841224399</v>
      </c>
      <c r="R11" s="4">
        <v>78.339613832069801</v>
      </c>
      <c r="S11" s="4">
        <v>178.35003737767099</v>
      </c>
      <c r="T11" s="3" t="b">
        <v>0</v>
      </c>
      <c r="U11" s="4">
        <v>6.5240666666666698</v>
      </c>
      <c r="V11" s="4">
        <v>196676.10706275501</v>
      </c>
      <c r="W11" s="4">
        <v>89.153850624497295</v>
      </c>
      <c r="X11" s="3" t="b">
        <v>0</v>
      </c>
    </row>
    <row r="12" spans="1:24">
      <c r="A12" s="3"/>
      <c r="B12" s="3"/>
      <c r="C12" s="3" t="s">
        <v>403</v>
      </c>
      <c r="D12" s="3" t="s">
        <v>174</v>
      </c>
      <c r="E12" s="3" t="s">
        <v>192</v>
      </c>
      <c r="F12" s="4">
        <v>10</v>
      </c>
      <c r="G12" s="3" t="s">
        <v>705</v>
      </c>
      <c r="H12" s="3" t="s">
        <v>13</v>
      </c>
      <c r="I12" s="3" t="s">
        <v>20</v>
      </c>
      <c r="J12" s="1">
        <v>44272.804803240702</v>
      </c>
      <c r="K12" s="4">
        <v>200</v>
      </c>
      <c r="L12" s="4">
        <v>7.2296166666666704</v>
      </c>
      <c r="M12" s="4">
        <v>18907.954082131801</v>
      </c>
      <c r="N12" s="3" t="b">
        <v>0</v>
      </c>
      <c r="O12" s="4">
        <v>171.363154506802</v>
      </c>
      <c r="P12" s="4"/>
      <c r="Q12" s="4">
        <v>171.363154506802</v>
      </c>
      <c r="R12" s="4">
        <v>85.681577253401002</v>
      </c>
      <c r="S12" s="4">
        <v>187.60293233895399</v>
      </c>
      <c r="T12" s="3" t="b">
        <v>0</v>
      </c>
      <c r="U12" s="4">
        <v>6.5193333333333303</v>
      </c>
      <c r="V12" s="4">
        <v>197922.379625264</v>
      </c>
      <c r="W12" s="4">
        <v>88.930088383692095</v>
      </c>
      <c r="X12" s="3" t="b">
        <v>0</v>
      </c>
    </row>
    <row r="13" spans="1:24">
      <c r="A13" s="3"/>
      <c r="B13" s="3"/>
      <c r="C13" s="3" t="s">
        <v>304</v>
      </c>
      <c r="D13" s="3" t="s">
        <v>174</v>
      </c>
      <c r="E13" s="3" t="s">
        <v>192</v>
      </c>
      <c r="F13" s="4">
        <v>11</v>
      </c>
      <c r="G13" s="3" t="s">
        <v>704</v>
      </c>
      <c r="H13" s="3" t="s">
        <v>13</v>
      </c>
      <c r="I13" s="3" t="s">
        <v>32</v>
      </c>
      <c r="J13" s="1">
        <v>44272.819965277798</v>
      </c>
      <c r="K13" s="4">
        <v>125</v>
      </c>
      <c r="L13" s="4">
        <v>7.2261166666666696</v>
      </c>
      <c r="M13" s="4">
        <v>13169.560331430301</v>
      </c>
      <c r="N13" s="3" t="b">
        <v>0</v>
      </c>
      <c r="O13" s="4">
        <v>122.52544321289599</v>
      </c>
      <c r="P13" s="4"/>
      <c r="Q13" s="4">
        <v>122.52544321289599</v>
      </c>
      <c r="R13" s="4">
        <v>98.020354570316499</v>
      </c>
      <c r="S13" s="4">
        <v>181.646002198925</v>
      </c>
      <c r="T13" s="3" t="b">
        <v>0</v>
      </c>
      <c r="U13" s="4">
        <v>6.5193000000000003</v>
      </c>
      <c r="V13" s="4">
        <v>186641.528955708</v>
      </c>
      <c r="W13" s="4">
        <v>88.985772483271901</v>
      </c>
      <c r="X13" s="3" t="b">
        <v>0</v>
      </c>
    </row>
    <row r="14" spans="1:24">
      <c r="A14" s="3"/>
      <c r="B14" s="3"/>
      <c r="C14" s="3" t="s">
        <v>259</v>
      </c>
      <c r="D14" s="3" t="s">
        <v>174</v>
      </c>
      <c r="E14" s="3" t="s">
        <v>192</v>
      </c>
      <c r="F14" s="4">
        <v>12</v>
      </c>
      <c r="G14" s="3" t="s">
        <v>703</v>
      </c>
      <c r="H14" s="3" t="s">
        <v>13</v>
      </c>
      <c r="I14" s="3" t="s">
        <v>33</v>
      </c>
      <c r="J14" s="1">
        <v>44272.835115740701</v>
      </c>
      <c r="K14" s="4">
        <v>80</v>
      </c>
      <c r="L14" s="4">
        <v>7.2262166666666703</v>
      </c>
      <c r="M14" s="4">
        <v>8017.75678480447</v>
      </c>
      <c r="N14" s="3" t="b">
        <v>0</v>
      </c>
      <c r="O14" s="4">
        <v>66.096140069081301</v>
      </c>
      <c r="P14" s="4"/>
      <c r="Q14" s="4">
        <v>66.096140069081301</v>
      </c>
      <c r="R14" s="4">
        <v>82.620175086351693</v>
      </c>
      <c r="S14" s="4">
        <v>184.599812428718</v>
      </c>
      <c r="T14" s="3" t="b">
        <v>0</v>
      </c>
      <c r="U14" s="4">
        <v>6.5241499999999997</v>
      </c>
      <c r="V14" s="4">
        <v>198422.00486014699</v>
      </c>
      <c r="W14" s="4">
        <v>88.533852840696099</v>
      </c>
      <c r="X14" s="3" t="b">
        <v>0</v>
      </c>
    </row>
    <row r="15" spans="1:24">
      <c r="A15" s="3"/>
      <c r="B15" s="3"/>
      <c r="C15" s="3" t="s">
        <v>349</v>
      </c>
      <c r="D15" s="3" t="s">
        <v>174</v>
      </c>
      <c r="E15" s="3" t="s">
        <v>192</v>
      </c>
      <c r="F15" s="4">
        <v>13</v>
      </c>
      <c r="G15" s="3" t="s">
        <v>702</v>
      </c>
      <c r="H15" s="3" t="s">
        <v>13</v>
      </c>
      <c r="I15" s="3" t="s">
        <v>35</v>
      </c>
      <c r="J15" s="1">
        <v>44272.850150462997</v>
      </c>
      <c r="K15" s="4">
        <v>50</v>
      </c>
      <c r="L15" s="4">
        <v>7.2295833333333297</v>
      </c>
      <c r="M15" s="4">
        <v>4416.0084759951296</v>
      </c>
      <c r="N15" s="3" t="b">
        <v>0</v>
      </c>
      <c r="O15" s="4">
        <v>35.378682478730497</v>
      </c>
      <c r="P15" s="4"/>
      <c r="Q15" s="4">
        <v>35.378682478730497</v>
      </c>
      <c r="R15" s="4">
        <v>70.757364957460894</v>
      </c>
      <c r="S15" s="4">
        <v>205.748164180462</v>
      </c>
      <c r="T15" s="3" t="b">
        <v>0</v>
      </c>
      <c r="U15" s="4">
        <v>6.5193000000000003</v>
      </c>
      <c r="V15" s="4">
        <v>192186.742798861</v>
      </c>
      <c r="W15" s="4">
        <v>91.418212098168198</v>
      </c>
      <c r="X15" s="3" t="b">
        <v>0</v>
      </c>
    </row>
    <row r="16" spans="1:24">
      <c r="A16" s="3"/>
      <c r="B16" s="3"/>
      <c r="C16" s="3" t="s">
        <v>237</v>
      </c>
      <c r="D16" s="3" t="s">
        <v>174</v>
      </c>
      <c r="E16" s="3" t="s">
        <v>192</v>
      </c>
      <c r="F16" s="4">
        <v>14</v>
      </c>
      <c r="G16" s="3" t="s">
        <v>701</v>
      </c>
      <c r="H16" s="3" t="s">
        <v>13</v>
      </c>
      <c r="I16" s="3" t="s">
        <v>31</v>
      </c>
      <c r="J16" s="1">
        <v>44272.865358796298</v>
      </c>
      <c r="K16" s="4">
        <v>30</v>
      </c>
      <c r="L16" s="4">
        <v>7.2261499999999996</v>
      </c>
      <c r="M16" s="4">
        <v>3610.3492349543098</v>
      </c>
      <c r="N16" s="3" t="b">
        <v>0</v>
      </c>
      <c r="O16" s="4">
        <v>28.299626231486801</v>
      </c>
      <c r="P16" s="4"/>
      <c r="Q16" s="4">
        <v>28.299626231486801</v>
      </c>
      <c r="R16" s="4">
        <v>94.332087438289307</v>
      </c>
      <c r="S16" s="4">
        <v>169.275905276749</v>
      </c>
      <c r="T16" s="3" t="b">
        <v>0</v>
      </c>
      <c r="U16" s="4">
        <v>6.5193333333333303</v>
      </c>
      <c r="V16" s="4">
        <v>192228.06757542901</v>
      </c>
      <c r="W16" s="4">
        <v>90.237892797664401</v>
      </c>
      <c r="X16" s="3" t="b">
        <v>0</v>
      </c>
    </row>
    <row r="17" spans="1:24">
      <c r="A17" s="3"/>
      <c r="B17" s="3"/>
      <c r="C17" s="3" t="s">
        <v>469</v>
      </c>
      <c r="D17" s="3" t="s">
        <v>174</v>
      </c>
      <c r="E17" s="3" t="s">
        <v>192</v>
      </c>
      <c r="F17" s="4">
        <v>15</v>
      </c>
      <c r="G17" s="3" t="s">
        <v>700</v>
      </c>
      <c r="H17" s="3" t="s">
        <v>13</v>
      </c>
      <c r="I17" s="3" t="s">
        <v>17</v>
      </c>
      <c r="J17" s="1">
        <v>44272.880532407398</v>
      </c>
      <c r="K17" s="4">
        <v>20</v>
      </c>
      <c r="L17" s="4">
        <v>7.2295833333333297</v>
      </c>
      <c r="M17" s="4">
        <v>3229.4622311182802</v>
      </c>
      <c r="N17" s="3" t="b">
        <v>0</v>
      </c>
      <c r="O17" s="4">
        <v>27.659065322804299</v>
      </c>
      <c r="P17" s="4"/>
      <c r="Q17" s="4">
        <v>27.659065322804299</v>
      </c>
      <c r="R17" s="4">
        <v>138.295326614022</v>
      </c>
      <c r="S17" s="4">
        <v>132.030704488206</v>
      </c>
      <c r="T17" s="3" t="b">
        <v>0</v>
      </c>
      <c r="U17" s="4">
        <v>6.5193000000000003</v>
      </c>
      <c r="V17" s="4">
        <v>175540.92534020299</v>
      </c>
      <c r="W17" s="4">
        <v>88.647145340149606</v>
      </c>
      <c r="X17" s="3" t="b">
        <v>0</v>
      </c>
    </row>
    <row r="18" spans="1:24">
      <c r="A18" s="3"/>
      <c r="B18" s="3"/>
      <c r="C18" s="3" t="s">
        <v>467</v>
      </c>
      <c r="D18" s="3" t="s">
        <v>174</v>
      </c>
      <c r="E18" s="3" t="s">
        <v>192</v>
      </c>
      <c r="F18" s="4">
        <v>16</v>
      </c>
      <c r="G18" s="3" t="s">
        <v>699</v>
      </c>
      <c r="H18" s="3" t="s">
        <v>13</v>
      </c>
      <c r="I18" s="3" t="s">
        <v>6</v>
      </c>
      <c r="J18" s="1">
        <v>44272.895590277803</v>
      </c>
      <c r="K18" s="4">
        <v>12</v>
      </c>
      <c r="L18" s="4">
        <v>7.2296166666666704</v>
      </c>
      <c r="M18" s="4">
        <v>2720.7174178052001</v>
      </c>
      <c r="N18" s="3" t="b">
        <v>0</v>
      </c>
      <c r="O18" s="4">
        <v>23.139326352062699</v>
      </c>
      <c r="P18" s="4"/>
      <c r="Q18" s="4">
        <v>23.139326352062699</v>
      </c>
      <c r="R18" s="4">
        <v>192.82771960052199</v>
      </c>
      <c r="S18" s="4">
        <v>123.042186493823</v>
      </c>
      <c r="T18" s="3" t="b">
        <v>0</v>
      </c>
      <c r="U18" s="4">
        <v>6.5193333333333303</v>
      </c>
      <c r="V18" s="4">
        <v>173746.80097250501</v>
      </c>
      <c r="W18" s="4">
        <v>89.424157475164506</v>
      </c>
      <c r="X18" s="3" t="b">
        <v>0</v>
      </c>
    </row>
    <row r="19" spans="1:24">
      <c r="A19" s="3"/>
      <c r="B19" s="3"/>
      <c r="C19" s="3" t="s">
        <v>465</v>
      </c>
      <c r="D19" s="3" t="s">
        <v>174</v>
      </c>
      <c r="E19" s="3" t="s">
        <v>192</v>
      </c>
      <c r="F19" s="4">
        <v>17</v>
      </c>
      <c r="G19" s="3" t="s">
        <v>698</v>
      </c>
      <c r="H19" s="3" t="s">
        <v>13</v>
      </c>
      <c r="I19" s="3" t="s">
        <v>23</v>
      </c>
      <c r="J19" s="1">
        <v>44272.910810185203</v>
      </c>
      <c r="K19" s="4">
        <v>7</v>
      </c>
      <c r="L19" s="4">
        <v>7.2226499999999998</v>
      </c>
      <c r="M19" s="4">
        <v>1103.2794921073901</v>
      </c>
      <c r="N19" s="3" t="b">
        <v>0</v>
      </c>
      <c r="O19" s="4">
        <v>7.5388801993940397</v>
      </c>
      <c r="P19" s="4"/>
      <c r="Q19" s="4">
        <v>7.5388801993940397</v>
      </c>
      <c r="R19" s="4">
        <v>107.69828856277201</v>
      </c>
      <c r="S19" s="4">
        <v>139.50112763462801</v>
      </c>
      <c r="T19" s="3" t="b">
        <v>0</v>
      </c>
      <c r="U19" s="4">
        <v>6.5193000000000003</v>
      </c>
      <c r="V19" s="4">
        <v>194004.380924753</v>
      </c>
      <c r="W19" s="4">
        <v>89.565884980602902</v>
      </c>
      <c r="X19" s="3" t="b">
        <v>0</v>
      </c>
    </row>
    <row r="20" spans="1:24">
      <c r="A20" s="3"/>
      <c r="B20" s="3"/>
      <c r="C20" s="3" t="s">
        <v>190</v>
      </c>
      <c r="D20" s="3" t="s">
        <v>174</v>
      </c>
      <c r="E20" s="3"/>
      <c r="F20" s="4">
        <v>2</v>
      </c>
      <c r="G20" s="3" t="s">
        <v>723</v>
      </c>
      <c r="H20" s="3" t="s">
        <v>34</v>
      </c>
      <c r="I20" s="3"/>
      <c r="J20" s="1">
        <v>44272.549652777801</v>
      </c>
      <c r="K20" s="4"/>
      <c r="L20" s="4">
        <v>7.2261166666666696</v>
      </c>
      <c r="M20" s="4">
        <v>658.19854532063698</v>
      </c>
      <c r="N20" s="3" t="b">
        <v>0</v>
      </c>
      <c r="O20" s="4">
        <v>4.4423960489731602</v>
      </c>
      <c r="P20" s="4"/>
      <c r="Q20" s="4">
        <v>4.4423960489731602</v>
      </c>
      <c r="R20" s="4"/>
      <c r="S20" s="4">
        <v>61.5938402211235</v>
      </c>
      <c r="T20" s="3" t="b">
        <v>0</v>
      </c>
      <c r="U20" s="4">
        <v>6.5193000000000003</v>
      </c>
      <c r="V20" s="4">
        <v>186610.45650548299</v>
      </c>
      <c r="W20" s="4">
        <v>90.469482780572505</v>
      </c>
      <c r="X20" s="3" t="b">
        <v>0</v>
      </c>
    </row>
    <row r="21" spans="1:24">
      <c r="A21" s="3"/>
      <c r="B21" s="3"/>
      <c r="C21" s="3" t="s">
        <v>190</v>
      </c>
      <c r="D21" s="3" t="s">
        <v>174</v>
      </c>
      <c r="E21" s="3"/>
      <c r="F21" s="4">
        <v>2</v>
      </c>
      <c r="G21" s="3" t="s">
        <v>722</v>
      </c>
      <c r="H21" s="3" t="s">
        <v>34</v>
      </c>
      <c r="I21" s="3"/>
      <c r="J21" s="1">
        <v>44272.564583333296</v>
      </c>
      <c r="K21" s="4"/>
      <c r="L21" s="4">
        <v>7.2261499999999996</v>
      </c>
      <c r="M21" s="4">
        <v>0</v>
      </c>
      <c r="N21" s="3" t="b">
        <v>1</v>
      </c>
      <c r="O21" s="4">
        <v>0</v>
      </c>
      <c r="P21" s="4"/>
      <c r="Q21" s="4">
        <v>0</v>
      </c>
      <c r="R21" s="4"/>
      <c r="S21" s="4"/>
      <c r="T21" s="3" t="b">
        <v>0</v>
      </c>
      <c r="U21" s="4">
        <v>6.5193333333333303</v>
      </c>
      <c r="V21" s="4">
        <v>197264.84941383099</v>
      </c>
      <c r="W21" s="4">
        <v>88.6676540895551</v>
      </c>
      <c r="X21" s="3" t="b">
        <v>0</v>
      </c>
    </row>
    <row r="22" spans="1:24">
      <c r="A22" s="3"/>
      <c r="B22" s="3"/>
      <c r="C22" s="3" t="s">
        <v>190</v>
      </c>
      <c r="D22" s="3" t="s">
        <v>174</v>
      </c>
      <c r="E22" s="3"/>
      <c r="F22" s="4">
        <v>2</v>
      </c>
      <c r="G22" s="3" t="s">
        <v>721</v>
      </c>
      <c r="H22" s="3" t="s">
        <v>34</v>
      </c>
      <c r="I22" s="3"/>
      <c r="J22" s="1">
        <v>44272.579490740703</v>
      </c>
      <c r="K22" s="4"/>
      <c r="L22" s="4">
        <v>7.2295999999999996</v>
      </c>
      <c r="M22" s="4">
        <v>917.14872574210403</v>
      </c>
      <c r="N22" s="3" t="b">
        <v>0</v>
      </c>
      <c r="O22" s="4">
        <v>6.2037139210389904</v>
      </c>
      <c r="P22" s="4"/>
      <c r="Q22" s="4">
        <v>6.2037139210389904</v>
      </c>
      <c r="R22" s="4"/>
      <c r="S22" s="4">
        <v>351.75510556070498</v>
      </c>
      <c r="T22" s="3" t="b">
        <v>0</v>
      </c>
      <c r="U22" s="4">
        <v>6.5193166666666702</v>
      </c>
      <c r="V22" s="4">
        <v>192320.369970803</v>
      </c>
      <c r="W22" s="4">
        <v>91.088272837569804</v>
      </c>
      <c r="X22" s="3" t="b">
        <v>0</v>
      </c>
    </row>
    <row r="23" spans="1:24">
      <c r="A23" s="3"/>
      <c r="B23" s="3"/>
      <c r="C23" s="3" t="s">
        <v>190</v>
      </c>
      <c r="D23" s="3" t="s">
        <v>174</v>
      </c>
      <c r="E23" s="3"/>
      <c r="F23" s="4">
        <v>2</v>
      </c>
      <c r="G23" s="3" t="s">
        <v>720</v>
      </c>
      <c r="H23" s="3" t="s">
        <v>34</v>
      </c>
      <c r="I23" s="3"/>
      <c r="J23" s="1">
        <v>44272.594444444403</v>
      </c>
      <c r="K23" s="4"/>
      <c r="L23" s="4">
        <v>7.2296166666666704</v>
      </c>
      <c r="M23" s="4">
        <v>1229.7188258692099</v>
      </c>
      <c r="N23" s="3" t="b">
        <v>0</v>
      </c>
      <c r="O23" s="4">
        <v>8.7713118367640206</v>
      </c>
      <c r="P23" s="4"/>
      <c r="Q23" s="4">
        <v>8.7713118367640206</v>
      </c>
      <c r="R23" s="4"/>
      <c r="S23" s="4">
        <v>471.47337084907002</v>
      </c>
      <c r="T23" s="3" t="b">
        <v>0</v>
      </c>
      <c r="U23" s="4">
        <v>6.5193333333333303</v>
      </c>
      <c r="V23" s="4">
        <v>188599.34533091701</v>
      </c>
      <c r="W23" s="4">
        <v>89.326449608531505</v>
      </c>
      <c r="X23" s="3" t="b">
        <v>0</v>
      </c>
    </row>
    <row r="24" spans="1:24">
      <c r="A24" s="3"/>
      <c r="B24" s="3"/>
      <c r="C24" s="3" t="s">
        <v>190</v>
      </c>
      <c r="D24" s="3" t="s">
        <v>174</v>
      </c>
      <c r="E24" s="3"/>
      <c r="F24" s="4">
        <v>2</v>
      </c>
      <c r="G24" s="3" t="s">
        <v>719</v>
      </c>
      <c r="H24" s="3" t="s">
        <v>34</v>
      </c>
      <c r="I24" s="3"/>
      <c r="J24" s="1">
        <v>44272.6094675926</v>
      </c>
      <c r="K24" s="4"/>
      <c r="L24" s="4">
        <v>7.2261166666666696</v>
      </c>
      <c r="M24" s="4">
        <v>847.97292169842797</v>
      </c>
      <c r="N24" s="3" t="b">
        <v>0</v>
      </c>
      <c r="O24" s="4">
        <v>6.0174661627102202</v>
      </c>
      <c r="P24" s="4"/>
      <c r="Q24" s="4">
        <v>6.0174661627102202</v>
      </c>
      <c r="R24" s="4"/>
      <c r="S24" s="4">
        <v>891.65642547504297</v>
      </c>
      <c r="T24" s="3" t="b">
        <v>0</v>
      </c>
      <c r="U24" s="4">
        <v>6.5193000000000003</v>
      </c>
      <c r="V24" s="4">
        <v>182778.03872591301</v>
      </c>
      <c r="W24" s="4">
        <v>92.396024688521194</v>
      </c>
      <c r="X24" s="3" t="b">
        <v>0</v>
      </c>
    </row>
    <row r="25" spans="1:24">
      <c r="A25" s="3"/>
      <c r="B25" s="3"/>
      <c r="C25" s="3" t="s">
        <v>190</v>
      </c>
      <c r="D25" s="3" t="s">
        <v>174</v>
      </c>
      <c r="E25" s="3"/>
      <c r="F25" s="4">
        <v>2</v>
      </c>
      <c r="G25" s="3" t="s">
        <v>634</v>
      </c>
      <c r="H25" s="3" t="s">
        <v>34</v>
      </c>
      <c r="I25" s="3"/>
      <c r="J25" s="1">
        <v>44273.467499999999</v>
      </c>
      <c r="K25" s="4"/>
      <c r="L25" s="4">
        <v>7.2192833333333297</v>
      </c>
      <c r="M25" s="4">
        <v>945.48276898802999</v>
      </c>
      <c r="N25" s="3" t="b">
        <v>0</v>
      </c>
      <c r="O25" s="4">
        <v>7.4005563723372703</v>
      </c>
      <c r="P25" s="4"/>
      <c r="Q25" s="4">
        <v>7.4005563723372703</v>
      </c>
      <c r="R25" s="4"/>
      <c r="S25" s="4">
        <v>6556.2847146930999</v>
      </c>
      <c r="T25" s="3" t="b">
        <v>0</v>
      </c>
      <c r="U25" s="4">
        <v>6.5145999999999997</v>
      </c>
      <c r="V25" s="4">
        <v>169061.01821352399</v>
      </c>
      <c r="W25" s="4">
        <v>89.340000711682706</v>
      </c>
      <c r="X25" s="3" t="b">
        <v>0</v>
      </c>
    </row>
    <row r="26" spans="1:24">
      <c r="A26" s="3"/>
      <c r="B26" s="3"/>
      <c r="C26" s="3" t="s">
        <v>190</v>
      </c>
      <c r="D26" s="3" t="s">
        <v>174</v>
      </c>
      <c r="E26" s="3"/>
      <c r="F26" s="4">
        <v>2</v>
      </c>
      <c r="G26" s="3" t="s">
        <v>553</v>
      </c>
      <c r="H26" s="3" t="s">
        <v>34</v>
      </c>
      <c r="I26" s="3"/>
      <c r="J26" s="1">
        <v>44274.146261574097</v>
      </c>
      <c r="K26" s="4"/>
      <c r="L26" s="4">
        <v>7.2157166666666699</v>
      </c>
      <c r="M26" s="4">
        <v>972.07866209337601</v>
      </c>
      <c r="N26" s="3" t="b">
        <v>0</v>
      </c>
      <c r="O26" s="4">
        <v>8.2466262292352397</v>
      </c>
      <c r="P26" s="4"/>
      <c r="Q26" s="4">
        <v>8.2466262292352397</v>
      </c>
      <c r="R26" s="4"/>
      <c r="S26" s="4">
        <v>6504.6879303560299</v>
      </c>
      <c r="T26" s="3" t="b">
        <v>0</v>
      </c>
      <c r="U26" s="4">
        <v>6.5097833333333304</v>
      </c>
      <c r="V26" s="4">
        <v>157627.000074991</v>
      </c>
      <c r="W26" s="4">
        <v>86.470268488040404</v>
      </c>
      <c r="X26" s="3" t="b">
        <v>0</v>
      </c>
    </row>
    <row r="27" spans="1:24">
      <c r="A27" s="3"/>
      <c r="B27" s="3"/>
      <c r="C27" s="3" t="s">
        <v>190</v>
      </c>
      <c r="D27" s="3" t="s">
        <v>174</v>
      </c>
      <c r="E27" s="3"/>
      <c r="F27" s="4">
        <v>2</v>
      </c>
      <c r="G27" s="3" t="s">
        <v>443</v>
      </c>
      <c r="H27" s="3" t="s">
        <v>34</v>
      </c>
      <c r="I27" s="3"/>
      <c r="J27" s="1">
        <v>44275.124768518501</v>
      </c>
      <c r="K27" s="4"/>
      <c r="L27" s="4">
        <v>7.20536666666667</v>
      </c>
      <c r="M27" s="4">
        <v>1194.6795075827999</v>
      </c>
      <c r="N27" s="3" t="b">
        <v>0</v>
      </c>
      <c r="O27" s="4">
        <v>11.6550629841649</v>
      </c>
      <c r="P27" s="4"/>
      <c r="Q27" s="4">
        <v>11.6550629841649</v>
      </c>
      <c r="R27" s="4"/>
      <c r="S27" s="4">
        <v>5179.6610783113902</v>
      </c>
      <c r="T27" s="3" t="b">
        <v>0</v>
      </c>
      <c r="U27" s="4">
        <v>6.5145666666666697</v>
      </c>
      <c r="V27" s="4">
        <v>141738.24094844999</v>
      </c>
      <c r="W27" s="4">
        <v>91.515449381701401</v>
      </c>
      <c r="X27" s="3" t="b">
        <v>0</v>
      </c>
    </row>
    <row r="28" spans="1:24">
      <c r="A28" s="3"/>
      <c r="B28" s="3"/>
      <c r="C28" s="3" t="s">
        <v>190</v>
      </c>
      <c r="D28" s="3" t="s">
        <v>174</v>
      </c>
      <c r="E28" s="3"/>
      <c r="F28" s="4">
        <v>2</v>
      </c>
      <c r="G28" s="3" t="s">
        <v>393</v>
      </c>
      <c r="H28" s="3" t="s">
        <v>34</v>
      </c>
      <c r="I28" s="3"/>
      <c r="J28" s="1">
        <v>44275.531412037002</v>
      </c>
      <c r="K28" s="4"/>
      <c r="L28" s="4">
        <v>7.2087833333333302</v>
      </c>
      <c r="M28" s="4">
        <v>1667.10393551686</v>
      </c>
      <c r="N28" s="3" t="b">
        <v>0</v>
      </c>
      <c r="O28" s="4">
        <v>16.875761774350199</v>
      </c>
      <c r="P28" s="4"/>
      <c r="Q28" s="4">
        <v>16.875761774350199</v>
      </c>
      <c r="R28" s="4"/>
      <c r="S28" s="4">
        <v>3944.1935935196798</v>
      </c>
      <c r="T28" s="3" t="b">
        <v>0</v>
      </c>
      <c r="U28" s="4">
        <v>6.5097833333333304</v>
      </c>
      <c r="V28" s="4">
        <v>141583.22676778899</v>
      </c>
      <c r="W28" s="4">
        <v>89.862327449149703</v>
      </c>
      <c r="X28" s="3" t="b">
        <v>0</v>
      </c>
    </row>
    <row r="29" spans="1:24">
      <c r="A29" s="3"/>
      <c r="B29" s="3"/>
      <c r="C29" s="3" t="s">
        <v>190</v>
      </c>
      <c r="D29" s="3" t="s">
        <v>174</v>
      </c>
      <c r="E29" s="3"/>
      <c r="F29" s="4">
        <v>2</v>
      </c>
      <c r="G29" s="3" t="s">
        <v>325</v>
      </c>
      <c r="H29" s="3" t="s">
        <v>34</v>
      </c>
      <c r="I29" s="3"/>
      <c r="J29" s="1">
        <v>44276.058587963002</v>
      </c>
      <c r="K29" s="4"/>
      <c r="L29" s="4">
        <v>7.2053500000000001</v>
      </c>
      <c r="M29" s="4">
        <v>884.49701797102296</v>
      </c>
      <c r="N29" s="3" t="b">
        <v>0</v>
      </c>
      <c r="O29" s="4">
        <v>6.7255211914570703</v>
      </c>
      <c r="P29" s="4"/>
      <c r="Q29" s="4">
        <v>6.7255211914570703</v>
      </c>
      <c r="R29" s="4"/>
      <c r="S29" s="4">
        <v>7454.7457360472799</v>
      </c>
      <c r="T29" s="3" t="b">
        <v>0</v>
      </c>
      <c r="U29" s="4">
        <v>6.5145666666666697</v>
      </c>
      <c r="V29" s="4">
        <v>172426.208867529</v>
      </c>
      <c r="W29" s="4">
        <v>88.262797840393006</v>
      </c>
      <c r="X29" s="3" t="b">
        <v>0</v>
      </c>
    </row>
    <row r="30" spans="1:24">
      <c r="A30" s="3"/>
      <c r="B30" s="3"/>
      <c r="C30" s="3" t="s">
        <v>190</v>
      </c>
      <c r="D30" s="3" t="s">
        <v>174</v>
      </c>
      <c r="E30" s="3"/>
      <c r="F30" s="4">
        <v>2</v>
      </c>
      <c r="G30" s="3" t="s">
        <v>189</v>
      </c>
      <c r="H30" s="3" t="s">
        <v>34</v>
      </c>
      <c r="I30" s="3"/>
      <c r="J30" s="1">
        <v>44277.080648148098</v>
      </c>
      <c r="K30" s="4"/>
      <c r="L30" s="4">
        <v>7.1914833333333297</v>
      </c>
      <c r="M30" s="4">
        <v>986.958790570068</v>
      </c>
      <c r="N30" s="3" t="b">
        <v>0</v>
      </c>
      <c r="O30" s="4">
        <v>7.68928975887032</v>
      </c>
      <c r="P30" s="4"/>
      <c r="Q30" s="4">
        <v>7.68928975887032</v>
      </c>
      <c r="R30" s="4"/>
      <c r="S30" s="4">
        <v>7667.0881219639004</v>
      </c>
      <c r="T30" s="3" t="b">
        <v>0</v>
      </c>
      <c r="U30" s="4">
        <v>6.5098000000000003</v>
      </c>
      <c r="V30" s="4">
        <v>170481.08705132201</v>
      </c>
      <c r="W30" s="4">
        <v>88.794140217461106</v>
      </c>
      <c r="X30" s="3" t="b">
        <v>0</v>
      </c>
    </row>
    <row r="31" spans="1:24">
      <c r="A31" s="3"/>
      <c r="B31" s="3"/>
      <c r="C31" s="3" t="s">
        <v>484</v>
      </c>
      <c r="D31" s="3" t="s">
        <v>174</v>
      </c>
      <c r="E31" s="3" t="s">
        <v>714</v>
      </c>
      <c r="F31" s="4">
        <v>3</v>
      </c>
      <c r="G31" s="3" t="s">
        <v>718</v>
      </c>
      <c r="H31" s="3" t="s">
        <v>9</v>
      </c>
      <c r="I31" s="3" t="s">
        <v>36</v>
      </c>
      <c r="J31" s="1">
        <v>44272.624479166698</v>
      </c>
      <c r="K31" s="4">
        <v>5000</v>
      </c>
      <c r="L31" s="4">
        <v>7.2296833333333304</v>
      </c>
      <c r="M31" s="4">
        <v>380867.84371806</v>
      </c>
      <c r="N31" s="3" t="b">
        <v>0</v>
      </c>
      <c r="O31" s="4">
        <v>4597.9390989888998</v>
      </c>
      <c r="P31" s="4"/>
      <c r="Q31" s="4">
        <v>4597.9390989888998</v>
      </c>
      <c r="R31" s="4">
        <v>91.958781979777996</v>
      </c>
      <c r="S31" s="4">
        <v>186.87212465817299</v>
      </c>
      <c r="T31" s="3" t="b">
        <v>0</v>
      </c>
      <c r="U31" s="4">
        <v>6.5241333333333298</v>
      </c>
      <c r="V31" s="4">
        <v>204309.08982347901</v>
      </c>
      <c r="W31" s="4">
        <v>92.293011244413407</v>
      </c>
      <c r="X31" s="3" t="b">
        <v>0</v>
      </c>
    </row>
    <row r="32" spans="1:24">
      <c r="A32" s="3"/>
      <c r="B32" s="3"/>
      <c r="C32" s="3" t="s">
        <v>484</v>
      </c>
      <c r="D32" s="3" t="s">
        <v>174</v>
      </c>
      <c r="E32" s="3" t="s">
        <v>714</v>
      </c>
      <c r="F32" s="4">
        <v>3</v>
      </c>
      <c r="G32" s="3" t="s">
        <v>717</v>
      </c>
      <c r="H32" s="3" t="s">
        <v>9</v>
      </c>
      <c r="I32" s="3" t="s">
        <v>36</v>
      </c>
      <c r="J32" s="1">
        <v>44272.639490740701</v>
      </c>
      <c r="K32" s="4">
        <v>5000</v>
      </c>
      <c r="L32" s="4">
        <v>7.2295833333333297</v>
      </c>
      <c r="M32" s="4">
        <v>375576.32850878697</v>
      </c>
      <c r="N32" s="3" t="b">
        <v>0</v>
      </c>
      <c r="O32" s="4">
        <v>4544.0719096794401</v>
      </c>
      <c r="P32" s="4"/>
      <c r="Q32" s="4">
        <v>4544.0719096794401</v>
      </c>
      <c r="R32" s="4">
        <v>90.881438193588806</v>
      </c>
      <c r="S32" s="4">
        <v>188.10598871952399</v>
      </c>
      <c r="T32" s="3" t="b">
        <v>0</v>
      </c>
      <c r="U32" s="4">
        <v>6.5240499999999999</v>
      </c>
      <c r="V32" s="4">
        <v>203626.42289370301</v>
      </c>
      <c r="W32" s="4">
        <v>90.310872213521904</v>
      </c>
      <c r="X32" s="3" t="b">
        <v>0</v>
      </c>
    </row>
    <row r="33" spans="1:24">
      <c r="A33" s="3"/>
      <c r="B33" s="3"/>
      <c r="C33" s="3" t="s">
        <v>484</v>
      </c>
      <c r="D33" s="3" t="s">
        <v>174</v>
      </c>
      <c r="E33" s="3" t="s">
        <v>714</v>
      </c>
      <c r="F33" s="4">
        <v>3</v>
      </c>
      <c r="G33" s="3" t="s">
        <v>716</v>
      </c>
      <c r="H33" s="3" t="s">
        <v>9</v>
      </c>
      <c r="I33" s="3" t="s">
        <v>36</v>
      </c>
      <c r="J33" s="1">
        <v>44272.654594907399</v>
      </c>
      <c r="K33" s="4">
        <v>5000</v>
      </c>
      <c r="L33" s="4">
        <v>7.2296166666666704</v>
      </c>
      <c r="M33" s="4">
        <v>364010.31661326601</v>
      </c>
      <c r="N33" s="3" t="b">
        <v>0</v>
      </c>
      <c r="O33" s="4">
        <v>4668.4903541986096</v>
      </c>
      <c r="P33" s="4"/>
      <c r="Q33" s="4">
        <v>4668.4903541986096</v>
      </c>
      <c r="R33" s="4">
        <v>93.369807083972105</v>
      </c>
      <c r="S33" s="4">
        <v>186.22516994106499</v>
      </c>
      <c r="T33" s="3" t="b">
        <v>0</v>
      </c>
      <c r="U33" s="4">
        <v>6.5240999999999998</v>
      </c>
      <c r="V33" s="4">
        <v>192599.01392378399</v>
      </c>
      <c r="W33" s="4">
        <v>90.936742879979803</v>
      </c>
      <c r="X33" s="3" t="b">
        <v>0</v>
      </c>
    </row>
    <row r="34" spans="1:24">
      <c r="A34" s="3"/>
      <c r="B34" s="3"/>
      <c r="C34" s="3" t="s">
        <v>484</v>
      </c>
      <c r="D34" s="3" t="s">
        <v>174</v>
      </c>
      <c r="E34" s="3" t="s">
        <v>714</v>
      </c>
      <c r="F34" s="4">
        <v>3</v>
      </c>
      <c r="G34" s="3" t="s">
        <v>715</v>
      </c>
      <c r="H34" s="3" t="s">
        <v>9</v>
      </c>
      <c r="I34" s="3" t="s">
        <v>36</v>
      </c>
      <c r="J34" s="1">
        <v>44272.669606481497</v>
      </c>
      <c r="K34" s="4">
        <v>5000</v>
      </c>
      <c r="L34" s="4">
        <v>7.2261166666666696</v>
      </c>
      <c r="M34" s="4">
        <v>371273.48987590102</v>
      </c>
      <c r="N34" s="3" t="b">
        <v>0</v>
      </c>
      <c r="O34" s="4">
        <v>4647.2435550148002</v>
      </c>
      <c r="P34" s="4"/>
      <c r="Q34" s="4">
        <v>4647.2435550148002</v>
      </c>
      <c r="R34" s="4">
        <v>92.944871100296098</v>
      </c>
      <c r="S34" s="4">
        <v>186.146291691676</v>
      </c>
      <c r="T34" s="3" t="b">
        <v>0</v>
      </c>
      <c r="U34" s="4">
        <v>6.5193000000000003</v>
      </c>
      <c r="V34" s="4">
        <v>197252.97103883699</v>
      </c>
      <c r="W34" s="4">
        <v>88.956856179848998</v>
      </c>
      <c r="X34" s="3" t="b">
        <v>0</v>
      </c>
    </row>
    <row r="35" spans="1:24">
      <c r="A35" s="3"/>
      <c r="B35" s="3"/>
      <c r="C35" s="3" t="s">
        <v>484</v>
      </c>
      <c r="D35" s="3" t="s">
        <v>174</v>
      </c>
      <c r="E35" s="3" t="s">
        <v>714</v>
      </c>
      <c r="F35" s="4">
        <v>3</v>
      </c>
      <c r="G35" s="3" t="s">
        <v>713</v>
      </c>
      <c r="H35" s="3" t="s">
        <v>9</v>
      </c>
      <c r="I35" s="3" t="s">
        <v>36</v>
      </c>
      <c r="J35" s="1">
        <v>44272.684629629599</v>
      </c>
      <c r="K35" s="4">
        <v>5000</v>
      </c>
      <c r="L35" s="4">
        <v>7.2296166666666704</v>
      </c>
      <c r="M35" s="4">
        <v>359509.63180048502</v>
      </c>
      <c r="N35" s="3" t="b">
        <v>0</v>
      </c>
      <c r="O35" s="4">
        <v>5072.1781356225201</v>
      </c>
      <c r="P35" s="4"/>
      <c r="Q35" s="4">
        <v>5072.1781356225201</v>
      </c>
      <c r="R35" s="4">
        <v>101.44356271245</v>
      </c>
      <c r="S35" s="4">
        <v>189.41093042404</v>
      </c>
      <c r="T35" s="3" t="b">
        <v>0</v>
      </c>
      <c r="U35" s="4">
        <v>6.5240833333333299</v>
      </c>
      <c r="V35" s="4">
        <v>176489.88129834499</v>
      </c>
      <c r="W35" s="4">
        <v>91.101759147263394</v>
      </c>
      <c r="X35" s="3" t="b">
        <v>0</v>
      </c>
    </row>
    <row r="36" spans="1:24">
      <c r="A36" s="3"/>
      <c r="B36" s="3"/>
      <c r="C36" s="3" t="s">
        <v>697</v>
      </c>
      <c r="D36" s="3" t="s">
        <v>174</v>
      </c>
      <c r="E36" s="3"/>
      <c r="F36" s="4">
        <v>21</v>
      </c>
      <c r="G36" s="3" t="s">
        <v>696</v>
      </c>
      <c r="H36" s="3" t="s">
        <v>9</v>
      </c>
      <c r="I36" s="3" t="s">
        <v>6</v>
      </c>
      <c r="J36" s="1">
        <v>44272.925844907397</v>
      </c>
      <c r="K36" s="4">
        <v>12</v>
      </c>
      <c r="L36" s="4">
        <v>7.2227333333333297</v>
      </c>
      <c r="M36" s="4">
        <v>3809.3569669284898</v>
      </c>
      <c r="N36" s="3" t="b">
        <v>0</v>
      </c>
      <c r="O36" s="4">
        <v>25.5914727863777</v>
      </c>
      <c r="P36" s="4"/>
      <c r="Q36" s="4">
        <v>25.5914727863777</v>
      </c>
      <c r="R36" s="4">
        <v>213.26227321981401</v>
      </c>
      <c r="S36" s="4">
        <v>86.796432622484403</v>
      </c>
      <c r="T36" s="3" t="b">
        <v>0</v>
      </c>
      <c r="U36" s="4">
        <v>6.5193500000000002</v>
      </c>
      <c r="V36" s="4">
        <v>222113.74923384501</v>
      </c>
      <c r="W36" s="4">
        <v>89.398066406986104</v>
      </c>
      <c r="X36" s="3" t="b">
        <v>0</v>
      </c>
    </row>
    <row r="37" spans="1:24">
      <c r="A37" s="3"/>
      <c r="B37" s="3"/>
      <c r="C37" s="3" t="s">
        <v>237</v>
      </c>
      <c r="D37" s="3" t="s">
        <v>174</v>
      </c>
      <c r="E37" s="3" t="s">
        <v>192</v>
      </c>
      <c r="F37" s="4">
        <v>14</v>
      </c>
      <c r="G37" s="3" t="s">
        <v>676</v>
      </c>
      <c r="H37" s="3" t="s">
        <v>9</v>
      </c>
      <c r="I37" s="3" t="s">
        <v>31</v>
      </c>
      <c r="J37" s="1">
        <v>44273.091157407398</v>
      </c>
      <c r="K37" s="4">
        <v>30</v>
      </c>
      <c r="L37" s="4">
        <v>7.2262166666666703</v>
      </c>
      <c r="M37" s="4">
        <v>3717.8552247524599</v>
      </c>
      <c r="N37" s="3" t="b">
        <v>0</v>
      </c>
      <c r="O37" s="4">
        <v>33.499967721049401</v>
      </c>
      <c r="P37" s="4"/>
      <c r="Q37" s="4">
        <v>33.499967721049401</v>
      </c>
      <c r="R37" s="4">
        <v>111.66655907016499</v>
      </c>
      <c r="S37" s="4">
        <v>426.56371053930201</v>
      </c>
      <c r="T37" s="3" t="b">
        <v>0</v>
      </c>
      <c r="U37" s="4">
        <v>6.5193833333333302</v>
      </c>
      <c r="V37" s="4">
        <v>169976.58923128</v>
      </c>
      <c r="W37" s="4">
        <v>91.917826755427399</v>
      </c>
      <c r="X37" s="3" t="b">
        <v>0</v>
      </c>
    </row>
    <row r="38" spans="1:24">
      <c r="A38" s="3"/>
      <c r="B38" s="3"/>
      <c r="C38" s="3" t="s">
        <v>532</v>
      </c>
      <c r="D38" s="3" t="s">
        <v>174</v>
      </c>
      <c r="E38" s="3"/>
      <c r="F38" s="4">
        <v>19</v>
      </c>
      <c r="G38" s="3" t="s">
        <v>675</v>
      </c>
      <c r="H38" s="3" t="s">
        <v>9</v>
      </c>
      <c r="I38" s="3" t="s">
        <v>25</v>
      </c>
      <c r="J38" s="1">
        <v>44273.106307870403</v>
      </c>
      <c r="K38" s="4">
        <v>800</v>
      </c>
      <c r="L38" s="4">
        <v>7.2261499999999996</v>
      </c>
      <c r="M38" s="4">
        <v>92519.914897912895</v>
      </c>
      <c r="N38" s="3" t="b">
        <v>0</v>
      </c>
      <c r="O38" s="4">
        <v>865.348553501678</v>
      </c>
      <c r="P38" s="4"/>
      <c r="Q38" s="4">
        <v>865.348553501678</v>
      </c>
      <c r="R38" s="4">
        <v>108.16856918771001</v>
      </c>
      <c r="S38" s="4">
        <v>192.07037451370101</v>
      </c>
      <c r="T38" s="3" t="b">
        <v>0</v>
      </c>
      <c r="U38" s="4">
        <v>6.5193333333333303</v>
      </c>
      <c r="V38" s="4">
        <v>224334.80900449099</v>
      </c>
      <c r="W38" s="4">
        <v>89.8587581941145</v>
      </c>
      <c r="X38" s="3" t="b">
        <v>0</v>
      </c>
    </row>
    <row r="39" spans="1:24">
      <c r="A39" s="3"/>
      <c r="B39" s="3"/>
      <c r="C39" s="3" t="s">
        <v>423</v>
      </c>
      <c r="D39" s="3" t="s">
        <v>174</v>
      </c>
      <c r="E39" s="3" t="s">
        <v>192</v>
      </c>
      <c r="F39" s="4">
        <v>7</v>
      </c>
      <c r="G39" s="3" t="s">
        <v>657</v>
      </c>
      <c r="H39" s="3" t="s">
        <v>9</v>
      </c>
      <c r="I39" s="3" t="s">
        <v>25</v>
      </c>
      <c r="J39" s="1">
        <v>44273.271944444401</v>
      </c>
      <c r="K39" s="4">
        <v>800</v>
      </c>
      <c r="L39" s="4">
        <v>7.2262166666666703</v>
      </c>
      <c r="M39" s="4">
        <v>67157.212151731903</v>
      </c>
      <c r="N39" s="3" t="b">
        <v>0</v>
      </c>
      <c r="O39" s="4">
        <v>763.640178407544</v>
      </c>
      <c r="P39" s="4"/>
      <c r="Q39" s="4">
        <v>763.640178407544</v>
      </c>
      <c r="R39" s="4">
        <v>95.455022300943</v>
      </c>
      <c r="S39" s="4">
        <v>216.611990442386</v>
      </c>
      <c r="T39" s="3" t="b">
        <v>0</v>
      </c>
      <c r="U39" s="4">
        <v>6.5193833333333302</v>
      </c>
      <c r="V39" s="4">
        <v>182305.31752982401</v>
      </c>
      <c r="W39" s="4">
        <v>90.098832019436102</v>
      </c>
      <c r="X39" s="3" t="b">
        <v>0</v>
      </c>
    </row>
    <row r="40" spans="1:24">
      <c r="A40" s="3"/>
      <c r="B40" s="3"/>
      <c r="C40" s="3" t="s">
        <v>281</v>
      </c>
      <c r="D40" s="3" t="s">
        <v>174</v>
      </c>
      <c r="E40" s="3"/>
      <c r="F40" s="4">
        <v>20</v>
      </c>
      <c r="G40" s="3" t="s">
        <v>656</v>
      </c>
      <c r="H40" s="3" t="s">
        <v>9</v>
      </c>
      <c r="I40" s="3" t="s">
        <v>35</v>
      </c>
      <c r="J40" s="1">
        <v>44273.2870833333</v>
      </c>
      <c r="K40" s="4">
        <v>50</v>
      </c>
      <c r="L40" s="4">
        <v>7.2228166666666702</v>
      </c>
      <c r="M40" s="4">
        <v>7039.3739973168404</v>
      </c>
      <c r="N40" s="3" t="b">
        <v>0</v>
      </c>
      <c r="O40" s="4">
        <v>51.269792888020397</v>
      </c>
      <c r="P40" s="4"/>
      <c r="Q40" s="4">
        <v>51.269792888020397</v>
      </c>
      <c r="R40" s="4">
        <v>102.53958577604099</v>
      </c>
      <c r="S40" s="4">
        <v>172.19285690501499</v>
      </c>
      <c r="T40" s="3" t="b">
        <v>0</v>
      </c>
      <c r="U40" s="4">
        <v>6.5146833333333296</v>
      </c>
      <c r="V40" s="4">
        <v>219132.02765984801</v>
      </c>
      <c r="W40" s="4">
        <v>91.408078640702698</v>
      </c>
      <c r="X40" s="3" t="b">
        <v>0</v>
      </c>
    </row>
    <row r="41" spans="1:24">
      <c r="A41" s="3"/>
      <c r="B41" s="3"/>
      <c r="C41" s="3" t="s">
        <v>304</v>
      </c>
      <c r="D41" s="3" t="s">
        <v>174</v>
      </c>
      <c r="E41" s="3" t="s">
        <v>192</v>
      </c>
      <c r="F41" s="4">
        <v>11</v>
      </c>
      <c r="G41" s="3" t="s">
        <v>635</v>
      </c>
      <c r="H41" s="3" t="s">
        <v>9</v>
      </c>
      <c r="I41" s="3" t="s">
        <v>32</v>
      </c>
      <c r="J41" s="1">
        <v>44273.452546296299</v>
      </c>
      <c r="K41" s="4">
        <v>125</v>
      </c>
      <c r="L41" s="4">
        <v>7.2261166666666696</v>
      </c>
      <c r="M41" s="4">
        <v>12923.2240932976</v>
      </c>
      <c r="N41" s="3" t="b">
        <v>0</v>
      </c>
      <c r="O41" s="4">
        <v>140.60760484371201</v>
      </c>
      <c r="P41" s="4"/>
      <c r="Q41" s="4">
        <v>140.60760484371201</v>
      </c>
      <c r="R41" s="4">
        <v>112.48608387497001</v>
      </c>
      <c r="S41" s="4">
        <v>356.40233533476902</v>
      </c>
      <c r="T41" s="3" t="b">
        <v>0</v>
      </c>
      <c r="U41" s="4">
        <v>6.5193000000000003</v>
      </c>
      <c r="V41" s="4">
        <v>161738.33473026499</v>
      </c>
      <c r="W41" s="4">
        <v>84.234853082573807</v>
      </c>
      <c r="X41" s="3" t="b">
        <v>0</v>
      </c>
    </row>
    <row r="42" spans="1:24">
      <c r="A42" s="3"/>
      <c r="B42" s="3"/>
      <c r="C42" s="3" t="s">
        <v>215</v>
      </c>
      <c r="D42" s="3" t="s">
        <v>174</v>
      </c>
      <c r="E42" s="3" t="s">
        <v>192</v>
      </c>
      <c r="F42" s="4">
        <v>6</v>
      </c>
      <c r="G42" s="3" t="s">
        <v>616</v>
      </c>
      <c r="H42" s="3" t="s">
        <v>9</v>
      </c>
      <c r="I42" s="3" t="s">
        <v>38</v>
      </c>
      <c r="J42" s="1">
        <v>44273.632997685199</v>
      </c>
      <c r="K42" s="4">
        <v>1500</v>
      </c>
      <c r="L42" s="4">
        <v>7.2261166666666696</v>
      </c>
      <c r="M42" s="4">
        <v>109552.58080901401</v>
      </c>
      <c r="N42" s="3" t="b">
        <v>0</v>
      </c>
      <c r="O42" s="4">
        <v>1326.2562411926499</v>
      </c>
      <c r="P42" s="4"/>
      <c r="Q42" s="4">
        <v>1326.2562411926499</v>
      </c>
      <c r="R42" s="4">
        <v>88.417082746176902</v>
      </c>
      <c r="S42" s="4">
        <v>212.24000316931199</v>
      </c>
      <c r="T42" s="3" t="b">
        <v>0</v>
      </c>
      <c r="U42" s="4">
        <v>6.5193000000000003</v>
      </c>
      <c r="V42" s="4">
        <v>180634.20286428701</v>
      </c>
      <c r="W42" s="4">
        <v>89.832509856869706</v>
      </c>
      <c r="X42" s="3" t="b">
        <v>0</v>
      </c>
    </row>
    <row r="43" spans="1:24">
      <c r="A43" s="3"/>
      <c r="B43" s="3"/>
      <c r="C43" s="3" t="s">
        <v>349</v>
      </c>
      <c r="D43" s="3" t="s">
        <v>174</v>
      </c>
      <c r="E43" s="3" t="s">
        <v>192</v>
      </c>
      <c r="F43" s="4">
        <v>13</v>
      </c>
      <c r="G43" s="3" t="s">
        <v>595</v>
      </c>
      <c r="H43" s="3" t="s">
        <v>9</v>
      </c>
      <c r="I43" s="3" t="s">
        <v>35</v>
      </c>
      <c r="J43" s="1">
        <v>44273.798460648097</v>
      </c>
      <c r="K43" s="4">
        <v>50</v>
      </c>
      <c r="L43" s="4">
        <v>7.2261666666666704</v>
      </c>
      <c r="M43" s="4">
        <v>4727.0773114426902</v>
      </c>
      <c r="N43" s="3" t="b">
        <v>0</v>
      </c>
      <c r="O43" s="4">
        <v>44.357051159620099</v>
      </c>
      <c r="P43" s="4"/>
      <c r="Q43" s="4">
        <v>44.357051159620099</v>
      </c>
      <c r="R43" s="4">
        <v>88.714102319240197</v>
      </c>
      <c r="S43" s="4">
        <v>617.20046288423305</v>
      </c>
      <c r="T43" s="3" t="b">
        <v>0</v>
      </c>
      <c r="U43" s="4">
        <v>6.5193333333333303</v>
      </c>
      <c r="V43" s="4">
        <v>167715.84990256999</v>
      </c>
      <c r="W43" s="4">
        <v>84.891941312900101</v>
      </c>
      <c r="X43" s="3" t="b">
        <v>0</v>
      </c>
    </row>
    <row r="44" spans="1:24">
      <c r="A44" s="3"/>
      <c r="B44" s="3"/>
      <c r="C44" s="3" t="s">
        <v>594</v>
      </c>
      <c r="D44" s="3" t="s">
        <v>174</v>
      </c>
      <c r="E44" s="3"/>
      <c r="F44" s="4">
        <v>18</v>
      </c>
      <c r="G44" s="3" t="s">
        <v>593</v>
      </c>
      <c r="H44" s="3" t="s">
        <v>9</v>
      </c>
      <c r="I44" s="3" t="s">
        <v>36</v>
      </c>
      <c r="J44" s="1">
        <v>44273.813680555599</v>
      </c>
      <c r="K44" s="4">
        <v>5000</v>
      </c>
      <c r="L44" s="4">
        <v>7.2261166666666696</v>
      </c>
      <c r="M44" s="4">
        <v>233319.69576342701</v>
      </c>
      <c r="N44" s="3" t="b">
        <v>0</v>
      </c>
      <c r="O44" s="4">
        <v>5836.4004202195501</v>
      </c>
      <c r="P44" s="4"/>
      <c r="Q44" s="4">
        <v>5836.4004202195501</v>
      </c>
      <c r="R44" s="4">
        <v>116.72800840439101</v>
      </c>
      <c r="S44" s="4">
        <v>200.19037718592099</v>
      </c>
      <c r="T44" s="3" t="b">
        <v>0</v>
      </c>
      <c r="U44" s="4">
        <v>6.51453333333333</v>
      </c>
      <c r="V44" s="4">
        <v>100904.560087555</v>
      </c>
      <c r="W44" s="4">
        <v>86.827160796489196</v>
      </c>
      <c r="X44" s="3" t="b">
        <v>0</v>
      </c>
    </row>
    <row r="45" spans="1:24">
      <c r="A45" s="3"/>
      <c r="B45" s="3"/>
      <c r="C45" s="3" t="s">
        <v>193</v>
      </c>
      <c r="D45" s="3" t="s">
        <v>174</v>
      </c>
      <c r="E45" s="3" t="s">
        <v>192</v>
      </c>
      <c r="F45" s="4">
        <v>9</v>
      </c>
      <c r="G45" s="3" t="s">
        <v>573</v>
      </c>
      <c r="H45" s="3" t="s">
        <v>9</v>
      </c>
      <c r="I45" s="3" t="s">
        <v>26</v>
      </c>
      <c r="J45" s="1">
        <v>44273.979930555601</v>
      </c>
      <c r="K45" s="4">
        <v>350</v>
      </c>
      <c r="L45" s="4">
        <v>7.2226833333333298</v>
      </c>
      <c r="M45" s="4">
        <v>24642.178545224098</v>
      </c>
      <c r="N45" s="3" t="b">
        <v>0</v>
      </c>
      <c r="O45" s="4">
        <v>261.705136927296</v>
      </c>
      <c r="P45" s="4"/>
      <c r="Q45" s="4">
        <v>261.705136927296</v>
      </c>
      <c r="R45" s="4">
        <v>74.772896264941707</v>
      </c>
      <c r="S45" s="4">
        <v>281.03422419830002</v>
      </c>
      <c r="T45" s="3" t="b">
        <v>0</v>
      </c>
      <c r="U45" s="4">
        <v>6.5193333333333303</v>
      </c>
      <c r="V45" s="4">
        <v>175969.63184508201</v>
      </c>
      <c r="W45" s="4">
        <v>86.957744760391904</v>
      </c>
      <c r="X45" s="3" t="b">
        <v>0</v>
      </c>
    </row>
    <row r="46" spans="1:24">
      <c r="A46" s="3"/>
      <c r="B46" s="3"/>
      <c r="C46" s="3" t="s">
        <v>259</v>
      </c>
      <c r="D46" s="3" t="s">
        <v>174</v>
      </c>
      <c r="E46" s="3" t="s">
        <v>192</v>
      </c>
      <c r="F46" s="4">
        <v>12</v>
      </c>
      <c r="G46" s="3" t="s">
        <v>552</v>
      </c>
      <c r="H46" s="3" t="s">
        <v>9</v>
      </c>
      <c r="I46" s="3" t="s">
        <v>33</v>
      </c>
      <c r="J46" s="1">
        <v>44274.161273148202</v>
      </c>
      <c r="K46" s="4">
        <v>80</v>
      </c>
      <c r="L46" s="4">
        <v>7.2226833333333298</v>
      </c>
      <c r="M46" s="4">
        <v>8527.7623362234099</v>
      </c>
      <c r="N46" s="3" t="b">
        <v>0</v>
      </c>
      <c r="O46" s="4">
        <v>102.915764733093</v>
      </c>
      <c r="P46" s="4"/>
      <c r="Q46" s="4">
        <v>102.915764733093</v>
      </c>
      <c r="R46" s="4">
        <v>128.644705916367</v>
      </c>
      <c r="S46" s="4">
        <v>406.43628021100398</v>
      </c>
      <c r="T46" s="3" t="b">
        <v>0</v>
      </c>
      <c r="U46" s="4">
        <v>6.5193333333333303</v>
      </c>
      <c r="V46" s="4">
        <v>141476.26149529099</v>
      </c>
      <c r="W46" s="4">
        <v>84.630738019079502</v>
      </c>
      <c r="X46" s="3" t="b">
        <v>0</v>
      </c>
    </row>
    <row r="47" spans="1:24">
      <c r="A47" s="3"/>
      <c r="B47" s="3"/>
      <c r="C47" s="3" t="s">
        <v>481</v>
      </c>
      <c r="D47" s="3" t="s">
        <v>174</v>
      </c>
      <c r="E47" s="3" t="s">
        <v>192</v>
      </c>
      <c r="F47" s="4">
        <v>4</v>
      </c>
      <c r="G47" s="3" t="s">
        <v>533</v>
      </c>
      <c r="H47" s="3" t="s">
        <v>9</v>
      </c>
      <c r="I47" s="3" t="s">
        <v>37</v>
      </c>
      <c r="J47" s="1">
        <v>44274.326655092598</v>
      </c>
      <c r="K47" s="4">
        <v>3500</v>
      </c>
      <c r="L47" s="4">
        <v>7.2226499999999998</v>
      </c>
      <c r="M47" s="4">
        <v>236460.07966193699</v>
      </c>
      <c r="N47" s="3" t="b">
        <v>0</v>
      </c>
      <c r="O47" s="4">
        <v>3331.2202204540499</v>
      </c>
      <c r="P47" s="4"/>
      <c r="Q47" s="4">
        <v>3331.2202204540499</v>
      </c>
      <c r="R47" s="4">
        <v>95.177720584401499</v>
      </c>
      <c r="S47" s="4">
        <v>206.210908124681</v>
      </c>
      <c r="T47" s="3" t="b">
        <v>0</v>
      </c>
      <c r="U47" s="4">
        <v>6.51453333333333</v>
      </c>
      <c r="V47" s="4">
        <v>169699.83245762001</v>
      </c>
      <c r="W47" s="4">
        <v>87.980936343645396</v>
      </c>
      <c r="X47" s="3" t="b">
        <v>0</v>
      </c>
    </row>
    <row r="48" spans="1:24">
      <c r="A48" s="3"/>
      <c r="B48" s="3"/>
      <c r="C48" s="3" t="s">
        <v>532</v>
      </c>
      <c r="D48" s="3" t="s">
        <v>174</v>
      </c>
      <c r="E48" s="3"/>
      <c r="F48" s="4">
        <v>19</v>
      </c>
      <c r="G48" s="3" t="s">
        <v>531</v>
      </c>
      <c r="H48" s="3" t="s">
        <v>9</v>
      </c>
      <c r="I48" s="3" t="s">
        <v>25</v>
      </c>
      <c r="J48" s="1">
        <v>44274.3416319444</v>
      </c>
      <c r="K48" s="4">
        <v>800</v>
      </c>
      <c r="L48" s="4">
        <v>7.2226833333333298</v>
      </c>
      <c r="M48" s="4">
        <v>97788.088308065795</v>
      </c>
      <c r="N48" s="3" t="b">
        <v>0</v>
      </c>
      <c r="O48" s="4">
        <v>885.73626133000801</v>
      </c>
      <c r="P48" s="4"/>
      <c r="Q48" s="4">
        <v>885.73626133000801</v>
      </c>
      <c r="R48" s="4">
        <v>110.717032666251</v>
      </c>
      <c r="S48" s="4">
        <v>194.35007494261001</v>
      </c>
      <c r="T48" s="3" t="b">
        <v>0</v>
      </c>
      <c r="U48" s="4">
        <v>6.5145666666666697</v>
      </c>
      <c r="V48" s="4">
        <v>232173.757451793</v>
      </c>
      <c r="W48" s="4">
        <v>87.956988741699305</v>
      </c>
      <c r="X48" s="3" t="b">
        <v>0</v>
      </c>
    </row>
    <row r="49" spans="1:24">
      <c r="A49" s="3"/>
      <c r="B49" s="3"/>
      <c r="C49" s="3" t="s">
        <v>304</v>
      </c>
      <c r="D49" s="3" t="s">
        <v>174</v>
      </c>
      <c r="E49" s="3" t="s">
        <v>192</v>
      </c>
      <c r="F49" s="4">
        <v>11</v>
      </c>
      <c r="G49" s="3" t="s">
        <v>511</v>
      </c>
      <c r="H49" s="3" t="s">
        <v>9</v>
      </c>
      <c r="I49" s="3" t="s">
        <v>32</v>
      </c>
      <c r="J49" s="1">
        <v>44274.506793981498</v>
      </c>
      <c r="K49" s="4">
        <v>125</v>
      </c>
      <c r="L49" s="4">
        <v>7.2262000000000004</v>
      </c>
      <c r="M49" s="4">
        <v>12137.745327475001</v>
      </c>
      <c r="N49" s="3" t="b">
        <v>0</v>
      </c>
      <c r="O49" s="4">
        <v>122.43673155656801</v>
      </c>
      <c r="P49" s="4"/>
      <c r="Q49" s="4">
        <v>122.43673155656801</v>
      </c>
      <c r="R49" s="4">
        <v>97.949385245254206</v>
      </c>
      <c r="S49" s="4">
        <v>369.269105232051</v>
      </c>
      <c r="T49" s="3" t="b">
        <v>0</v>
      </c>
      <c r="U49" s="4">
        <v>6.5193666666666701</v>
      </c>
      <c r="V49" s="4">
        <v>172131.01531566301</v>
      </c>
      <c r="W49" s="4">
        <v>90.796558118311296</v>
      </c>
      <c r="X49" s="3" t="b">
        <v>0</v>
      </c>
    </row>
    <row r="50" spans="1:24">
      <c r="A50" s="3"/>
      <c r="B50" s="3"/>
      <c r="C50" s="3" t="s">
        <v>469</v>
      </c>
      <c r="D50" s="3" t="s">
        <v>174</v>
      </c>
      <c r="E50" s="3" t="s">
        <v>192</v>
      </c>
      <c r="F50" s="4">
        <v>15</v>
      </c>
      <c r="G50" s="3" t="s">
        <v>491</v>
      </c>
      <c r="H50" s="3" t="s">
        <v>9</v>
      </c>
      <c r="I50" s="3" t="s">
        <v>17</v>
      </c>
      <c r="J50" s="1">
        <v>44274.672199074099</v>
      </c>
      <c r="K50" s="4">
        <v>20</v>
      </c>
      <c r="L50" s="4">
        <v>7.2192166666666697</v>
      </c>
      <c r="M50" s="4">
        <v>2653.40266552311</v>
      </c>
      <c r="N50" s="3" t="b">
        <v>0</v>
      </c>
      <c r="O50" s="4">
        <v>25.454375666995901</v>
      </c>
      <c r="P50" s="4"/>
      <c r="Q50" s="4">
        <v>25.454375666995901</v>
      </c>
      <c r="R50" s="4">
        <v>127.27187833497899</v>
      </c>
      <c r="S50" s="4">
        <v>921.23903463873</v>
      </c>
      <c r="T50" s="3" t="b">
        <v>0</v>
      </c>
      <c r="U50" s="4">
        <v>6.5145833333333298</v>
      </c>
      <c r="V50" s="4">
        <v>155465.46120762199</v>
      </c>
      <c r="W50" s="4">
        <v>87.156722932835507</v>
      </c>
      <c r="X50" s="3" t="b">
        <v>0</v>
      </c>
    </row>
    <row r="51" spans="1:24">
      <c r="A51" s="3"/>
      <c r="B51" s="3"/>
      <c r="C51" s="3" t="s">
        <v>484</v>
      </c>
      <c r="D51" s="3" t="s">
        <v>174</v>
      </c>
      <c r="E51" s="3" t="s">
        <v>483</v>
      </c>
      <c r="F51" s="4">
        <v>3</v>
      </c>
      <c r="G51" s="3" t="s">
        <v>482</v>
      </c>
      <c r="H51" s="3" t="s">
        <v>9</v>
      </c>
      <c r="I51" s="3" t="s">
        <v>36</v>
      </c>
      <c r="J51" s="1">
        <v>44274.732384259303</v>
      </c>
      <c r="K51" s="4">
        <v>5000</v>
      </c>
      <c r="L51" s="4">
        <v>7.2227833333333296</v>
      </c>
      <c r="M51" s="4">
        <v>307035.677622583</v>
      </c>
      <c r="N51" s="3" t="b">
        <v>0</v>
      </c>
      <c r="O51" s="4">
        <v>4819.8272252025999</v>
      </c>
      <c r="P51" s="4"/>
      <c r="Q51" s="4">
        <v>4819.8272252025999</v>
      </c>
      <c r="R51" s="4">
        <v>96.396544504052002</v>
      </c>
      <c r="S51" s="4">
        <v>210.31691394312199</v>
      </c>
      <c r="T51" s="3" t="b">
        <v>0</v>
      </c>
      <c r="U51" s="4">
        <v>6.5146499999999996</v>
      </c>
      <c r="V51" s="4">
        <v>157839.43735390899</v>
      </c>
      <c r="W51" s="4">
        <v>88.127987932372704</v>
      </c>
      <c r="X51" s="3" t="b">
        <v>0</v>
      </c>
    </row>
    <row r="52" spans="1:24">
      <c r="A52" s="3"/>
      <c r="B52" s="3"/>
      <c r="C52" s="3" t="s">
        <v>481</v>
      </c>
      <c r="D52" s="3" t="s">
        <v>174</v>
      </c>
      <c r="E52" s="3" t="s">
        <v>192</v>
      </c>
      <c r="F52" s="4">
        <v>4</v>
      </c>
      <c r="G52" s="3" t="s">
        <v>480</v>
      </c>
      <c r="H52" s="3" t="s">
        <v>9</v>
      </c>
      <c r="I52" s="3" t="s">
        <v>37</v>
      </c>
      <c r="J52" s="1">
        <v>44274.747476851902</v>
      </c>
      <c r="K52" s="4">
        <v>3500</v>
      </c>
      <c r="L52" s="4">
        <v>7.2226499999999998</v>
      </c>
      <c r="M52" s="4">
        <v>236463.399330813</v>
      </c>
      <c r="N52" s="3" t="b">
        <v>0</v>
      </c>
      <c r="O52" s="4">
        <v>3294.2307182305399</v>
      </c>
      <c r="P52" s="4"/>
      <c r="Q52" s="4">
        <v>3294.2307182305399</v>
      </c>
      <c r="R52" s="4">
        <v>94.120877663729601</v>
      </c>
      <c r="S52" s="4">
        <v>207.94195544190899</v>
      </c>
      <c r="T52" s="3" t="b">
        <v>0</v>
      </c>
      <c r="U52" s="4">
        <v>6.5193000000000003</v>
      </c>
      <c r="V52" s="4">
        <v>171422.32171078099</v>
      </c>
      <c r="W52" s="4">
        <v>91.658914777239701</v>
      </c>
      <c r="X52" s="3" t="b">
        <v>0</v>
      </c>
    </row>
    <row r="53" spans="1:24">
      <c r="A53" s="3"/>
      <c r="B53" s="3"/>
      <c r="C53" s="3" t="s">
        <v>371</v>
      </c>
      <c r="D53" s="3" t="s">
        <v>174</v>
      </c>
      <c r="E53" s="3" t="s">
        <v>192</v>
      </c>
      <c r="F53" s="4">
        <v>5</v>
      </c>
      <c r="G53" s="3" t="s">
        <v>479</v>
      </c>
      <c r="H53" s="3" t="s">
        <v>9</v>
      </c>
      <c r="I53" s="3" t="s">
        <v>14</v>
      </c>
      <c r="J53" s="1">
        <v>44274.762523148202</v>
      </c>
      <c r="K53" s="4">
        <v>2500</v>
      </c>
      <c r="L53" s="4">
        <v>7.2261499999999996</v>
      </c>
      <c r="M53" s="4">
        <v>10030.415264117401</v>
      </c>
      <c r="N53" s="3" t="b">
        <v>0</v>
      </c>
      <c r="O53" s="4">
        <v>97.002173289288393</v>
      </c>
      <c r="P53" s="4"/>
      <c r="Q53" s="4">
        <v>97.002173289288393</v>
      </c>
      <c r="R53" s="4">
        <v>3.8800869315715398</v>
      </c>
      <c r="S53" s="4">
        <v>228.158603389001</v>
      </c>
      <c r="T53" s="3" t="b">
        <v>0</v>
      </c>
      <c r="U53" s="4">
        <v>6.5145666666666697</v>
      </c>
      <c r="V53" s="4">
        <v>175541.47890015901</v>
      </c>
      <c r="W53" s="4">
        <v>88.268651859307099</v>
      </c>
      <c r="X53" s="3" t="b">
        <v>0</v>
      </c>
    </row>
    <row r="54" spans="1:24">
      <c r="A54" s="3"/>
      <c r="B54" s="3"/>
      <c r="C54" s="3" t="s">
        <v>215</v>
      </c>
      <c r="D54" s="3" t="s">
        <v>174</v>
      </c>
      <c r="E54" s="3" t="s">
        <v>192</v>
      </c>
      <c r="F54" s="4">
        <v>6</v>
      </c>
      <c r="G54" s="3" t="s">
        <v>478</v>
      </c>
      <c r="H54" s="3" t="s">
        <v>9</v>
      </c>
      <c r="I54" s="3" t="s">
        <v>38</v>
      </c>
      <c r="J54" s="1">
        <v>44274.777604166702</v>
      </c>
      <c r="K54" s="4">
        <v>1500</v>
      </c>
      <c r="L54" s="4">
        <v>7.2227499999999996</v>
      </c>
      <c r="M54" s="4">
        <v>105693.640108183</v>
      </c>
      <c r="N54" s="3" t="b">
        <v>0</v>
      </c>
      <c r="O54" s="4">
        <v>1307.26384485534</v>
      </c>
      <c r="P54" s="4"/>
      <c r="Q54" s="4">
        <v>1307.26384485534</v>
      </c>
      <c r="R54" s="4">
        <v>87.150922990355994</v>
      </c>
      <c r="S54" s="4">
        <v>221.04907389101501</v>
      </c>
      <c r="T54" s="3" t="b">
        <v>0</v>
      </c>
      <c r="U54" s="4">
        <v>6.5146166666666696</v>
      </c>
      <c r="V54" s="4">
        <v>176556.608009975</v>
      </c>
      <c r="W54" s="4">
        <v>89.846295066884394</v>
      </c>
      <c r="X54" s="3" t="b">
        <v>0</v>
      </c>
    </row>
    <row r="55" spans="1:24">
      <c r="A55" s="3"/>
      <c r="B55" s="3"/>
      <c r="C55" s="3" t="s">
        <v>423</v>
      </c>
      <c r="D55" s="3" t="s">
        <v>174</v>
      </c>
      <c r="E55" s="3" t="s">
        <v>192</v>
      </c>
      <c r="F55" s="4">
        <v>7</v>
      </c>
      <c r="G55" s="3" t="s">
        <v>477</v>
      </c>
      <c r="H55" s="3" t="s">
        <v>9</v>
      </c>
      <c r="I55" s="3" t="s">
        <v>25</v>
      </c>
      <c r="J55" s="1">
        <v>44274.792731481502</v>
      </c>
      <c r="K55" s="4">
        <v>800</v>
      </c>
      <c r="L55" s="4">
        <v>7.2227166666666696</v>
      </c>
      <c r="M55" s="4">
        <v>60424.0103415009</v>
      </c>
      <c r="N55" s="3" t="b">
        <v>0</v>
      </c>
      <c r="O55" s="4">
        <v>731.49773742585705</v>
      </c>
      <c r="P55" s="4"/>
      <c r="Q55" s="4">
        <v>731.49773742585705</v>
      </c>
      <c r="R55" s="4">
        <v>91.437217178232203</v>
      </c>
      <c r="S55" s="4">
        <v>238.612577144987</v>
      </c>
      <c r="T55" s="3" t="b">
        <v>0</v>
      </c>
      <c r="U55" s="4">
        <v>6.5145833333333298</v>
      </c>
      <c r="V55" s="4">
        <v>170523.39993816899</v>
      </c>
      <c r="W55" s="4">
        <v>90.256323323235506</v>
      </c>
      <c r="X55" s="3" t="b">
        <v>0</v>
      </c>
    </row>
    <row r="56" spans="1:24">
      <c r="A56" s="3"/>
      <c r="B56" s="3"/>
      <c r="C56" s="3" t="s">
        <v>327</v>
      </c>
      <c r="D56" s="3" t="s">
        <v>174</v>
      </c>
      <c r="E56" s="3" t="s">
        <v>192</v>
      </c>
      <c r="F56" s="4">
        <v>8</v>
      </c>
      <c r="G56" s="3" t="s">
        <v>476</v>
      </c>
      <c r="H56" s="3" t="s">
        <v>9</v>
      </c>
      <c r="I56" s="3" t="s">
        <v>12</v>
      </c>
      <c r="J56" s="1">
        <v>44274.807824074102</v>
      </c>
      <c r="K56" s="4">
        <v>500</v>
      </c>
      <c r="L56" s="4">
        <v>7.2226499999999998</v>
      </c>
      <c r="M56" s="4">
        <v>32354.837605266101</v>
      </c>
      <c r="N56" s="3" t="b">
        <v>0</v>
      </c>
      <c r="O56" s="4">
        <v>382.90350825344598</v>
      </c>
      <c r="P56" s="4"/>
      <c r="Q56" s="4">
        <v>382.90350825344598</v>
      </c>
      <c r="R56" s="4">
        <v>76.580701650689207</v>
      </c>
      <c r="S56" s="4">
        <v>251.966043280939</v>
      </c>
      <c r="T56" s="3" t="b">
        <v>0</v>
      </c>
      <c r="U56" s="4">
        <v>6.51453333333333</v>
      </c>
      <c r="V56" s="4">
        <v>163840.55527389201</v>
      </c>
      <c r="W56" s="4">
        <v>90.884224442313197</v>
      </c>
      <c r="X56" s="3" t="b">
        <v>0</v>
      </c>
    </row>
    <row r="57" spans="1:24">
      <c r="A57" s="3"/>
      <c r="B57" s="3"/>
      <c r="C57" s="3" t="s">
        <v>193</v>
      </c>
      <c r="D57" s="3" t="s">
        <v>174</v>
      </c>
      <c r="E57" s="3" t="s">
        <v>192</v>
      </c>
      <c r="F57" s="4">
        <v>9</v>
      </c>
      <c r="G57" s="3" t="s">
        <v>475</v>
      </c>
      <c r="H57" s="3" t="s">
        <v>9</v>
      </c>
      <c r="I57" s="3" t="s">
        <v>26</v>
      </c>
      <c r="J57" s="1">
        <v>44274.822939814803</v>
      </c>
      <c r="K57" s="4">
        <v>350</v>
      </c>
      <c r="L57" s="4">
        <v>7.2226833333333298</v>
      </c>
      <c r="M57" s="4">
        <v>23271.633080434902</v>
      </c>
      <c r="N57" s="3" t="b">
        <v>0</v>
      </c>
      <c r="O57" s="4">
        <v>321.01821994370403</v>
      </c>
      <c r="P57" s="4"/>
      <c r="Q57" s="4">
        <v>321.01821994370403</v>
      </c>
      <c r="R57" s="4">
        <v>91.719491412486803</v>
      </c>
      <c r="S57" s="4">
        <v>300.54073271131102</v>
      </c>
      <c r="T57" s="3" t="b">
        <v>0</v>
      </c>
      <c r="U57" s="4">
        <v>6.5145666666666697</v>
      </c>
      <c r="V57" s="4">
        <v>138183.72154561599</v>
      </c>
      <c r="W57" s="4">
        <v>87.122920493133506</v>
      </c>
      <c r="X57" s="3" t="b">
        <v>0</v>
      </c>
    </row>
    <row r="58" spans="1:24">
      <c r="A58" s="3"/>
      <c r="B58" s="3"/>
      <c r="C58" s="3" t="s">
        <v>403</v>
      </c>
      <c r="D58" s="3" t="s">
        <v>174</v>
      </c>
      <c r="E58" s="3" t="s">
        <v>192</v>
      </c>
      <c r="F58" s="4">
        <v>10</v>
      </c>
      <c r="G58" s="3" t="s">
        <v>474</v>
      </c>
      <c r="H58" s="3" t="s">
        <v>9</v>
      </c>
      <c r="I58" s="3" t="s">
        <v>20</v>
      </c>
      <c r="J58" s="1">
        <v>44274.837997685201</v>
      </c>
      <c r="K58" s="4">
        <v>200</v>
      </c>
      <c r="L58" s="4">
        <v>7.2226666666666697</v>
      </c>
      <c r="M58" s="4">
        <v>16050.683349033599</v>
      </c>
      <c r="N58" s="3" t="b">
        <v>0</v>
      </c>
      <c r="O58" s="4">
        <v>174.03283649762301</v>
      </c>
      <c r="P58" s="4"/>
      <c r="Q58" s="4">
        <v>174.03283649762301</v>
      </c>
      <c r="R58" s="4">
        <v>87.016418248811704</v>
      </c>
      <c r="S58" s="4">
        <v>315.432234295917</v>
      </c>
      <c r="T58" s="3" t="b">
        <v>0</v>
      </c>
      <c r="U58" s="4">
        <v>6.5193000000000003</v>
      </c>
      <c r="V58" s="4">
        <v>165683.82304500401</v>
      </c>
      <c r="W58" s="4">
        <v>89.261150467040906</v>
      </c>
      <c r="X58" s="3" t="b">
        <v>0</v>
      </c>
    </row>
    <row r="59" spans="1:24">
      <c r="A59" s="3"/>
      <c r="B59" s="3"/>
      <c r="C59" s="3" t="s">
        <v>304</v>
      </c>
      <c r="D59" s="3" t="s">
        <v>174</v>
      </c>
      <c r="E59" s="3" t="s">
        <v>192</v>
      </c>
      <c r="F59" s="4">
        <v>11</v>
      </c>
      <c r="G59" s="3" t="s">
        <v>473</v>
      </c>
      <c r="H59" s="3" t="s">
        <v>9</v>
      </c>
      <c r="I59" s="3" t="s">
        <v>32</v>
      </c>
      <c r="J59" s="1">
        <v>44274.853148148097</v>
      </c>
      <c r="K59" s="4">
        <v>125</v>
      </c>
      <c r="L59" s="4">
        <v>7.2226833333333298</v>
      </c>
      <c r="M59" s="4">
        <v>10424.3481813243</v>
      </c>
      <c r="N59" s="3" t="b">
        <v>0</v>
      </c>
      <c r="O59" s="4">
        <v>111.356742034752</v>
      </c>
      <c r="P59" s="4"/>
      <c r="Q59" s="4">
        <v>111.356742034752</v>
      </c>
      <c r="R59" s="4">
        <v>89.085393627801196</v>
      </c>
      <c r="S59" s="4">
        <v>428.99691055320699</v>
      </c>
      <c r="T59" s="3" t="b">
        <v>0</v>
      </c>
      <c r="U59" s="4">
        <v>6.5145666666666697</v>
      </c>
      <c r="V59" s="4">
        <v>161056.06180493801</v>
      </c>
      <c r="W59" s="4">
        <v>89.528869950385101</v>
      </c>
      <c r="X59" s="3" t="b">
        <v>0</v>
      </c>
    </row>
    <row r="60" spans="1:24">
      <c r="A60" s="3"/>
      <c r="B60" s="3"/>
      <c r="C60" s="3" t="s">
        <v>259</v>
      </c>
      <c r="D60" s="3" t="s">
        <v>174</v>
      </c>
      <c r="E60" s="3" t="s">
        <v>192</v>
      </c>
      <c r="F60" s="4">
        <v>12</v>
      </c>
      <c r="G60" s="3" t="s">
        <v>472</v>
      </c>
      <c r="H60" s="3" t="s">
        <v>9</v>
      </c>
      <c r="I60" s="3" t="s">
        <v>33</v>
      </c>
      <c r="J60" s="1">
        <v>44274.8682638889</v>
      </c>
      <c r="K60" s="4">
        <v>80</v>
      </c>
      <c r="L60" s="4">
        <v>7.21918333333333</v>
      </c>
      <c r="M60" s="4">
        <v>7828.4555093932704</v>
      </c>
      <c r="N60" s="3" t="b">
        <v>0</v>
      </c>
      <c r="O60" s="4">
        <v>79.381000817064901</v>
      </c>
      <c r="P60" s="4"/>
      <c r="Q60" s="4">
        <v>79.381000817064901</v>
      </c>
      <c r="R60" s="4">
        <v>99.226251021331095</v>
      </c>
      <c r="S60" s="4">
        <v>486.54565065184698</v>
      </c>
      <c r="T60" s="3" t="b">
        <v>0</v>
      </c>
      <c r="U60" s="4">
        <v>6.51453333333333</v>
      </c>
      <c r="V60" s="4">
        <v>164199.93185280799</v>
      </c>
      <c r="W60" s="4">
        <v>88.462116851942994</v>
      </c>
      <c r="X60" s="3" t="b">
        <v>0</v>
      </c>
    </row>
    <row r="61" spans="1:24">
      <c r="A61" s="3"/>
      <c r="B61" s="3"/>
      <c r="C61" s="3" t="s">
        <v>349</v>
      </c>
      <c r="D61" s="3" t="s">
        <v>174</v>
      </c>
      <c r="E61" s="3" t="s">
        <v>192</v>
      </c>
      <c r="F61" s="4">
        <v>13</v>
      </c>
      <c r="G61" s="3" t="s">
        <v>471</v>
      </c>
      <c r="H61" s="3" t="s">
        <v>9</v>
      </c>
      <c r="I61" s="3" t="s">
        <v>35</v>
      </c>
      <c r="J61" s="1">
        <v>44274.883402777799</v>
      </c>
      <c r="K61" s="4">
        <v>50</v>
      </c>
      <c r="L61" s="4">
        <v>7.2192333333333298</v>
      </c>
      <c r="M61" s="4">
        <v>5292.2055751868002</v>
      </c>
      <c r="N61" s="3" t="b">
        <v>0</v>
      </c>
      <c r="O61" s="4">
        <v>49.527599448817597</v>
      </c>
      <c r="P61" s="4"/>
      <c r="Q61" s="4">
        <v>49.527599448817597</v>
      </c>
      <c r="R61" s="4">
        <v>99.055198897635194</v>
      </c>
      <c r="S61" s="4">
        <v>671.51431110670899</v>
      </c>
      <c r="T61" s="3" t="b">
        <v>0</v>
      </c>
      <c r="U61" s="4">
        <v>6.5145833333333298</v>
      </c>
      <c r="V61" s="4">
        <v>169968.81967352901</v>
      </c>
      <c r="W61" s="4">
        <v>88.3204402628499</v>
      </c>
      <c r="X61" s="3" t="b">
        <v>0</v>
      </c>
    </row>
    <row r="62" spans="1:24">
      <c r="A62" s="3"/>
      <c r="B62" s="3"/>
      <c r="C62" s="3" t="s">
        <v>237</v>
      </c>
      <c r="D62" s="3" t="s">
        <v>174</v>
      </c>
      <c r="E62" s="3" t="s">
        <v>192</v>
      </c>
      <c r="F62" s="4">
        <v>14</v>
      </c>
      <c r="G62" s="3" t="s">
        <v>470</v>
      </c>
      <c r="H62" s="3" t="s">
        <v>9</v>
      </c>
      <c r="I62" s="3" t="s">
        <v>31</v>
      </c>
      <c r="J62" s="1">
        <v>44274.898472222201</v>
      </c>
      <c r="K62" s="4">
        <v>30</v>
      </c>
      <c r="L62" s="4">
        <v>7.21573333333333</v>
      </c>
      <c r="M62" s="4">
        <v>2989.7287635596199</v>
      </c>
      <c r="N62" s="3" t="b">
        <v>0</v>
      </c>
      <c r="O62" s="4">
        <v>28.7700975094725</v>
      </c>
      <c r="P62" s="4"/>
      <c r="Q62" s="4">
        <v>28.7700975094725</v>
      </c>
      <c r="R62" s="4">
        <v>95.900325031574994</v>
      </c>
      <c r="S62" s="4">
        <v>1139.62429975383</v>
      </c>
      <c r="T62" s="3" t="b">
        <v>0</v>
      </c>
      <c r="U62" s="4">
        <v>6.5145499999999998</v>
      </c>
      <c r="V62" s="4">
        <v>156831.02128370301</v>
      </c>
      <c r="W62" s="4">
        <v>88.383830223891295</v>
      </c>
      <c r="X62" s="3" t="b">
        <v>0</v>
      </c>
    </row>
    <row r="63" spans="1:24">
      <c r="A63" s="3"/>
      <c r="B63" s="3"/>
      <c r="C63" s="3" t="s">
        <v>469</v>
      </c>
      <c r="D63" s="3" t="s">
        <v>174</v>
      </c>
      <c r="E63" s="3" t="s">
        <v>192</v>
      </c>
      <c r="F63" s="4">
        <v>15</v>
      </c>
      <c r="G63" s="3" t="s">
        <v>468</v>
      </c>
      <c r="H63" s="3" t="s">
        <v>9</v>
      </c>
      <c r="I63" s="3" t="s">
        <v>17</v>
      </c>
      <c r="J63" s="1">
        <v>44274.9135648148</v>
      </c>
      <c r="K63" s="4">
        <v>20</v>
      </c>
      <c r="L63" s="4">
        <v>7.2157499999999999</v>
      </c>
      <c r="M63" s="4">
        <v>2750.1656392458999</v>
      </c>
      <c r="N63" s="3" t="b">
        <v>0</v>
      </c>
      <c r="O63" s="4">
        <v>26.835844792559001</v>
      </c>
      <c r="P63" s="4"/>
      <c r="Q63" s="4">
        <v>26.835844792559001</v>
      </c>
      <c r="R63" s="4">
        <v>134.17922396279499</v>
      </c>
      <c r="S63" s="4">
        <v>963.96253739974395</v>
      </c>
      <c r="T63" s="3" t="b">
        <v>0</v>
      </c>
      <c r="U63" s="4">
        <v>6.5145666666666697</v>
      </c>
      <c r="V63" s="4">
        <v>153623.93185667801</v>
      </c>
      <c r="W63" s="4">
        <v>91.618938932050995</v>
      </c>
      <c r="X63" s="3" t="b">
        <v>0</v>
      </c>
    </row>
    <row r="64" spans="1:24">
      <c r="A64" s="3"/>
      <c r="B64" s="3"/>
      <c r="C64" s="3" t="s">
        <v>467</v>
      </c>
      <c r="D64" s="3" t="s">
        <v>174</v>
      </c>
      <c r="E64" s="3" t="s">
        <v>192</v>
      </c>
      <c r="F64" s="4">
        <v>16</v>
      </c>
      <c r="G64" s="3" t="s">
        <v>466</v>
      </c>
      <c r="H64" s="3" t="s">
        <v>9</v>
      </c>
      <c r="I64" s="3" t="s">
        <v>6</v>
      </c>
      <c r="J64" s="1">
        <v>44274.928599537001</v>
      </c>
      <c r="K64" s="4">
        <v>12</v>
      </c>
      <c r="L64" s="4">
        <v>7.2226499999999998</v>
      </c>
      <c r="M64" s="4">
        <v>1975.48651015363</v>
      </c>
      <c r="N64" s="3" t="b">
        <v>0</v>
      </c>
      <c r="O64" s="4">
        <v>18.2886950579406</v>
      </c>
      <c r="P64" s="4"/>
      <c r="Q64" s="4">
        <v>18.2886950579406</v>
      </c>
      <c r="R64" s="4">
        <v>152.405792149505</v>
      </c>
      <c r="S64" s="4">
        <v>1166.04742340962</v>
      </c>
      <c r="T64" s="3" t="b">
        <v>0</v>
      </c>
      <c r="U64" s="4">
        <v>6.5145499999999998</v>
      </c>
      <c r="V64" s="4">
        <v>156021.49837459001</v>
      </c>
      <c r="W64" s="4">
        <v>87.956205943066607</v>
      </c>
      <c r="X64" s="3" t="b">
        <v>0</v>
      </c>
    </row>
    <row r="65" spans="1:24">
      <c r="A65" s="3"/>
      <c r="B65" s="3"/>
      <c r="C65" s="3" t="s">
        <v>465</v>
      </c>
      <c r="D65" s="3" t="s">
        <v>174</v>
      </c>
      <c r="E65" s="3" t="s">
        <v>192</v>
      </c>
      <c r="F65" s="4">
        <v>17</v>
      </c>
      <c r="G65" s="3" t="s">
        <v>464</v>
      </c>
      <c r="H65" s="3" t="s">
        <v>9</v>
      </c>
      <c r="I65" s="3" t="s">
        <v>23</v>
      </c>
      <c r="J65" s="1">
        <v>44274.943599537</v>
      </c>
      <c r="K65" s="4">
        <v>7</v>
      </c>
      <c r="L65" s="4">
        <v>7.2226833333333298</v>
      </c>
      <c r="M65" s="4">
        <v>1510.87607634504</v>
      </c>
      <c r="N65" s="3" t="b">
        <v>0</v>
      </c>
      <c r="O65" s="4">
        <v>13.533269018187699</v>
      </c>
      <c r="P65" s="4"/>
      <c r="Q65" s="4">
        <v>13.533269018187699</v>
      </c>
      <c r="R65" s="4">
        <v>193.332414545539</v>
      </c>
      <c r="S65" s="4">
        <v>1460.8355906873901</v>
      </c>
      <c r="T65" s="3" t="b">
        <v>0</v>
      </c>
      <c r="U65" s="4">
        <v>6.5145666666666697</v>
      </c>
      <c r="V65" s="4">
        <v>156623.98399803101</v>
      </c>
      <c r="W65" s="4">
        <v>87.782369486525496</v>
      </c>
      <c r="X65" s="3" t="b">
        <v>0</v>
      </c>
    </row>
    <row r="66" spans="1:24">
      <c r="A66" s="3"/>
      <c r="B66" s="3"/>
      <c r="C66" s="3" t="s">
        <v>237</v>
      </c>
      <c r="D66" s="3" t="s">
        <v>174</v>
      </c>
      <c r="E66" s="3" t="s">
        <v>192</v>
      </c>
      <c r="F66" s="4">
        <v>14</v>
      </c>
      <c r="G66" s="3" t="s">
        <v>444</v>
      </c>
      <c r="H66" s="3" t="s">
        <v>9</v>
      </c>
      <c r="I66" s="3" t="s">
        <v>31</v>
      </c>
      <c r="J66" s="1">
        <v>44275.1096412037</v>
      </c>
      <c r="K66" s="4">
        <v>30</v>
      </c>
      <c r="L66" s="4">
        <v>7.2226499999999998</v>
      </c>
      <c r="M66" s="4">
        <v>2987.3911416497699</v>
      </c>
      <c r="N66" s="3" t="b">
        <v>0</v>
      </c>
      <c r="O66" s="4">
        <v>32.9772753527402</v>
      </c>
      <c r="P66" s="4"/>
      <c r="Q66" s="4">
        <v>32.9772753527402</v>
      </c>
      <c r="R66" s="4">
        <v>109.924251175801</v>
      </c>
      <c r="S66" s="4">
        <v>1059.51241305546</v>
      </c>
      <c r="T66" s="3" t="b">
        <v>0</v>
      </c>
      <c r="U66" s="4">
        <v>6.51453333333333</v>
      </c>
      <c r="V66" s="4">
        <v>138534.250776184</v>
      </c>
      <c r="W66" s="4">
        <v>86.630488361605501</v>
      </c>
      <c r="X66" s="3" t="b">
        <v>0</v>
      </c>
    </row>
    <row r="67" spans="1:24">
      <c r="A67" s="3"/>
      <c r="B67" s="3"/>
      <c r="C67" s="3" t="s">
        <v>423</v>
      </c>
      <c r="D67" s="3" t="s">
        <v>174</v>
      </c>
      <c r="E67" s="3" t="s">
        <v>192</v>
      </c>
      <c r="F67" s="4">
        <v>7</v>
      </c>
      <c r="G67" s="3" t="s">
        <v>422</v>
      </c>
      <c r="H67" s="3" t="s">
        <v>9</v>
      </c>
      <c r="I67" s="3" t="s">
        <v>25</v>
      </c>
      <c r="J67" s="1">
        <v>44275.290451388901</v>
      </c>
      <c r="K67" s="4">
        <v>800</v>
      </c>
      <c r="L67" s="4">
        <v>7.2226499999999998</v>
      </c>
      <c r="M67" s="4">
        <v>48905.523649422903</v>
      </c>
      <c r="N67" s="3" t="b">
        <v>0</v>
      </c>
      <c r="O67" s="4">
        <v>713.64708085968903</v>
      </c>
      <c r="P67" s="4"/>
      <c r="Q67" s="4">
        <v>713.64708085968903</v>
      </c>
      <c r="R67" s="4">
        <v>89.205885107461199</v>
      </c>
      <c r="S67" s="4">
        <v>251.30151626550699</v>
      </c>
      <c r="T67" s="3" t="b">
        <v>0</v>
      </c>
      <c r="U67" s="4">
        <v>6.5193000000000003</v>
      </c>
      <c r="V67" s="4">
        <v>141131.22456895499</v>
      </c>
      <c r="W67" s="4">
        <v>88.187955521952503</v>
      </c>
      <c r="X67" s="3" t="b">
        <v>0</v>
      </c>
    </row>
    <row r="68" spans="1:24">
      <c r="A68" s="3"/>
      <c r="B68" s="3"/>
      <c r="C68" s="3" t="s">
        <v>403</v>
      </c>
      <c r="D68" s="3" t="s">
        <v>174</v>
      </c>
      <c r="E68" s="3" t="s">
        <v>192</v>
      </c>
      <c r="F68" s="4">
        <v>10</v>
      </c>
      <c r="G68" s="3" t="s">
        <v>402</v>
      </c>
      <c r="H68" s="3" t="s">
        <v>9</v>
      </c>
      <c r="I68" s="3" t="s">
        <v>20</v>
      </c>
      <c r="J68" s="1">
        <v>44275.455925925897</v>
      </c>
      <c r="K68" s="4">
        <v>200</v>
      </c>
      <c r="L68" s="4">
        <v>7.2226833333333298</v>
      </c>
      <c r="M68" s="4">
        <v>14750.776913961499</v>
      </c>
      <c r="N68" s="3" t="b">
        <v>0</v>
      </c>
      <c r="O68" s="4">
        <v>207.102860745578</v>
      </c>
      <c r="P68" s="4"/>
      <c r="Q68" s="4">
        <v>207.102860745578</v>
      </c>
      <c r="R68" s="4">
        <v>103.551430372789</v>
      </c>
      <c r="S68" s="4">
        <v>348.57855179630201</v>
      </c>
      <c r="T68" s="3" t="b">
        <v>0</v>
      </c>
      <c r="U68" s="4">
        <v>6.5193333333333303</v>
      </c>
      <c r="V68" s="4">
        <v>130125.11593590899</v>
      </c>
      <c r="W68" s="4">
        <v>86.943891956487903</v>
      </c>
      <c r="X68" s="3" t="b">
        <v>0</v>
      </c>
    </row>
    <row r="69" spans="1:24">
      <c r="A69" s="3"/>
      <c r="B69" s="3"/>
      <c r="C69" s="3" t="s">
        <v>259</v>
      </c>
      <c r="D69" s="3" t="s">
        <v>174</v>
      </c>
      <c r="E69" s="3" t="s">
        <v>192</v>
      </c>
      <c r="F69" s="4">
        <v>12</v>
      </c>
      <c r="G69" s="3" t="s">
        <v>392</v>
      </c>
      <c r="H69" s="3" t="s">
        <v>9</v>
      </c>
      <c r="I69" s="3" t="s">
        <v>33</v>
      </c>
      <c r="J69" s="1">
        <v>44275.5464236111</v>
      </c>
      <c r="K69" s="4">
        <v>80</v>
      </c>
      <c r="L69" s="4">
        <v>7.2227333333333297</v>
      </c>
      <c r="M69" s="4">
        <v>6790.0244313304001</v>
      </c>
      <c r="N69" s="3" t="b">
        <v>0</v>
      </c>
      <c r="O69" s="4">
        <v>77.115945896190794</v>
      </c>
      <c r="P69" s="4"/>
      <c r="Q69" s="4">
        <v>77.115945896190794</v>
      </c>
      <c r="R69" s="4">
        <v>96.394932370238493</v>
      </c>
      <c r="S69" s="4">
        <v>564.66454559632496</v>
      </c>
      <c r="T69" s="3" t="b">
        <v>0</v>
      </c>
      <c r="U69" s="4">
        <v>6.5145999999999997</v>
      </c>
      <c r="V69" s="4">
        <v>146191.94890079301</v>
      </c>
      <c r="W69" s="4">
        <v>89.396269599575206</v>
      </c>
      <c r="X69" s="3" t="b">
        <v>0</v>
      </c>
    </row>
    <row r="70" spans="1:24">
      <c r="A70" s="3"/>
      <c r="B70" s="3"/>
      <c r="C70" s="3" t="s">
        <v>371</v>
      </c>
      <c r="D70" s="3" t="s">
        <v>174</v>
      </c>
      <c r="E70" s="3" t="s">
        <v>192</v>
      </c>
      <c r="F70" s="4">
        <v>5</v>
      </c>
      <c r="G70" s="3" t="s">
        <v>370</v>
      </c>
      <c r="H70" s="3" t="s">
        <v>9</v>
      </c>
      <c r="I70" s="3" t="s">
        <v>14</v>
      </c>
      <c r="J70" s="1">
        <v>44275.7121990741</v>
      </c>
      <c r="K70" s="4">
        <v>2500</v>
      </c>
      <c r="L70" s="4">
        <v>7.2226499999999998</v>
      </c>
      <c r="M70" s="4">
        <v>8729.4191952499295</v>
      </c>
      <c r="N70" s="3" t="b">
        <v>0</v>
      </c>
      <c r="O70" s="4">
        <v>95.067313899556794</v>
      </c>
      <c r="P70" s="4"/>
      <c r="Q70" s="4">
        <v>95.067313899556794</v>
      </c>
      <c r="R70" s="4">
        <v>3.80269255598227</v>
      </c>
      <c r="S70" s="4">
        <v>304.29940594787701</v>
      </c>
      <c r="T70" s="3" t="b">
        <v>0</v>
      </c>
      <c r="U70" s="4">
        <v>6.51453333333333</v>
      </c>
      <c r="V70" s="4">
        <v>155578.40310357601</v>
      </c>
      <c r="W70" s="4">
        <v>88.347376124830802</v>
      </c>
      <c r="X70" s="3" t="b">
        <v>0</v>
      </c>
    </row>
    <row r="71" spans="1:24">
      <c r="A71" s="3"/>
      <c r="B71" s="3"/>
      <c r="C71" s="3" t="s">
        <v>349</v>
      </c>
      <c r="D71" s="3" t="s">
        <v>174</v>
      </c>
      <c r="E71" s="3" t="s">
        <v>192</v>
      </c>
      <c r="F71" s="4">
        <v>13</v>
      </c>
      <c r="G71" s="3" t="s">
        <v>348</v>
      </c>
      <c r="H71" s="3" t="s">
        <v>9</v>
      </c>
      <c r="I71" s="3" t="s">
        <v>35</v>
      </c>
      <c r="J71" s="1">
        <v>44275.877719907403</v>
      </c>
      <c r="K71" s="4">
        <v>50</v>
      </c>
      <c r="L71" s="4">
        <v>7.2226833333333298</v>
      </c>
      <c r="M71" s="4">
        <v>4397.9737403971303</v>
      </c>
      <c r="N71" s="3" t="b">
        <v>0</v>
      </c>
      <c r="O71" s="4">
        <v>54.304829903303599</v>
      </c>
      <c r="P71" s="4"/>
      <c r="Q71" s="4">
        <v>54.304829903303599</v>
      </c>
      <c r="R71" s="4">
        <v>108.609659806607</v>
      </c>
      <c r="S71" s="4">
        <v>903.49532248576702</v>
      </c>
      <c r="T71" s="3" t="b">
        <v>0</v>
      </c>
      <c r="U71" s="4">
        <v>6.5193333333333303</v>
      </c>
      <c r="V71" s="4">
        <v>129976.726792881</v>
      </c>
      <c r="W71" s="4">
        <v>91.102212810691</v>
      </c>
      <c r="X71" s="3" t="b">
        <v>0</v>
      </c>
    </row>
    <row r="72" spans="1:24">
      <c r="A72" s="3"/>
      <c r="B72" s="3"/>
      <c r="C72" s="3" t="s">
        <v>327</v>
      </c>
      <c r="D72" s="3" t="s">
        <v>174</v>
      </c>
      <c r="E72" s="3" t="s">
        <v>192</v>
      </c>
      <c r="F72" s="4">
        <v>8</v>
      </c>
      <c r="G72" s="3" t="s">
        <v>326</v>
      </c>
      <c r="H72" s="3" t="s">
        <v>9</v>
      </c>
      <c r="I72" s="3" t="s">
        <v>12</v>
      </c>
      <c r="J72" s="1">
        <v>44276.043506944399</v>
      </c>
      <c r="K72" s="4">
        <v>500</v>
      </c>
      <c r="L72" s="4">
        <v>7.2261166666666696</v>
      </c>
      <c r="M72" s="4">
        <v>32907.294534287299</v>
      </c>
      <c r="N72" s="3" t="b">
        <v>0</v>
      </c>
      <c r="O72" s="4">
        <v>387.60256650619601</v>
      </c>
      <c r="P72" s="4"/>
      <c r="Q72" s="4">
        <v>387.60256650619601</v>
      </c>
      <c r="R72" s="4">
        <v>77.520513301239106</v>
      </c>
      <c r="S72" s="4">
        <v>275.35931646497698</v>
      </c>
      <c r="T72" s="3" t="b">
        <v>0</v>
      </c>
      <c r="U72" s="4">
        <v>6.5193000000000003</v>
      </c>
      <c r="V72" s="4">
        <v>164812.407700396</v>
      </c>
      <c r="W72" s="4">
        <v>86.847896220261205</v>
      </c>
      <c r="X72" s="3" t="b">
        <v>0</v>
      </c>
    </row>
    <row r="73" spans="1:24">
      <c r="A73" s="3"/>
      <c r="B73" s="3"/>
      <c r="C73" s="3" t="s">
        <v>304</v>
      </c>
      <c r="D73" s="3" t="s">
        <v>174</v>
      </c>
      <c r="E73" s="3" t="s">
        <v>192</v>
      </c>
      <c r="F73" s="4">
        <v>11</v>
      </c>
      <c r="G73" s="3" t="s">
        <v>303</v>
      </c>
      <c r="H73" s="3" t="s">
        <v>9</v>
      </c>
      <c r="I73" s="3" t="s">
        <v>32</v>
      </c>
      <c r="J73" s="1">
        <v>44276.224560185197</v>
      </c>
      <c r="K73" s="4">
        <v>125</v>
      </c>
      <c r="L73" s="4">
        <v>7.2192499999999997</v>
      </c>
      <c r="M73" s="4">
        <v>11986.812466028299</v>
      </c>
      <c r="N73" s="3" t="b">
        <v>0</v>
      </c>
      <c r="O73" s="4">
        <v>120.949698163139</v>
      </c>
      <c r="P73" s="4"/>
      <c r="Q73" s="4">
        <v>120.949698163139</v>
      </c>
      <c r="R73" s="4">
        <v>96.759758530511306</v>
      </c>
      <c r="S73" s="4">
        <v>477.07670904931098</v>
      </c>
      <c r="T73" s="3" t="b">
        <v>0</v>
      </c>
      <c r="U73" s="4">
        <v>6.5145833333333298</v>
      </c>
      <c r="V73" s="4">
        <v>171877.08851994801</v>
      </c>
      <c r="W73" s="4">
        <v>85.995064573377306</v>
      </c>
      <c r="X73" s="3" t="b">
        <v>0</v>
      </c>
    </row>
    <row r="74" spans="1:24">
      <c r="A74" s="3"/>
      <c r="B74" s="3"/>
      <c r="C74" s="3" t="s">
        <v>215</v>
      </c>
      <c r="D74" s="3" t="s">
        <v>174</v>
      </c>
      <c r="E74" s="3" t="s">
        <v>192</v>
      </c>
      <c r="F74" s="4">
        <v>6</v>
      </c>
      <c r="G74" s="3" t="s">
        <v>282</v>
      </c>
      <c r="H74" s="3" t="s">
        <v>9</v>
      </c>
      <c r="I74" s="3" t="s">
        <v>38</v>
      </c>
      <c r="J74" s="1">
        <v>44276.389837962997</v>
      </c>
      <c r="K74" s="4">
        <v>1500</v>
      </c>
      <c r="L74" s="4">
        <v>7.2226833333333298</v>
      </c>
      <c r="M74" s="4">
        <v>105399.959663798</v>
      </c>
      <c r="N74" s="3" t="b">
        <v>0</v>
      </c>
      <c r="O74" s="4">
        <v>1241.8176836181101</v>
      </c>
      <c r="P74" s="4"/>
      <c r="Q74" s="4">
        <v>1241.8176836181101</v>
      </c>
      <c r="R74" s="4">
        <v>82.787845574540995</v>
      </c>
      <c r="S74" s="4">
        <v>241.35568746445799</v>
      </c>
      <c r="T74" s="3" t="b">
        <v>0</v>
      </c>
      <c r="U74" s="4">
        <v>6.5145666666666697</v>
      </c>
      <c r="V74" s="4">
        <v>184425.752636483</v>
      </c>
      <c r="W74" s="4">
        <v>87.782676465503002</v>
      </c>
      <c r="X74" s="3" t="b">
        <v>0</v>
      </c>
    </row>
    <row r="75" spans="1:24">
      <c r="A75" s="3"/>
      <c r="B75" s="3"/>
      <c r="C75" s="3" t="s">
        <v>281</v>
      </c>
      <c r="D75" s="3" t="s">
        <v>174</v>
      </c>
      <c r="E75" s="3"/>
      <c r="F75" s="4">
        <v>20</v>
      </c>
      <c r="G75" s="3" t="s">
        <v>280</v>
      </c>
      <c r="H75" s="3" t="s">
        <v>9</v>
      </c>
      <c r="I75" s="3" t="s">
        <v>35</v>
      </c>
      <c r="J75" s="1">
        <v>44276.404918981498</v>
      </c>
      <c r="K75" s="4">
        <v>50</v>
      </c>
      <c r="L75" s="4">
        <v>7.2226499999999998</v>
      </c>
      <c r="M75" s="4">
        <v>6811.1333280183399</v>
      </c>
      <c r="N75" s="3" t="b">
        <v>0</v>
      </c>
      <c r="O75" s="4">
        <v>49.562526114169003</v>
      </c>
      <c r="P75" s="4"/>
      <c r="Q75" s="4">
        <v>49.562526114169003</v>
      </c>
      <c r="R75" s="4">
        <v>99.125052228338006</v>
      </c>
      <c r="S75" s="4">
        <v>203.473380452355</v>
      </c>
      <c r="T75" s="3" t="b">
        <v>0</v>
      </c>
      <c r="U75" s="4">
        <v>6.5145499999999998</v>
      </c>
      <c r="V75" s="4">
        <v>218612.71537716899</v>
      </c>
      <c r="W75" s="4">
        <v>88.230688003253206</v>
      </c>
      <c r="X75" s="3" t="b">
        <v>0</v>
      </c>
    </row>
    <row r="76" spans="1:24">
      <c r="A76" s="3"/>
      <c r="B76" s="3"/>
      <c r="C76" s="3" t="s">
        <v>259</v>
      </c>
      <c r="D76" s="3" t="s">
        <v>174</v>
      </c>
      <c r="E76" s="3" t="s">
        <v>192</v>
      </c>
      <c r="F76" s="4">
        <v>12</v>
      </c>
      <c r="G76" s="3" t="s">
        <v>258</v>
      </c>
      <c r="H76" s="3" t="s">
        <v>9</v>
      </c>
      <c r="I76" s="3" t="s">
        <v>33</v>
      </c>
      <c r="J76" s="1">
        <v>44276.570787037002</v>
      </c>
      <c r="K76" s="4">
        <v>80</v>
      </c>
      <c r="L76" s="4">
        <v>7.2192166666666697</v>
      </c>
      <c r="M76" s="4">
        <v>7277.6472935370402</v>
      </c>
      <c r="N76" s="3" t="b">
        <v>0</v>
      </c>
      <c r="O76" s="4">
        <v>78.8735783484411</v>
      </c>
      <c r="P76" s="4"/>
      <c r="Q76" s="4">
        <v>78.8735783484411</v>
      </c>
      <c r="R76" s="4">
        <v>98.591972935551397</v>
      </c>
      <c r="S76" s="4">
        <v>647.67809571575503</v>
      </c>
      <c r="T76" s="3" t="b">
        <v>0</v>
      </c>
      <c r="U76" s="4">
        <v>6.5193333333333303</v>
      </c>
      <c r="V76" s="4">
        <v>153533.55043232799</v>
      </c>
      <c r="W76" s="4">
        <v>89.841294050631802</v>
      </c>
      <c r="X76" s="3" t="b">
        <v>0</v>
      </c>
    </row>
    <row r="77" spans="1:24">
      <c r="A77" s="3"/>
      <c r="B77" s="3"/>
      <c r="C77" s="3" t="s">
        <v>237</v>
      </c>
      <c r="D77" s="3" t="s">
        <v>174</v>
      </c>
      <c r="E77" s="3" t="s">
        <v>192</v>
      </c>
      <c r="F77" s="4">
        <v>14</v>
      </c>
      <c r="G77" s="3" t="s">
        <v>236</v>
      </c>
      <c r="H77" s="3" t="s">
        <v>9</v>
      </c>
      <c r="I77" s="3" t="s">
        <v>31</v>
      </c>
      <c r="J77" s="1">
        <v>44276.7358564815</v>
      </c>
      <c r="K77" s="4">
        <v>30</v>
      </c>
      <c r="L77" s="4">
        <v>7.21918333333333</v>
      </c>
      <c r="M77" s="4">
        <v>3488.7182649051201</v>
      </c>
      <c r="N77" s="3" t="b">
        <v>0</v>
      </c>
      <c r="O77" s="4">
        <v>33.869509893300901</v>
      </c>
      <c r="P77" s="4"/>
      <c r="Q77" s="4">
        <v>33.869509893300901</v>
      </c>
      <c r="R77" s="4">
        <v>112.898366311003</v>
      </c>
      <c r="S77" s="4">
        <v>1355.4322777525899</v>
      </c>
      <c r="T77" s="3" t="b">
        <v>0</v>
      </c>
      <c r="U77" s="4">
        <v>6.51453333333333</v>
      </c>
      <c r="V77" s="4">
        <v>157928.04904933801</v>
      </c>
      <c r="W77" s="4">
        <v>89.964039637273302</v>
      </c>
      <c r="X77" s="3" t="b">
        <v>0</v>
      </c>
    </row>
    <row r="78" spans="1:24">
      <c r="A78" s="3"/>
      <c r="B78" s="3"/>
      <c r="C78" s="3" t="s">
        <v>215</v>
      </c>
      <c r="D78" s="3" t="s">
        <v>174</v>
      </c>
      <c r="E78" s="3" t="s">
        <v>192</v>
      </c>
      <c r="F78" s="4">
        <v>6</v>
      </c>
      <c r="G78" s="3" t="s">
        <v>214</v>
      </c>
      <c r="H78" s="3" t="s">
        <v>9</v>
      </c>
      <c r="I78" s="3" t="s">
        <v>38</v>
      </c>
      <c r="J78" s="1">
        <v>44276.900798611103</v>
      </c>
      <c r="K78" s="4">
        <v>1500</v>
      </c>
      <c r="L78" s="4">
        <v>7.2228000000000003</v>
      </c>
      <c r="M78" s="4">
        <v>106422.30590472399</v>
      </c>
      <c r="N78" s="3" t="b">
        <v>0</v>
      </c>
      <c r="O78" s="4">
        <v>1506.1350188910401</v>
      </c>
      <c r="P78" s="4"/>
      <c r="Q78" s="4">
        <v>1506.1350188910401</v>
      </c>
      <c r="R78" s="4">
        <v>100.409001259402</v>
      </c>
      <c r="S78" s="4">
        <v>242.225751303594</v>
      </c>
      <c r="T78" s="3" t="b">
        <v>0</v>
      </c>
      <c r="U78" s="4">
        <v>6.51941666666667</v>
      </c>
      <c r="V78" s="4">
        <v>156430.371446782</v>
      </c>
      <c r="W78" s="4">
        <v>85.134381498217195</v>
      </c>
      <c r="X78" s="3" t="b">
        <v>0</v>
      </c>
    </row>
    <row r="79" spans="1:24">
      <c r="A79" s="3"/>
      <c r="B79" s="3"/>
      <c r="C79" s="3" t="s">
        <v>193</v>
      </c>
      <c r="D79" s="3" t="s">
        <v>174</v>
      </c>
      <c r="E79" s="3" t="s">
        <v>192</v>
      </c>
      <c r="F79" s="4">
        <v>9</v>
      </c>
      <c r="G79" s="3" t="s">
        <v>191</v>
      </c>
      <c r="H79" s="3" t="s">
        <v>9</v>
      </c>
      <c r="I79" s="3" t="s">
        <v>26</v>
      </c>
      <c r="J79" s="1">
        <v>44277.065613425897</v>
      </c>
      <c r="K79" s="4">
        <v>350</v>
      </c>
      <c r="L79" s="4">
        <v>7.2226499999999998</v>
      </c>
      <c r="M79" s="4">
        <v>22621.205338488598</v>
      </c>
      <c r="N79" s="3" t="b">
        <v>0</v>
      </c>
      <c r="O79" s="4">
        <v>284.99588262563799</v>
      </c>
      <c r="P79" s="4"/>
      <c r="Q79" s="4">
        <v>284.99588262563799</v>
      </c>
      <c r="R79" s="4">
        <v>81.427395035896595</v>
      </c>
      <c r="S79" s="4">
        <v>382.60882081924399</v>
      </c>
      <c r="T79" s="3" t="b">
        <v>0</v>
      </c>
      <c r="U79" s="4">
        <v>6.51453333333333</v>
      </c>
      <c r="V79" s="4">
        <v>149565.900469082</v>
      </c>
      <c r="W79" s="4">
        <v>86.646577600215707</v>
      </c>
      <c r="X79" s="3" t="b">
        <v>0</v>
      </c>
    </row>
    <row r="80" spans="1:24">
      <c r="A80" s="3"/>
      <c r="B80" s="3"/>
      <c r="C80" s="3" t="s">
        <v>695</v>
      </c>
      <c r="D80" s="3" t="s">
        <v>174</v>
      </c>
      <c r="E80" s="3"/>
      <c r="F80" s="4">
        <v>22</v>
      </c>
      <c r="G80" s="3" t="s">
        <v>694</v>
      </c>
      <c r="H80" s="3" t="s">
        <v>7</v>
      </c>
      <c r="I80" s="3"/>
      <c r="J80" s="1">
        <v>44272.940868055601</v>
      </c>
      <c r="K80" s="4"/>
      <c r="L80" s="4">
        <v>7.2226499999999998</v>
      </c>
      <c r="M80" s="4">
        <v>84908.974647580399</v>
      </c>
      <c r="N80" s="3" t="b">
        <v>0</v>
      </c>
      <c r="O80" s="4">
        <v>1002.05621233839</v>
      </c>
      <c r="P80" s="4"/>
      <c r="Q80" s="4">
        <v>1002.05621233839</v>
      </c>
      <c r="R80" s="4">
        <f>(O80/(AVERAGE(O80:O82))*100)</f>
        <v>95.19161225991401</v>
      </c>
      <c r="S80" s="4">
        <v>181.49300047185901</v>
      </c>
      <c r="T80" s="3" t="b">
        <v>0</v>
      </c>
      <c r="U80" s="4">
        <v>6.51453333333333</v>
      </c>
      <c r="V80" s="4">
        <v>180335.40150680899</v>
      </c>
      <c r="W80" s="4">
        <v>90.336863076631403</v>
      </c>
      <c r="X80" s="3" t="b">
        <v>0</v>
      </c>
    </row>
    <row r="81" spans="1:24">
      <c r="A81" s="3"/>
      <c r="B81" s="3"/>
      <c r="C81" s="3" t="s">
        <v>693</v>
      </c>
      <c r="D81" s="3" t="s">
        <v>174</v>
      </c>
      <c r="E81" s="3"/>
      <c r="F81" s="4">
        <v>23</v>
      </c>
      <c r="G81" s="3" t="s">
        <v>692</v>
      </c>
      <c r="H81" s="3" t="s">
        <v>7</v>
      </c>
      <c r="I81" s="3"/>
      <c r="J81" s="1">
        <v>44272.955914351798</v>
      </c>
      <c r="K81" s="4"/>
      <c r="L81" s="4">
        <v>7.2261499999999996</v>
      </c>
      <c r="M81" s="4">
        <v>94700.544784700905</v>
      </c>
      <c r="N81" s="3" t="b">
        <v>0</v>
      </c>
      <c r="O81" s="4">
        <v>1043.05032942194</v>
      </c>
      <c r="P81" s="4"/>
      <c r="Q81" s="4">
        <v>1043.05032942194</v>
      </c>
      <c r="R81" s="4">
        <f>(O81/(AVERAGE(O80:O82))*100)</f>
        <v>99.08590087397134</v>
      </c>
      <c r="S81" s="4">
        <v>185.70059709867101</v>
      </c>
      <c r="T81" s="3" t="b">
        <v>0</v>
      </c>
      <c r="U81" s="4">
        <v>6.5193333333333303</v>
      </c>
      <c r="V81" s="4">
        <v>193978.001945981</v>
      </c>
      <c r="W81" s="4">
        <v>93.514353266457505</v>
      </c>
      <c r="X81" s="3" t="b">
        <v>0</v>
      </c>
    </row>
    <row r="82" spans="1:24">
      <c r="A82" s="3"/>
      <c r="B82" s="3"/>
      <c r="C82" s="3" t="s">
        <v>691</v>
      </c>
      <c r="D82" s="3" t="s">
        <v>174</v>
      </c>
      <c r="E82" s="3"/>
      <c r="F82" s="4">
        <v>24</v>
      </c>
      <c r="G82" s="3" t="s">
        <v>690</v>
      </c>
      <c r="H82" s="3" t="s">
        <v>7</v>
      </c>
      <c r="I82" s="3"/>
      <c r="J82" s="1">
        <v>44272.970972222203</v>
      </c>
      <c r="K82" s="4"/>
      <c r="L82" s="4">
        <v>7.2261166666666696</v>
      </c>
      <c r="M82" s="4">
        <v>103713.23965471399</v>
      </c>
      <c r="N82" s="3" t="b">
        <v>0</v>
      </c>
      <c r="O82" s="4">
        <v>1112.9118651629999</v>
      </c>
      <c r="P82" s="4"/>
      <c r="Q82" s="4">
        <v>1112.9118651629999</v>
      </c>
      <c r="R82" s="4">
        <f>(O82/(AVERAGE(O80:O82))*100)</f>
        <v>105.72248686611461</v>
      </c>
      <c r="S82" s="4">
        <v>183.049890728777</v>
      </c>
      <c r="T82" s="3" t="b">
        <v>0</v>
      </c>
      <c r="U82" s="4">
        <v>6.5193000000000003</v>
      </c>
      <c r="V82" s="4">
        <v>200356.97338903701</v>
      </c>
      <c r="W82" s="4">
        <v>91.944872648289007</v>
      </c>
      <c r="X82" s="3" t="b">
        <v>0</v>
      </c>
    </row>
    <row r="83" spans="1:24">
      <c r="A83" s="3"/>
      <c r="B83" s="3"/>
      <c r="C83" s="3" t="s">
        <v>689</v>
      </c>
      <c r="D83" s="3" t="s">
        <v>174</v>
      </c>
      <c r="E83" s="3"/>
      <c r="F83" s="4">
        <v>25</v>
      </c>
      <c r="G83" s="3" t="s">
        <v>688</v>
      </c>
      <c r="H83" s="3" t="s">
        <v>7</v>
      </c>
      <c r="I83" s="3"/>
      <c r="J83" s="1">
        <v>44272.9859490741</v>
      </c>
      <c r="K83" s="4"/>
      <c r="L83" s="4">
        <v>7.2226833333333298</v>
      </c>
      <c r="M83" s="4">
        <v>104542.614751799</v>
      </c>
      <c r="N83" s="3" t="b">
        <v>0</v>
      </c>
      <c r="O83" s="4">
        <v>1261.1816287856</v>
      </c>
      <c r="P83" s="4"/>
      <c r="Q83" s="4">
        <v>1261.1816287856</v>
      </c>
      <c r="R83" s="4">
        <f>(O83/(AVERAGE(O83:O85))*100)</f>
        <v>85.842423308376326</v>
      </c>
      <c r="S83" s="4">
        <v>179.48074931376101</v>
      </c>
      <c r="T83" s="3" t="b">
        <v>0</v>
      </c>
      <c r="U83" s="4">
        <v>6.5145666666666697</v>
      </c>
      <c r="V83" s="4">
        <v>180386.99877265299</v>
      </c>
      <c r="W83" s="4">
        <v>92.528543815555295</v>
      </c>
      <c r="X83" s="3" t="b">
        <v>0</v>
      </c>
    </row>
    <row r="84" spans="1:24">
      <c r="A84" s="3"/>
      <c r="B84" s="3"/>
      <c r="C84" s="3" t="s">
        <v>687</v>
      </c>
      <c r="D84" s="3" t="s">
        <v>174</v>
      </c>
      <c r="E84" s="3"/>
      <c r="F84" s="4">
        <v>26</v>
      </c>
      <c r="G84" s="3" t="s">
        <v>686</v>
      </c>
      <c r="H84" s="3" t="s">
        <v>7</v>
      </c>
      <c r="I84" s="3"/>
      <c r="J84" s="1">
        <v>44273.000937500001</v>
      </c>
      <c r="K84" s="4"/>
      <c r="L84" s="4">
        <v>7.2261833333333296</v>
      </c>
      <c r="M84" s="4">
        <v>117306.01807020399</v>
      </c>
      <c r="N84" s="3" t="b">
        <v>0</v>
      </c>
      <c r="O84" s="4">
        <v>1405.4865759424999</v>
      </c>
      <c r="P84" s="4"/>
      <c r="Q84" s="4">
        <v>1405.4865759424999</v>
      </c>
      <c r="R84" s="4">
        <f>(O84/(AVERAGE(O83:O85))*100)</f>
        <v>95.664550491804661</v>
      </c>
      <c r="S84" s="4">
        <v>181.83499918467999</v>
      </c>
      <c r="T84" s="3" t="b">
        <v>0</v>
      </c>
      <c r="U84" s="4">
        <v>6.5145833333333298</v>
      </c>
      <c r="V84" s="4">
        <v>183543.062600529</v>
      </c>
      <c r="W84" s="4">
        <v>91.245745164987994</v>
      </c>
      <c r="X84" s="3" t="b">
        <v>0</v>
      </c>
    </row>
    <row r="85" spans="1:24">
      <c r="A85" s="3"/>
      <c r="B85" s="3"/>
      <c r="C85" s="3" t="s">
        <v>685</v>
      </c>
      <c r="D85" s="3" t="s">
        <v>174</v>
      </c>
      <c r="E85" s="3"/>
      <c r="F85" s="4">
        <v>27</v>
      </c>
      <c r="G85" s="3" t="s">
        <v>684</v>
      </c>
      <c r="H85" s="3" t="s">
        <v>7</v>
      </c>
      <c r="I85" s="3"/>
      <c r="J85" s="1">
        <v>44273.016018518501</v>
      </c>
      <c r="K85" s="4"/>
      <c r="L85" s="4">
        <v>7.2261499999999996</v>
      </c>
      <c r="M85" s="4">
        <v>138345.94504171101</v>
      </c>
      <c r="N85" s="3" t="b">
        <v>0</v>
      </c>
      <c r="O85" s="4">
        <v>1740.8784843547201</v>
      </c>
      <c r="P85" s="4"/>
      <c r="Q85" s="4">
        <v>1740.8784843547201</v>
      </c>
      <c r="R85" s="4">
        <f>(O85/(AVERAGE(O83:O85))*100)</f>
        <v>118.49302619981898</v>
      </c>
      <c r="S85" s="4">
        <v>191.421581534056</v>
      </c>
      <c r="T85" s="3" t="b">
        <v>0</v>
      </c>
      <c r="U85" s="4">
        <v>6.5193333333333303</v>
      </c>
      <c r="V85" s="4">
        <v>178418.61104904601</v>
      </c>
      <c r="W85" s="4">
        <v>91.942919593016697</v>
      </c>
      <c r="X85" s="3" t="b">
        <v>0</v>
      </c>
    </row>
    <row r="86" spans="1:24">
      <c r="A86" s="3"/>
      <c r="B86" s="3"/>
      <c r="C86" s="3" t="s">
        <v>626</v>
      </c>
      <c r="D86" s="3" t="s">
        <v>174</v>
      </c>
      <c r="E86" s="3"/>
      <c r="F86" s="4">
        <v>28</v>
      </c>
      <c r="G86" s="3" t="s">
        <v>683</v>
      </c>
      <c r="H86" s="3" t="s">
        <v>7</v>
      </c>
      <c r="I86" s="3"/>
      <c r="J86" s="1">
        <v>44273.031041666698</v>
      </c>
      <c r="K86" s="4"/>
      <c r="L86" s="4">
        <v>7.2261166666666696</v>
      </c>
      <c r="M86" s="4">
        <v>127683.745937828</v>
      </c>
      <c r="N86" s="3" t="b">
        <v>0</v>
      </c>
      <c r="O86" s="4">
        <v>1526.1440253461799</v>
      </c>
      <c r="P86" s="4"/>
      <c r="Q86" s="4">
        <v>1526.1440253461799</v>
      </c>
      <c r="R86" s="4">
        <f>(O86/(AVERAGE(O86:O88))*100)</f>
        <v>99.883931973095031</v>
      </c>
      <c r="S86" s="4">
        <v>188.82186979743301</v>
      </c>
      <c r="T86" s="3" t="b">
        <v>0</v>
      </c>
      <c r="U86" s="4">
        <v>6.5193000000000003</v>
      </c>
      <c r="V86" s="4">
        <v>185458.73648207099</v>
      </c>
      <c r="W86" s="4">
        <v>90.544817840230607</v>
      </c>
      <c r="X86" s="3" t="b">
        <v>0</v>
      </c>
    </row>
    <row r="87" spans="1:24">
      <c r="A87" s="3"/>
      <c r="B87" s="3"/>
      <c r="C87" s="3" t="s">
        <v>682</v>
      </c>
      <c r="D87" s="3" t="s">
        <v>174</v>
      </c>
      <c r="E87" s="3"/>
      <c r="F87" s="4">
        <v>29</v>
      </c>
      <c r="G87" s="3" t="s">
        <v>681</v>
      </c>
      <c r="H87" s="3" t="s">
        <v>7</v>
      </c>
      <c r="I87" s="3"/>
      <c r="J87" s="1">
        <v>44273.046041666697</v>
      </c>
      <c r="K87" s="4"/>
      <c r="L87" s="4">
        <v>7.2227333333333297</v>
      </c>
      <c r="M87" s="4">
        <v>126702.774545942</v>
      </c>
      <c r="N87" s="3" t="b">
        <v>0</v>
      </c>
      <c r="O87" s="4">
        <v>1556.8459344036601</v>
      </c>
      <c r="P87" s="4"/>
      <c r="Q87" s="4">
        <v>1556.8459344036601</v>
      </c>
      <c r="R87" s="4">
        <f>(O87/(AVERAGE(O86:O88))*100)</f>
        <v>101.89332777376063</v>
      </c>
      <c r="S87" s="4">
        <v>184.90309671879999</v>
      </c>
      <c r="T87" s="3" t="b">
        <v>0</v>
      </c>
      <c r="U87" s="4">
        <v>6.5193666666666701</v>
      </c>
      <c r="V87" s="4">
        <v>180752.83503528801</v>
      </c>
      <c r="W87" s="4">
        <v>91.167496054191503</v>
      </c>
      <c r="X87" s="3" t="b">
        <v>0</v>
      </c>
    </row>
    <row r="88" spans="1:24">
      <c r="A88" s="3"/>
      <c r="B88" s="3"/>
      <c r="C88" s="3" t="s">
        <v>680</v>
      </c>
      <c r="D88" s="3" t="s">
        <v>174</v>
      </c>
      <c r="E88" s="3"/>
      <c r="F88" s="4">
        <v>30</v>
      </c>
      <c r="G88" s="3" t="s">
        <v>679</v>
      </c>
      <c r="H88" s="3" t="s">
        <v>7</v>
      </c>
      <c r="I88" s="3"/>
      <c r="J88" s="1">
        <v>44273.060995370397</v>
      </c>
      <c r="K88" s="4"/>
      <c r="L88" s="4">
        <v>7.2226499999999998</v>
      </c>
      <c r="M88" s="4">
        <v>124856.320982836</v>
      </c>
      <c r="N88" s="3" t="b">
        <v>0</v>
      </c>
      <c r="O88" s="4">
        <v>1500.76238719601</v>
      </c>
      <c r="P88" s="4"/>
      <c r="Q88" s="4">
        <v>1500.76238719601</v>
      </c>
      <c r="R88" s="4">
        <f>(O88/(AVERAGE(O86:O88))*100)</f>
        <v>98.222740253144352</v>
      </c>
      <c r="S88" s="4">
        <v>185.43302342143599</v>
      </c>
      <c r="T88" s="3" t="b">
        <v>0</v>
      </c>
      <c r="U88" s="4">
        <v>6.5193000000000003</v>
      </c>
      <c r="V88" s="4">
        <v>184119.87331372101</v>
      </c>
      <c r="W88" s="4">
        <v>89.014673724158996</v>
      </c>
      <c r="X88" s="3" t="b">
        <v>0</v>
      </c>
    </row>
    <row r="89" spans="1:24">
      <c r="A89" s="3"/>
      <c r="B89" s="3"/>
      <c r="C89" s="3" t="s">
        <v>678</v>
      </c>
      <c r="D89" s="3" t="s">
        <v>174</v>
      </c>
      <c r="E89" s="3"/>
      <c r="F89" s="4">
        <v>31</v>
      </c>
      <c r="G89" s="3" t="s">
        <v>677</v>
      </c>
      <c r="H89" s="3" t="s">
        <v>7</v>
      </c>
      <c r="I89" s="3"/>
      <c r="J89" s="1">
        <v>44273.076111111099</v>
      </c>
      <c r="K89" s="4"/>
      <c r="L89" s="4">
        <v>7.2226833333333298</v>
      </c>
      <c r="M89" s="4">
        <v>129410.745068566</v>
      </c>
      <c r="N89" s="3" t="b">
        <v>0</v>
      </c>
      <c r="O89" s="4">
        <v>1383.5856313377001</v>
      </c>
      <c r="P89" s="4"/>
      <c r="Q89" s="4">
        <v>1383.5856313377001</v>
      </c>
      <c r="R89" s="4">
        <f>(O89/(AVERAGE(O89:O90,O92))*100)</f>
        <v>101.05876258522066</v>
      </c>
      <c r="S89" s="4">
        <v>191.061364923024</v>
      </c>
      <c r="T89" s="3" t="b">
        <v>0</v>
      </c>
      <c r="U89" s="4">
        <v>6.5193333333333303</v>
      </c>
      <c r="V89" s="4">
        <v>205375.37143619801</v>
      </c>
      <c r="W89" s="4">
        <v>92.001537246265499</v>
      </c>
      <c r="X89" s="3" t="b">
        <v>0</v>
      </c>
    </row>
    <row r="90" spans="1:24">
      <c r="A90" s="3"/>
      <c r="B90" s="3"/>
      <c r="C90" s="3" t="s">
        <v>673</v>
      </c>
      <c r="D90" s="3" t="s">
        <v>174</v>
      </c>
      <c r="E90" s="3"/>
      <c r="F90" s="4">
        <v>32</v>
      </c>
      <c r="G90" s="3" t="s">
        <v>674</v>
      </c>
      <c r="H90" s="3" t="s">
        <v>7</v>
      </c>
      <c r="I90" s="3"/>
      <c r="J90" s="1">
        <v>44273.121365740699</v>
      </c>
      <c r="K90" s="4"/>
      <c r="L90" s="4">
        <v>7.2226499999999998</v>
      </c>
      <c r="M90" s="4">
        <v>122466.18421289101</v>
      </c>
      <c r="N90" s="3" t="b">
        <v>0</v>
      </c>
      <c r="O90" s="4">
        <v>1424.2308532746899</v>
      </c>
      <c r="P90" s="4"/>
      <c r="Q90" s="4">
        <v>1424.2308532746899</v>
      </c>
      <c r="R90" s="4">
        <f>(O90/(AVERAGE(O89:O90,O92))*100)</f>
        <v>104.0275385980089</v>
      </c>
      <c r="S90" s="4">
        <v>182.34718476986799</v>
      </c>
      <c r="T90" s="3" t="b">
        <v>0</v>
      </c>
      <c r="U90" s="4">
        <v>6.51453333333333</v>
      </c>
      <c r="V90" s="4">
        <v>189337.74507306601</v>
      </c>
      <c r="W90" s="4">
        <v>91.515515389433901</v>
      </c>
      <c r="X90" s="3" t="b">
        <v>0</v>
      </c>
    </row>
    <row r="91" spans="1:24">
      <c r="A91" s="3"/>
      <c r="B91" s="3"/>
      <c r="C91" s="3" t="s">
        <v>673</v>
      </c>
      <c r="D91" s="3" t="s">
        <v>174</v>
      </c>
      <c r="E91" s="3"/>
      <c r="F91" s="4">
        <v>32</v>
      </c>
      <c r="G91" s="3" t="s">
        <v>672</v>
      </c>
      <c r="H91" s="3" t="s">
        <v>7</v>
      </c>
      <c r="I91" s="3"/>
      <c r="J91" s="1">
        <v>44273.136423611097</v>
      </c>
      <c r="K91" s="4"/>
      <c r="L91" s="4">
        <v>7.2261499999999996</v>
      </c>
      <c r="M91" s="4">
        <v>123352.137620562</v>
      </c>
      <c r="N91" s="3" t="b">
        <v>0</v>
      </c>
      <c r="O91" s="4">
        <v>1444.94545167623</v>
      </c>
      <c r="P91" s="4"/>
      <c r="Q91" s="4">
        <v>1444.94545167623</v>
      </c>
      <c r="S91" s="4">
        <v>179.95727204476501</v>
      </c>
      <c r="T91" s="3" t="b">
        <v>0</v>
      </c>
      <c r="U91" s="4">
        <v>6.5193333333333303</v>
      </c>
      <c r="V91" s="4">
        <v>188236.45708168499</v>
      </c>
      <c r="W91" s="4">
        <v>89.286171551794595</v>
      </c>
      <c r="X91" s="3" t="b">
        <v>0</v>
      </c>
    </row>
    <row r="92" spans="1:24">
      <c r="A92" s="3"/>
      <c r="B92" s="3"/>
      <c r="C92" s="3" t="s">
        <v>671</v>
      </c>
      <c r="D92" s="3" t="s">
        <v>174</v>
      </c>
      <c r="E92" s="3"/>
      <c r="F92" s="4">
        <v>33</v>
      </c>
      <c r="G92" s="3" t="s">
        <v>670</v>
      </c>
      <c r="H92" s="3" t="s">
        <v>7</v>
      </c>
      <c r="I92" s="3"/>
      <c r="J92" s="1">
        <v>44273.151400463001</v>
      </c>
      <c r="K92" s="4"/>
      <c r="L92" s="4">
        <v>7.2226499999999998</v>
      </c>
      <c r="M92" s="4">
        <v>108647.069297229</v>
      </c>
      <c r="N92" s="3" t="b">
        <v>0</v>
      </c>
      <c r="O92" s="4">
        <v>1299.4541644942201</v>
      </c>
      <c r="P92" s="4"/>
      <c r="Q92" s="4">
        <v>1299.4541644942201</v>
      </c>
      <c r="R92" s="4">
        <f>(O91/(AVERAGE(O89:O90,O92))*100)</f>
        <v>105.5405578390988</v>
      </c>
      <c r="S92" s="4">
        <v>186.952704166053</v>
      </c>
      <c r="T92" s="3" t="b">
        <v>0</v>
      </c>
      <c r="U92" s="4">
        <v>6.5193000000000003</v>
      </c>
      <c r="V92" s="4">
        <v>182475.05022093299</v>
      </c>
      <c r="W92" s="4">
        <v>89.860200871227207</v>
      </c>
      <c r="X92" s="3" t="b">
        <v>0</v>
      </c>
    </row>
    <row r="93" spans="1:24">
      <c r="A93" s="3"/>
      <c r="B93" s="3"/>
      <c r="C93" s="3" t="s">
        <v>669</v>
      </c>
      <c r="D93" s="3" t="s">
        <v>174</v>
      </c>
      <c r="E93" s="3"/>
      <c r="F93" s="4">
        <v>34</v>
      </c>
      <c r="G93" s="3" t="s">
        <v>668</v>
      </c>
      <c r="H93" s="3" t="s">
        <v>7</v>
      </c>
      <c r="I93" s="3"/>
      <c r="J93" s="1">
        <v>44273.166365740697</v>
      </c>
      <c r="K93" s="4"/>
      <c r="L93" s="4">
        <v>7.2226833333333298</v>
      </c>
      <c r="M93" s="4">
        <v>98347.313334991399</v>
      </c>
      <c r="N93" s="3" t="b">
        <v>0</v>
      </c>
      <c r="O93" s="4">
        <v>1049.63259173348</v>
      </c>
      <c r="P93" s="4"/>
      <c r="Q93" s="4">
        <v>1049.63259173348</v>
      </c>
      <c r="R93" s="4">
        <f>(O93/(AVERAGE(O93:O95))*100)</f>
        <v>102.22828116992979</v>
      </c>
      <c r="S93" s="4">
        <v>184.41372140256701</v>
      </c>
      <c r="T93" s="3" t="b">
        <v>0</v>
      </c>
      <c r="U93" s="4">
        <v>6.5193333333333303</v>
      </c>
      <c r="V93" s="4">
        <v>200306.45911362299</v>
      </c>
      <c r="W93" s="4">
        <v>89.104421756411497</v>
      </c>
      <c r="X93" s="3" t="b">
        <v>0</v>
      </c>
    </row>
    <row r="94" spans="1:24">
      <c r="A94" s="3"/>
      <c r="B94" s="3"/>
      <c r="C94" s="3" t="s">
        <v>667</v>
      </c>
      <c r="D94" s="3" t="s">
        <v>174</v>
      </c>
      <c r="E94" s="3"/>
      <c r="F94" s="4">
        <v>35</v>
      </c>
      <c r="G94" s="3" t="s">
        <v>666</v>
      </c>
      <c r="H94" s="3" t="s">
        <v>7</v>
      </c>
      <c r="I94" s="3"/>
      <c r="J94" s="1">
        <v>44273.181504629603</v>
      </c>
      <c r="K94" s="4"/>
      <c r="L94" s="4">
        <v>7.2226499999999998</v>
      </c>
      <c r="M94" s="4">
        <v>88767.028816384496</v>
      </c>
      <c r="N94" s="3" t="b">
        <v>0</v>
      </c>
      <c r="O94" s="4">
        <v>975.08107365523801</v>
      </c>
      <c r="P94" s="4"/>
      <c r="Q94" s="4">
        <v>975.08107365523801</v>
      </c>
      <c r="R94" s="4">
        <f>(O94/(AVERAGE(O93:O95))*100)</f>
        <v>94.967384726955402</v>
      </c>
      <c r="S94" s="4">
        <v>189.857000180575</v>
      </c>
      <c r="T94" s="3" t="b">
        <v>0</v>
      </c>
      <c r="U94" s="4">
        <v>6.5145499999999998</v>
      </c>
      <c r="V94" s="4">
        <v>193233.799378241</v>
      </c>
      <c r="W94" s="4">
        <v>91.306954625931894</v>
      </c>
      <c r="X94" s="3" t="b">
        <v>0</v>
      </c>
    </row>
    <row r="95" spans="1:24">
      <c r="A95" s="3"/>
      <c r="B95" s="3"/>
      <c r="C95" s="3" t="s">
        <v>653</v>
      </c>
      <c r="D95" s="3" t="s">
        <v>174</v>
      </c>
      <c r="E95" s="3"/>
      <c r="F95" s="4">
        <v>36</v>
      </c>
      <c r="G95" s="3" t="s">
        <v>665</v>
      </c>
      <c r="H95" s="3" t="s">
        <v>7</v>
      </c>
      <c r="I95" s="3"/>
      <c r="J95" s="1">
        <v>44273.1965277778</v>
      </c>
      <c r="K95" s="4"/>
      <c r="L95" s="4">
        <v>7.2226833333333298</v>
      </c>
      <c r="M95" s="4">
        <v>91182.154130948606</v>
      </c>
      <c r="N95" s="3" t="b">
        <v>0</v>
      </c>
      <c r="O95" s="4">
        <v>1055.54723615785</v>
      </c>
      <c r="P95" s="4"/>
      <c r="Q95" s="4">
        <v>1055.54723615785</v>
      </c>
      <c r="R95" s="4">
        <f>(O95/(AVERAGE(O93:O95))*100)</f>
        <v>102.8043341031148</v>
      </c>
      <c r="S95" s="4">
        <v>181.56906397435401</v>
      </c>
      <c r="T95" s="3" t="b">
        <v>0</v>
      </c>
      <c r="U95" s="4">
        <v>6.5145666666666697</v>
      </c>
      <c r="V95" s="4">
        <v>184772.86398351201</v>
      </c>
      <c r="W95" s="4">
        <v>90.714780812372894</v>
      </c>
      <c r="X95" s="3" t="b">
        <v>0</v>
      </c>
    </row>
    <row r="96" spans="1:24">
      <c r="A96" s="3"/>
      <c r="B96" s="3"/>
      <c r="C96" s="3" t="s">
        <v>664</v>
      </c>
      <c r="D96" s="3" t="s">
        <v>174</v>
      </c>
      <c r="E96" s="3"/>
      <c r="F96" s="4">
        <v>37</v>
      </c>
      <c r="G96" s="3" t="s">
        <v>663</v>
      </c>
      <c r="H96" s="3" t="s">
        <v>7</v>
      </c>
      <c r="I96" s="3"/>
      <c r="J96" s="1">
        <v>44273.211550925902</v>
      </c>
      <c r="K96" s="4"/>
      <c r="L96" s="4">
        <v>7.2226499999999998</v>
      </c>
      <c r="M96" s="4">
        <v>25413.161018743202</v>
      </c>
      <c r="N96" s="3" t="b">
        <v>0</v>
      </c>
      <c r="O96" s="4">
        <v>230.914874344872</v>
      </c>
      <c r="P96" s="4"/>
      <c r="Q96" s="4">
        <v>230.914874344872</v>
      </c>
      <c r="R96" s="4">
        <f>(O96/(AVERAGE(O96:O97,O99))*100)</f>
        <v>112.88842106910685</v>
      </c>
      <c r="S96" s="4">
        <v>188.47724582039601</v>
      </c>
      <c r="T96" s="3" t="b">
        <v>0</v>
      </c>
      <c r="U96" s="4">
        <v>6.5145499999999998</v>
      </c>
      <c r="V96" s="4">
        <v>203195.91251610901</v>
      </c>
      <c r="W96" s="4">
        <v>89.033302224181199</v>
      </c>
      <c r="X96" s="3" t="b">
        <v>0</v>
      </c>
    </row>
    <row r="97" spans="1:24">
      <c r="A97" s="3"/>
      <c r="B97" s="3"/>
      <c r="C97" s="3" t="s">
        <v>662</v>
      </c>
      <c r="D97" s="3" t="s">
        <v>174</v>
      </c>
      <c r="E97" s="3"/>
      <c r="F97" s="4">
        <v>38</v>
      </c>
      <c r="G97" s="3" t="s">
        <v>661</v>
      </c>
      <c r="H97" s="3" t="s">
        <v>7</v>
      </c>
      <c r="I97" s="3"/>
      <c r="J97" s="1">
        <v>44273.2267013889</v>
      </c>
      <c r="K97" s="4"/>
      <c r="L97" s="4">
        <v>7.2226833333333298</v>
      </c>
      <c r="M97" s="4">
        <v>22779.270279299501</v>
      </c>
      <c r="N97" s="3" t="b">
        <v>0</v>
      </c>
      <c r="O97" s="4">
        <v>205.57266939227699</v>
      </c>
      <c r="P97" s="4"/>
      <c r="Q97" s="4">
        <v>205.57266939227699</v>
      </c>
      <c r="R97" s="4">
        <f>(O97/(AVERAGE(O96:O97,O99))*100)</f>
        <v>100.49926029449398</v>
      </c>
      <c r="S97" s="4">
        <v>176.273925600117</v>
      </c>
      <c r="T97" s="3" t="b">
        <v>0</v>
      </c>
      <c r="U97" s="4">
        <v>6.5145666666666697</v>
      </c>
      <c r="V97" s="4">
        <v>202299.57156189301</v>
      </c>
      <c r="W97" s="4">
        <v>90.136134302629799</v>
      </c>
      <c r="X97" s="3" t="b">
        <v>0</v>
      </c>
    </row>
    <row r="98" spans="1:24">
      <c r="A98" s="3"/>
      <c r="B98" s="3"/>
      <c r="C98" s="3" t="s">
        <v>626</v>
      </c>
      <c r="D98" s="3" t="s">
        <v>174</v>
      </c>
      <c r="E98" s="3"/>
      <c r="F98" s="4">
        <v>28</v>
      </c>
      <c r="G98" s="3" t="s">
        <v>660</v>
      </c>
      <c r="H98" s="3" t="s">
        <v>7</v>
      </c>
      <c r="I98" s="3"/>
      <c r="J98" s="1">
        <v>44273.2417361111</v>
      </c>
      <c r="K98" s="4"/>
      <c r="L98" s="4">
        <v>7.2226999999999997</v>
      </c>
      <c r="M98" s="4">
        <v>124274.767535105</v>
      </c>
      <c r="N98" s="3" t="b">
        <v>0</v>
      </c>
      <c r="O98" s="4">
        <v>1595.4213241172499</v>
      </c>
      <c r="P98" s="4"/>
      <c r="Q98" s="4">
        <v>1595.4213241172499</v>
      </c>
      <c r="S98" s="4">
        <v>199.99424960949901</v>
      </c>
      <c r="T98" s="3" t="b">
        <v>0</v>
      </c>
      <c r="U98" s="4">
        <v>6.5193166666666702</v>
      </c>
      <c r="V98" s="4">
        <v>173412.849612947</v>
      </c>
      <c r="W98" s="4">
        <v>90.403104706294897</v>
      </c>
      <c r="X98" s="3" t="b">
        <v>0</v>
      </c>
    </row>
    <row r="99" spans="1:24">
      <c r="A99" s="3"/>
      <c r="B99" s="3"/>
      <c r="C99" s="3" t="s">
        <v>659</v>
      </c>
      <c r="D99" s="3" t="s">
        <v>174</v>
      </c>
      <c r="E99" s="3"/>
      <c r="F99" s="4">
        <v>39</v>
      </c>
      <c r="G99" s="3" t="s">
        <v>658</v>
      </c>
      <c r="H99" s="3" t="s">
        <v>7</v>
      </c>
      <c r="I99" s="3"/>
      <c r="J99" s="1">
        <v>44273.256874999999</v>
      </c>
      <c r="K99" s="4"/>
      <c r="L99" s="4">
        <v>7.2226833333333298</v>
      </c>
      <c r="M99" s="4">
        <v>17676.607316662099</v>
      </c>
      <c r="N99" s="3" t="b">
        <v>0</v>
      </c>
      <c r="O99" s="4">
        <v>177.16673229399399</v>
      </c>
      <c r="P99" s="4"/>
      <c r="Q99" s="4">
        <v>177.16673229399399</v>
      </c>
      <c r="R99" s="4">
        <f>(O98/(AVERAGE(O96:O97,O99))*100)</f>
        <v>779.96099095198781</v>
      </c>
      <c r="S99" s="4">
        <v>176.95001736058401</v>
      </c>
      <c r="T99" s="3" t="b">
        <v>0</v>
      </c>
      <c r="U99" s="4">
        <v>6.5145666666666697</v>
      </c>
      <c r="V99" s="4">
        <v>179549.78878772201</v>
      </c>
      <c r="W99" s="4">
        <v>86.896301959851598</v>
      </c>
      <c r="X99" s="3" t="b">
        <v>0</v>
      </c>
    </row>
    <row r="100" spans="1:24">
      <c r="A100" s="3"/>
      <c r="B100" s="3"/>
      <c r="C100" s="3" t="s">
        <v>655</v>
      </c>
      <c r="D100" s="3" t="s">
        <v>174</v>
      </c>
      <c r="E100" s="3"/>
      <c r="F100" s="4">
        <v>40</v>
      </c>
      <c r="G100" s="3" t="s">
        <v>654</v>
      </c>
      <c r="H100" s="3" t="s">
        <v>7</v>
      </c>
      <c r="I100" s="3"/>
      <c r="J100" s="1">
        <v>44273.302199074104</v>
      </c>
      <c r="K100" s="4"/>
      <c r="L100" s="4">
        <v>7.2261166666666696</v>
      </c>
      <c r="M100" s="4">
        <v>10453.205510935901</v>
      </c>
      <c r="N100" s="3" t="b">
        <v>0</v>
      </c>
      <c r="O100" s="4">
        <v>96.677251479765502</v>
      </c>
      <c r="P100" s="4"/>
      <c r="Q100" s="4">
        <v>96.677251479765502</v>
      </c>
      <c r="R100" s="4">
        <f>(O100/(AVERAGE(O102:O103,O100))*100)</f>
        <v>83.623478278286029</v>
      </c>
      <c r="S100" s="4">
        <v>164.87261826717</v>
      </c>
      <c r="T100" s="3" t="b">
        <v>0</v>
      </c>
      <c r="U100" s="4">
        <v>6.5193000000000003</v>
      </c>
      <c r="V100" s="4">
        <v>183495.92648624099</v>
      </c>
      <c r="W100" s="4">
        <v>89.980566936749796</v>
      </c>
      <c r="X100" s="3" t="b">
        <v>0</v>
      </c>
    </row>
    <row r="101" spans="1:24">
      <c r="A101" s="3"/>
      <c r="B101" s="3"/>
      <c r="C101" s="3" t="s">
        <v>653</v>
      </c>
      <c r="D101" s="3" t="s">
        <v>174</v>
      </c>
      <c r="E101" s="3"/>
      <c r="F101" s="4">
        <v>36</v>
      </c>
      <c r="G101" s="3" t="s">
        <v>652</v>
      </c>
      <c r="H101" s="3" t="s">
        <v>7</v>
      </c>
      <c r="I101" s="3"/>
      <c r="J101" s="1">
        <v>44273.317245370403</v>
      </c>
      <c r="K101" s="4"/>
      <c r="L101" s="4">
        <v>7.2226833333333298</v>
      </c>
      <c r="M101" s="4">
        <v>88899.015702018194</v>
      </c>
      <c r="N101" s="3" t="b">
        <v>0</v>
      </c>
      <c r="O101" s="4">
        <v>1040.1159216084</v>
      </c>
      <c r="P101" s="4"/>
      <c r="Q101" s="4">
        <v>1040.1159216084</v>
      </c>
      <c r="R101" s="4"/>
      <c r="S101" s="4">
        <v>189.75701571213301</v>
      </c>
      <c r="T101" s="3" t="b">
        <v>0</v>
      </c>
      <c r="U101" s="4">
        <v>6.5193333333333303</v>
      </c>
      <c r="V101" s="4">
        <v>182558.486468138</v>
      </c>
      <c r="W101" s="4">
        <v>89.385464488661199</v>
      </c>
      <c r="X101" s="3" t="b">
        <v>0</v>
      </c>
    </row>
    <row r="102" spans="1:24">
      <c r="A102" s="3"/>
      <c r="B102" s="3"/>
      <c r="C102" s="3" t="s">
        <v>651</v>
      </c>
      <c r="D102" s="3" t="s">
        <v>174</v>
      </c>
      <c r="E102" s="3"/>
      <c r="F102" s="4">
        <v>41</v>
      </c>
      <c r="G102" s="3" t="s">
        <v>650</v>
      </c>
      <c r="H102" s="3" t="s">
        <v>7</v>
      </c>
      <c r="I102" s="3"/>
      <c r="J102" s="1">
        <v>44273.332245370402</v>
      </c>
      <c r="K102" s="4"/>
      <c r="L102" s="4">
        <v>7.2226666666666697</v>
      </c>
      <c r="M102" s="4">
        <v>13453.8669779187</v>
      </c>
      <c r="N102" s="3" t="b">
        <v>0</v>
      </c>
      <c r="O102" s="4">
        <v>123.67731443358601</v>
      </c>
      <c r="P102" s="4"/>
      <c r="Q102" s="4">
        <v>123.67731443358601</v>
      </c>
      <c r="R102" s="4">
        <f>(O101/(AVERAGE(O102:O103,O100))*100)</f>
        <v>899.67505122675072</v>
      </c>
      <c r="S102" s="4">
        <v>176.79510659832999</v>
      </c>
      <c r="T102" s="3" t="b">
        <v>0</v>
      </c>
      <c r="U102" s="4">
        <v>6.5145499999999998</v>
      </c>
      <c r="V102" s="4">
        <v>189066.15411949001</v>
      </c>
      <c r="W102" s="4">
        <v>90.373984303421693</v>
      </c>
      <c r="X102" s="3" t="b">
        <v>0</v>
      </c>
    </row>
    <row r="103" spans="1:24">
      <c r="A103" s="3"/>
      <c r="B103" s="3"/>
      <c r="C103" s="3" t="s">
        <v>649</v>
      </c>
      <c r="D103" s="3" t="s">
        <v>174</v>
      </c>
      <c r="E103" s="3"/>
      <c r="F103" s="4">
        <v>42</v>
      </c>
      <c r="G103" s="3" t="s">
        <v>648</v>
      </c>
      <c r="H103" s="3" t="s">
        <v>7</v>
      </c>
      <c r="I103" s="3"/>
      <c r="J103" s="1">
        <v>44273.347268518497</v>
      </c>
      <c r="K103" s="4"/>
      <c r="L103" s="4">
        <v>7.2226833333333298</v>
      </c>
      <c r="M103" s="4">
        <v>13333.157255410501</v>
      </c>
      <c r="N103" s="3" t="b">
        <v>0</v>
      </c>
      <c r="O103" s="4">
        <v>126.475965907049</v>
      </c>
      <c r="P103" s="4"/>
      <c r="Q103" s="4">
        <v>126.475965907049</v>
      </c>
      <c r="R103" s="4">
        <f>(O102/(AVERAGE(O102:O103,O100))*100)</f>
        <v>106.97787802974905</v>
      </c>
      <c r="S103" s="4">
        <v>167.18630916719599</v>
      </c>
      <c r="T103" s="3" t="b">
        <v>0</v>
      </c>
      <c r="U103" s="4">
        <v>6.5145833333333298</v>
      </c>
      <c r="V103" s="4">
        <v>183621.068345557</v>
      </c>
      <c r="W103" s="4">
        <v>92.285423248959802</v>
      </c>
      <c r="X103" s="3" t="b">
        <v>0</v>
      </c>
    </row>
    <row r="104" spans="1:24">
      <c r="A104" s="3"/>
      <c r="B104" s="3"/>
      <c r="C104" s="3" t="s">
        <v>647</v>
      </c>
      <c r="D104" s="3" t="s">
        <v>174</v>
      </c>
      <c r="E104" s="3"/>
      <c r="F104" s="4">
        <v>43</v>
      </c>
      <c r="G104" s="3" t="s">
        <v>646</v>
      </c>
      <c r="H104" s="3" t="s">
        <v>4</v>
      </c>
      <c r="I104" s="3"/>
      <c r="J104" s="1">
        <v>44273.362291666701</v>
      </c>
      <c r="K104" s="4"/>
      <c r="L104" s="4">
        <v>7.2261166666666696</v>
      </c>
      <c r="M104" s="4">
        <v>3999.83024261017</v>
      </c>
      <c r="N104" s="3" t="b">
        <v>0</v>
      </c>
      <c r="O104" s="4">
        <v>32.943958043752602</v>
      </c>
      <c r="P104" s="4"/>
      <c r="Q104" s="4">
        <v>32.943958043752602</v>
      </c>
      <c r="R104" s="4">
        <f>(O104/(AVERAGE(O104:O106))*100)</f>
        <v>95.587205538501635</v>
      </c>
      <c r="S104" s="4">
        <v>159.760435057687</v>
      </c>
      <c r="T104" s="3" t="b">
        <v>0</v>
      </c>
      <c r="U104" s="4">
        <v>6.5193000000000003</v>
      </c>
      <c r="V104" s="4">
        <v>185653.49354729601</v>
      </c>
      <c r="W104" s="4">
        <v>88.450305281655204</v>
      </c>
      <c r="X104" s="3" t="b">
        <v>0</v>
      </c>
    </row>
    <row r="105" spans="1:24">
      <c r="A105" s="3"/>
      <c r="B105" s="3"/>
      <c r="C105" s="3" t="s">
        <v>645</v>
      </c>
      <c r="D105" s="3" t="s">
        <v>174</v>
      </c>
      <c r="E105" s="3"/>
      <c r="F105" s="4">
        <v>44</v>
      </c>
      <c r="G105" s="3" t="s">
        <v>644</v>
      </c>
      <c r="H105" s="3" t="s">
        <v>7</v>
      </c>
      <c r="I105" s="3"/>
      <c r="J105" s="1">
        <v>44273.3774305556</v>
      </c>
      <c r="K105" s="4"/>
      <c r="L105" s="4">
        <v>7.2226833333333298</v>
      </c>
      <c r="M105" s="4">
        <v>3988.7045686750598</v>
      </c>
      <c r="N105" s="3" t="b">
        <v>0</v>
      </c>
      <c r="O105" s="4">
        <v>31.3815384828217</v>
      </c>
      <c r="P105" s="4"/>
      <c r="Q105" s="4">
        <v>31.3815384828217</v>
      </c>
      <c r="R105" s="4">
        <f>(O105/(AVERAGE(O104:O106))*100)</f>
        <v>91.053830419770293</v>
      </c>
      <c r="S105" s="4">
        <v>180.91902637605401</v>
      </c>
      <c r="T105" s="3" t="b">
        <v>0</v>
      </c>
      <c r="U105" s="4">
        <v>6.5193333333333303</v>
      </c>
      <c r="V105" s="4">
        <v>193442.59872988399</v>
      </c>
      <c r="W105" s="4">
        <v>89.455799542799994</v>
      </c>
      <c r="X105" s="3" t="b">
        <v>0</v>
      </c>
    </row>
    <row r="106" spans="1:24">
      <c r="A106" s="3"/>
      <c r="B106" s="3"/>
      <c r="C106" s="3" t="s">
        <v>643</v>
      </c>
      <c r="D106" s="3" t="s">
        <v>174</v>
      </c>
      <c r="E106" s="3"/>
      <c r="F106" s="4">
        <v>45</v>
      </c>
      <c r="G106" s="3" t="s">
        <v>642</v>
      </c>
      <c r="H106" s="3" t="s">
        <v>7</v>
      </c>
      <c r="I106" s="3"/>
      <c r="J106" s="1">
        <v>44273.392488425903</v>
      </c>
      <c r="K106" s="4"/>
      <c r="L106" s="4">
        <v>7.2262500000000003</v>
      </c>
      <c r="M106" s="4">
        <v>4652.5766079416098</v>
      </c>
      <c r="N106" s="3" t="b">
        <v>0</v>
      </c>
      <c r="O106" s="4">
        <v>39.068962569156099</v>
      </c>
      <c r="P106" s="4"/>
      <c r="Q106" s="4">
        <v>39.068962569156099</v>
      </c>
      <c r="R106" s="4">
        <f>(O106/(AVERAGE(O104:O106))*100)</f>
        <v>113.35896404172811</v>
      </c>
      <c r="S106" s="4">
        <v>171.33560120981099</v>
      </c>
      <c r="T106" s="3" t="b">
        <v>0</v>
      </c>
      <c r="U106" s="4">
        <v>6.51941666666667</v>
      </c>
      <c r="V106" s="4">
        <v>185126.43997679601</v>
      </c>
      <c r="W106" s="4">
        <v>88.466263031683496</v>
      </c>
      <c r="X106" s="3" t="b">
        <v>0</v>
      </c>
    </row>
    <row r="107" spans="1:24">
      <c r="A107" s="3"/>
      <c r="B107" s="3"/>
      <c r="C107" s="3" t="s">
        <v>641</v>
      </c>
      <c r="D107" s="3" t="s">
        <v>174</v>
      </c>
      <c r="E107" s="3"/>
      <c r="F107" s="4">
        <v>46</v>
      </c>
      <c r="G107" s="3" t="s">
        <v>640</v>
      </c>
      <c r="H107" s="3" t="s">
        <v>7</v>
      </c>
      <c r="I107" s="3"/>
      <c r="J107" s="1">
        <v>44273.407534722202</v>
      </c>
      <c r="K107" s="4"/>
      <c r="L107" s="4">
        <v>7.2226833333333298</v>
      </c>
      <c r="M107" s="4">
        <v>6683.46320263704</v>
      </c>
      <c r="N107" s="3" t="b">
        <v>0</v>
      </c>
      <c r="O107" s="4">
        <v>56.072577388345699</v>
      </c>
      <c r="P107" s="4"/>
      <c r="Q107" s="4">
        <v>56.072577388345699</v>
      </c>
      <c r="R107" s="4">
        <f>(O107/(AVERAGE(O107:O109))*100)</f>
        <v>97.952198570594945</v>
      </c>
      <c r="S107" s="4">
        <v>165.79137122127901</v>
      </c>
      <c r="T107" s="3" t="b">
        <v>0</v>
      </c>
      <c r="U107" s="4">
        <v>6.5193333333333303</v>
      </c>
      <c r="V107" s="4">
        <v>191888.65823325899</v>
      </c>
      <c r="W107" s="4">
        <v>87.419949902269806</v>
      </c>
      <c r="X107" s="3" t="b">
        <v>0</v>
      </c>
    </row>
    <row r="108" spans="1:24">
      <c r="A108" s="3"/>
      <c r="B108" s="3"/>
      <c r="C108" s="3" t="s">
        <v>639</v>
      </c>
      <c r="D108" s="3" t="s">
        <v>174</v>
      </c>
      <c r="E108" s="3"/>
      <c r="F108" s="4">
        <v>47</v>
      </c>
      <c r="G108" s="3" t="s">
        <v>638</v>
      </c>
      <c r="H108" s="3" t="s">
        <v>7</v>
      </c>
      <c r="I108" s="3"/>
      <c r="J108" s="1">
        <v>44273.422523148103</v>
      </c>
      <c r="K108" s="4"/>
      <c r="L108" s="4">
        <v>7.2261166666666696</v>
      </c>
      <c r="M108" s="4">
        <v>7188.6645019463704</v>
      </c>
      <c r="N108" s="3" t="b">
        <v>0</v>
      </c>
      <c r="O108" s="4">
        <v>59.333989961610101</v>
      </c>
      <c r="P108" s="4"/>
      <c r="Q108" s="4">
        <v>59.333989961610101</v>
      </c>
      <c r="R108" s="4">
        <f>(O108/(AVERAGE(O107:O109))*100)</f>
        <v>103.64950279444942</v>
      </c>
      <c r="S108" s="4">
        <v>151.08820997942601</v>
      </c>
      <c r="T108" s="3" t="b">
        <v>0</v>
      </c>
      <c r="U108" s="4">
        <v>6.5193000000000003</v>
      </c>
      <c r="V108" s="4">
        <v>196119.11823151499</v>
      </c>
      <c r="W108" s="4">
        <v>88.956851714775198</v>
      </c>
      <c r="X108" s="3" t="b">
        <v>0</v>
      </c>
    </row>
    <row r="109" spans="1:24">
      <c r="A109" s="3"/>
      <c r="B109" s="3"/>
      <c r="C109" s="3" t="s">
        <v>637</v>
      </c>
      <c r="D109" s="3" t="s">
        <v>174</v>
      </c>
      <c r="E109" s="3"/>
      <c r="F109" s="4">
        <v>48</v>
      </c>
      <c r="G109" s="3" t="s">
        <v>636</v>
      </c>
      <c r="H109" s="3" t="s">
        <v>7</v>
      </c>
      <c r="I109" s="3"/>
      <c r="J109" s="1">
        <v>44273.437511574099</v>
      </c>
      <c r="K109" s="4"/>
      <c r="L109" s="4">
        <v>7.2226833333333298</v>
      </c>
      <c r="M109" s="4">
        <v>6715.0624294538902</v>
      </c>
      <c r="N109" s="3" t="b">
        <v>0</v>
      </c>
      <c r="O109" s="4">
        <v>56.327946647503097</v>
      </c>
      <c r="P109" s="4"/>
      <c r="Q109" s="4">
        <v>56.327946647503097</v>
      </c>
      <c r="R109" s="4">
        <f>(O109/(AVERAGE(O107:O109))*100)</f>
        <v>98.398298634955637</v>
      </c>
      <c r="S109" s="4">
        <v>152.54801397044201</v>
      </c>
      <c r="T109" s="3" t="b">
        <v>0</v>
      </c>
      <c r="U109" s="4">
        <v>6.5193333333333303</v>
      </c>
      <c r="V109" s="4">
        <v>192006.28534848601</v>
      </c>
      <c r="W109" s="4">
        <v>87.753453888092096</v>
      </c>
      <c r="X109" s="3" t="b">
        <v>0</v>
      </c>
    </row>
    <row r="110" spans="1:24">
      <c r="A110" s="3"/>
      <c r="B110" s="3"/>
      <c r="C110" s="3" t="s">
        <v>633</v>
      </c>
      <c r="D110" s="3" t="s">
        <v>174</v>
      </c>
      <c r="E110" s="3"/>
      <c r="F110" s="4">
        <v>49</v>
      </c>
      <c r="G110" s="3" t="s">
        <v>632</v>
      </c>
      <c r="H110" s="3" t="s">
        <v>7</v>
      </c>
      <c r="I110" s="3"/>
      <c r="J110" s="1">
        <v>44273.482511574097</v>
      </c>
      <c r="K110" s="4"/>
      <c r="L110" s="4">
        <v>7.2295833333333297</v>
      </c>
      <c r="M110" s="4">
        <v>7206.4418923329604</v>
      </c>
      <c r="N110" s="3" t="b">
        <v>0</v>
      </c>
      <c r="O110" s="4">
        <v>59.866723356583798</v>
      </c>
      <c r="P110" s="4"/>
      <c r="Q110" s="4">
        <v>59.866723356583798</v>
      </c>
      <c r="R110" s="4">
        <f>(O110/(AVERAGE(O110:O112))*100)</f>
        <v>111.35345298206214</v>
      </c>
      <c r="S110" s="4">
        <v>161.76835888101701</v>
      </c>
      <c r="T110" s="3" t="b">
        <v>0</v>
      </c>
      <c r="U110" s="4">
        <v>6.5193000000000003</v>
      </c>
      <c r="V110" s="4">
        <v>195023.292911328</v>
      </c>
      <c r="W110" s="4">
        <v>87.618969976728494</v>
      </c>
      <c r="X110" s="3" t="b">
        <v>0</v>
      </c>
    </row>
    <row r="111" spans="1:24">
      <c r="A111" s="3"/>
      <c r="B111" s="3"/>
      <c r="C111" s="3" t="s">
        <v>631</v>
      </c>
      <c r="D111" s="3" t="s">
        <v>174</v>
      </c>
      <c r="E111" s="3"/>
      <c r="F111" s="4">
        <v>50</v>
      </c>
      <c r="G111" s="3" t="s">
        <v>630</v>
      </c>
      <c r="H111" s="3" t="s">
        <v>7</v>
      </c>
      <c r="I111" s="3"/>
      <c r="J111" s="1">
        <v>44273.497488425899</v>
      </c>
      <c r="K111" s="4"/>
      <c r="L111" s="4">
        <v>7.2193166666666704</v>
      </c>
      <c r="M111" s="4">
        <v>751.82908554451603</v>
      </c>
      <c r="N111" s="3" t="b">
        <v>0</v>
      </c>
      <c r="O111" s="4">
        <v>4.1952367189994604</v>
      </c>
      <c r="P111" s="4"/>
      <c r="Q111" s="4">
        <v>4.1952367189994604</v>
      </c>
      <c r="R111" s="4">
        <f>(O111/(AVERAGE(O110:O112))*100)</f>
        <v>7.8032347278340257</v>
      </c>
      <c r="S111" s="4">
        <v>37.577404957275597</v>
      </c>
      <c r="T111" s="3" t="b">
        <v>0</v>
      </c>
      <c r="U111" s="4">
        <v>6.5099</v>
      </c>
      <c r="V111" s="4">
        <v>224466.83405573099</v>
      </c>
      <c r="W111" s="4">
        <v>91.2948612298824</v>
      </c>
      <c r="X111" s="3" t="b">
        <v>0</v>
      </c>
    </row>
    <row r="112" spans="1:24">
      <c r="A112" s="3"/>
      <c r="B112" s="3"/>
      <c r="C112" s="3" t="s">
        <v>628</v>
      </c>
      <c r="D112" s="3" t="s">
        <v>174</v>
      </c>
      <c r="E112" s="3"/>
      <c r="F112" s="4">
        <v>51</v>
      </c>
      <c r="G112" s="3" t="s">
        <v>629</v>
      </c>
      <c r="H112" s="3" t="s">
        <v>7</v>
      </c>
      <c r="I112" s="3"/>
      <c r="J112" s="1">
        <v>44273.512430555602</v>
      </c>
      <c r="K112" s="4"/>
      <c r="L112" s="4">
        <v>7.21918333333333</v>
      </c>
      <c r="M112" s="4">
        <v>8880.8032693397108</v>
      </c>
      <c r="N112" s="3" t="b">
        <v>0</v>
      </c>
      <c r="O112" s="4">
        <v>97.226410657458203</v>
      </c>
      <c r="P112" s="4"/>
      <c r="Q112" s="4">
        <v>97.226410657458203</v>
      </c>
      <c r="R112" s="4">
        <f>(O112/(AVERAGE(O110:O112))*100)</f>
        <v>180.84331229010385</v>
      </c>
      <c r="S112" s="4">
        <v>180.18324657171999</v>
      </c>
      <c r="T112" s="3" t="b">
        <v>0</v>
      </c>
      <c r="U112" s="4">
        <v>6.5050166666666698</v>
      </c>
      <c r="V112" s="4">
        <v>155098.42283222801</v>
      </c>
      <c r="W112" s="4">
        <v>89.940415174601398</v>
      </c>
      <c r="X112" s="3" t="b">
        <v>0</v>
      </c>
    </row>
    <row r="113" spans="1:24">
      <c r="A113" s="3"/>
      <c r="B113" s="3"/>
      <c r="C113" s="3" t="s">
        <v>628</v>
      </c>
      <c r="D113" s="3" t="s">
        <v>174</v>
      </c>
      <c r="E113" s="3"/>
      <c r="F113" s="4">
        <v>51</v>
      </c>
      <c r="G113" s="3" t="s">
        <v>627</v>
      </c>
      <c r="H113" s="3" t="s">
        <v>7</v>
      </c>
      <c r="I113" s="3"/>
      <c r="J113" s="1">
        <v>44273.527499999997</v>
      </c>
      <c r="K113" s="4"/>
      <c r="L113" s="4">
        <v>7.2192166666666697</v>
      </c>
      <c r="M113" s="4">
        <v>8839.2526910198103</v>
      </c>
      <c r="N113" s="3" t="b">
        <v>0</v>
      </c>
      <c r="O113" s="4">
        <v>97.3307844091063</v>
      </c>
      <c r="P113" s="4"/>
      <c r="Q113" s="4">
        <v>97.3307844091063</v>
      </c>
      <c r="R113" s="4"/>
      <c r="S113" s="4">
        <v>175.44677832407001</v>
      </c>
      <c r="T113" s="3" t="b">
        <v>0</v>
      </c>
      <c r="U113" s="4">
        <v>6.5098166666666701</v>
      </c>
      <c r="V113" s="4">
        <v>154223.23978593899</v>
      </c>
      <c r="W113" s="4">
        <v>91.112327197626001</v>
      </c>
      <c r="X113" s="3" t="b">
        <v>0</v>
      </c>
    </row>
    <row r="114" spans="1:24">
      <c r="A114" s="3"/>
      <c r="B114" s="3"/>
      <c r="C114" s="3" t="s">
        <v>626</v>
      </c>
      <c r="D114" s="3" t="s">
        <v>174</v>
      </c>
      <c r="E114" s="3"/>
      <c r="F114" s="4">
        <v>28</v>
      </c>
      <c r="G114" s="3" t="s">
        <v>625</v>
      </c>
      <c r="H114" s="3" t="s">
        <v>7</v>
      </c>
      <c r="I114" s="3"/>
      <c r="J114" s="1">
        <v>44273.542592592603</v>
      </c>
      <c r="K114" s="4"/>
      <c r="L114" s="4">
        <v>7.2261166666666696</v>
      </c>
      <c r="M114" s="4">
        <v>119005.98568601999</v>
      </c>
      <c r="N114" s="3" t="b">
        <v>0</v>
      </c>
      <c r="O114" s="4">
        <v>1540.3855178588401</v>
      </c>
      <c r="P114" s="4"/>
      <c r="Q114" s="4">
        <v>1540.3855178588401</v>
      </c>
      <c r="R114" s="4"/>
      <c r="S114" s="4">
        <v>214.72163824307299</v>
      </c>
      <c r="T114" s="3" t="b">
        <v>0</v>
      </c>
      <c r="U114" s="4">
        <v>6.5193000000000003</v>
      </c>
      <c r="V114" s="4">
        <v>171410.37614231199</v>
      </c>
      <c r="W114" s="4">
        <v>90.318528774443493</v>
      </c>
      <c r="X114" s="3" t="b">
        <v>0</v>
      </c>
    </row>
    <row r="115" spans="1:24">
      <c r="A115" s="3"/>
      <c r="B115" s="3"/>
      <c r="C115" s="3" t="s">
        <v>624</v>
      </c>
      <c r="D115" s="3" t="s">
        <v>174</v>
      </c>
      <c r="E115" s="3"/>
      <c r="F115" s="4">
        <v>52</v>
      </c>
      <c r="G115" s="3" t="s">
        <v>623</v>
      </c>
      <c r="H115" s="3" t="s">
        <v>7</v>
      </c>
      <c r="I115" s="3"/>
      <c r="J115" s="1">
        <v>44273.557581018496</v>
      </c>
      <c r="K115" s="4"/>
      <c r="L115" s="4">
        <v>7.2226833333333298</v>
      </c>
      <c r="M115" s="4">
        <v>731.79530534370303</v>
      </c>
      <c r="N115" s="3" t="b">
        <v>0</v>
      </c>
      <c r="O115" s="4">
        <v>5.5161008868822998</v>
      </c>
      <c r="P115" s="4"/>
      <c r="Q115" s="4">
        <v>5.5161008868822998</v>
      </c>
      <c r="R115" s="4"/>
      <c r="S115" s="4">
        <v>108.07064360626499</v>
      </c>
      <c r="T115" s="3" t="b">
        <v>0</v>
      </c>
      <c r="U115" s="4">
        <v>6.5145666666666697</v>
      </c>
      <c r="V115" s="4">
        <v>170630.01904351599</v>
      </c>
      <c r="W115" s="4">
        <v>92.384950371214998</v>
      </c>
      <c r="X115" s="3" t="b">
        <v>0</v>
      </c>
    </row>
    <row r="116" spans="1:24">
      <c r="A116" s="3"/>
      <c r="B116" s="3"/>
      <c r="C116" s="3" t="s">
        <v>622</v>
      </c>
      <c r="D116" s="3" t="s">
        <v>174</v>
      </c>
      <c r="E116" s="3"/>
      <c r="F116" s="4">
        <v>53</v>
      </c>
      <c r="G116" s="3" t="s">
        <v>621</v>
      </c>
      <c r="H116" s="3" t="s">
        <v>7</v>
      </c>
      <c r="I116" s="3"/>
      <c r="J116" s="1">
        <v>44273.572662036997</v>
      </c>
      <c r="K116" s="4"/>
      <c r="L116" s="4">
        <v>7.21918333333333</v>
      </c>
      <c r="M116" s="4">
        <v>619.20678532732097</v>
      </c>
      <c r="N116" s="3" t="b">
        <v>0</v>
      </c>
      <c r="O116" s="4">
        <v>4.6610142287305996</v>
      </c>
      <c r="P116" s="4"/>
      <c r="Q116" s="4">
        <v>4.6610142287305996</v>
      </c>
      <c r="R116" s="4"/>
      <c r="S116" s="4">
        <v>94.665268368577401</v>
      </c>
      <c r="T116" s="3" t="b">
        <v>0</v>
      </c>
      <c r="U116" s="4">
        <v>6.51453333333333</v>
      </c>
      <c r="V116" s="4">
        <v>168101.42483769299</v>
      </c>
      <c r="W116" s="4">
        <v>87.2967313384585</v>
      </c>
      <c r="X116" s="3" t="b">
        <v>0</v>
      </c>
    </row>
    <row r="117" spans="1:24">
      <c r="A117" s="3"/>
      <c r="B117" s="3"/>
      <c r="C117" s="3" t="s">
        <v>620</v>
      </c>
      <c r="D117" s="3" t="s">
        <v>174</v>
      </c>
      <c r="E117" s="3"/>
      <c r="F117" s="4">
        <v>54</v>
      </c>
      <c r="G117" s="3" t="s">
        <v>619</v>
      </c>
      <c r="H117" s="3" t="s">
        <v>7</v>
      </c>
      <c r="I117" s="3"/>
      <c r="J117" s="1">
        <v>44273.587858796302</v>
      </c>
      <c r="K117" s="4"/>
      <c r="L117" s="4">
        <v>7.2261499999999996</v>
      </c>
      <c r="M117" s="4">
        <v>1179.93347394239</v>
      </c>
      <c r="N117" s="3" t="b">
        <v>0</v>
      </c>
      <c r="O117" s="4">
        <v>8.9564825150263694</v>
      </c>
      <c r="P117" s="4"/>
      <c r="Q117" s="4">
        <v>8.9564825150263694</v>
      </c>
      <c r="R117" s="4"/>
      <c r="S117" s="4">
        <v>55.582913323667398</v>
      </c>
      <c r="T117" s="3" t="b">
        <v>0</v>
      </c>
      <c r="U117" s="4">
        <v>6.5145666666666697</v>
      </c>
      <c r="V117" s="4">
        <v>177581.332526571</v>
      </c>
      <c r="W117" s="4">
        <v>90.997042090026795</v>
      </c>
      <c r="X117" s="3" t="b">
        <v>0</v>
      </c>
    </row>
    <row r="118" spans="1:24">
      <c r="A118" s="3"/>
      <c r="B118" s="3"/>
      <c r="C118" s="3" t="s">
        <v>577</v>
      </c>
      <c r="D118" s="3" t="s">
        <v>174</v>
      </c>
      <c r="E118" s="3"/>
      <c r="F118" s="4">
        <v>55</v>
      </c>
      <c r="G118" s="3" t="s">
        <v>618</v>
      </c>
      <c r="H118" s="3" t="s">
        <v>7</v>
      </c>
      <c r="I118" s="3"/>
      <c r="J118" s="1">
        <v>44273.602905092601</v>
      </c>
      <c r="K118" s="4"/>
      <c r="L118" s="4">
        <v>7.2296833333333304</v>
      </c>
      <c r="M118" s="4">
        <v>933.38073734284103</v>
      </c>
      <c r="N118" s="3" t="b">
        <v>0</v>
      </c>
      <c r="O118" s="4">
        <v>6.9473041720464499</v>
      </c>
      <c r="P118" s="4"/>
      <c r="Q118" s="4">
        <v>6.9473041720464499</v>
      </c>
      <c r="R118" s="4"/>
      <c r="S118" s="4">
        <v>58.658265136984198</v>
      </c>
      <c r="T118" s="3" t="b">
        <v>0</v>
      </c>
      <c r="U118" s="4">
        <v>6.5146333333333297</v>
      </c>
      <c r="V118" s="4">
        <v>176701.19073111899</v>
      </c>
      <c r="W118" s="4">
        <v>88.830313230193994</v>
      </c>
      <c r="X118" s="3" t="b">
        <v>0</v>
      </c>
    </row>
    <row r="119" spans="1:24">
      <c r="A119" s="3"/>
      <c r="B119" s="3"/>
      <c r="C119" s="3" t="s">
        <v>577</v>
      </c>
      <c r="D119" s="3" t="s">
        <v>174</v>
      </c>
      <c r="E119" s="3"/>
      <c r="F119" s="4">
        <v>55</v>
      </c>
      <c r="G119" s="3" t="s">
        <v>617</v>
      </c>
      <c r="H119" s="3" t="s">
        <v>7</v>
      </c>
      <c r="I119" s="3"/>
      <c r="J119" s="1">
        <v>44273.617939814802</v>
      </c>
      <c r="K119" s="4"/>
      <c r="L119" s="4">
        <v>7.2262166666666703</v>
      </c>
      <c r="M119" s="4">
        <v>857.04419025256595</v>
      </c>
      <c r="N119" s="3" t="b">
        <v>0</v>
      </c>
      <c r="O119" s="4">
        <v>6.3918828766935896</v>
      </c>
      <c r="P119" s="4"/>
      <c r="Q119" s="4">
        <v>6.3918828766935896</v>
      </c>
      <c r="R119" s="4"/>
      <c r="S119" s="4">
        <v>179.47432434920299</v>
      </c>
      <c r="T119" s="3" t="b">
        <v>0</v>
      </c>
      <c r="U119" s="4">
        <v>6.5146166666666696</v>
      </c>
      <c r="V119" s="4">
        <v>174931.49603250899</v>
      </c>
      <c r="W119" s="4">
        <v>87.771950344926097</v>
      </c>
      <c r="X119" s="3" t="b">
        <v>0</v>
      </c>
    </row>
    <row r="120" spans="1:24">
      <c r="A120" s="3"/>
      <c r="B120" s="3"/>
      <c r="C120" s="3" t="s">
        <v>615</v>
      </c>
      <c r="D120" s="3" t="s">
        <v>174</v>
      </c>
      <c r="E120" s="3"/>
      <c r="F120" s="4">
        <v>56</v>
      </c>
      <c r="G120" s="3" t="s">
        <v>614</v>
      </c>
      <c r="H120" s="3" t="s">
        <v>7</v>
      </c>
      <c r="I120" s="3"/>
      <c r="J120" s="1">
        <v>44273.648020833301</v>
      </c>
      <c r="K120" s="4"/>
      <c r="L120" s="4">
        <v>7.2192166666666697</v>
      </c>
      <c r="M120" s="4">
        <v>919.835564568574</v>
      </c>
      <c r="N120" s="3" t="b">
        <v>0</v>
      </c>
      <c r="O120" s="4">
        <v>7.1071517953688099</v>
      </c>
      <c r="P120" s="4"/>
      <c r="Q120" s="4">
        <v>7.1071517953688099</v>
      </c>
      <c r="R120" s="4"/>
      <c r="S120" s="4">
        <v>82.116746731795502</v>
      </c>
      <c r="T120" s="3" t="b">
        <v>0</v>
      </c>
      <c r="U120" s="4">
        <v>6.5145666666666697</v>
      </c>
      <c r="V120" s="4">
        <v>170595.662906927</v>
      </c>
      <c r="W120" s="4">
        <v>89.216652370773502</v>
      </c>
      <c r="X120" s="3" t="b">
        <v>0</v>
      </c>
    </row>
    <row r="121" spans="1:24">
      <c r="A121" s="3"/>
      <c r="B121" s="3"/>
      <c r="C121" s="3" t="s">
        <v>613</v>
      </c>
      <c r="D121" s="3" t="s">
        <v>174</v>
      </c>
      <c r="E121" s="3"/>
      <c r="F121" s="4">
        <v>57</v>
      </c>
      <c r="G121" s="3" t="s">
        <v>612</v>
      </c>
      <c r="H121" s="3" t="s">
        <v>7</v>
      </c>
      <c r="I121" s="3"/>
      <c r="J121" s="1">
        <v>44273.663020833301</v>
      </c>
      <c r="K121" s="4"/>
      <c r="L121" s="4">
        <v>7.2261166666666696</v>
      </c>
      <c r="M121" s="4">
        <v>1202.8041288076299</v>
      </c>
      <c r="N121" s="3" t="b">
        <v>0</v>
      </c>
      <c r="O121" s="4">
        <v>9.3714263055442792</v>
      </c>
      <c r="P121" s="4"/>
      <c r="Q121" s="4">
        <v>9.3714263055442792</v>
      </c>
      <c r="R121" s="4"/>
      <c r="S121" s="4">
        <v>85.690161321949105</v>
      </c>
      <c r="T121" s="3" t="b">
        <v>0</v>
      </c>
      <c r="U121" s="4">
        <v>6.5193000000000003</v>
      </c>
      <c r="V121" s="4">
        <v>173768.314356063</v>
      </c>
      <c r="W121" s="4">
        <v>89.707352242667497</v>
      </c>
      <c r="X121" s="3" t="b">
        <v>0</v>
      </c>
    </row>
    <row r="122" spans="1:24">
      <c r="A122" s="3"/>
      <c r="B122" s="3"/>
      <c r="C122" s="3" t="s">
        <v>611</v>
      </c>
      <c r="D122" s="3" t="s">
        <v>174</v>
      </c>
      <c r="E122" s="3"/>
      <c r="F122" s="4">
        <v>58</v>
      </c>
      <c r="G122" s="3" t="s">
        <v>610</v>
      </c>
      <c r="H122" s="3" t="s">
        <v>7</v>
      </c>
      <c r="I122" s="3"/>
      <c r="J122" s="1">
        <v>44273.678182870397</v>
      </c>
      <c r="K122" s="4"/>
      <c r="L122" s="4">
        <v>7.2261499999999996</v>
      </c>
      <c r="M122" s="4">
        <v>739.41845585718795</v>
      </c>
      <c r="N122" s="3" t="b">
        <v>0</v>
      </c>
      <c r="O122" s="4">
        <v>5.3210403638344896</v>
      </c>
      <c r="P122" s="4"/>
      <c r="Q122" s="4">
        <v>5.3210403638344896</v>
      </c>
      <c r="R122" s="4"/>
      <c r="S122" s="4">
        <v>127.36525019788</v>
      </c>
      <c r="T122" s="3" t="b">
        <v>0</v>
      </c>
      <c r="U122" s="4">
        <v>6.5193333333333303</v>
      </c>
      <c r="V122" s="4">
        <v>178105.79465395099</v>
      </c>
      <c r="W122" s="4">
        <v>87.126462597651198</v>
      </c>
      <c r="X122" s="3" t="b">
        <v>0</v>
      </c>
    </row>
    <row r="123" spans="1:24">
      <c r="A123" s="3"/>
      <c r="B123" s="3"/>
      <c r="C123" s="3" t="s">
        <v>609</v>
      </c>
      <c r="D123" s="3" t="s">
        <v>174</v>
      </c>
      <c r="E123" s="3"/>
      <c r="F123" s="4">
        <v>59</v>
      </c>
      <c r="G123" s="3" t="s">
        <v>608</v>
      </c>
      <c r="H123" s="3" t="s">
        <v>7</v>
      </c>
      <c r="I123" s="3"/>
      <c r="J123" s="1">
        <v>44273.693229166704</v>
      </c>
      <c r="K123" s="4"/>
      <c r="L123" s="4">
        <v>7.2226499999999998</v>
      </c>
      <c r="M123" s="4">
        <v>873.93124649328604</v>
      </c>
      <c r="N123" s="3" t="b">
        <v>0</v>
      </c>
      <c r="O123" s="4">
        <v>7.7025812906594497</v>
      </c>
      <c r="P123" s="4"/>
      <c r="Q123" s="4">
        <v>7.7025812906594497</v>
      </c>
      <c r="R123" s="4"/>
      <c r="S123" s="4">
        <v>107.88860105704001</v>
      </c>
      <c r="T123" s="3" t="b">
        <v>0</v>
      </c>
      <c r="U123" s="4">
        <v>6.5145499999999998</v>
      </c>
      <c r="V123" s="4">
        <v>150722.123691335</v>
      </c>
      <c r="W123" s="4">
        <v>84.692137444782404</v>
      </c>
      <c r="X123" s="3" t="b">
        <v>0</v>
      </c>
    </row>
    <row r="124" spans="1:24">
      <c r="A124" s="3"/>
      <c r="B124" s="3"/>
      <c r="C124" s="3" t="s">
        <v>607</v>
      </c>
      <c r="D124" s="3" t="s">
        <v>174</v>
      </c>
      <c r="E124" s="3"/>
      <c r="F124" s="4">
        <v>60</v>
      </c>
      <c r="G124" s="3" t="s">
        <v>606</v>
      </c>
      <c r="H124" s="3" t="s">
        <v>7</v>
      </c>
      <c r="I124" s="3"/>
      <c r="J124" s="1">
        <v>44273.708263888897</v>
      </c>
      <c r="K124" s="4"/>
      <c r="L124" s="4">
        <v>7.2226833333333298</v>
      </c>
      <c r="M124" s="4">
        <v>1098.70005714682</v>
      </c>
      <c r="N124" s="3" t="b">
        <v>0</v>
      </c>
      <c r="O124" s="4">
        <v>8.4711366149109093</v>
      </c>
      <c r="P124" s="4"/>
      <c r="Q124" s="4">
        <v>8.4711366149109093</v>
      </c>
      <c r="R124" s="4"/>
      <c r="S124" s="4">
        <v>88.753899538597693</v>
      </c>
      <c r="T124" s="3" t="b">
        <v>0</v>
      </c>
      <c r="U124" s="4">
        <v>6.5145666666666697</v>
      </c>
      <c r="V124" s="4">
        <v>173889.080257394</v>
      </c>
      <c r="W124" s="4">
        <v>90.682841753999298</v>
      </c>
      <c r="X124" s="3" t="b">
        <v>0</v>
      </c>
    </row>
    <row r="125" spans="1:24">
      <c r="A125" s="3"/>
      <c r="B125" s="3"/>
      <c r="C125" s="3" t="s">
        <v>605</v>
      </c>
      <c r="D125" s="3" t="s">
        <v>174</v>
      </c>
      <c r="E125" s="3"/>
      <c r="F125" s="4">
        <v>61</v>
      </c>
      <c r="G125" s="3" t="s">
        <v>604</v>
      </c>
      <c r="H125" s="3" t="s">
        <v>7</v>
      </c>
      <c r="I125" s="3"/>
      <c r="J125" s="1">
        <v>44273.723333333299</v>
      </c>
      <c r="K125" s="4"/>
      <c r="L125" s="4">
        <v>7.2226499999999998</v>
      </c>
      <c r="M125" s="4">
        <v>6543.2099649333704</v>
      </c>
      <c r="N125" s="3" t="b">
        <v>0</v>
      </c>
      <c r="O125" s="4">
        <v>58.5050784610821</v>
      </c>
      <c r="P125" s="4"/>
      <c r="Q125" s="4">
        <v>58.5050784610821</v>
      </c>
      <c r="R125" s="4"/>
      <c r="S125" s="4">
        <v>170.482391362703</v>
      </c>
      <c r="T125" s="3" t="b">
        <v>0</v>
      </c>
      <c r="U125" s="4">
        <v>6.51453333333333</v>
      </c>
      <c r="V125" s="4">
        <v>180792.76473005899</v>
      </c>
      <c r="W125" s="4">
        <v>84.310980330052502</v>
      </c>
      <c r="X125" s="3" t="b">
        <v>0</v>
      </c>
    </row>
    <row r="126" spans="1:24">
      <c r="A126" s="3"/>
      <c r="B126" s="3"/>
      <c r="C126" s="3" t="s">
        <v>603</v>
      </c>
      <c r="D126" s="3" t="s">
        <v>174</v>
      </c>
      <c r="E126" s="3"/>
      <c r="F126" s="4">
        <v>62</v>
      </c>
      <c r="G126" s="3" t="s">
        <v>602</v>
      </c>
      <c r="H126" s="3" t="s">
        <v>7</v>
      </c>
      <c r="I126" s="3"/>
      <c r="J126" s="1">
        <v>44273.738356481503</v>
      </c>
      <c r="K126" s="4"/>
      <c r="L126" s="4">
        <v>7.2226833333333298</v>
      </c>
      <c r="M126" s="4">
        <v>7039.9842919821103</v>
      </c>
      <c r="N126" s="3" t="b">
        <v>0</v>
      </c>
      <c r="O126" s="4">
        <v>61.1608714686176</v>
      </c>
      <c r="P126" s="4"/>
      <c r="Q126" s="4">
        <v>61.1608714686176</v>
      </c>
      <c r="R126" s="4"/>
      <c r="S126" s="4">
        <v>169.90465813914199</v>
      </c>
      <c r="T126" s="3" t="b">
        <v>0</v>
      </c>
      <c r="U126" s="4">
        <v>6.5145666666666697</v>
      </c>
      <c r="V126" s="4">
        <v>186873.753421286</v>
      </c>
      <c r="W126" s="4">
        <v>89.350803715223606</v>
      </c>
      <c r="X126" s="3" t="b">
        <v>0</v>
      </c>
    </row>
    <row r="127" spans="1:24">
      <c r="A127" s="3"/>
      <c r="B127" s="3"/>
      <c r="C127" s="3" t="s">
        <v>601</v>
      </c>
      <c r="D127" s="3" t="s">
        <v>174</v>
      </c>
      <c r="E127" s="3"/>
      <c r="F127" s="4">
        <v>63</v>
      </c>
      <c r="G127" s="3" t="s">
        <v>600</v>
      </c>
      <c r="H127" s="3" t="s">
        <v>7</v>
      </c>
      <c r="I127" s="3"/>
      <c r="J127" s="1">
        <v>44273.753402777802</v>
      </c>
      <c r="K127" s="4"/>
      <c r="L127" s="4">
        <v>7.2227833333333296</v>
      </c>
      <c r="M127" s="4">
        <v>6774.0284494358102</v>
      </c>
      <c r="N127" s="3" t="b">
        <v>0</v>
      </c>
      <c r="O127" s="4">
        <v>55.358508790016401</v>
      </c>
      <c r="P127" s="4"/>
      <c r="Q127" s="4">
        <v>55.358508790016401</v>
      </c>
      <c r="R127" s="4"/>
      <c r="S127" s="4">
        <v>157.53329129604001</v>
      </c>
      <c r="T127" s="3" t="b">
        <v>0</v>
      </c>
      <c r="U127" s="4">
        <v>6.5146499999999996</v>
      </c>
      <c r="V127" s="4">
        <v>196753.30370046099</v>
      </c>
      <c r="W127" s="4">
        <v>89.776551021378594</v>
      </c>
      <c r="X127" s="3" t="b">
        <v>0</v>
      </c>
    </row>
    <row r="128" spans="1:24">
      <c r="A128" s="3"/>
      <c r="B128" s="3"/>
      <c r="C128" s="3" t="s">
        <v>599</v>
      </c>
      <c r="D128" s="3" t="s">
        <v>174</v>
      </c>
      <c r="E128" s="3"/>
      <c r="F128" s="4">
        <v>64</v>
      </c>
      <c r="G128" s="3" t="s">
        <v>598</v>
      </c>
      <c r="H128" s="3" t="s">
        <v>7</v>
      </c>
      <c r="I128" s="3"/>
      <c r="J128" s="1">
        <v>44273.768437500003</v>
      </c>
      <c r="K128" s="4"/>
      <c r="L128" s="4">
        <v>7.2192166666666697</v>
      </c>
      <c r="M128" s="4">
        <v>11740.696293937401</v>
      </c>
      <c r="N128" s="3" t="b">
        <v>0</v>
      </c>
      <c r="O128" s="4">
        <v>91.708587174556499</v>
      </c>
      <c r="P128" s="4"/>
      <c r="Q128" s="4">
        <v>91.708587174556499</v>
      </c>
      <c r="R128" s="4"/>
      <c r="S128" s="4">
        <v>168.27614790334999</v>
      </c>
      <c r="T128" s="3" t="b">
        <v>0</v>
      </c>
      <c r="U128" s="4">
        <v>6.5145666666666697</v>
      </c>
      <c r="V128" s="4">
        <v>216155.717151497</v>
      </c>
      <c r="W128" s="4">
        <v>91.377417419894797</v>
      </c>
      <c r="X128" s="3" t="b">
        <v>0</v>
      </c>
    </row>
    <row r="129" spans="1:24">
      <c r="A129" s="3"/>
      <c r="B129" s="3"/>
      <c r="C129" s="3" t="s">
        <v>597</v>
      </c>
      <c r="D129" s="3" t="s">
        <v>174</v>
      </c>
      <c r="E129" s="3"/>
      <c r="F129" s="4">
        <v>65</v>
      </c>
      <c r="G129" s="3" t="s">
        <v>596</v>
      </c>
      <c r="H129" s="3" t="s">
        <v>7</v>
      </c>
      <c r="I129" s="3"/>
      <c r="J129" s="1">
        <v>44273.783460648097</v>
      </c>
      <c r="K129" s="4"/>
      <c r="L129" s="4">
        <v>7.21918333333333</v>
      </c>
      <c r="M129" s="4">
        <v>9379.0572094836098</v>
      </c>
      <c r="N129" s="3" t="b">
        <v>0</v>
      </c>
      <c r="O129" s="4">
        <v>90.969981861857605</v>
      </c>
      <c r="P129" s="4"/>
      <c r="Q129" s="4">
        <v>90.969981861857605</v>
      </c>
      <c r="R129" s="4"/>
      <c r="S129" s="4">
        <v>174.062367565025</v>
      </c>
      <c r="T129" s="3" t="b">
        <v>0</v>
      </c>
      <c r="U129" s="4">
        <v>6.5097666666666703</v>
      </c>
      <c r="V129" s="4">
        <v>173941.80086845899</v>
      </c>
      <c r="W129" s="4">
        <v>85.894602555536196</v>
      </c>
      <c r="X129" s="3" t="b">
        <v>0</v>
      </c>
    </row>
    <row r="130" spans="1:24">
      <c r="A130" s="3"/>
      <c r="B130" s="3"/>
      <c r="C130" s="3" t="s">
        <v>583</v>
      </c>
      <c r="D130" s="3" t="s">
        <v>174</v>
      </c>
      <c r="E130" s="3"/>
      <c r="F130" s="4">
        <v>66</v>
      </c>
      <c r="G130" s="3" t="s">
        <v>592</v>
      </c>
      <c r="H130" s="3" t="s">
        <v>7</v>
      </c>
      <c r="I130" s="3"/>
      <c r="J130" s="1">
        <v>44273.828877314802</v>
      </c>
      <c r="K130" s="4"/>
      <c r="L130" s="4">
        <v>7.2226833333333298</v>
      </c>
      <c r="M130" s="4">
        <v>7302.9707545711999</v>
      </c>
      <c r="N130" s="3" t="b">
        <v>0</v>
      </c>
      <c r="O130" s="4">
        <v>70.522239320157098</v>
      </c>
      <c r="P130" s="4"/>
      <c r="Q130" s="4">
        <v>70.522239320157098</v>
      </c>
      <c r="R130" s="4"/>
      <c r="S130" s="4">
        <v>196.173890128739</v>
      </c>
      <c r="T130" s="3" t="b">
        <v>0</v>
      </c>
      <c r="U130" s="4">
        <v>6.5145666666666697</v>
      </c>
      <c r="V130" s="4">
        <v>170455.78816233299</v>
      </c>
      <c r="W130" s="4">
        <v>85.4746643308644</v>
      </c>
      <c r="X130" s="3" t="b">
        <v>0</v>
      </c>
    </row>
    <row r="131" spans="1:24">
      <c r="A131" s="3"/>
      <c r="B131" s="3"/>
      <c r="C131" s="3" t="s">
        <v>591</v>
      </c>
      <c r="D131" s="3" t="s">
        <v>174</v>
      </c>
      <c r="E131" s="3"/>
      <c r="F131" s="4">
        <v>67</v>
      </c>
      <c r="G131" s="3" t="s">
        <v>590</v>
      </c>
      <c r="H131" s="3" t="s">
        <v>7</v>
      </c>
      <c r="I131" s="3"/>
      <c r="J131" s="1">
        <v>44273.843981481499</v>
      </c>
      <c r="K131" s="4"/>
      <c r="L131" s="4">
        <v>7.21918333333333</v>
      </c>
      <c r="M131" s="4">
        <v>4813.0763808203901</v>
      </c>
      <c r="N131" s="3" t="b">
        <v>0</v>
      </c>
      <c r="O131" s="4">
        <v>43.279930671537699</v>
      </c>
      <c r="P131" s="4"/>
      <c r="Q131" s="4">
        <v>43.279930671537699</v>
      </c>
      <c r="R131" s="4"/>
      <c r="S131" s="4">
        <v>181.21325847131101</v>
      </c>
      <c r="T131" s="3" t="b">
        <v>0</v>
      </c>
      <c r="U131" s="4">
        <v>6.5097833333333304</v>
      </c>
      <c r="V131" s="4">
        <v>174600.98925379201</v>
      </c>
      <c r="W131" s="4">
        <v>82.960785345183595</v>
      </c>
      <c r="X131" s="3" t="b">
        <v>0</v>
      </c>
    </row>
    <row r="132" spans="1:24">
      <c r="A132" s="3"/>
      <c r="B132" s="3"/>
      <c r="C132" s="3" t="s">
        <v>589</v>
      </c>
      <c r="D132" s="3" t="s">
        <v>174</v>
      </c>
      <c r="E132" s="3"/>
      <c r="F132" s="4">
        <v>68</v>
      </c>
      <c r="G132" s="3" t="s">
        <v>588</v>
      </c>
      <c r="H132" s="3" t="s">
        <v>7</v>
      </c>
      <c r="I132" s="3"/>
      <c r="J132" s="1">
        <v>44273.8591087963</v>
      </c>
      <c r="K132" s="4"/>
      <c r="L132" s="4">
        <v>7.2226999999999997</v>
      </c>
      <c r="M132" s="4">
        <v>5248.25117745642</v>
      </c>
      <c r="N132" s="3" t="b">
        <v>0</v>
      </c>
      <c r="O132" s="4">
        <v>46.666864952859797</v>
      </c>
      <c r="P132" s="4"/>
      <c r="Q132" s="4">
        <v>46.666864952859797</v>
      </c>
      <c r="R132" s="4"/>
      <c r="S132" s="4">
        <v>155.117952615261</v>
      </c>
      <c r="T132" s="3" t="b">
        <v>0</v>
      </c>
      <c r="U132" s="4">
        <v>6.5145833333333298</v>
      </c>
      <c r="V132" s="4">
        <v>177862.481913795</v>
      </c>
      <c r="W132" s="4">
        <v>82.132932404636406</v>
      </c>
      <c r="X132" s="3" t="b">
        <v>0</v>
      </c>
    </row>
    <row r="133" spans="1:24">
      <c r="A133" s="3"/>
      <c r="B133" s="3"/>
      <c r="C133" s="3" t="s">
        <v>587</v>
      </c>
      <c r="D133" s="3" t="s">
        <v>174</v>
      </c>
      <c r="E133" s="3"/>
      <c r="F133" s="4">
        <v>69</v>
      </c>
      <c r="G133" s="3" t="s">
        <v>586</v>
      </c>
      <c r="H133" s="3" t="s">
        <v>7</v>
      </c>
      <c r="I133" s="3"/>
      <c r="J133" s="1">
        <v>44273.874131944402</v>
      </c>
      <c r="K133" s="4"/>
      <c r="L133" s="4">
        <v>7.2226499999999998</v>
      </c>
      <c r="M133" s="4">
        <v>6160.6600886196902</v>
      </c>
      <c r="N133" s="3" t="b">
        <v>0</v>
      </c>
      <c r="O133" s="4">
        <v>57.207601999336298</v>
      </c>
      <c r="P133" s="4"/>
      <c r="Q133" s="4">
        <v>57.207601999336298</v>
      </c>
      <c r="R133" s="4"/>
      <c r="S133" s="4">
        <v>150.26394049515099</v>
      </c>
      <c r="T133" s="3" t="b">
        <v>0</v>
      </c>
      <c r="U133" s="4">
        <v>6.5097833333333304</v>
      </c>
      <c r="V133" s="4">
        <v>173705.80673064201</v>
      </c>
      <c r="W133" s="4">
        <v>87.063489462737394</v>
      </c>
      <c r="X133" s="3" t="b">
        <v>0</v>
      </c>
    </row>
    <row r="134" spans="1:24">
      <c r="A134" s="3"/>
      <c r="B134" s="3"/>
      <c r="C134" s="3" t="s">
        <v>585</v>
      </c>
      <c r="D134" s="3" t="s">
        <v>174</v>
      </c>
      <c r="E134" s="3"/>
      <c r="F134" s="4">
        <v>70</v>
      </c>
      <c r="G134" s="3" t="s">
        <v>584</v>
      </c>
      <c r="H134" s="3" t="s">
        <v>7</v>
      </c>
      <c r="I134" s="3"/>
      <c r="J134" s="1">
        <v>44273.889155092598</v>
      </c>
      <c r="K134" s="4"/>
      <c r="L134" s="4">
        <v>7.2226833333333298</v>
      </c>
      <c r="M134" s="4">
        <v>4709.8065830167798</v>
      </c>
      <c r="N134" s="3" t="b">
        <v>0</v>
      </c>
      <c r="O134" s="4">
        <v>37.577533259971197</v>
      </c>
      <c r="P134" s="4"/>
      <c r="Q134" s="4">
        <v>37.577533259971197</v>
      </c>
      <c r="R134" s="4"/>
      <c r="S134" s="4">
        <v>200.069986343924</v>
      </c>
      <c r="T134" s="3" t="b">
        <v>0</v>
      </c>
      <c r="U134" s="4">
        <v>6.5145666666666697</v>
      </c>
      <c r="V134" s="4">
        <v>194108.763520095</v>
      </c>
      <c r="W134" s="4">
        <v>86.578408336860505</v>
      </c>
      <c r="X134" s="3" t="b">
        <v>0</v>
      </c>
    </row>
    <row r="135" spans="1:24">
      <c r="A135" s="3"/>
      <c r="B135" s="3"/>
      <c r="C135" s="3" t="s">
        <v>583</v>
      </c>
      <c r="D135" s="3" t="s">
        <v>174</v>
      </c>
      <c r="E135" s="3"/>
      <c r="F135" s="4">
        <v>66</v>
      </c>
      <c r="G135" s="3" t="s">
        <v>582</v>
      </c>
      <c r="H135" s="3" t="s">
        <v>7</v>
      </c>
      <c r="I135" s="3"/>
      <c r="J135" s="1">
        <v>44273.904247685197</v>
      </c>
      <c r="K135" s="4"/>
      <c r="L135" s="4">
        <v>7.2226499999999998</v>
      </c>
      <c r="M135" s="4">
        <v>7902.7342833286802</v>
      </c>
      <c r="N135" s="3" t="b">
        <v>0</v>
      </c>
      <c r="O135" s="4">
        <v>78.435313724090193</v>
      </c>
      <c r="P135" s="4"/>
      <c r="Q135" s="4">
        <v>78.435313724090193</v>
      </c>
      <c r="R135" s="4"/>
      <c r="S135" s="4">
        <v>180.795346962031</v>
      </c>
      <c r="T135" s="3" t="b">
        <v>0</v>
      </c>
      <c r="U135" s="4">
        <v>6.51453333333333</v>
      </c>
      <c r="V135" s="4">
        <v>167561.909711196</v>
      </c>
      <c r="W135" s="4">
        <v>84.548565282561796</v>
      </c>
      <c r="X135" s="3" t="b">
        <v>0</v>
      </c>
    </row>
    <row r="136" spans="1:24">
      <c r="A136" s="3"/>
      <c r="B136" s="3"/>
      <c r="C136" s="3" t="s">
        <v>581</v>
      </c>
      <c r="D136" s="3" t="s">
        <v>174</v>
      </c>
      <c r="E136" s="3"/>
      <c r="F136" s="4">
        <v>71</v>
      </c>
      <c r="G136" s="3" t="s">
        <v>580</v>
      </c>
      <c r="H136" s="3" t="s">
        <v>7</v>
      </c>
      <c r="I136" s="3"/>
      <c r="J136" s="1">
        <v>44273.919270833299</v>
      </c>
      <c r="K136" s="4"/>
      <c r="L136" s="4">
        <v>7.2192166666666697</v>
      </c>
      <c r="M136" s="4">
        <v>7123.8108207433897</v>
      </c>
      <c r="N136" s="3" t="b">
        <v>0</v>
      </c>
      <c r="O136" s="4">
        <v>78.171452738085605</v>
      </c>
      <c r="P136" s="4"/>
      <c r="Q136" s="4">
        <v>78.171452738085605</v>
      </c>
      <c r="R136" s="4"/>
      <c r="S136" s="4">
        <v>183.597964052419</v>
      </c>
      <c r="T136" s="3" t="b">
        <v>0</v>
      </c>
      <c r="U136" s="4">
        <v>6.5098166666666701</v>
      </c>
      <c r="V136" s="4">
        <v>151506.7826754</v>
      </c>
      <c r="W136" s="4">
        <v>81.346290090005496</v>
      </c>
      <c r="X136" s="3" t="b">
        <v>0</v>
      </c>
    </row>
    <row r="137" spans="1:24">
      <c r="A137" s="3"/>
      <c r="B137" s="3"/>
      <c r="C137" s="3" t="s">
        <v>579</v>
      </c>
      <c r="D137" s="3" t="s">
        <v>174</v>
      </c>
      <c r="E137" s="3"/>
      <c r="F137" s="4">
        <v>72</v>
      </c>
      <c r="G137" s="3" t="s">
        <v>578</v>
      </c>
      <c r="H137" s="3" t="s">
        <v>7</v>
      </c>
      <c r="I137" s="3"/>
      <c r="J137" s="1">
        <v>44273.934479166703</v>
      </c>
      <c r="K137" s="4"/>
      <c r="L137" s="4">
        <v>7.2226499999999998</v>
      </c>
      <c r="M137" s="4">
        <v>6340.5963844372</v>
      </c>
      <c r="N137" s="3" t="b">
        <v>0</v>
      </c>
      <c r="O137" s="4">
        <v>64.120963606687596</v>
      </c>
      <c r="P137" s="4"/>
      <c r="Q137" s="4">
        <v>64.120963606687596</v>
      </c>
      <c r="R137" s="4"/>
      <c r="S137" s="4">
        <v>163.06749246635499</v>
      </c>
      <c r="T137" s="3" t="b">
        <v>0</v>
      </c>
      <c r="U137" s="4">
        <v>6.51453333333333</v>
      </c>
      <c r="V137" s="4">
        <v>161275.179184735</v>
      </c>
      <c r="W137" s="4">
        <v>86.262412803685294</v>
      </c>
      <c r="X137" s="3" t="b">
        <v>0</v>
      </c>
    </row>
    <row r="138" spans="1:24">
      <c r="A138" s="3"/>
      <c r="B138" s="3"/>
      <c r="C138" s="3" t="s">
        <v>577</v>
      </c>
      <c r="D138" s="3" t="s">
        <v>174</v>
      </c>
      <c r="E138" s="3"/>
      <c r="F138" s="4">
        <v>55</v>
      </c>
      <c r="G138" s="3" t="s">
        <v>576</v>
      </c>
      <c r="H138" s="3" t="s">
        <v>7</v>
      </c>
      <c r="I138" s="3"/>
      <c r="J138" s="1">
        <v>44273.949583333299</v>
      </c>
      <c r="K138" s="4"/>
      <c r="L138" s="4">
        <v>7.2192166666666697</v>
      </c>
      <c r="M138" s="4">
        <v>1404.3496550208099</v>
      </c>
      <c r="N138" s="3" t="b">
        <v>0</v>
      </c>
      <c r="O138" s="4">
        <v>11.4096424103397</v>
      </c>
      <c r="P138" s="4"/>
      <c r="Q138" s="4">
        <v>11.4096424103397</v>
      </c>
      <c r="R138" s="4"/>
      <c r="S138" s="4">
        <v>1923.9738189988</v>
      </c>
      <c r="T138" s="3" t="b">
        <v>0</v>
      </c>
      <c r="U138" s="4">
        <v>6.5145833333333298</v>
      </c>
      <c r="V138" s="4">
        <v>169847.313558175</v>
      </c>
      <c r="W138" s="4">
        <v>85.192259523458603</v>
      </c>
      <c r="X138" s="3" t="b">
        <v>0</v>
      </c>
    </row>
    <row r="139" spans="1:24">
      <c r="A139" s="3"/>
      <c r="B139" s="3"/>
      <c r="C139" s="3" t="s">
        <v>575</v>
      </c>
      <c r="D139" s="3" t="s">
        <v>174</v>
      </c>
      <c r="E139" s="3"/>
      <c r="F139" s="4">
        <v>73</v>
      </c>
      <c r="G139" s="3" t="s">
        <v>574</v>
      </c>
      <c r="H139" s="3" t="s">
        <v>7</v>
      </c>
      <c r="I139" s="3"/>
      <c r="J139" s="1">
        <v>44273.964768518497</v>
      </c>
      <c r="K139" s="4"/>
      <c r="L139" s="4">
        <v>7.2226499999999998</v>
      </c>
      <c r="M139" s="4">
        <v>2980.6519173113902</v>
      </c>
      <c r="N139" s="3" t="b">
        <v>0</v>
      </c>
      <c r="O139" s="4">
        <v>23.730443528457801</v>
      </c>
      <c r="P139" s="4"/>
      <c r="Q139" s="4">
        <v>23.730443528457801</v>
      </c>
      <c r="R139" s="4"/>
      <c r="S139" s="4">
        <v>158.189813246911</v>
      </c>
      <c r="T139" s="3" t="b">
        <v>0</v>
      </c>
      <c r="U139" s="4">
        <v>6.5193000000000003</v>
      </c>
      <c r="V139" s="4">
        <v>186058.740845439</v>
      </c>
      <c r="W139" s="4">
        <v>87.451218012876396</v>
      </c>
      <c r="X139" s="3" t="b">
        <v>0</v>
      </c>
    </row>
    <row r="140" spans="1:24">
      <c r="A140" s="3"/>
      <c r="B140" s="3"/>
      <c r="C140" s="3" t="s">
        <v>572</v>
      </c>
      <c r="D140" s="3" t="s">
        <v>174</v>
      </c>
      <c r="E140" s="3"/>
      <c r="F140" s="4">
        <v>74</v>
      </c>
      <c r="G140" s="3" t="s">
        <v>571</v>
      </c>
      <c r="H140" s="3" t="s">
        <v>7</v>
      </c>
      <c r="I140" s="3"/>
      <c r="J140" s="1">
        <v>44273.995266203703</v>
      </c>
      <c r="K140" s="4"/>
      <c r="L140" s="4">
        <v>7.2226999999999997</v>
      </c>
      <c r="M140" s="4">
        <v>3740.8536057505598</v>
      </c>
      <c r="N140" s="3" t="b">
        <v>0</v>
      </c>
      <c r="O140" s="4">
        <v>28.043675092974102</v>
      </c>
      <c r="P140" s="4"/>
      <c r="Q140" s="4">
        <v>28.043675092974102</v>
      </c>
      <c r="R140" s="4"/>
      <c r="S140" s="4">
        <v>167.90218901930399</v>
      </c>
      <c r="T140" s="3" t="b">
        <v>0</v>
      </c>
      <c r="U140" s="4">
        <v>6.5145666666666697</v>
      </c>
      <c r="V140" s="4">
        <v>200817.74089243301</v>
      </c>
      <c r="W140" s="4">
        <v>86.812567162597404</v>
      </c>
      <c r="X140" s="3" t="b">
        <v>0</v>
      </c>
    </row>
    <row r="141" spans="1:24">
      <c r="A141" s="3"/>
      <c r="B141" s="3"/>
      <c r="C141" s="3" t="s">
        <v>570</v>
      </c>
      <c r="D141" s="3" t="s">
        <v>174</v>
      </c>
      <c r="E141" s="3"/>
      <c r="F141" s="4">
        <v>75</v>
      </c>
      <c r="G141" s="3" t="s">
        <v>569</v>
      </c>
      <c r="H141" s="3" t="s">
        <v>7</v>
      </c>
      <c r="I141" s="3"/>
      <c r="J141" s="1">
        <v>44274.010358796302</v>
      </c>
      <c r="K141" s="4"/>
      <c r="L141" s="4">
        <v>7.2261499999999996</v>
      </c>
      <c r="M141" s="4">
        <v>4512.90315445137</v>
      </c>
      <c r="N141" s="3" t="b">
        <v>0</v>
      </c>
      <c r="O141" s="4">
        <v>37.743915618243797</v>
      </c>
      <c r="P141" s="4"/>
      <c r="Q141" s="4">
        <v>37.743915618243797</v>
      </c>
      <c r="R141" s="4"/>
      <c r="S141" s="4">
        <v>139.41625126635299</v>
      </c>
      <c r="T141" s="3" t="b">
        <v>0</v>
      </c>
      <c r="U141" s="4">
        <v>6.5193333333333303</v>
      </c>
      <c r="V141" s="4">
        <v>185252.95738073401</v>
      </c>
      <c r="W141" s="4">
        <v>84.505442746844196</v>
      </c>
      <c r="X141" s="3" t="b">
        <v>0</v>
      </c>
    </row>
    <row r="142" spans="1:24">
      <c r="A142" s="3"/>
      <c r="B142" s="3"/>
      <c r="C142" s="3" t="s">
        <v>568</v>
      </c>
      <c r="D142" s="3" t="s">
        <v>174</v>
      </c>
      <c r="E142" s="3"/>
      <c r="F142" s="4">
        <v>76</v>
      </c>
      <c r="G142" s="3" t="s">
        <v>567</v>
      </c>
      <c r="H142" s="3" t="s">
        <v>7</v>
      </c>
      <c r="I142" s="3"/>
      <c r="J142" s="1">
        <v>44274.025428240697</v>
      </c>
      <c r="K142" s="4"/>
      <c r="L142" s="4">
        <v>7.2226666666666697</v>
      </c>
      <c r="M142" s="4">
        <v>4656.1370086346997</v>
      </c>
      <c r="N142" s="3" t="b">
        <v>0</v>
      </c>
      <c r="O142" s="4">
        <v>43.2510502224711</v>
      </c>
      <c r="P142" s="4"/>
      <c r="Q142" s="4">
        <v>43.2510502224711</v>
      </c>
      <c r="R142" s="4"/>
      <c r="S142" s="4">
        <v>177.44488222823699</v>
      </c>
      <c r="T142" s="3" t="b">
        <v>0</v>
      </c>
      <c r="U142" s="4">
        <v>6.5193000000000003</v>
      </c>
      <c r="V142" s="4">
        <v>169009.6610922</v>
      </c>
      <c r="W142" s="4">
        <v>86.364338826238495</v>
      </c>
      <c r="X142" s="3" t="b">
        <v>0</v>
      </c>
    </row>
    <row r="143" spans="1:24">
      <c r="A143" s="3"/>
      <c r="B143" s="3"/>
      <c r="C143" s="3" t="s">
        <v>566</v>
      </c>
      <c r="D143" s="3" t="s">
        <v>174</v>
      </c>
      <c r="E143" s="3"/>
      <c r="F143" s="4">
        <v>77</v>
      </c>
      <c r="G143" s="3" t="s">
        <v>565</v>
      </c>
      <c r="H143" s="3" t="s">
        <v>7</v>
      </c>
      <c r="I143" s="3"/>
      <c r="J143" s="1">
        <v>44274.040532407402</v>
      </c>
      <c r="K143" s="4"/>
      <c r="L143" s="4">
        <v>7.2261499999999996</v>
      </c>
      <c r="M143" s="4">
        <v>4691.4022148740796</v>
      </c>
      <c r="N143" s="3" t="b">
        <v>0</v>
      </c>
      <c r="O143" s="4">
        <v>43.399432757639403</v>
      </c>
      <c r="P143" s="4"/>
      <c r="Q143" s="4">
        <v>43.399432757639403</v>
      </c>
      <c r="R143" s="4"/>
      <c r="S143" s="4">
        <v>158.336264748638</v>
      </c>
      <c r="T143" s="3" t="b">
        <v>0</v>
      </c>
      <c r="U143" s="4">
        <v>6.5193333333333303</v>
      </c>
      <c r="V143" s="4">
        <v>169763.78478920701</v>
      </c>
      <c r="W143" s="4">
        <v>83.421894346304896</v>
      </c>
      <c r="X143" s="3" t="b">
        <v>0</v>
      </c>
    </row>
    <row r="144" spans="1:24">
      <c r="A144" s="3"/>
      <c r="B144" s="3"/>
      <c r="C144" s="3" t="s">
        <v>563</v>
      </c>
      <c r="D144" s="3" t="s">
        <v>174</v>
      </c>
      <c r="E144" s="3"/>
      <c r="F144" s="4">
        <v>78</v>
      </c>
      <c r="G144" s="3" t="s">
        <v>564</v>
      </c>
      <c r="H144" s="3" t="s">
        <v>7</v>
      </c>
      <c r="I144" s="3"/>
      <c r="J144" s="1">
        <v>44274.0555439815</v>
      </c>
      <c r="K144" s="4"/>
      <c r="L144" s="4">
        <v>7.2226499999999998</v>
      </c>
      <c r="M144" s="4">
        <v>4995.19740797341</v>
      </c>
      <c r="N144" s="3" t="b">
        <v>0</v>
      </c>
      <c r="O144" s="4">
        <v>48.3523362211834</v>
      </c>
      <c r="P144" s="4"/>
      <c r="Q144" s="4">
        <v>48.3523362211834</v>
      </c>
      <c r="R144" s="4"/>
      <c r="S144" s="4">
        <v>165.911349050209</v>
      </c>
      <c r="T144" s="3" t="b">
        <v>0</v>
      </c>
      <c r="U144" s="4">
        <v>6.5193000000000003</v>
      </c>
      <c r="V144" s="4">
        <v>163947.69027222399</v>
      </c>
      <c r="W144" s="4">
        <v>83.888362106621798</v>
      </c>
      <c r="X144" s="3" t="b">
        <v>0</v>
      </c>
    </row>
    <row r="145" spans="1:24">
      <c r="A145" s="3"/>
      <c r="B145" s="3"/>
      <c r="C145" s="3" t="s">
        <v>563</v>
      </c>
      <c r="D145" s="3" t="s">
        <v>174</v>
      </c>
      <c r="E145" s="3"/>
      <c r="F145" s="4">
        <v>78</v>
      </c>
      <c r="G145" s="3" t="s">
        <v>562</v>
      </c>
      <c r="H145" s="3" t="s">
        <v>7</v>
      </c>
      <c r="I145" s="3"/>
      <c r="J145" s="1">
        <v>44274.0707175926</v>
      </c>
      <c r="K145" s="4"/>
      <c r="L145" s="4">
        <v>7.2261499999999996</v>
      </c>
      <c r="M145" s="4">
        <v>4389.7579675946999</v>
      </c>
      <c r="N145" s="3" t="b">
        <v>0</v>
      </c>
      <c r="O145" s="4">
        <v>40.283626991798201</v>
      </c>
      <c r="P145" s="4"/>
      <c r="Q145" s="4">
        <v>40.283626991798201</v>
      </c>
      <c r="R145" s="4"/>
      <c r="S145" s="4">
        <v>177.95968242035499</v>
      </c>
      <c r="T145" s="3" t="b">
        <v>0</v>
      </c>
      <c r="U145" s="4">
        <v>6.5145833333333298</v>
      </c>
      <c r="V145" s="4">
        <v>169904.966070867</v>
      </c>
      <c r="W145" s="4">
        <v>83.712981109623698</v>
      </c>
      <c r="X145" s="3" t="b">
        <v>0</v>
      </c>
    </row>
    <row r="146" spans="1:24">
      <c r="A146" s="3"/>
      <c r="B146" s="3"/>
      <c r="C146" s="3" t="s">
        <v>561</v>
      </c>
      <c r="D146" s="3" t="s">
        <v>174</v>
      </c>
      <c r="E146" s="3"/>
      <c r="F146" s="4">
        <v>79</v>
      </c>
      <c r="G146" s="3" t="s">
        <v>560</v>
      </c>
      <c r="H146" s="3" t="s">
        <v>7</v>
      </c>
      <c r="I146" s="3"/>
      <c r="J146" s="1">
        <v>44274.085833333302</v>
      </c>
      <c r="K146" s="4"/>
      <c r="L146" s="4">
        <v>7.2227833333333296</v>
      </c>
      <c r="M146" s="4">
        <v>4858.1527065849004</v>
      </c>
      <c r="N146" s="3" t="b">
        <v>0</v>
      </c>
      <c r="O146" s="4">
        <v>43.682666941734901</v>
      </c>
      <c r="P146" s="4"/>
      <c r="Q146" s="4">
        <v>43.682666941734901</v>
      </c>
      <c r="R146" s="4"/>
      <c r="S146" s="4">
        <v>187.508805625479</v>
      </c>
      <c r="T146" s="3" t="b">
        <v>0</v>
      </c>
      <c r="U146" s="4">
        <v>6.5146333333333297</v>
      </c>
      <c r="V146" s="4">
        <v>174768.01377423399</v>
      </c>
      <c r="W146" s="4">
        <v>87.336382225320904</v>
      </c>
      <c r="X146" s="3" t="b">
        <v>0</v>
      </c>
    </row>
    <row r="147" spans="1:24">
      <c r="A147" s="3"/>
      <c r="B147" s="3"/>
      <c r="C147" s="3" t="s">
        <v>559</v>
      </c>
      <c r="D147" s="3" t="s">
        <v>174</v>
      </c>
      <c r="E147" s="3"/>
      <c r="F147" s="4">
        <v>80</v>
      </c>
      <c r="G147" s="3" t="s">
        <v>558</v>
      </c>
      <c r="H147" s="3" t="s">
        <v>7</v>
      </c>
      <c r="I147" s="3"/>
      <c r="J147" s="1">
        <v>44274.100879629601</v>
      </c>
      <c r="K147" s="4"/>
      <c r="L147" s="4">
        <v>7.2226833333333298</v>
      </c>
      <c r="M147" s="4">
        <v>4774.6880612994701</v>
      </c>
      <c r="N147" s="3" t="b">
        <v>0</v>
      </c>
      <c r="O147" s="4">
        <v>43.264492878779201</v>
      </c>
      <c r="P147" s="4"/>
      <c r="Q147" s="4">
        <v>43.264492878779201</v>
      </c>
      <c r="R147" s="4"/>
      <c r="S147" s="4">
        <v>157.05750193364401</v>
      </c>
      <c r="T147" s="3" t="b">
        <v>0</v>
      </c>
      <c r="U147" s="4">
        <v>6.5145666666666697</v>
      </c>
      <c r="V147" s="4">
        <v>173264.22046286901</v>
      </c>
      <c r="W147" s="4">
        <v>84.154694827874593</v>
      </c>
      <c r="X147" s="3" t="b">
        <v>0</v>
      </c>
    </row>
    <row r="148" spans="1:24">
      <c r="A148" s="3"/>
      <c r="B148" s="3"/>
      <c r="C148" s="3" t="s">
        <v>557</v>
      </c>
      <c r="D148" s="3" t="s">
        <v>174</v>
      </c>
      <c r="E148" s="3"/>
      <c r="F148" s="4">
        <v>81</v>
      </c>
      <c r="G148" s="3" t="s">
        <v>556</v>
      </c>
      <c r="H148" s="3" t="s">
        <v>7</v>
      </c>
      <c r="I148" s="3"/>
      <c r="J148" s="1">
        <v>44274.116087962997</v>
      </c>
      <c r="K148" s="4"/>
      <c r="L148" s="4">
        <v>7.2226499999999998</v>
      </c>
      <c r="M148" s="4">
        <v>4127.3245798664102</v>
      </c>
      <c r="N148" s="3" t="b">
        <v>0</v>
      </c>
      <c r="O148" s="4">
        <v>37.264088100943603</v>
      </c>
      <c r="P148" s="4"/>
      <c r="Q148" s="4">
        <v>37.264088100943603</v>
      </c>
      <c r="R148" s="4"/>
      <c r="S148" s="4">
        <v>165.244627055454</v>
      </c>
      <c r="T148" s="3" t="b">
        <v>0</v>
      </c>
      <c r="U148" s="4">
        <v>6.51453333333333</v>
      </c>
      <c r="V148" s="4">
        <v>171394.26579891201</v>
      </c>
      <c r="W148" s="4">
        <v>88.984245374975004</v>
      </c>
      <c r="X148" s="3" t="b">
        <v>0</v>
      </c>
    </row>
    <row r="149" spans="1:24">
      <c r="A149" s="3"/>
      <c r="B149" s="3"/>
      <c r="C149" s="3" t="s">
        <v>555</v>
      </c>
      <c r="D149" s="3" t="s">
        <v>174</v>
      </c>
      <c r="E149" s="3"/>
      <c r="F149" s="4">
        <v>82</v>
      </c>
      <c r="G149" s="3" t="s">
        <v>554</v>
      </c>
      <c r="H149" s="3" t="s">
        <v>7</v>
      </c>
      <c r="I149" s="3"/>
      <c r="J149" s="1">
        <v>44274.131226851903</v>
      </c>
      <c r="K149" s="4"/>
      <c r="L149" s="4">
        <v>7.2228000000000003</v>
      </c>
      <c r="M149" s="4">
        <v>974.23157323730504</v>
      </c>
      <c r="N149" s="3" t="b">
        <v>0</v>
      </c>
      <c r="O149" s="4">
        <v>8.0446645555357996</v>
      </c>
      <c r="P149" s="4"/>
      <c r="Q149" s="4">
        <v>8.0446645555357996</v>
      </c>
      <c r="R149" s="4"/>
      <c r="S149" s="4">
        <v>23.444557961604499</v>
      </c>
      <c r="T149" s="3" t="b">
        <v>0</v>
      </c>
      <c r="U149" s="4">
        <v>6.5146666666666704</v>
      </c>
      <c r="V149" s="4">
        <v>161553.835670751</v>
      </c>
      <c r="W149" s="4">
        <v>86.916804606357601</v>
      </c>
      <c r="X149" s="3" t="b">
        <v>0</v>
      </c>
    </row>
    <row r="150" spans="1:24">
      <c r="A150" s="3"/>
      <c r="B150" s="3"/>
      <c r="C150" s="3" t="s">
        <v>551</v>
      </c>
      <c r="D150" s="3" t="s">
        <v>174</v>
      </c>
      <c r="E150" s="3"/>
      <c r="F150" s="4">
        <v>83</v>
      </c>
      <c r="G150" s="3" t="s">
        <v>550</v>
      </c>
      <c r="H150" s="3" t="s">
        <v>7</v>
      </c>
      <c r="I150" s="3"/>
      <c r="J150" s="1">
        <v>44274.176342592596</v>
      </c>
      <c r="K150" s="4"/>
      <c r="L150" s="4">
        <v>7.2261166666666696</v>
      </c>
      <c r="M150" s="4">
        <v>1109.46914190648</v>
      </c>
      <c r="N150" s="3" t="b">
        <v>0</v>
      </c>
      <c r="O150" s="4">
        <v>9.6554755257044693</v>
      </c>
      <c r="P150" s="4"/>
      <c r="Q150" s="4">
        <v>9.6554755257044693</v>
      </c>
      <c r="R150" s="4"/>
      <c r="S150" s="4">
        <v>57.285637308544501</v>
      </c>
      <c r="T150" s="3" t="b">
        <v>0</v>
      </c>
      <c r="U150" s="4">
        <v>6.5145499999999998</v>
      </c>
      <c r="V150" s="4">
        <v>156019.318462525</v>
      </c>
      <c r="W150" s="4">
        <v>85.655241942508397</v>
      </c>
      <c r="X150" s="3" t="b">
        <v>0</v>
      </c>
    </row>
    <row r="151" spans="1:24">
      <c r="A151" s="3"/>
      <c r="B151" s="3"/>
      <c r="C151" s="3" t="s">
        <v>549</v>
      </c>
      <c r="D151" s="3" t="s">
        <v>174</v>
      </c>
      <c r="E151" s="3"/>
      <c r="F151" s="4">
        <v>84</v>
      </c>
      <c r="G151" s="3" t="s">
        <v>548</v>
      </c>
      <c r="H151" s="3" t="s">
        <v>7</v>
      </c>
      <c r="I151" s="3"/>
      <c r="J151" s="1">
        <v>44274.191377314797</v>
      </c>
      <c r="K151" s="4"/>
      <c r="L151" s="4">
        <v>7.2226833333333298</v>
      </c>
      <c r="M151" s="4">
        <v>1107.16177623423</v>
      </c>
      <c r="N151" s="3" t="b">
        <v>0</v>
      </c>
      <c r="O151" s="4">
        <v>9.4697383882980795</v>
      </c>
      <c r="P151" s="4"/>
      <c r="Q151" s="4">
        <v>9.4697383882980795</v>
      </c>
      <c r="R151" s="4"/>
      <c r="S151" s="4">
        <v>35.139272125743702</v>
      </c>
      <c r="T151" s="3" t="b">
        <v>0</v>
      </c>
      <c r="U151" s="4">
        <v>6.5193333333333303</v>
      </c>
      <c r="V151" s="4">
        <v>158450.36741019701</v>
      </c>
      <c r="W151" s="4">
        <v>82.976200154485298</v>
      </c>
      <c r="X151" s="3" t="b">
        <v>0</v>
      </c>
    </row>
    <row r="152" spans="1:24">
      <c r="A152" s="3"/>
      <c r="B152" s="3"/>
      <c r="C152" s="3" t="s">
        <v>547</v>
      </c>
      <c r="D152" s="3" t="s">
        <v>174</v>
      </c>
      <c r="E152" s="3"/>
      <c r="F152" s="4">
        <v>85</v>
      </c>
      <c r="G152" s="3" t="s">
        <v>546</v>
      </c>
      <c r="H152" s="3" t="s">
        <v>7</v>
      </c>
      <c r="I152" s="3"/>
      <c r="J152" s="1">
        <v>44274.206365740698</v>
      </c>
      <c r="K152" s="4"/>
      <c r="L152" s="4">
        <v>7.2191999999999998</v>
      </c>
      <c r="M152" s="4">
        <v>817.30047393046402</v>
      </c>
      <c r="N152" s="3" t="b">
        <v>0</v>
      </c>
      <c r="O152" s="4">
        <v>6.27237894333435</v>
      </c>
      <c r="P152" s="4"/>
      <c r="Q152" s="4">
        <v>6.27237894333435</v>
      </c>
      <c r="R152" s="4"/>
      <c r="S152" s="4">
        <v>41.546582081194799</v>
      </c>
      <c r="T152" s="3" t="b">
        <v>0</v>
      </c>
      <c r="U152" s="4">
        <v>6.5145499999999998</v>
      </c>
      <c r="V152" s="4">
        <v>169687.383001318</v>
      </c>
      <c r="W152" s="4">
        <v>86.845081934286597</v>
      </c>
      <c r="X152" s="3" t="b">
        <v>0</v>
      </c>
    </row>
    <row r="153" spans="1:24">
      <c r="A153" s="3"/>
      <c r="B153" s="3"/>
      <c r="C153" s="3" t="s">
        <v>545</v>
      </c>
      <c r="D153" s="3" t="s">
        <v>174</v>
      </c>
      <c r="E153" s="3"/>
      <c r="F153" s="4">
        <v>86</v>
      </c>
      <c r="G153" s="3" t="s">
        <v>544</v>
      </c>
      <c r="H153" s="3" t="s">
        <v>7</v>
      </c>
      <c r="I153" s="3"/>
      <c r="J153" s="1">
        <v>44274.221412036997</v>
      </c>
      <c r="K153" s="4"/>
      <c r="L153" s="4">
        <v>7.2226833333333298</v>
      </c>
      <c r="M153" s="4">
        <v>1100.93393941163</v>
      </c>
      <c r="N153" s="3" t="b">
        <v>0</v>
      </c>
      <c r="O153" s="4">
        <v>8.7315229216175805</v>
      </c>
      <c r="P153" s="4"/>
      <c r="Q153" s="4">
        <v>8.7315229216175805</v>
      </c>
      <c r="R153" s="4"/>
      <c r="S153" s="4">
        <v>30.903818297954999</v>
      </c>
      <c r="T153" s="3" t="b">
        <v>0</v>
      </c>
      <c r="U153" s="4">
        <v>6.5145833333333298</v>
      </c>
      <c r="V153" s="4">
        <v>169542.66818891201</v>
      </c>
      <c r="W153" s="4">
        <v>89.9732878043027</v>
      </c>
      <c r="X153" s="3" t="b">
        <v>0</v>
      </c>
    </row>
    <row r="154" spans="1:24">
      <c r="A154" s="3"/>
      <c r="B154" s="3"/>
      <c r="C154" s="3" t="s">
        <v>543</v>
      </c>
      <c r="D154" s="3" t="s">
        <v>174</v>
      </c>
      <c r="E154" s="3"/>
      <c r="F154" s="4">
        <v>87</v>
      </c>
      <c r="G154" s="3" t="s">
        <v>542</v>
      </c>
      <c r="H154" s="3" t="s">
        <v>7</v>
      </c>
      <c r="I154" s="3"/>
      <c r="J154" s="1">
        <v>44274.236377314803</v>
      </c>
      <c r="K154" s="4"/>
      <c r="L154" s="4">
        <v>7.2226499999999998</v>
      </c>
      <c r="M154" s="4">
        <v>673.58667361487903</v>
      </c>
      <c r="N154" s="3" t="b">
        <v>0</v>
      </c>
      <c r="O154" s="4">
        <v>5.14032066736985</v>
      </c>
      <c r="P154" s="4"/>
      <c r="Q154" s="4">
        <v>5.14032066736985</v>
      </c>
      <c r="R154" s="4"/>
      <c r="S154" s="4">
        <v>86.716057666240602</v>
      </c>
      <c r="T154" s="3" t="b">
        <v>0</v>
      </c>
      <c r="U154" s="4">
        <v>6.5193000000000003</v>
      </c>
      <c r="V154" s="4">
        <v>167392.04302309599</v>
      </c>
      <c r="W154" s="4">
        <v>89.050302142342204</v>
      </c>
      <c r="X154" s="3" t="b">
        <v>0</v>
      </c>
    </row>
    <row r="155" spans="1:24">
      <c r="A155" s="3"/>
      <c r="B155" s="3"/>
      <c r="C155" s="3" t="s">
        <v>541</v>
      </c>
      <c r="D155" s="3" t="s">
        <v>174</v>
      </c>
      <c r="E155" s="3"/>
      <c r="F155" s="4">
        <v>88</v>
      </c>
      <c r="G155" s="3" t="s">
        <v>540</v>
      </c>
      <c r="H155" s="3" t="s">
        <v>7</v>
      </c>
      <c r="I155" s="3"/>
      <c r="J155" s="1">
        <v>44274.251377314802</v>
      </c>
      <c r="K155" s="4"/>
      <c r="L155" s="4">
        <v>7.2261833333333296</v>
      </c>
      <c r="M155" s="4">
        <v>949.81335727983003</v>
      </c>
      <c r="N155" s="3" t="b">
        <v>0</v>
      </c>
      <c r="O155" s="4">
        <v>6.2337065152101099</v>
      </c>
      <c r="P155" s="4"/>
      <c r="Q155" s="4">
        <v>6.2337065152101099</v>
      </c>
      <c r="R155" s="4"/>
      <c r="S155" s="4">
        <v>52.445339315819503</v>
      </c>
      <c r="T155" s="3" t="b">
        <v>0</v>
      </c>
      <c r="U155" s="4">
        <v>6.5193333333333303</v>
      </c>
      <c r="V155" s="4">
        <v>198304.23168386199</v>
      </c>
      <c r="W155" s="4">
        <v>87.580278152990203</v>
      </c>
      <c r="X155" s="3" t="b">
        <v>0</v>
      </c>
    </row>
    <row r="156" spans="1:24">
      <c r="A156" s="3"/>
      <c r="B156" s="3"/>
      <c r="C156" s="3" t="s">
        <v>521</v>
      </c>
      <c r="D156" s="3" t="s">
        <v>174</v>
      </c>
      <c r="E156" s="3"/>
      <c r="F156" s="4">
        <v>89</v>
      </c>
      <c r="G156" s="3" t="s">
        <v>539</v>
      </c>
      <c r="H156" s="3" t="s">
        <v>7</v>
      </c>
      <c r="I156" s="3"/>
      <c r="J156" s="1">
        <v>44274.266400462999</v>
      </c>
      <c r="K156" s="4"/>
      <c r="L156" s="4">
        <v>7.2261166666666696</v>
      </c>
      <c r="M156" s="4">
        <v>723.73164317188002</v>
      </c>
      <c r="N156" s="3" t="b">
        <v>0</v>
      </c>
      <c r="O156" s="4">
        <v>4.8201697319746204</v>
      </c>
      <c r="P156" s="4"/>
      <c r="Q156" s="4">
        <v>4.8201697319746204</v>
      </c>
      <c r="R156" s="4"/>
      <c r="S156" s="4">
        <v>97.095082268554293</v>
      </c>
      <c r="T156" s="3" t="b">
        <v>0</v>
      </c>
      <c r="U156" s="4">
        <v>6.5145499999999998</v>
      </c>
      <c r="V156" s="4">
        <v>190608.83932965499</v>
      </c>
      <c r="W156" s="4">
        <v>87.009995004324907</v>
      </c>
      <c r="X156" s="3" t="b">
        <v>0</v>
      </c>
    </row>
    <row r="157" spans="1:24">
      <c r="A157" s="3"/>
      <c r="B157" s="3"/>
      <c r="C157" s="3" t="s">
        <v>521</v>
      </c>
      <c r="D157" s="3" t="s">
        <v>174</v>
      </c>
      <c r="E157" s="3"/>
      <c r="F157" s="4">
        <v>89</v>
      </c>
      <c r="G157" s="3" t="s">
        <v>538</v>
      </c>
      <c r="H157" s="3" t="s">
        <v>7</v>
      </c>
      <c r="I157" s="3"/>
      <c r="J157" s="1">
        <v>44274.281539351898</v>
      </c>
      <c r="K157" s="4"/>
      <c r="L157" s="4">
        <v>7.2261499999999996</v>
      </c>
      <c r="M157" s="4">
        <v>1088.2725826256101</v>
      </c>
      <c r="N157" s="3" t="b">
        <v>0</v>
      </c>
      <c r="O157" s="4">
        <v>8.2892283304728807</v>
      </c>
      <c r="P157" s="4"/>
      <c r="Q157" s="4">
        <v>8.2892283304728807</v>
      </c>
      <c r="R157" s="4"/>
      <c r="S157" s="4">
        <v>108.739191595728</v>
      </c>
      <c r="T157" s="3" t="b">
        <v>0</v>
      </c>
      <c r="U157" s="4">
        <v>6.5145833333333298</v>
      </c>
      <c r="V157" s="4">
        <v>175649.02340688201</v>
      </c>
      <c r="W157" s="4">
        <v>83.384376655102699</v>
      </c>
      <c r="X157" s="3" t="b">
        <v>0</v>
      </c>
    </row>
    <row r="158" spans="1:24">
      <c r="A158" s="3"/>
      <c r="B158" s="3"/>
      <c r="C158" s="3" t="s">
        <v>537</v>
      </c>
      <c r="D158" s="3" t="s">
        <v>174</v>
      </c>
      <c r="E158" s="3"/>
      <c r="F158" s="4">
        <v>90</v>
      </c>
      <c r="G158" s="3" t="s">
        <v>536</v>
      </c>
      <c r="H158" s="3" t="s">
        <v>7</v>
      </c>
      <c r="I158" s="3"/>
      <c r="J158" s="1">
        <v>44274.2966087963</v>
      </c>
      <c r="K158" s="4"/>
      <c r="L158" s="4">
        <v>7.2295999999999996</v>
      </c>
      <c r="M158" s="4">
        <v>505.50883099986203</v>
      </c>
      <c r="N158" s="3" t="b">
        <v>0</v>
      </c>
      <c r="O158" s="4">
        <v>3.41753024888409</v>
      </c>
      <c r="P158" s="4"/>
      <c r="Q158" s="4">
        <v>3.41753024888409</v>
      </c>
      <c r="R158" s="4"/>
      <c r="S158" s="4">
        <v>74.740038662081304</v>
      </c>
      <c r="T158" s="3" t="b">
        <v>0</v>
      </c>
      <c r="U158" s="4">
        <v>6.5145499999999998</v>
      </c>
      <c r="V158" s="4">
        <v>181629.108170013</v>
      </c>
      <c r="W158" s="4">
        <v>87.691781717751098</v>
      </c>
      <c r="X158" s="3" t="b">
        <v>0</v>
      </c>
    </row>
    <row r="159" spans="1:24">
      <c r="A159" s="3"/>
      <c r="B159" s="3"/>
      <c r="C159" s="3" t="s">
        <v>535</v>
      </c>
      <c r="D159" s="3" t="s">
        <v>174</v>
      </c>
      <c r="E159" s="3"/>
      <c r="F159" s="4">
        <v>91</v>
      </c>
      <c r="G159" s="3" t="s">
        <v>534</v>
      </c>
      <c r="H159" s="3" t="s">
        <v>7</v>
      </c>
      <c r="I159" s="3"/>
      <c r="J159" s="1">
        <v>44274.311666666697</v>
      </c>
      <c r="K159" s="4"/>
      <c r="L159" s="4">
        <v>7.2261499999999996</v>
      </c>
      <c r="M159" s="4">
        <v>2475.4903286185699</v>
      </c>
      <c r="N159" s="3" t="b">
        <v>0</v>
      </c>
      <c r="O159" s="4">
        <v>21.322310019655099</v>
      </c>
      <c r="P159" s="4"/>
      <c r="Q159" s="4">
        <v>21.322310019655099</v>
      </c>
      <c r="R159" s="4"/>
      <c r="S159" s="4">
        <v>123.481691672278</v>
      </c>
      <c r="T159" s="3" t="b">
        <v>0</v>
      </c>
      <c r="U159" s="4">
        <v>6.5145666666666697</v>
      </c>
      <c r="V159" s="4">
        <v>170205.14509331601</v>
      </c>
      <c r="W159" s="4">
        <v>89.777721328231905</v>
      </c>
      <c r="X159" s="3" t="b">
        <v>0</v>
      </c>
    </row>
    <row r="160" spans="1:24">
      <c r="A160" s="3"/>
      <c r="B160" s="3"/>
      <c r="C160" s="3" t="s">
        <v>530</v>
      </c>
      <c r="D160" s="3" t="s">
        <v>174</v>
      </c>
      <c r="E160" s="3"/>
      <c r="F160" s="4">
        <v>92</v>
      </c>
      <c r="G160" s="3" t="s">
        <v>529</v>
      </c>
      <c r="H160" s="3" t="s">
        <v>7</v>
      </c>
      <c r="I160" s="3"/>
      <c r="J160" s="1">
        <v>44274.356643518498</v>
      </c>
      <c r="K160" s="4"/>
      <c r="L160" s="4">
        <v>7.2226499999999998</v>
      </c>
      <c r="M160" s="4">
        <v>1888.1403548071301</v>
      </c>
      <c r="N160" s="3" t="b">
        <v>0</v>
      </c>
      <c r="O160" s="4">
        <v>15.8303441092631</v>
      </c>
      <c r="P160" s="4"/>
      <c r="Q160" s="4">
        <v>15.8303441092631</v>
      </c>
      <c r="R160" s="4"/>
      <c r="S160" s="4">
        <v>120.191543610951</v>
      </c>
      <c r="T160" s="3" t="b">
        <v>0</v>
      </c>
      <c r="U160" s="4">
        <v>6.51453333333333</v>
      </c>
      <c r="V160" s="4">
        <v>169889.95306584501</v>
      </c>
      <c r="W160" s="4">
        <v>87.416999033690004</v>
      </c>
      <c r="X160" s="3" t="b">
        <v>0</v>
      </c>
    </row>
    <row r="161" spans="1:24">
      <c r="A161" s="3"/>
      <c r="B161" s="3"/>
      <c r="C161" s="3" t="s">
        <v>528</v>
      </c>
      <c r="D161" s="3" t="s">
        <v>174</v>
      </c>
      <c r="E161" s="3"/>
      <c r="F161" s="4">
        <v>93</v>
      </c>
      <c r="G161" s="3" t="s">
        <v>527</v>
      </c>
      <c r="H161" s="3" t="s">
        <v>7</v>
      </c>
      <c r="I161" s="3"/>
      <c r="J161" s="1">
        <v>44274.371747685203</v>
      </c>
      <c r="K161" s="4"/>
      <c r="L161" s="4">
        <v>7.2261499999999996</v>
      </c>
      <c r="M161" s="4">
        <v>2045.67266200005</v>
      </c>
      <c r="N161" s="3" t="b">
        <v>0</v>
      </c>
      <c r="O161" s="4">
        <v>16.507501113944599</v>
      </c>
      <c r="P161" s="4"/>
      <c r="Q161" s="4">
        <v>16.507501113944599</v>
      </c>
      <c r="R161" s="4"/>
      <c r="S161" s="4">
        <v>168.68718600265399</v>
      </c>
      <c r="T161" s="3" t="b">
        <v>0</v>
      </c>
      <c r="U161" s="4">
        <v>6.5145666666666697</v>
      </c>
      <c r="V161" s="4">
        <v>177230.99366101201</v>
      </c>
      <c r="W161" s="4">
        <v>87.363807866303503</v>
      </c>
      <c r="X161" s="3" t="b">
        <v>0</v>
      </c>
    </row>
    <row r="162" spans="1:24">
      <c r="A162" s="3"/>
      <c r="B162" s="3"/>
      <c r="C162" s="3" t="s">
        <v>526</v>
      </c>
      <c r="D162" s="3" t="s">
        <v>174</v>
      </c>
      <c r="E162" s="3"/>
      <c r="F162" s="4">
        <v>94</v>
      </c>
      <c r="G162" s="3" t="s">
        <v>525</v>
      </c>
      <c r="H162" s="3" t="s">
        <v>7</v>
      </c>
      <c r="I162" s="3"/>
      <c r="J162" s="1">
        <v>44274.386793981503</v>
      </c>
      <c r="K162" s="4"/>
      <c r="L162" s="4">
        <v>7.2226499999999998</v>
      </c>
      <c r="M162" s="4">
        <v>4455.8274886724103</v>
      </c>
      <c r="N162" s="3" t="b">
        <v>0</v>
      </c>
      <c r="O162" s="4">
        <v>39.367272280675898</v>
      </c>
      <c r="P162" s="4"/>
      <c r="Q162" s="4">
        <v>39.367272280675898</v>
      </c>
      <c r="R162" s="4"/>
      <c r="S162" s="4">
        <v>145.240757115881</v>
      </c>
      <c r="T162" s="3" t="b">
        <v>0</v>
      </c>
      <c r="U162" s="4">
        <v>6.5193000000000003</v>
      </c>
      <c r="V162" s="4">
        <v>176083.90077862199</v>
      </c>
      <c r="W162" s="4">
        <v>86.502650846269006</v>
      </c>
      <c r="X162" s="3" t="b">
        <v>0</v>
      </c>
    </row>
    <row r="163" spans="1:24">
      <c r="A163" s="3"/>
      <c r="B163" s="3"/>
      <c r="C163" s="3" t="s">
        <v>524</v>
      </c>
      <c r="D163" s="3" t="s">
        <v>174</v>
      </c>
      <c r="E163" s="3"/>
      <c r="F163" s="4">
        <v>95</v>
      </c>
      <c r="G163" s="3" t="s">
        <v>523</v>
      </c>
      <c r="H163" s="3" t="s">
        <v>7</v>
      </c>
      <c r="I163" s="3"/>
      <c r="J163" s="1">
        <v>44274.401828703703</v>
      </c>
      <c r="K163" s="4"/>
      <c r="L163" s="4">
        <v>7.2226833333333298</v>
      </c>
      <c r="M163" s="4">
        <v>3109.9813544469998</v>
      </c>
      <c r="N163" s="3" t="b">
        <v>0</v>
      </c>
      <c r="O163" s="4">
        <v>25.901544094427301</v>
      </c>
      <c r="P163" s="4"/>
      <c r="Q163" s="4">
        <v>25.901544094427301</v>
      </c>
      <c r="R163" s="4"/>
      <c r="S163" s="4">
        <v>185.78520101616101</v>
      </c>
      <c r="T163" s="3" t="b">
        <v>0</v>
      </c>
      <c r="U163" s="4">
        <v>6.5145666666666697</v>
      </c>
      <c r="V163" s="4">
        <v>179373.19362782</v>
      </c>
      <c r="W163" s="4">
        <v>87.746062810242805</v>
      </c>
      <c r="X163" s="3" t="b">
        <v>0</v>
      </c>
    </row>
    <row r="164" spans="1:24">
      <c r="A164" s="3"/>
      <c r="B164" s="3"/>
      <c r="C164" s="3" t="s">
        <v>510</v>
      </c>
      <c r="D164" s="3" t="s">
        <v>174</v>
      </c>
      <c r="E164" s="3"/>
      <c r="F164" s="4">
        <v>96</v>
      </c>
      <c r="G164" s="3" t="s">
        <v>522</v>
      </c>
      <c r="H164" s="3" t="s">
        <v>7</v>
      </c>
      <c r="I164" s="3"/>
      <c r="J164" s="1">
        <v>44274.4167592593</v>
      </c>
      <c r="K164" s="4"/>
      <c r="L164" s="4">
        <v>7.2226499999999998</v>
      </c>
      <c r="M164" s="4">
        <v>2951.0584555917699</v>
      </c>
      <c r="N164" s="3" t="b">
        <v>0</v>
      </c>
      <c r="O164" s="4">
        <v>26.219230857317498</v>
      </c>
      <c r="P164" s="4"/>
      <c r="Q164" s="4">
        <v>26.219230857317498</v>
      </c>
      <c r="R164" s="4"/>
      <c r="S164" s="4">
        <v>177.43054770580099</v>
      </c>
      <c r="T164" s="3" t="b">
        <v>0</v>
      </c>
      <c r="U164" s="4">
        <v>6.5145499999999998</v>
      </c>
      <c r="V164" s="4">
        <v>168343.29416734501</v>
      </c>
      <c r="W164" s="4">
        <v>88.912869649543097</v>
      </c>
      <c r="X164" s="3" t="b">
        <v>0</v>
      </c>
    </row>
    <row r="165" spans="1:24">
      <c r="A165" s="3"/>
      <c r="B165" s="3"/>
      <c r="C165" s="3" t="s">
        <v>521</v>
      </c>
      <c r="D165" s="3" t="s">
        <v>174</v>
      </c>
      <c r="E165" s="3"/>
      <c r="F165" s="4">
        <v>89</v>
      </c>
      <c r="G165" s="3" t="s">
        <v>520</v>
      </c>
      <c r="H165" s="3" t="s">
        <v>7</v>
      </c>
      <c r="I165" s="3"/>
      <c r="J165" s="1">
        <v>44274.431828703702</v>
      </c>
      <c r="K165" s="4"/>
      <c r="L165" s="4">
        <v>7.2226833333333298</v>
      </c>
      <c r="M165" s="4">
        <v>1309.54176123911</v>
      </c>
      <c r="N165" s="3" t="b">
        <v>0</v>
      </c>
      <c r="O165" s="4">
        <v>8.68367154281108</v>
      </c>
      <c r="P165" s="4"/>
      <c r="Q165" s="4">
        <v>8.68367154281108</v>
      </c>
      <c r="R165" s="4"/>
      <c r="S165" s="4">
        <v>281.08272021268903</v>
      </c>
      <c r="T165" s="3" t="b">
        <v>0</v>
      </c>
      <c r="U165" s="4">
        <v>6.5193333333333303</v>
      </c>
      <c r="V165" s="4">
        <v>202671.492603955</v>
      </c>
      <c r="W165" s="4">
        <v>88.333852760003694</v>
      </c>
      <c r="X165" s="3" t="b">
        <v>0</v>
      </c>
    </row>
    <row r="166" spans="1:24">
      <c r="A166" s="3"/>
      <c r="B166" s="3"/>
      <c r="C166" s="3" t="s">
        <v>519</v>
      </c>
      <c r="D166" s="3" t="s">
        <v>174</v>
      </c>
      <c r="E166" s="3"/>
      <c r="F166" s="4">
        <v>97</v>
      </c>
      <c r="G166" s="3" t="s">
        <v>518</v>
      </c>
      <c r="H166" s="3" t="s">
        <v>7</v>
      </c>
      <c r="I166" s="3"/>
      <c r="J166" s="1">
        <v>44274.446967592601</v>
      </c>
      <c r="K166" s="4"/>
      <c r="L166" s="4">
        <v>7.2226499999999998</v>
      </c>
      <c r="M166" s="4">
        <v>3197.7815628388198</v>
      </c>
      <c r="N166" s="3" t="b">
        <v>0</v>
      </c>
      <c r="O166" s="4">
        <v>24.034229126199701</v>
      </c>
      <c r="P166" s="4"/>
      <c r="Q166" s="4">
        <v>24.034229126199701</v>
      </c>
      <c r="R166" s="4"/>
      <c r="S166" s="4">
        <v>162.591810283862</v>
      </c>
      <c r="T166" s="3" t="b">
        <v>0</v>
      </c>
      <c r="U166" s="4">
        <v>6.5145499999999998</v>
      </c>
      <c r="V166" s="4">
        <v>197332.25823017699</v>
      </c>
      <c r="W166" s="4">
        <v>87.216383371744996</v>
      </c>
      <c r="X166" s="3" t="b">
        <v>0</v>
      </c>
    </row>
    <row r="167" spans="1:24">
      <c r="A167" s="3"/>
      <c r="B167" s="3"/>
      <c r="C167" s="3" t="s">
        <v>517</v>
      </c>
      <c r="D167" s="3" t="s">
        <v>174</v>
      </c>
      <c r="E167" s="3"/>
      <c r="F167" s="4">
        <v>98</v>
      </c>
      <c r="G167" s="3" t="s">
        <v>516</v>
      </c>
      <c r="H167" s="3" t="s">
        <v>7</v>
      </c>
      <c r="I167" s="3"/>
      <c r="J167" s="1">
        <v>44274.461932870399</v>
      </c>
      <c r="K167" s="4"/>
      <c r="L167" s="4">
        <v>7.2226999999999997</v>
      </c>
      <c r="M167" s="4">
        <v>3045.52137113855</v>
      </c>
      <c r="N167" s="3" t="b">
        <v>0</v>
      </c>
      <c r="O167" s="4">
        <v>26.4624257330494</v>
      </c>
      <c r="P167" s="4"/>
      <c r="Q167" s="4">
        <v>26.4624257330494</v>
      </c>
      <c r="R167" s="4"/>
      <c r="S167" s="4">
        <v>154.25286971820501</v>
      </c>
      <c r="T167" s="3" t="b">
        <v>0</v>
      </c>
      <c r="U167" s="4">
        <v>6.5145833333333298</v>
      </c>
      <c r="V167" s="4">
        <v>172289.23382656099</v>
      </c>
      <c r="W167" s="4">
        <v>89.997121411435998</v>
      </c>
      <c r="X167" s="3" t="b">
        <v>0</v>
      </c>
    </row>
    <row r="168" spans="1:24">
      <c r="A168" s="3"/>
      <c r="B168" s="3"/>
      <c r="C168" s="3" t="s">
        <v>515</v>
      </c>
      <c r="D168" s="3" t="s">
        <v>174</v>
      </c>
      <c r="E168" s="3"/>
      <c r="F168" s="4">
        <v>99</v>
      </c>
      <c r="G168" s="3" t="s">
        <v>514</v>
      </c>
      <c r="H168" s="3" t="s">
        <v>7</v>
      </c>
      <c r="I168" s="3"/>
      <c r="J168" s="1">
        <v>44274.476863425902</v>
      </c>
      <c r="K168" s="4"/>
      <c r="L168" s="4">
        <v>7.2226833333333298</v>
      </c>
      <c r="M168" s="4">
        <v>4187.4041526322799</v>
      </c>
      <c r="N168" s="3" t="b">
        <v>0</v>
      </c>
      <c r="O168" s="4">
        <v>22.767975352388198</v>
      </c>
      <c r="P168" s="4"/>
      <c r="Q168" s="4">
        <v>22.767975352388198</v>
      </c>
      <c r="R168" s="4"/>
      <c r="S168" s="4">
        <v>118.993734240081</v>
      </c>
      <c r="T168" s="3" t="b">
        <v>0</v>
      </c>
      <c r="U168" s="4">
        <v>6.5145499999999998</v>
      </c>
      <c r="V168" s="4">
        <v>271346.568951027</v>
      </c>
      <c r="W168" s="4">
        <v>88.0250749140463</v>
      </c>
      <c r="X168" s="3" t="b">
        <v>0</v>
      </c>
    </row>
    <row r="169" spans="1:24">
      <c r="A169" s="3"/>
      <c r="B169" s="3"/>
      <c r="C169" s="3" t="s">
        <v>513</v>
      </c>
      <c r="D169" s="3" t="s">
        <v>174</v>
      </c>
      <c r="E169" s="3"/>
      <c r="F169" s="4">
        <v>100</v>
      </c>
      <c r="G169" s="3" t="s">
        <v>512</v>
      </c>
      <c r="H169" s="3" t="s">
        <v>7</v>
      </c>
      <c r="I169" s="3"/>
      <c r="J169" s="1">
        <v>44274.491793981499</v>
      </c>
      <c r="K169" s="4"/>
      <c r="L169" s="4">
        <v>7.2226833333333298</v>
      </c>
      <c r="M169" s="4">
        <v>3277.3184983870801</v>
      </c>
      <c r="N169" s="3" t="b">
        <v>0</v>
      </c>
      <c r="O169" s="4">
        <v>28.8767381855561</v>
      </c>
      <c r="P169" s="4"/>
      <c r="Q169" s="4">
        <v>28.8767381855561</v>
      </c>
      <c r="R169" s="4"/>
      <c r="S169" s="4">
        <v>140.06338013745901</v>
      </c>
      <c r="T169" s="3" t="b">
        <v>0</v>
      </c>
      <c r="U169" s="4">
        <v>6.5145666666666697</v>
      </c>
      <c r="V169" s="4">
        <v>171343.48068690801</v>
      </c>
      <c r="W169" s="4">
        <v>89.121749195990105</v>
      </c>
      <c r="X169" s="3" t="b">
        <v>0</v>
      </c>
    </row>
    <row r="170" spans="1:24">
      <c r="A170" s="3"/>
      <c r="B170" s="3"/>
      <c r="C170" s="3" t="s">
        <v>510</v>
      </c>
      <c r="D170" s="3" t="s">
        <v>174</v>
      </c>
      <c r="E170" s="3"/>
      <c r="F170" s="4">
        <v>96</v>
      </c>
      <c r="G170" s="3" t="s">
        <v>509</v>
      </c>
      <c r="H170" s="3" t="s">
        <v>7</v>
      </c>
      <c r="I170" s="3"/>
      <c r="J170" s="1">
        <v>44274.521689814799</v>
      </c>
      <c r="K170" s="4"/>
      <c r="L170" s="4">
        <v>7.2226999999999997</v>
      </c>
      <c r="M170" s="4">
        <v>3150.1777411191201</v>
      </c>
      <c r="N170" s="3" t="b">
        <v>0</v>
      </c>
      <c r="O170" s="4">
        <v>26.754686722332799</v>
      </c>
      <c r="P170" s="4"/>
      <c r="Q170" s="4">
        <v>26.754686722332799</v>
      </c>
      <c r="R170" s="4"/>
      <c r="S170" s="4">
        <v>208.97649819784999</v>
      </c>
      <c r="T170" s="3" t="b">
        <v>0</v>
      </c>
      <c r="U170" s="4">
        <v>6.5145666666666697</v>
      </c>
      <c r="V170" s="4">
        <v>176450.59980453199</v>
      </c>
      <c r="W170" s="4">
        <v>93.164459810420595</v>
      </c>
      <c r="X170" s="3" t="b">
        <v>0</v>
      </c>
    </row>
    <row r="171" spans="1:24">
      <c r="A171" s="3"/>
      <c r="B171" s="3"/>
      <c r="C171" s="3" t="s">
        <v>508</v>
      </c>
      <c r="D171" s="3" t="s">
        <v>174</v>
      </c>
      <c r="E171" s="3"/>
      <c r="F171" s="4">
        <v>101</v>
      </c>
      <c r="G171" s="3" t="s">
        <v>507</v>
      </c>
      <c r="H171" s="3" t="s">
        <v>7</v>
      </c>
      <c r="I171" s="3"/>
      <c r="J171" s="1">
        <v>44274.536736111098</v>
      </c>
      <c r="K171" s="4"/>
      <c r="L171" s="4">
        <v>7.2226499999999998</v>
      </c>
      <c r="M171" s="4">
        <v>4005.3824533935499</v>
      </c>
      <c r="N171" s="3" t="b">
        <v>0</v>
      </c>
      <c r="O171" s="4">
        <v>36.064480925216003</v>
      </c>
      <c r="P171" s="4"/>
      <c r="Q171" s="4">
        <v>36.064480925216003</v>
      </c>
      <c r="R171" s="4"/>
      <c r="S171" s="4">
        <v>131.03266677650899</v>
      </c>
      <c r="T171" s="3" t="b">
        <v>0</v>
      </c>
      <c r="U171" s="4">
        <v>6.5193000000000003</v>
      </c>
      <c r="V171" s="4">
        <v>171319.46232513699</v>
      </c>
      <c r="W171" s="4">
        <v>90.437998863475798</v>
      </c>
      <c r="X171" s="3" t="b">
        <v>0</v>
      </c>
    </row>
    <row r="172" spans="1:24">
      <c r="A172" s="3"/>
      <c r="B172" s="3"/>
      <c r="C172" s="3" t="s">
        <v>505</v>
      </c>
      <c r="D172" s="3" t="s">
        <v>174</v>
      </c>
      <c r="E172" s="3"/>
      <c r="F172" s="4">
        <v>102</v>
      </c>
      <c r="G172" s="3" t="s">
        <v>506</v>
      </c>
      <c r="H172" s="3" t="s">
        <v>7</v>
      </c>
      <c r="I172" s="3"/>
      <c r="J172" s="1">
        <v>44274.551759259302</v>
      </c>
      <c r="K172" s="4"/>
      <c r="L172" s="4">
        <v>7.2226999999999997</v>
      </c>
      <c r="M172" s="4">
        <v>3158.0591435968099</v>
      </c>
      <c r="N172" s="3" t="b">
        <v>0</v>
      </c>
      <c r="O172" s="4">
        <v>27.827321230054601</v>
      </c>
      <c r="P172" s="4"/>
      <c r="Q172" s="4">
        <v>27.827321230054601</v>
      </c>
      <c r="R172" s="4"/>
      <c r="S172" s="4">
        <v>161.16435986282499</v>
      </c>
      <c r="T172" s="3" t="b">
        <v>0</v>
      </c>
      <c r="U172" s="4">
        <v>6.5193333333333303</v>
      </c>
      <c r="V172" s="4">
        <v>170722.01272003099</v>
      </c>
      <c r="W172" s="4">
        <v>89.119331410337196</v>
      </c>
      <c r="X172" s="3" t="b">
        <v>0</v>
      </c>
    </row>
    <row r="173" spans="1:24">
      <c r="A173" s="3"/>
      <c r="B173" s="3"/>
      <c r="C173" s="3" t="s">
        <v>505</v>
      </c>
      <c r="D173" s="3" t="s">
        <v>174</v>
      </c>
      <c r="E173" s="3"/>
      <c r="F173" s="4">
        <v>102</v>
      </c>
      <c r="G173" s="3" t="s">
        <v>504</v>
      </c>
      <c r="H173" s="3" t="s">
        <v>7</v>
      </c>
      <c r="I173" s="3"/>
      <c r="J173" s="1">
        <v>44274.566782407397</v>
      </c>
      <c r="K173" s="4"/>
      <c r="L173" s="4">
        <v>7.2226666666666697</v>
      </c>
      <c r="M173" s="4">
        <v>4113.2569696354803</v>
      </c>
      <c r="N173" s="3" t="b">
        <v>0</v>
      </c>
      <c r="O173" s="4">
        <v>37.379576963595497</v>
      </c>
      <c r="P173" s="4"/>
      <c r="Q173" s="4">
        <v>37.379576963595497</v>
      </c>
      <c r="R173" s="4"/>
      <c r="S173" s="4">
        <v>146.71075442539899</v>
      </c>
      <c r="T173" s="3" t="b">
        <v>0</v>
      </c>
      <c r="U173" s="4">
        <v>6.5145499999999998</v>
      </c>
      <c r="V173" s="4">
        <v>170333.36463162099</v>
      </c>
      <c r="W173" s="4">
        <v>90.025057927633497</v>
      </c>
      <c r="X173" s="3" t="b">
        <v>0</v>
      </c>
    </row>
    <row r="174" spans="1:24">
      <c r="A174" s="3"/>
      <c r="B174" s="3"/>
      <c r="C174" s="3" t="s">
        <v>503</v>
      </c>
      <c r="D174" s="3" t="s">
        <v>174</v>
      </c>
      <c r="E174" s="3"/>
      <c r="F174" s="4">
        <v>103</v>
      </c>
      <c r="G174" s="3" t="s">
        <v>502</v>
      </c>
      <c r="H174" s="3" t="s">
        <v>7</v>
      </c>
      <c r="I174" s="3"/>
      <c r="J174" s="1">
        <v>44274.581863425898</v>
      </c>
      <c r="K174" s="4"/>
      <c r="L174" s="4">
        <v>7.2261499999999996</v>
      </c>
      <c r="M174" s="4">
        <v>2517.0582396739501</v>
      </c>
      <c r="N174" s="3" t="b">
        <v>0</v>
      </c>
      <c r="O174" s="4">
        <v>22.562003570331601</v>
      </c>
      <c r="P174" s="4"/>
      <c r="Q174" s="4">
        <v>22.562003570331601</v>
      </c>
      <c r="R174" s="4"/>
      <c r="S174" s="4">
        <v>134.75982644632199</v>
      </c>
      <c r="T174" s="3" t="b">
        <v>0</v>
      </c>
      <c r="U174" s="4">
        <v>6.5193333333333303</v>
      </c>
      <c r="V174" s="4">
        <v>164451.32587569999</v>
      </c>
      <c r="W174" s="4">
        <v>88.500485778357699</v>
      </c>
      <c r="X174" s="3" t="b">
        <v>0</v>
      </c>
    </row>
    <row r="175" spans="1:24">
      <c r="A175" s="3"/>
      <c r="B175" s="3"/>
      <c r="C175" s="3" t="s">
        <v>501</v>
      </c>
      <c r="D175" s="3" t="s">
        <v>174</v>
      </c>
      <c r="E175" s="3"/>
      <c r="F175" s="4">
        <v>104</v>
      </c>
      <c r="G175" s="3" t="s">
        <v>500</v>
      </c>
      <c r="H175" s="3" t="s">
        <v>7</v>
      </c>
      <c r="I175" s="3"/>
      <c r="J175" s="1">
        <v>44274.596875000003</v>
      </c>
      <c r="K175" s="4"/>
      <c r="L175" s="4">
        <v>7.2261666666666704</v>
      </c>
      <c r="M175" s="4">
        <v>3410.6930594990999</v>
      </c>
      <c r="N175" s="3" t="b">
        <v>0</v>
      </c>
      <c r="O175" s="4">
        <v>26.180425730934498</v>
      </c>
      <c r="P175" s="4"/>
      <c r="Q175" s="4">
        <v>26.180425730934498</v>
      </c>
      <c r="R175" s="4"/>
      <c r="S175" s="4">
        <v>107.093859511152</v>
      </c>
      <c r="T175" s="3" t="b">
        <v>0</v>
      </c>
      <c r="U175" s="4">
        <v>6.5193333333333303</v>
      </c>
      <c r="V175" s="4">
        <v>194823.62345525101</v>
      </c>
      <c r="W175" s="4">
        <v>87.863580156050006</v>
      </c>
      <c r="X175" s="3" t="b">
        <v>0</v>
      </c>
    </row>
    <row r="176" spans="1:24">
      <c r="A176" s="3"/>
      <c r="B176" s="3"/>
      <c r="C176" s="3" t="s">
        <v>499</v>
      </c>
      <c r="D176" s="3" t="s">
        <v>174</v>
      </c>
      <c r="E176" s="3"/>
      <c r="F176" s="4">
        <v>105</v>
      </c>
      <c r="G176" s="3" t="s">
        <v>498</v>
      </c>
      <c r="H176" s="3" t="s">
        <v>7</v>
      </c>
      <c r="I176" s="3"/>
      <c r="J176" s="1">
        <v>44274.611863425896</v>
      </c>
      <c r="K176" s="4"/>
      <c r="L176" s="4">
        <v>7.2226833333333298</v>
      </c>
      <c r="M176" s="4">
        <v>3178.7857790026601</v>
      </c>
      <c r="N176" s="3" t="b">
        <v>0</v>
      </c>
      <c r="O176" s="4">
        <v>27.618119961293001</v>
      </c>
      <c r="P176" s="4"/>
      <c r="Q176" s="4">
        <v>27.618119961293001</v>
      </c>
      <c r="R176" s="4"/>
      <c r="S176" s="4">
        <v>145.83947025706101</v>
      </c>
      <c r="T176" s="3" t="b">
        <v>0</v>
      </c>
      <c r="U176" s="4">
        <v>6.5193333333333303</v>
      </c>
      <c r="V176" s="4">
        <v>173017.70068915799</v>
      </c>
      <c r="W176" s="4">
        <v>87.051250457136305</v>
      </c>
      <c r="X176" s="3" t="b">
        <v>0</v>
      </c>
    </row>
    <row r="177" spans="1:24">
      <c r="A177" s="3"/>
      <c r="B177" s="3"/>
      <c r="C177" s="3" t="s">
        <v>497</v>
      </c>
      <c r="D177" s="3" t="s">
        <v>174</v>
      </c>
      <c r="E177" s="3"/>
      <c r="F177" s="4">
        <v>106</v>
      </c>
      <c r="G177" s="3" t="s">
        <v>496</v>
      </c>
      <c r="H177" s="3" t="s">
        <v>7</v>
      </c>
      <c r="I177" s="3"/>
      <c r="J177" s="1">
        <v>44274.626898148097</v>
      </c>
      <c r="K177" s="4"/>
      <c r="L177" s="4">
        <v>7.21918333333333</v>
      </c>
      <c r="M177" s="4">
        <v>3721.0978419977901</v>
      </c>
      <c r="N177" s="3" t="b">
        <v>0</v>
      </c>
      <c r="O177" s="4">
        <v>33.7930744430736</v>
      </c>
      <c r="P177" s="4"/>
      <c r="Q177" s="4">
        <v>33.7930744430736</v>
      </c>
      <c r="R177" s="4"/>
      <c r="S177" s="4">
        <v>151.96276152027301</v>
      </c>
      <c r="T177" s="3" t="b">
        <v>0</v>
      </c>
      <c r="U177" s="4">
        <v>6.5193000000000003</v>
      </c>
      <c r="V177" s="4">
        <v>168791.54030138699</v>
      </c>
      <c r="W177" s="4">
        <v>88.369059006193794</v>
      </c>
      <c r="X177" s="3" t="b">
        <v>0</v>
      </c>
    </row>
    <row r="178" spans="1:24">
      <c r="A178" s="3"/>
      <c r="B178" s="3"/>
      <c r="C178" s="3" t="s">
        <v>495</v>
      </c>
      <c r="D178" s="3" t="s">
        <v>174</v>
      </c>
      <c r="E178" s="3"/>
      <c r="F178" s="4">
        <v>107</v>
      </c>
      <c r="G178" s="3" t="s">
        <v>494</v>
      </c>
      <c r="H178" s="3" t="s">
        <v>7</v>
      </c>
      <c r="I178" s="3"/>
      <c r="J178" s="1">
        <v>44274.641956018502</v>
      </c>
      <c r="K178" s="4"/>
      <c r="L178" s="4">
        <v>7.2193666666666703</v>
      </c>
      <c r="M178" s="4">
        <v>3007.5163700344501</v>
      </c>
      <c r="N178" s="3" t="b">
        <v>0</v>
      </c>
      <c r="O178" s="4">
        <v>28.637642718217698</v>
      </c>
      <c r="P178" s="4"/>
      <c r="Q178" s="4">
        <v>28.637642718217698</v>
      </c>
      <c r="R178" s="4"/>
      <c r="S178" s="4">
        <v>147.10606046078601</v>
      </c>
      <c r="T178" s="3" t="b">
        <v>0</v>
      </c>
      <c r="U178" s="4">
        <v>6.5147000000000004</v>
      </c>
      <c r="V178" s="4">
        <v>158422.999623357</v>
      </c>
      <c r="W178" s="4">
        <v>91.004013993810005</v>
      </c>
      <c r="X178" s="3" t="b">
        <v>0</v>
      </c>
    </row>
    <row r="179" spans="1:24">
      <c r="A179" s="3"/>
      <c r="B179" s="3"/>
      <c r="C179" s="3" t="s">
        <v>493</v>
      </c>
      <c r="D179" s="3" t="s">
        <v>174</v>
      </c>
      <c r="E179" s="3"/>
      <c r="F179" s="4">
        <v>108</v>
      </c>
      <c r="G179" s="3" t="s">
        <v>492</v>
      </c>
      <c r="H179" s="3" t="s">
        <v>7</v>
      </c>
      <c r="I179" s="3"/>
      <c r="J179" s="1">
        <v>44274.657048611101</v>
      </c>
      <c r="K179" s="4"/>
      <c r="L179" s="4">
        <v>7.2226666666666697</v>
      </c>
      <c r="M179" s="4">
        <v>3257.3904378879802</v>
      </c>
      <c r="N179" s="3" t="b">
        <v>0</v>
      </c>
      <c r="O179" s="4">
        <v>32.094972451481503</v>
      </c>
      <c r="P179" s="4"/>
      <c r="Q179" s="4">
        <v>32.094972451481503</v>
      </c>
      <c r="R179" s="4"/>
      <c r="S179" s="4">
        <v>162.51528198555201</v>
      </c>
      <c r="T179" s="3" t="b">
        <v>0</v>
      </c>
      <c r="U179" s="4">
        <v>6.5145499999999998</v>
      </c>
      <c r="V179" s="4">
        <v>154800.52652445101</v>
      </c>
      <c r="W179" s="4">
        <v>87.962041497568507</v>
      </c>
      <c r="X179" s="3" t="b">
        <v>0</v>
      </c>
    </row>
    <row r="180" spans="1:24">
      <c r="A180" s="3"/>
      <c r="B180" s="3"/>
      <c r="C180" s="3" t="s">
        <v>490</v>
      </c>
      <c r="D180" s="3" t="s">
        <v>174</v>
      </c>
      <c r="E180" s="3"/>
      <c r="F180" s="4">
        <v>109</v>
      </c>
      <c r="G180" s="3" t="s">
        <v>489</v>
      </c>
      <c r="H180" s="3" t="s">
        <v>7</v>
      </c>
      <c r="I180" s="3"/>
      <c r="J180" s="1">
        <v>44274.687280092599</v>
      </c>
      <c r="K180" s="4"/>
      <c r="L180" s="4">
        <v>7.2226499999999998</v>
      </c>
      <c r="M180" s="4">
        <v>7102.2949721059003</v>
      </c>
      <c r="N180" s="3" t="b">
        <v>0</v>
      </c>
      <c r="O180" s="4">
        <v>34.473181127346599</v>
      </c>
      <c r="P180" s="4"/>
      <c r="Q180" s="4">
        <v>34.473181127346599</v>
      </c>
      <c r="R180" s="4"/>
      <c r="S180" s="4">
        <v>152.09885393874401</v>
      </c>
      <c r="T180" s="3" t="b">
        <v>0</v>
      </c>
      <c r="U180" s="4">
        <v>6.51453333333333</v>
      </c>
      <c r="V180" s="4">
        <v>316418.89255400898</v>
      </c>
      <c r="W180" s="4">
        <v>89.585725257280899</v>
      </c>
      <c r="X180" s="3" t="b">
        <v>0</v>
      </c>
    </row>
    <row r="181" spans="1:24">
      <c r="A181" s="3"/>
      <c r="B181" s="3"/>
      <c r="C181" s="3" t="s">
        <v>488</v>
      </c>
      <c r="D181" s="3" t="s">
        <v>174</v>
      </c>
      <c r="E181" s="3"/>
      <c r="F181" s="4">
        <v>110</v>
      </c>
      <c r="G181" s="3" t="s">
        <v>487</v>
      </c>
      <c r="H181" s="3" t="s">
        <v>7</v>
      </c>
      <c r="I181" s="3"/>
      <c r="J181" s="1">
        <v>44274.702291666697</v>
      </c>
      <c r="K181" s="4"/>
      <c r="L181" s="4">
        <v>7.2192166666666697</v>
      </c>
      <c r="M181" s="4">
        <v>3732.1478995822099</v>
      </c>
      <c r="N181" s="3" t="b">
        <v>0</v>
      </c>
      <c r="O181" s="4">
        <v>33.489375271658602</v>
      </c>
      <c r="P181" s="4"/>
      <c r="Q181" s="4">
        <v>33.489375271658602</v>
      </c>
      <c r="R181" s="4"/>
      <c r="S181" s="4">
        <v>157.34390605938401</v>
      </c>
      <c r="T181" s="3" t="b">
        <v>0</v>
      </c>
      <c r="U181" s="4">
        <v>6.5145666666666697</v>
      </c>
      <c r="V181" s="4">
        <v>170678.779408826</v>
      </c>
      <c r="W181" s="4">
        <v>88.834237311614203</v>
      </c>
      <c r="X181" s="3" t="b">
        <v>0</v>
      </c>
    </row>
    <row r="182" spans="1:24">
      <c r="A182" s="3"/>
      <c r="B182" s="3"/>
      <c r="C182" s="3" t="s">
        <v>486</v>
      </c>
      <c r="D182" s="3" t="s">
        <v>174</v>
      </c>
      <c r="E182" s="3"/>
      <c r="F182" s="4">
        <v>111</v>
      </c>
      <c r="G182" s="3" t="s">
        <v>485</v>
      </c>
      <c r="H182" s="3" t="s">
        <v>7</v>
      </c>
      <c r="I182" s="3"/>
      <c r="J182" s="1">
        <v>44274.717314814799</v>
      </c>
      <c r="K182" s="4"/>
      <c r="L182" s="4">
        <v>7.2226499999999998</v>
      </c>
      <c r="M182" s="4">
        <v>3528.20780416978</v>
      </c>
      <c r="N182" s="3" t="b">
        <v>0</v>
      </c>
      <c r="O182" s="4">
        <v>27.899915916954701</v>
      </c>
      <c r="P182" s="4"/>
      <c r="Q182" s="4">
        <v>27.899915916954701</v>
      </c>
      <c r="R182" s="4"/>
      <c r="S182" s="4">
        <v>153.63470623521101</v>
      </c>
      <c r="T182" s="3" t="b">
        <v>0</v>
      </c>
      <c r="U182" s="4">
        <v>6.51453333333333</v>
      </c>
      <c r="V182" s="4">
        <v>190283.64736804299</v>
      </c>
      <c r="W182" s="4">
        <v>88.414994329200994</v>
      </c>
      <c r="X182" s="3" t="b">
        <v>0</v>
      </c>
    </row>
    <row r="183" spans="1:24">
      <c r="A183" s="3"/>
      <c r="B183" s="3"/>
      <c r="C183" s="3" t="s">
        <v>463</v>
      </c>
      <c r="D183" s="3" t="s">
        <v>174</v>
      </c>
      <c r="E183" s="3"/>
      <c r="F183" s="4">
        <v>112</v>
      </c>
      <c r="G183" s="3" t="s">
        <v>462</v>
      </c>
      <c r="H183" s="3" t="s">
        <v>7</v>
      </c>
      <c r="I183" s="3"/>
      <c r="J183" s="1">
        <v>44274.958657407398</v>
      </c>
      <c r="K183" s="4"/>
      <c r="L183" s="4">
        <v>7.2226666666666697</v>
      </c>
      <c r="M183" s="4">
        <v>764.50115810230398</v>
      </c>
      <c r="N183" s="3" t="b">
        <v>0</v>
      </c>
      <c r="O183" s="4">
        <v>5.19394000802283</v>
      </c>
      <c r="P183" s="4"/>
      <c r="Q183" s="4">
        <v>5.19394000802283</v>
      </c>
      <c r="R183" s="4"/>
      <c r="S183" s="4">
        <v>111.437492645067</v>
      </c>
      <c r="T183" s="3" t="b">
        <v>0</v>
      </c>
      <c r="U183" s="4">
        <v>6.5145499999999998</v>
      </c>
      <c r="V183" s="4">
        <v>188212.75626416001</v>
      </c>
      <c r="W183" s="4">
        <v>90.6783711348384</v>
      </c>
      <c r="X183" s="3" t="b">
        <v>0</v>
      </c>
    </row>
    <row r="184" spans="1:24">
      <c r="A184" s="3"/>
      <c r="B184" s="3"/>
      <c r="C184" s="3" t="s">
        <v>461</v>
      </c>
      <c r="D184" s="3" t="s">
        <v>174</v>
      </c>
      <c r="E184" s="3"/>
      <c r="F184" s="4">
        <v>113</v>
      </c>
      <c r="G184" s="3" t="s">
        <v>460</v>
      </c>
      <c r="H184" s="3" t="s">
        <v>7</v>
      </c>
      <c r="I184" s="3"/>
      <c r="J184" s="1">
        <v>44274.973715277803</v>
      </c>
      <c r="K184" s="4"/>
      <c r="L184" s="4">
        <v>7.2261499999999996</v>
      </c>
      <c r="M184" s="4">
        <v>759.89815283290102</v>
      </c>
      <c r="N184" s="3" t="b">
        <v>0</v>
      </c>
      <c r="O184" s="4">
        <v>5.5263412574106798</v>
      </c>
      <c r="P184" s="4"/>
      <c r="Q184" s="4">
        <v>5.5263412574106798</v>
      </c>
      <c r="R184" s="4"/>
      <c r="S184" s="4">
        <v>58.201212795054303</v>
      </c>
      <c r="T184" s="3" t="b">
        <v>0</v>
      </c>
      <c r="U184" s="4">
        <v>6.5145833333333298</v>
      </c>
      <c r="V184" s="4">
        <v>176886.093751482</v>
      </c>
      <c r="W184" s="4">
        <v>89.718623822422103</v>
      </c>
      <c r="X184" s="3" t="b">
        <v>0</v>
      </c>
    </row>
    <row r="185" spans="1:24">
      <c r="A185" s="3"/>
      <c r="B185" s="3"/>
      <c r="C185" s="3" t="s">
        <v>458</v>
      </c>
      <c r="D185" s="3" t="s">
        <v>174</v>
      </c>
      <c r="E185" s="3"/>
      <c r="F185" s="4">
        <v>114</v>
      </c>
      <c r="G185" s="3" t="s">
        <v>459</v>
      </c>
      <c r="H185" s="3" t="s">
        <v>7</v>
      </c>
      <c r="I185" s="3"/>
      <c r="J185" s="1">
        <v>44274.988888888904</v>
      </c>
      <c r="K185" s="4"/>
      <c r="L185" s="4">
        <v>7.2261166666666696</v>
      </c>
      <c r="M185" s="4">
        <v>950.14942755886898</v>
      </c>
      <c r="N185" s="3" t="b">
        <v>0</v>
      </c>
      <c r="O185" s="4">
        <v>5.9626908193438402</v>
      </c>
      <c r="P185" s="4"/>
      <c r="Q185" s="4">
        <v>5.9626908193438402</v>
      </c>
      <c r="R185" s="4"/>
      <c r="S185" s="4">
        <v>33.176198136105697</v>
      </c>
      <c r="T185" s="3" t="b">
        <v>0</v>
      </c>
      <c r="U185" s="4">
        <v>6.51453333333333</v>
      </c>
      <c r="V185" s="4">
        <v>206500.36972338799</v>
      </c>
      <c r="W185" s="4">
        <v>90.072043642842104</v>
      </c>
      <c r="X185" s="3" t="b">
        <v>0</v>
      </c>
    </row>
    <row r="186" spans="1:24">
      <c r="A186" s="3"/>
      <c r="B186" s="3"/>
      <c r="C186" s="3" t="s">
        <v>458</v>
      </c>
      <c r="D186" s="3" t="s">
        <v>174</v>
      </c>
      <c r="E186" s="3"/>
      <c r="F186" s="4">
        <v>114</v>
      </c>
      <c r="G186" s="3" t="s">
        <v>457</v>
      </c>
      <c r="H186" s="3" t="s">
        <v>7</v>
      </c>
      <c r="I186" s="3"/>
      <c r="J186" s="1">
        <v>44275.003958333298</v>
      </c>
      <c r="K186" s="4"/>
      <c r="L186" s="4">
        <v>7.2261499999999996</v>
      </c>
      <c r="M186" s="4">
        <v>825.12984141640504</v>
      </c>
      <c r="N186" s="3" t="b">
        <v>0</v>
      </c>
      <c r="O186" s="4">
        <v>6.8322075106845697</v>
      </c>
      <c r="P186" s="4"/>
      <c r="Q186" s="4">
        <v>6.8322075106845697</v>
      </c>
      <c r="R186" s="4"/>
      <c r="S186" s="4">
        <v>47.755023949917501</v>
      </c>
      <c r="T186" s="3" t="b">
        <v>0</v>
      </c>
      <c r="U186" s="4">
        <v>6.5145833333333298</v>
      </c>
      <c r="V186" s="4">
        <v>158582.70128169601</v>
      </c>
      <c r="W186" s="4">
        <v>90.164974667775695</v>
      </c>
      <c r="X186" s="3" t="b">
        <v>0</v>
      </c>
    </row>
    <row r="187" spans="1:24">
      <c r="A187" s="3"/>
      <c r="B187" s="3"/>
      <c r="C187" s="3" t="s">
        <v>456</v>
      </c>
      <c r="D187" s="3" t="s">
        <v>174</v>
      </c>
      <c r="E187" s="3"/>
      <c r="F187" s="4">
        <v>115</v>
      </c>
      <c r="G187" s="3" t="s">
        <v>455</v>
      </c>
      <c r="H187" s="3" t="s">
        <v>7</v>
      </c>
      <c r="I187" s="3"/>
      <c r="J187" s="1">
        <v>44275.019131944398</v>
      </c>
      <c r="K187" s="4"/>
      <c r="L187" s="4">
        <v>7.2261666666666704</v>
      </c>
      <c r="M187" s="4">
        <v>919.37562694480096</v>
      </c>
      <c r="N187" s="3" t="b">
        <v>0</v>
      </c>
      <c r="O187" s="4">
        <v>5.3273965655557003</v>
      </c>
      <c r="P187" s="4"/>
      <c r="Q187" s="4">
        <v>5.3273965655557003</v>
      </c>
      <c r="R187" s="4"/>
      <c r="S187" s="4">
        <v>22.331767109362399</v>
      </c>
      <c r="T187" s="3" t="b">
        <v>0</v>
      </c>
      <c r="U187" s="4">
        <v>6.5145833333333298</v>
      </c>
      <c r="V187" s="4">
        <v>221213.92943725301</v>
      </c>
      <c r="W187" s="4">
        <v>89.213004109131106</v>
      </c>
      <c r="X187" s="3" t="b">
        <v>0</v>
      </c>
    </row>
    <row r="188" spans="1:24">
      <c r="A188" s="3"/>
      <c r="B188" s="3"/>
      <c r="C188" s="3" t="s">
        <v>454</v>
      </c>
      <c r="D188" s="3" t="s">
        <v>174</v>
      </c>
      <c r="E188" s="3"/>
      <c r="F188" s="4">
        <v>116</v>
      </c>
      <c r="G188" s="3" t="s">
        <v>453</v>
      </c>
      <c r="H188" s="3" t="s">
        <v>7</v>
      </c>
      <c r="I188" s="3"/>
      <c r="J188" s="1">
        <v>44275.034293981502</v>
      </c>
      <c r="K188" s="4"/>
      <c r="L188" s="4">
        <v>7.2261499999999996</v>
      </c>
      <c r="M188" s="4">
        <v>522.08497308819199</v>
      </c>
      <c r="N188" s="3" t="b">
        <v>0</v>
      </c>
      <c r="O188" s="4">
        <v>3.9712815647792898</v>
      </c>
      <c r="P188" s="4"/>
      <c r="Q188" s="4">
        <v>3.9712815647792898</v>
      </c>
      <c r="R188" s="4"/>
      <c r="S188" s="4">
        <v>66.642912544026103</v>
      </c>
      <c r="T188" s="3" t="b">
        <v>0</v>
      </c>
      <c r="U188" s="4">
        <v>6.5145666666666697</v>
      </c>
      <c r="V188" s="4">
        <v>163792.28501451699</v>
      </c>
      <c r="W188" s="4">
        <v>88.850551688913995</v>
      </c>
      <c r="X188" s="3" t="b">
        <v>0</v>
      </c>
    </row>
    <row r="189" spans="1:24">
      <c r="A189" s="3"/>
      <c r="B189" s="3"/>
      <c r="C189" s="3" t="s">
        <v>452</v>
      </c>
      <c r="D189" s="3" t="s">
        <v>174</v>
      </c>
      <c r="E189" s="3"/>
      <c r="F189" s="4">
        <v>117</v>
      </c>
      <c r="G189" s="3" t="s">
        <v>451</v>
      </c>
      <c r="H189" s="3" t="s">
        <v>7</v>
      </c>
      <c r="I189" s="3"/>
      <c r="J189" s="1">
        <v>44275.049363425896</v>
      </c>
      <c r="K189" s="4"/>
      <c r="L189" s="4">
        <v>7.2261166666666696</v>
      </c>
      <c r="M189" s="4">
        <v>900.88789667213905</v>
      </c>
      <c r="N189" s="3" t="b">
        <v>0</v>
      </c>
      <c r="O189" s="4">
        <v>7.0335049419523497</v>
      </c>
      <c r="P189" s="4"/>
      <c r="Q189" s="4">
        <v>7.0335049419523497</v>
      </c>
      <c r="R189" s="4"/>
      <c r="S189" s="4">
        <v>33.954917443702101</v>
      </c>
      <c r="T189" s="3" t="b">
        <v>0</v>
      </c>
      <c r="U189" s="4">
        <v>6.51453333333333</v>
      </c>
      <c r="V189" s="4">
        <v>168660.88765679899</v>
      </c>
      <c r="W189" s="4">
        <v>87.897550888676307</v>
      </c>
      <c r="X189" s="3" t="b">
        <v>0</v>
      </c>
    </row>
    <row r="190" spans="1:24">
      <c r="A190" s="3"/>
      <c r="B190" s="3"/>
      <c r="C190" s="3" t="s">
        <v>450</v>
      </c>
      <c r="D190" s="3" t="s">
        <v>174</v>
      </c>
      <c r="E190" s="3"/>
      <c r="F190" s="4">
        <v>118</v>
      </c>
      <c r="G190" s="3" t="s">
        <v>449</v>
      </c>
      <c r="H190" s="3" t="s">
        <v>7</v>
      </c>
      <c r="I190" s="3"/>
      <c r="J190" s="1">
        <v>44275.064490740697</v>
      </c>
      <c r="K190" s="4"/>
      <c r="L190" s="4">
        <v>7.2227166666666696</v>
      </c>
      <c r="M190" s="4">
        <v>727.42714555755504</v>
      </c>
      <c r="N190" s="3" t="b">
        <v>0</v>
      </c>
      <c r="O190" s="4">
        <v>4.0522316605719597</v>
      </c>
      <c r="P190" s="4"/>
      <c r="Q190" s="4">
        <v>4.0522316605719597</v>
      </c>
      <c r="R190" s="4"/>
      <c r="S190" s="4">
        <v>85.772350373934998</v>
      </c>
      <c r="T190" s="3" t="b">
        <v>0</v>
      </c>
      <c r="U190" s="4">
        <v>6.5145833333333298</v>
      </c>
      <c r="V190" s="4">
        <v>224092.11668916099</v>
      </c>
      <c r="W190" s="4">
        <v>90.737543489304798</v>
      </c>
      <c r="X190" s="3" t="b">
        <v>0</v>
      </c>
    </row>
    <row r="191" spans="1:24">
      <c r="A191" s="3"/>
      <c r="B191" s="3"/>
      <c r="C191" s="3" t="s">
        <v>448</v>
      </c>
      <c r="D191" s="3" t="s">
        <v>174</v>
      </c>
      <c r="E191" s="3"/>
      <c r="F191" s="4">
        <v>119</v>
      </c>
      <c r="G191" s="3" t="s">
        <v>447</v>
      </c>
      <c r="H191" s="3" t="s">
        <v>7</v>
      </c>
      <c r="I191" s="3"/>
      <c r="J191" s="1">
        <v>44275.079548611102</v>
      </c>
      <c r="K191" s="4"/>
      <c r="L191" s="4">
        <v>7.21918333333333</v>
      </c>
      <c r="M191" s="4">
        <v>1027.77595881875</v>
      </c>
      <c r="N191" s="3" t="b">
        <v>0</v>
      </c>
      <c r="O191" s="4">
        <v>7.2334083713398298</v>
      </c>
      <c r="P191" s="4"/>
      <c r="Q191" s="4">
        <v>7.2334083713398298</v>
      </c>
      <c r="R191" s="4"/>
      <c r="S191" s="4">
        <v>40.044487647197997</v>
      </c>
      <c r="T191" s="3" t="b">
        <v>0</v>
      </c>
      <c r="U191" s="4">
        <v>6.51453333333333</v>
      </c>
      <c r="V191" s="4">
        <v>187607.070855172</v>
      </c>
      <c r="W191" s="4">
        <v>87.412405730569006</v>
      </c>
      <c r="X191" s="3" t="b">
        <v>0</v>
      </c>
    </row>
    <row r="192" spans="1:24">
      <c r="A192" s="3"/>
      <c r="B192" s="3"/>
      <c r="C192" s="3" t="s">
        <v>446</v>
      </c>
      <c r="D192" s="3" t="s">
        <v>174</v>
      </c>
      <c r="E192" s="3"/>
      <c r="F192" s="4">
        <v>120</v>
      </c>
      <c r="G192" s="3" t="s">
        <v>445</v>
      </c>
      <c r="H192" s="3" t="s">
        <v>7</v>
      </c>
      <c r="I192" s="3"/>
      <c r="J192" s="1">
        <v>44275.094618055598</v>
      </c>
      <c r="K192" s="4"/>
      <c r="L192" s="4">
        <v>7.2226999999999997</v>
      </c>
      <c r="M192" s="4">
        <v>688.24354005681801</v>
      </c>
      <c r="N192" s="3" t="b">
        <v>0</v>
      </c>
      <c r="O192" s="4">
        <v>5.5610121646502702</v>
      </c>
      <c r="P192" s="4"/>
      <c r="Q192" s="4">
        <v>5.5610121646502702</v>
      </c>
      <c r="R192" s="4"/>
      <c r="S192" s="4">
        <v>52.030823422013</v>
      </c>
      <c r="T192" s="3" t="b">
        <v>0</v>
      </c>
      <c r="U192" s="4">
        <v>6.5145666666666697</v>
      </c>
      <c r="V192" s="4">
        <v>159304.210198093</v>
      </c>
      <c r="W192" s="4">
        <v>89.452051174136898</v>
      </c>
      <c r="X192" s="3" t="b">
        <v>0</v>
      </c>
    </row>
    <row r="193" spans="1:24">
      <c r="A193" s="3"/>
      <c r="B193" s="3"/>
      <c r="C193" s="3" t="s">
        <v>442</v>
      </c>
      <c r="D193" s="3" t="s">
        <v>174</v>
      </c>
      <c r="E193" s="3"/>
      <c r="F193" s="4">
        <v>121</v>
      </c>
      <c r="G193" s="3" t="s">
        <v>441</v>
      </c>
      <c r="H193" s="3" t="s">
        <v>7</v>
      </c>
      <c r="I193" s="3"/>
      <c r="J193" s="1">
        <v>44275.139872685198</v>
      </c>
      <c r="K193" s="4"/>
      <c r="L193" s="4">
        <v>7.2261166666666696</v>
      </c>
      <c r="M193" s="4">
        <v>1569.7597319091799</v>
      </c>
      <c r="N193" s="3" t="b">
        <v>0</v>
      </c>
      <c r="O193" s="4">
        <v>11.614755689600599</v>
      </c>
      <c r="P193" s="4"/>
      <c r="Q193" s="4">
        <v>11.614755689600599</v>
      </c>
      <c r="R193" s="4"/>
      <c r="S193" s="4">
        <v>86.497547512023601</v>
      </c>
      <c r="T193" s="3" t="b">
        <v>0</v>
      </c>
      <c r="U193" s="4">
        <v>6.51453333333333</v>
      </c>
      <c r="V193" s="4">
        <v>186821.86254734601</v>
      </c>
      <c r="W193" s="4">
        <v>88.739666445934404</v>
      </c>
      <c r="X193" s="3" t="b">
        <v>0</v>
      </c>
    </row>
    <row r="194" spans="1:24">
      <c r="A194" s="3"/>
      <c r="B194" s="3"/>
      <c r="C194" s="3" t="s">
        <v>440</v>
      </c>
      <c r="D194" s="3" t="s">
        <v>174</v>
      </c>
      <c r="E194" s="3"/>
      <c r="F194" s="4">
        <v>122</v>
      </c>
      <c r="G194" s="3" t="s">
        <v>439</v>
      </c>
      <c r="H194" s="3" t="s">
        <v>7</v>
      </c>
      <c r="I194" s="3"/>
      <c r="J194" s="1">
        <v>44275.154872685198</v>
      </c>
      <c r="K194" s="4"/>
      <c r="L194" s="4">
        <v>7.2296166666666704</v>
      </c>
      <c r="M194" s="4">
        <v>1429.18698346623</v>
      </c>
      <c r="N194" s="3" t="b">
        <v>0</v>
      </c>
      <c r="O194" s="4">
        <v>8.9274330311833694</v>
      </c>
      <c r="P194" s="4"/>
      <c r="Q194" s="4">
        <v>8.9274330311833694</v>
      </c>
      <c r="R194" s="4"/>
      <c r="S194" s="4">
        <v>90.882620262145295</v>
      </c>
      <c r="T194" s="3" t="b">
        <v>0</v>
      </c>
      <c r="U194" s="4">
        <v>6.5145666666666697</v>
      </c>
      <c r="V194" s="4">
        <v>215726.319013473</v>
      </c>
      <c r="W194" s="4">
        <v>89.174419976213699</v>
      </c>
      <c r="X194" s="3" t="b">
        <v>0</v>
      </c>
    </row>
    <row r="195" spans="1:24">
      <c r="A195" s="3"/>
      <c r="B195" s="3"/>
      <c r="C195" s="3" t="s">
        <v>438</v>
      </c>
      <c r="D195" s="3" t="s">
        <v>174</v>
      </c>
      <c r="E195" s="3"/>
      <c r="F195" s="4">
        <v>123</v>
      </c>
      <c r="G195" s="3" t="s">
        <v>437</v>
      </c>
      <c r="H195" s="3" t="s">
        <v>7</v>
      </c>
      <c r="I195" s="3"/>
      <c r="J195" s="1">
        <v>44275.170023148101</v>
      </c>
      <c r="K195" s="4"/>
      <c r="L195" s="4">
        <v>7.2226499999999998</v>
      </c>
      <c r="M195" s="4">
        <v>1509.42197103279</v>
      </c>
      <c r="N195" s="3" t="b">
        <v>0</v>
      </c>
      <c r="O195" s="4">
        <v>9.6391432419410403</v>
      </c>
      <c r="P195" s="4"/>
      <c r="Q195" s="4">
        <v>9.6391432419410403</v>
      </c>
      <c r="R195" s="4"/>
      <c r="S195" s="4">
        <v>88.093514884540397</v>
      </c>
      <c r="T195" s="3" t="b">
        <v>0</v>
      </c>
      <c r="U195" s="4">
        <v>6.51453333333333</v>
      </c>
      <c r="V195" s="4">
        <v>212587.571433793</v>
      </c>
      <c r="W195" s="4">
        <v>88.021009128640401</v>
      </c>
      <c r="X195" s="3" t="b">
        <v>0</v>
      </c>
    </row>
    <row r="196" spans="1:24">
      <c r="A196" s="3"/>
      <c r="B196" s="3"/>
      <c r="C196" s="3" t="s">
        <v>436</v>
      </c>
      <c r="D196" s="3" t="s">
        <v>174</v>
      </c>
      <c r="E196" s="3"/>
      <c r="F196" s="4">
        <v>124</v>
      </c>
      <c r="G196" s="3" t="s">
        <v>435</v>
      </c>
      <c r="H196" s="3" t="s">
        <v>7</v>
      </c>
      <c r="I196" s="3"/>
      <c r="J196" s="1">
        <v>44275.185011574104</v>
      </c>
      <c r="K196" s="4"/>
      <c r="L196" s="4">
        <v>7.2226833333333298</v>
      </c>
      <c r="M196" s="4">
        <v>2416.4506201849699</v>
      </c>
      <c r="N196" s="3" t="b">
        <v>0</v>
      </c>
      <c r="O196" s="4">
        <v>16.968017363787599</v>
      </c>
      <c r="P196" s="4"/>
      <c r="Q196" s="4">
        <v>16.968017363787599</v>
      </c>
      <c r="R196" s="4"/>
      <c r="S196" s="4">
        <v>117.243141122186</v>
      </c>
      <c r="T196" s="3" t="b">
        <v>0</v>
      </c>
      <c r="U196" s="4">
        <v>6.5145833333333298</v>
      </c>
      <c r="V196" s="4">
        <v>204215.43375201401</v>
      </c>
      <c r="W196" s="4">
        <v>91.450896085024894</v>
      </c>
      <c r="X196" s="3" t="b">
        <v>0</v>
      </c>
    </row>
    <row r="197" spans="1:24">
      <c r="A197" s="3"/>
      <c r="B197" s="3"/>
      <c r="C197" s="3" t="s">
        <v>434</v>
      </c>
      <c r="D197" s="3" t="s">
        <v>174</v>
      </c>
      <c r="E197" s="3"/>
      <c r="F197" s="4">
        <v>125</v>
      </c>
      <c r="G197" s="3" t="s">
        <v>433</v>
      </c>
      <c r="H197" s="3" t="s">
        <v>7</v>
      </c>
      <c r="I197" s="3"/>
      <c r="J197" s="1">
        <v>44275.199988425898</v>
      </c>
      <c r="K197" s="4"/>
      <c r="L197" s="4">
        <v>7.2226499999999998</v>
      </c>
      <c r="M197" s="4">
        <v>1378.5277374739401</v>
      </c>
      <c r="N197" s="3" t="b">
        <v>0</v>
      </c>
      <c r="O197" s="4">
        <v>14.210805093925201</v>
      </c>
      <c r="P197" s="4"/>
      <c r="Q197" s="4">
        <v>14.210805093925201</v>
      </c>
      <c r="R197" s="4"/>
      <c r="S197" s="4">
        <v>105.688789108965</v>
      </c>
      <c r="T197" s="3" t="b">
        <v>0</v>
      </c>
      <c r="U197" s="4">
        <v>6.5193000000000003</v>
      </c>
      <c r="V197" s="4">
        <v>136736.01055646699</v>
      </c>
      <c r="W197" s="4">
        <v>88.781466924342098</v>
      </c>
      <c r="X197" s="3" t="b">
        <v>0</v>
      </c>
    </row>
    <row r="198" spans="1:24">
      <c r="A198" s="3"/>
      <c r="B198" s="3"/>
      <c r="C198" s="3" t="s">
        <v>421</v>
      </c>
      <c r="D198" s="3" t="s">
        <v>174</v>
      </c>
      <c r="E198" s="3"/>
      <c r="F198" s="4">
        <v>126</v>
      </c>
      <c r="G198" s="3" t="s">
        <v>432</v>
      </c>
      <c r="H198" s="3" t="s">
        <v>7</v>
      </c>
      <c r="I198" s="3"/>
      <c r="J198" s="1">
        <v>44275.215092592603</v>
      </c>
      <c r="K198" s="4"/>
      <c r="L198" s="4">
        <v>7.2296333333333296</v>
      </c>
      <c r="M198" s="4">
        <v>1350.30504345131</v>
      </c>
      <c r="N198" s="3" t="b">
        <v>0</v>
      </c>
      <c r="O198" s="4">
        <v>13.286470081262401</v>
      </c>
      <c r="P198" s="4"/>
      <c r="Q198" s="4">
        <v>13.286470081262401</v>
      </c>
      <c r="R198" s="4"/>
      <c r="S198" s="4">
        <v>131.40698089812901</v>
      </c>
      <c r="T198" s="3" t="b">
        <v>0</v>
      </c>
      <c r="U198" s="4">
        <v>6.5193333333333303</v>
      </c>
      <c r="V198" s="4">
        <v>142324.80324231301</v>
      </c>
      <c r="W198" s="4">
        <v>89.166934078478207</v>
      </c>
      <c r="X198" s="3" t="b">
        <v>0</v>
      </c>
    </row>
    <row r="199" spans="1:24">
      <c r="A199" s="3"/>
      <c r="B199" s="3"/>
      <c r="C199" s="3" t="s">
        <v>431</v>
      </c>
      <c r="D199" s="3" t="s">
        <v>174</v>
      </c>
      <c r="E199" s="3"/>
      <c r="F199" s="4">
        <v>127</v>
      </c>
      <c r="G199" s="3" t="s">
        <v>430</v>
      </c>
      <c r="H199" s="3" t="s">
        <v>7</v>
      </c>
      <c r="I199" s="3"/>
      <c r="J199" s="1">
        <v>44275.230138888903</v>
      </c>
      <c r="K199" s="4"/>
      <c r="L199" s="4">
        <v>7.2228000000000003</v>
      </c>
      <c r="M199" s="4">
        <v>1791.4355663788299</v>
      </c>
      <c r="N199" s="3" t="b">
        <v>0</v>
      </c>
      <c r="O199" s="4">
        <v>13.6912266317191</v>
      </c>
      <c r="P199" s="4"/>
      <c r="Q199" s="4">
        <v>13.6912266317191</v>
      </c>
      <c r="R199" s="4"/>
      <c r="S199" s="4">
        <v>95.526720396206002</v>
      </c>
      <c r="T199" s="3" t="b">
        <v>0</v>
      </c>
      <c r="U199" s="4">
        <v>6.5146666666666704</v>
      </c>
      <c r="V199" s="4">
        <v>183771.79766152301</v>
      </c>
      <c r="W199" s="4">
        <v>91.557988999610004</v>
      </c>
      <c r="X199" s="3" t="b">
        <v>0</v>
      </c>
    </row>
    <row r="200" spans="1:24">
      <c r="A200" s="3"/>
      <c r="B200" s="3"/>
      <c r="C200" s="3" t="s">
        <v>429</v>
      </c>
      <c r="D200" s="3" t="s">
        <v>174</v>
      </c>
      <c r="E200" s="3"/>
      <c r="F200" s="4">
        <v>128</v>
      </c>
      <c r="G200" s="3" t="s">
        <v>428</v>
      </c>
      <c r="H200" s="3" t="s">
        <v>7</v>
      </c>
      <c r="I200" s="3"/>
      <c r="J200" s="1">
        <v>44275.2452430556</v>
      </c>
      <c r="K200" s="4"/>
      <c r="L200" s="4">
        <v>7.2261499999999996</v>
      </c>
      <c r="M200" s="4">
        <v>1107.97075446031</v>
      </c>
      <c r="N200" s="3" t="b">
        <v>0</v>
      </c>
      <c r="O200" s="4">
        <v>10.0601595656223</v>
      </c>
      <c r="P200" s="4"/>
      <c r="Q200" s="4">
        <v>10.0601595656223</v>
      </c>
      <c r="R200" s="4"/>
      <c r="S200" s="4">
        <v>169.23535406834301</v>
      </c>
      <c r="T200" s="3" t="b">
        <v>0</v>
      </c>
      <c r="U200" s="4">
        <v>6.5145666666666697</v>
      </c>
      <c r="V200" s="4">
        <v>150136.57442920699</v>
      </c>
      <c r="W200" s="4">
        <v>90.309481058732999</v>
      </c>
      <c r="X200" s="3" t="b">
        <v>0</v>
      </c>
    </row>
    <row r="201" spans="1:24">
      <c r="A201" s="3"/>
      <c r="B201" s="3"/>
      <c r="C201" s="3" t="s">
        <v>427</v>
      </c>
      <c r="D201" s="3" t="s">
        <v>174</v>
      </c>
      <c r="E201" s="3"/>
      <c r="F201" s="4">
        <v>129</v>
      </c>
      <c r="G201" s="3" t="s">
        <v>426</v>
      </c>
      <c r="H201" s="3" t="s">
        <v>7</v>
      </c>
      <c r="I201" s="3"/>
      <c r="J201" s="1">
        <v>44275.260381944398</v>
      </c>
      <c r="K201" s="4"/>
      <c r="L201" s="4">
        <v>7.2226499999999998</v>
      </c>
      <c r="M201" s="4">
        <v>1819.4129763886001</v>
      </c>
      <c r="N201" s="3" t="b">
        <v>0</v>
      </c>
      <c r="O201" s="4">
        <v>14.2119071967527</v>
      </c>
      <c r="P201" s="4"/>
      <c r="Q201" s="4">
        <v>14.2119071967527</v>
      </c>
      <c r="R201" s="4"/>
      <c r="S201" s="4">
        <v>86.2912758189415</v>
      </c>
      <c r="T201" s="3" t="b">
        <v>0</v>
      </c>
      <c r="U201" s="4">
        <v>6.5145499999999998</v>
      </c>
      <c r="V201" s="4">
        <v>180454.72755440601</v>
      </c>
      <c r="W201" s="4">
        <v>90.535891335265205</v>
      </c>
      <c r="X201" s="3" t="b">
        <v>0</v>
      </c>
    </row>
    <row r="202" spans="1:24">
      <c r="A202" s="3"/>
      <c r="B202" s="3"/>
      <c r="C202" s="3" t="s">
        <v>425</v>
      </c>
      <c r="D202" s="3" t="s">
        <v>174</v>
      </c>
      <c r="E202" s="3"/>
      <c r="F202" s="4">
        <v>130</v>
      </c>
      <c r="G202" s="3" t="s">
        <v>424</v>
      </c>
      <c r="H202" s="3" t="s">
        <v>7</v>
      </c>
      <c r="I202" s="3"/>
      <c r="J202" s="1">
        <v>44275.275474536997</v>
      </c>
      <c r="K202" s="4"/>
      <c r="L202" s="4">
        <v>7.2261499999999996</v>
      </c>
      <c r="M202" s="4">
        <v>1227.5767303642001</v>
      </c>
      <c r="N202" s="3" t="b">
        <v>0</v>
      </c>
      <c r="O202" s="4">
        <v>12.0762660831319</v>
      </c>
      <c r="P202" s="4"/>
      <c r="Q202" s="4">
        <v>12.0762660831319</v>
      </c>
      <c r="R202" s="4"/>
      <c r="S202" s="4">
        <v>183.848489208633</v>
      </c>
      <c r="T202" s="3" t="b">
        <v>0</v>
      </c>
      <c r="U202" s="4">
        <v>6.5145666666666697</v>
      </c>
      <c r="V202" s="4">
        <v>141045.37879369201</v>
      </c>
      <c r="W202" s="4">
        <v>87.284339920655299</v>
      </c>
      <c r="X202" s="3" t="b">
        <v>0</v>
      </c>
    </row>
    <row r="203" spans="1:24">
      <c r="A203" s="3"/>
      <c r="B203" s="3"/>
      <c r="C203" s="3" t="s">
        <v>421</v>
      </c>
      <c r="D203" s="3" t="s">
        <v>174</v>
      </c>
      <c r="E203" s="3"/>
      <c r="F203" s="4">
        <v>126</v>
      </c>
      <c r="G203" s="3" t="s">
        <v>420</v>
      </c>
      <c r="H203" s="3" t="s">
        <v>7</v>
      </c>
      <c r="I203" s="3"/>
      <c r="J203" s="1">
        <v>44275.305428240703</v>
      </c>
      <c r="K203" s="4"/>
      <c r="L203" s="4">
        <v>7.2261499999999996</v>
      </c>
      <c r="M203" s="4">
        <v>1535.05894882696</v>
      </c>
      <c r="N203" s="3" t="b">
        <v>0</v>
      </c>
      <c r="O203" s="4">
        <v>14.7333012708403</v>
      </c>
      <c r="P203" s="4"/>
      <c r="Q203" s="4">
        <v>14.7333012708403</v>
      </c>
      <c r="R203" s="4"/>
      <c r="S203" s="4">
        <v>251.473196487129</v>
      </c>
      <c r="T203" s="3" t="b">
        <v>0</v>
      </c>
      <c r="U203" s="4">
        <v>6.5145666666666697</v>
      </c>
      <c r="V203" s="4">
        <v>147376.82609969599</v>
      </c>
      <c r="W203" s="4">
        <v>93.158404175695793</v>
      </c>
      <c r="X203" s="3" t="b">
        <v>0</v>
      </c>
    </row>
    <row r="204" spans="1:24">
      <c r="A204" s="3"/>
      <c r="B204" s="3"/>
      <c r="C204" s="3" t="s">
        <v>419</v>
      </c>
      <c r="D204" s="3" t="s">
        <v>174</v>
      </c>
      <c r="E204" s="3"/>
      <c r="F204" s="4">
        <v>131</v>
      </c>
      <c r="G204" s="3" t="s">
        <v>418</v>
      </c>
      <c r="H204" s="3" t="s">
        <v>7</v>
      </c>
      <c r="I204" s="3"/>
      <c r="J204" s="1">
        <v>44275.320474537002</v>
      </c>
      <c r="K204" s="4"/>
      <c r="L204" s="4">
        <v>7.2226499999999998</v>
      </c>
      <c r="M204" s="4">
        <v>1677.62401324555</v>
      </c>
      <c r="N204" s="3" t="b">
        <v>0</v>
      </c>
      <c r="O204" s="4">
        <v>14.4607848354315</v>
      </c>
      <c r="P204" s="4"/>
      <c r="Q204" s="4">
        <v>14.4607848354315</v>
      </c>
      <c r="R204" s="4"/>
      <c r="S204" s="4">
        <v>147.33357104383799</v>
      </c>
      <c r="T204" s="3" t="b">
        <v>0</v>
      </c>
      <c r="U204" s="4">
        <v>6.51453333333333</v>
      </c>
      <c r="V204" s="4">
        <v>163803.062224794</v>
      </c>
      <c r="W204" s="4">
        <v>88.976025443065495</v>
      </c>
      <c r="X204" s="3" t="b">
        <v>0</v>
      </c>
    </row>
    <row r="205" spans="1:24">
      <c r="A205" s="3"/>
      <c r="B205" s="3"/>
      <c r="C205" s="3" t="s">
        <v>395</v>
      </c>
      <c r="D205" s="3" t="s">
        <v>174</v>
      </c>
      <c r="E205" s="3"/>
      <c r="F205" s="4">
        <v>132</v>
      </c>
      <c r="G205" s="3" t="s">
        <v>417</v>
      </c>
      <c r="H205" s="3" t="s">
        <v>7</v>
      </c>
      <c r="I205" s="3"/>
      <c r="J205" s="1">
        <v>44275.3355324074</v>
      </c>
      <c r="K205" s="4"/>
      <c r="L205" s="4">
        <v>7.2261499999999996</v>
      </c>
      <c r="M205" s="4">
        <v>1827.3757657420999</v>
      </c>
      <c r="N205" s="3" t="b">
        <v>0</v>
      </c>
      <c r="O205" s="4">
        <v>16.749243120660701</v>
      </c>
      <c r="P205" s="4"/>
      <c r="Q205" s="4">
        <v>16.749243120660701</v>
      </c>
      <c r="R205" s="4"/>
      <c r="S205" s="4">
        <v>130.59368919477799</v>
      </c>
      <c r="T205" s="3" t="b">
        <v>0</v>
      </c>
      <c r="U205" s="4">
        <v>6.5193333333333303</v>
      </c>
      <c r="V205" s="4">
        <v>156253.153772897</v>
      </c>
      <c r="W205" s="4">
        <v>89.279841539662996</v>
      </c>
      <c r="X205" s="3" t="b">
        <v>0</v>
      </c>
    </row>
    <row r="206" spans="1:24">
      <c r="A206" s="3"/>
      <c r="B206" s="3"/>
      <c r="C206" s="3" t="s">
        <v>395</v>
      </c>
      <c r="D206" s="3" t="s">
        <v>174</v>
      </c>
      <c r="E206" s="3"/>
      <c r="F206" s="4">
        <v>132</v>
      </c>
      <c r="G206" s="3" t="s">
        <v>416</v>
      </c>
      <c r="H206" s="3" t="s">
        <v>7</v>
      </c>
      <c r="I206" s="3"/>
      <c r="J206" s="1">
        <v>44275.350682870398</v>
      </c>
      <c r="K206" s="4"/>
      <c r="L206" s="4">
        <v>7.2226666666666697</v>
      </c>
      <c r="M206" s="4">
        <v>2011.8294027158099</v>
      </c>
      <c r="N206" s="3" t="b">
        <v>0</v>
      </c>
      <c r="O206" s="4">
        <v>22.520212136697001</v>
      </c>
      <c r="P206" s="4"/>
      <c r="Q206" s="4">
        <v>22.520212136697001</v>
      </c>
      <c r="R206" s="4"/>
      <c r="S206" s="4">
        <v>143.097300523169</v>
      </c>
      <c r="T206" s="3" t="b">
        <v>0</v>
      </c>
      <c r="U206" s="4">
        <v>6.5145499999999998</v>
      </c>
      <c r="V206" s="4">
        <v>131662.62254288801</v>
      </c>
      <c r="W206" s="4">
        <v>87.841943305104905</v>
      </c>
      <c r="X206" s="3" t="b">
        <v>0</v>
      </c>
    </row>
    <row r="207" spans="1:24">
      <c r="A207" s="3"/>
      <c r="B207" s="3"/>
      <c r="C207" s="3" t="s">
        <v>415</v>
      </c>
      <c r="D207" s="3" t="s">
        <v>174</v>
      </c>
      <c r="E207" s="3"/>
      <c r="F207" s="4">
        <v>133</v>
      </c>
      <c r="G207" s="3" t="s">
        <v>414</v>
      </c>
      <c r="H207" s="3" t="s">
        <v>7</v>
      </c>
      <c r="I207" s="3"/>
      <c r="J207" s="1">
        <v>44275.365775462997</v>
      </c>
      <c r="K207" s="4"/>
      <c r="L207" s="4">
        <v>7.2226999999999997</v>
      </c>
      <c r="M207" s="4">
        <v>2444.9285257080501</v>
      </c>
      <c r="N207" s="3" t="b">
        <v>0</v>
      </c>
      <c r="O207" s="4">
        <v>19.478861175854799</v>
      </c>
      <c r="P207" s="4"/>
      <c r="Q207" s="4">
        <v>19.478861175854799</v>
      </c>
      <c r="R207" s="4"/>
      <c r="S207" s="4">
        <v>88.993412151323</v>
      </c>
      <c r="T207" s="3" t="b">
        <v>0</v>
      </c>
      <c r="U207" s="4">
        <v>6.5193333333333303</v>
      </c>
      <c r="V207" s="4">
        <v>182409.08704832199</v>
      </c>
      <c r="W207" s="4">
        <v>87.280435007693001</v>
      </c>
      <c r="X207" s="3" t="b">
        <v>0</v>
      </c>
    </row>
    <row r="208" spans="1:24">
      <c r="A208" s="3"/>
      <c r="B208" s="3"/>
      <c r="C208" s="3" t="s">
        <v>413</v>
      </c>
      <c r="D208" s="3" t="s">
        <v>174</v>
      </c>
      <c r="E208" s="3"/>
      <c r="F208" s="4">
        <v>134</v>
      </c>
      <c r="G208" s="3" t="s">
        <v>412</v>
      </c>
      <c r="H208" s="3" t="s">
        <v>7</v>
      </c>
      <c r="I208" s="3"/>
      <c r="J208" s="1">
        <v>44275.3808796296</v>
      </c>
      <c r="K208" s="4"/>
      <c r="L208" s="4">
        <v>7.2261166666666696</v>
      </c>
      <c r="M208" s="4">
        <v>1780.23745713476</v>
      </c>
      <c r="N208" s="3" t="b">
        <v>0</v>
      </c>
      <c r="O208" s="4">
        <v>20.2995849487858</v>
      </c>
      <c r="P208" s="4"/>
      <c r="Q208" s="4">
        <v>20.2995849487858</v>
      </c>
      <c r="R208" s="4"/>
      <c r="S208" s="4">
        <v>110.04205766591301</v>
      </c>
      <c r="T208" s="3" t="b">
        <v>0</v>
      </c>
      <c r="U208" s="4">
        <v>6.5145499999999998</v>
      </c>
      <c r="V208" s="4">
        <v>127958.707317422</v>
      </c>
      <c r="W208" s="4">
        <v>90.615875444348404</v>
      </c>
      <c r="X208" s="3" t="b">
        <v>0</v>
      </c>
    </row>
    <row r="209" spans="1:24">
      <c r="A209" s="3"/>
      <c r="B209" s="3"/>
      <c r="C209" s="3" t="s">
        <v>411</v>
      </c>
      <c r="D209" s="3" t="s">
        <v>174</v>
      </c>
      <c r="E209" s="3"/>
      <c r="F209" s="4">
        <v>135</v>
      </c>
      <c r="G209" s="3" t="s">
        <v>410</v>
      </c>
      <c r="H209" s="3" t="s">
        <v>7</v>
      </c>
      <c r="I209" s="3"/>
      <c r="J209" s="1">
        <v>44275.395949074104</v>
      </c>
      <c r="K209" s="4"/>
      <c r="L209" s="4">
        <v>7.2261499999999996</v>
      </c>
      <c r="M209" s="4">
        <v>1979.3944911175799</v>
      </c>
      <c r="N209" s="3" t="b">
        <v>0</v>
      </c>
      <c r="O209" s="4">
        <v>17.7313230600972</v>
      </c>
      <c r="P209" s="4"/>
      <c r="Q209" s="4">
        <v>17.7313230600972</v>
      </c>
      <c r="R209" s="4"/>
      <c r="S209" s="4">
        <v>122.784493429547</v>
      </c>
      <c r="T209" s="3" t="b">
        <v>0</v>
      </c>
      <c r="U209" s="4">
        <v>6.5145666666666697</v>
      </c>
      <c r="V209" s="4">
        <v>160761.85743143401</v>
      </c>
      <c r="W209" s="4">
        <v>88.417184636837007</v>
      </c>
      <c r="X209" s="3" t="b">
        <v>0</v>
      </c>
    </row>
    <row r="210" spans="1:24">
      <c r="A210" s="3"/>
      <c r="B210" s="3"/>
      <c r="C210" s="3" t="s">
        <v>409</v>
      </c>
      <c r="D210" s="3" t="s">
        <v>174</v>
      </c>
      <c r="E210" s="3"/>
      <c r="F210" s="4">
        <v>136</v>
      </c>
      <c r="G210" s="3" t="s">
        <v>408</v>
      </c>
      <c r="H210" s="3" t="s">
        <v>7</v>
      </c>
      <c r="I210" s="3"/>
      <c r="J210" s="1">
        <v>44275.410891203697</v>
      </c>
      <c r="K210" s="4"/>
      <c r="L210" s="4">
        <v>7.2261333333333297</v>
      </c>
      <c r="M210" s="4">
        <v>2168.9095888021998</v>
      </c>
      <c r="N210" s="3" t="b">
        <v>0</v>
      </c>
      <c r="O210" s="4">
        <v>20.7724075492475</v>
      </c>
      <c r="P210" s="4"/>
      <c r="Q210" s="4">
        <v>20.7724075492475</v>
      </c>
      <c r="R210" s="4"/>
      <c r="S210" s="4">
        <v>154.499981790536</v>
      </c>
      <c r="T210" s="3" t="b">
        <v>0</v>
      </c>
      <c r="U210" s="4">
        <v>6.51453333333333</v>
      </c>
      <c r="V210" s="4">
        <v>152686.89432554101</v>
      </c>
      <c r="W210" s="4">
        <v>91.992986247543897</v>
      </c>
      <c r="X210" s="3" t="b">
        <v>0</v>
      </c>
    </row>
    <row r="211" spans="1:24">
      <c r="A211" s="3"/>
      <c r="B211" s="3"/>
      <c r="C211" s="3" t="s">
        <v>407</v>
      </c>
      <c r="D211" s="3" t="s">
        <v>174</v>
      </c>
      <c r="E211" s="3"/>
      <c r="F211" s="4">
        <v>137</v>
      </c>
      <c r="G211" s="3" t="s">
        <v>406</v>
      </c>
      <c r="H211" s="3" t="s">
        <v>7</v>
      </c>
      <c r="I211" s="3"/>
      <c r="J211" s="1">
        <v>44275.425798611097</v>
      </c>
      <c r="K211" s="4"/>
      <c r="L211" s="4">
        <v>7.2261666666666704</v>
      </c>
      <c r="M211" s="4">
        <v>2737.1182511821098</v>
      </c>
      <c r="N211" s="3" t="b">
        <v>0</v>
      </c>
      <c r="O211" s="4">
        <v>21.890094214832999</v>
      </c>
      <c r="P211" s="4"/>
      <c r="Q211" s="4">
        <v>21.890094214832999</v>
      </c>
      <c r="R211" s="4"/>
      <c r="S211" s="4">
        <v>138.203302557109</v>
      </c>
      <c r="T211" s="3" t="b">
        <v>0</v>
      </c>
      <c r="U211" s="4">
        <v>6.5145666666666697</v>
      </c>
      <c r="V211" s="4">
        <v>183779.29249361201</v>
      </c>
      <c r="W211" s="4">
        <v>90.394771925828195</v>
      </c>
      <c r="X211" s="3" t="b">
        <v>0</v>
      </c>
    </row>
    <row r="212" spans="1:24">
      <c r="A212" s="3"/>
      <c r="B212" s="3"/>
      <c r="C212" s="3" t="s">
        <v>405</v>
      </c>
      <c r="D212" s="3" t="s">
        <v>174</v>
      </c>
      <c r="E212" s="3"/>
      <c r="F212" s="4">
        <v>138</v>
      </c>
      <c r="G212" s="3" t="s">
        <v>404</v>
      </c>
      <c r="H212" s="3" t="s">
        <v>7</v>
      </c>
      <c r="I212" s="3"/>
      <c r="J212" s="1">
        <v>44275.440879629597</v>
      </c>
      <c r="K212" s="4"/>
      <c r="L212" s="4">
        <v>7.2226499999999998</v>
      </c>
      <c r="M212" s="4">
        <v>2931.7035176405202</v>
      </c>
      <c r="N212" s="3" t="b">
        <v>0</v>
      </c>
      <c r="O212" s="4">
        <v>25.118562537125701</v>
      </c>
      <c r="P212" s="4"/>
      <c r="Q212" s="4">
        <v>25.118562537125701</v>
      </c>
      <c r="R212" s="4"/>
      <c r="S212" s="4">
        <v>109.725765162871</v>
      </c>
      <c r="T212" s="3" t="b">
        <v>0</v>
      </c>
      <c r="U212" s="4">
        <v>6.5145499999999998</v>
      </c>
      <c r="V212" s="4">
        <v>173844.15738343599</v>
      </c>
      <c r="W212" s="4">
        <v>88.496636556382896</v>
      </c>
      <c r="X212" s="3" t="b">
        <v>0</v>
      </c>
    </row>
    <row r="213" spans="1:24">
      <c r="A213" s="3"/>
      <c r="B213" s="3"/>
      <c r="C213" s="3" t="s">
        <v>401</v>
      </c>
      <c r="D213" s="3" t="s">
        <v>174</v>
      </c>
      <c r="E213" s="3"/>
      <c r="F213" s="4">
        <v>139</v>
      </c>
      <c r="G213" s="3" t="s">
        <v>400</v>
      </c>
      <c r="H213" s="3" t="s">
        <v>7</v>
      </c>
      <c r="I213" s="3"/>
      <c r="J213" s="1">
        <v>44275.471030092602</v>
      </c>
      <c r="K213" s="4"/>
      <c r="L213" s="4">
        <v>7.2261166666666696</v>
      </c>
      <c r="M213" s="4">
        <v>2334.6179483875098</v>
      </c>
      <c r="N213" s="3" t="b">
        <v>0</v>
      </c>
      <c r="O213" s="4">
        <v>34.6365480605782</v>
      </c>
      <c r="P213" s="4"/>
      <c r="Q213" s="4">
        <v>34.6365480605782</v>
      </c>
      <c r="R213" s="4"/>
      <c r="S213" s="4">
        <v>142.18795150046901</v>
      </c>
      <c r="T213" s="3" t="b">
        <v>0</v>
      </c>
      <c r="U213" s="4">
        <v>6.5193000000000003</v>
      </c>
      <c r="V213" s="4">
        <v>103567.872656651</v>
      </c>
      <c r="W213" s="4">
        <v>93.544821074670097</v>
      </c>
      <c r="X213" s="3" t="b">
        <v>0</v>
      </c>
    </row>
    <row r="214" spans="1:24">
      <c r="A214" s="3"/>
      <c r="B214" s="3"/>
      <c r="C214" s="3" t="s">
        <v>399</v>
      </c>
      <c r="D214" s="3" t="s">
        <v>174</v>
      </c>
      <c r="E214" s="3"/>
      <c r="F214" s="4">
        <v>140</v>
      </c>
      <c r="G214" s="3" t="s">
        <v>398</v>
      </c>
      <c r="H214" s="3" t="s">
        <v>7</v>
      </c>
      <c r="I214" s="3"/>
      <c r="J214" s="1">
        <v>44275.486099537004</v>
      </c>
      <c r="K214" s="4"/>
      <c r="L214" s="4">
        <v>7.2226833333333298</v>
      </c>
      <c r="M214" s="4">
        <v>2967.3506226908598</v>
      </c>
      <c r="N214" s="3" t="b">
        <v>0</v>
      </c>
      <c r="O214" s="4">
        <v>24.217024060495799</v>
      </c>
      <c r="P214" s="4"/>
      <c r="Q214" s="4">
        <v>24.217024060495799</v>
      </c>
      <c r="R214" s="4"/>
      <c r="S214" s="4">
        <v>142.515754363127</v>
      </c>
      <c r="T214" s="3" t="b">
        <v>0</v>
      </c>
      <c r="U214" s="4">
        <v>6.5193333333333303</v>
      </c>
      <c r="V214" s="4">
        <v>181863.75151366499</v>
      </c>
      <c r="W214" s="4">
        <v>86.352623567369704</v>
      </c>
      <c r="X214" s="3" t="b">
        <v>0</v>
      </c>
    </row>
    <row r="215" spans="1:24">
      <c r="A215" s="3"/>
      <c r="B215" s="3"/>
      <c r="C215" s="3" t="s">
        <v>397</v>
      </c>
      <c r="D215" s="3" t="s">
        <v>174</v>
      </c>
      <c r="E215" s="3"/>
      <c r="F215" s="4">
        <v>141</v>
      </c>
      <c r="G215" s="3" t="s">
        <v>396</v>
      </c>
      <c r="H215" s="3" t="s">
        <v>7</v>
      </c>
      <c r="I215" s="3"/>
      <c r="J215" s="1">
        <v>44275.5011689815</v>
      </c>
      <c r="K215" s="4"/>
      <c r="L215" s="4">
        <v>7.2226499999999998</v>
      </c>
      <c r="M215" s="4">
        <v>1630.5651910803899</v>
      </c>
      <c r="N215" s="3" t="b">
        <v>0</v>
      </c>
      <c r="O215" s="4">
        <v>20.492396745681098</v>
      </c>
      <c r="P215" s="4"/>
      <c r="Q215" s="4">
        <v>20.492396745681098</v>
      </c>
      <c r="R215" s="4"/>
      <c r="S215" s="4">
        <v>169.38092324579</v>
      </c>
      <c r="T215" s="3" t="b">
        <v>0</v>
      </c>
      <c r="U215" s="4">
        <v>6.51453333333333</v>
      </c>
      <c r="V215" s="4">
        <v>116204.23248026099</v>
      </c>
      <c r="W215" s="4">
        <v>86.516536834924807</v>
      </c>
      <c r="X215" s="3" t="b">
        <v>0</v>
      </c>
    </row>
    <row r="216" spans="1:24">
      <c r="A216" s="3"/>
      <c r="B216" s="3"/>
      <c r="C216" s="3" t="s">
        <v>395</v>
      </c>
      <c r="D216" s="3" t="s">
        <v>174</v>
      </c>
      <c r="E216" s="3"/>
      <c r="F216" s="4">
        <v>132</v>
      </c>
      <c r="G216" s="3" t="s">
        <v>394</v>
      </c>
      <c r="H216" s="3" t="s">
        <v>7</v>
      </c>
      <c r="I216" s="3"/>
      <c r="J216" s="1">
        <v>44275.516203703701</v>
      </c>
      <c r="K216" s="4"/>
      <c r="L216" s="4">
        <v>7.2226833333333298</v>
      </c>
      <c r="M216" s="4">
        <v>1736.9054843314</v>
      </c>
      <c r="N216" s="3" t="b">
        <v>0</v>
      </c>
      <c r="O216" s="4">
        <v>16.0294641342477</v>
      </c>
      <c r="P216" s="4"/>
      <c r="Q216" s="4">
        <v>16.0294641342477</v>
      </c>
      <c r="R216" s="4"/>
      <c r="S216" s="4">
        <v>261.65683675425299</v>
      </c>
      <c r="T216" s="3" t="b">
        <v>0</v>
      </c>
      <c r="U216" s="4">
        <v>6.5145833333333298</v>
      </c>
      <c r="V216" s="4">
        <v>154527.76141351601</v>
      </c>
      <c r="W216" s="4">
        <v>86.898542547710306</v>
      </c>
      <c r="X216" s="3" t="b">
        <v>0</v>
      </c>
    </row>
    <row r="217" spans="1:24">
      <c r="A217" s="3"/>
      <c r="B217" s="3"/>
      <c r="C217" s="3" t="s">
        <v>391</v>
      </c>
      <c r="D217" s="3" t="s">
        <v>174</v>
      </c>
      <c r="E217" s="3"/>
      <c r="F217" s="4">
        <v>142</v>
      </c>
      <c r="G217" s="3" t="s">
        <v>390</v>
      </c>
      <c r="H217" s="3" t="s">
        <v>7</v>
      </c>
      <c r="I217" s="3"/>
      <c r="J217" s="1">
        <v>44275.561481481498</v>
      </c>
      <c r="K217" s="4"/>
      <c r="L217" s="4">
        <v>7.2261166666666696</v>
      </c>
      <c r="M217" s="4">
        <v>507.34314551732001</v>
      </c>
      <c r="N217" s="3" t="b">
        <v>0</v>
      </c>
      <c r="O217" s="4">
        <v>4.0962180434917999</v>
      </c>
      <c r="P217" s="4"/>
      <c r="Q217" s="4">
        <v>4.0962180434917999</v>
      </c>
      <c r="R217" s="4"/>
      <c r="S217" s="4">
        <v>106.069937586546</v>
      </c>
      <c r="T217" s="3" t="b">
        <v>0</v>
      </c>
      <c r="U217" s="4">
        <v>6.51453333333333</v>
      </c>
      <c r="V217" s="4">
        <v>154776.13572627501</v>
      </c>
      <c r="W217" s="4">
        <v>86.185414946809701</v>
      </c>
      <c r="X217" s="3" t="b">
        <v>0</v>
      </c>
    </row>
    <row r="218" spans="1:24">
      <c r="A218" s="3"/>
      <c r="B218" s="3"/>
      <c r="C218" s="3" t="s">
        <v>389</v>
      </c>
      <c r="D218" s="3" t="s">
        <v>174</v>
      </c>
      <c r="E218" s="3"/>
      <c r="F218" s="4">
        <v>143</v>
      </c>
      <c r="G218" s="3" t="s">
        <v>388</v>
      </c>
      <c r="H218" s="3" t="s">
        <v>7</v>
      </c>
      <c r="I218" s="3"/>
      <c r="J218" s="1">
        <v>44275.5766435185</v>
      </c>
      <c r="K218" s="4"/>
      <c r="L218" s="4">
        <v>7.2261499999999996</v>
      </c>
      <c r="M218" s="4">
        <v>685.27628397318904</v>
      </c>
      <c r="N218" s="3" t="b">
        <v>0</v>
      </c>
      <c r="O218" s="4">
        <v>5.5076754137608201</v>
      </c>
      <c r="P218" s="4"/>
      <c r="Q218" s="4">
        <v>5.5076754137608201</v>
      </c>
      <c r="R218" s="4"/>
      <c r="S218" s="4">
        <v>21.2986841662226</v>
      </c>
      <c r="T218" s="3" t="b">
        <v>0</v>
      </c>
      <c r="U218" s="4">
        <v>6.5145666666666697</v>
      </c>
      <c r="V218" s="4">
        <v>160004.101609292</v>
      </c>
      <c r="W218" s="4">
        <v>87.409598393992596</v>
      </c>
      <c r="X218" s="3" t="b">
        <v>0</v>
      </c>
    </row>
    <row r="219" spans="1:24">
      <c r="A219" s="3"/>
      <c r="B219" s="3"/>
      <c r="C219" s="3" t="s">
        <v>387</v>
      </c>
      <c r="D219" s="3" t="s">
        <v>174</v>
      </c>
      <c r="E219" s="3"/>
      <c r="F219" s="4">
        <v>144</v>
      </c>
      <c r="G219" s="3" t="s">
        <v>386</v>
      </c>
      <c r="H219" s="3" t="s">
        <v>7</v>
      </c>
      <c r="I219" s="3"/>
      <c r="J219" s="1">
        <v>44275.591655092598</v>
      </c>
      <c r="K219" s="4"/>
      <c r="L219" s="4">
        <v>7.2331000000000003</v>
      </c>
      <c r="M219" s="4">
        <v>1000.1095964234</v>
      </c>
      <c r="N219" s="3" t="b">
        <v>0</v>
      </c>
      <c r="O219" s="4">
        <v>8.6877550150139005</v>
      </c>
      <c r="P219" s="4"/>
      <c r="Q219" s="4">
        <v>8.6877550150139005</v>
      </c>
      <c r="R219" s="4"/>
      <c r="S219" s="4">
        <v>56.271101948671401</v>
      </c>
      <c r="T219" s="3" t="b">
        <v>0</v>
      </c>
      <c r="U219" s="4">
        <v>6.5145833333333298</v>
      </c>
      <c r="V219" s="4">
        <v>154716.45173365099</v>
      </c>
      <c r="W219" s="4">
        <v>89.342565740932997</v>
      </c>
      <c r="X219" s="3" t="b">
        <v>0</v>
      </c>
    </row>
    <row r="220" spans="1:24">
      <c r="A220" s="3"/>
      <c r="B220" s="3"/>
      <c r="C220" s="3" t="s">
        <v>385</v>
      </c>
      <c r="D220" s="3" t="s">
        <v>174</v>
      </c>
      <c r="E220" s="3"/>
      <c r="F220" s="4">
        <v>145</v>
      </c>
      <c r="G220" s="3" t="s">
        <v>384</v>
      </c>
      <c r="H220" s="3" t="s">
        <v>7</v>
      </c>
      <c r="I220" s="3"/>
      <c r="J220" s="1">
        <v>44275.606724537</v>
      </c>
      <c r="K220" s="4"/>
      <c r="L220" s="4">
        <v>7.2226999999999997</v>
      </c>
      <c r="M220" s="4">
        <v>714.918785964422</v>
      </c>
      <c r="N220" s="3" t="b">
        <v>0</v>
      </c>
      <c r="O220" s="4">
        <v>5.8632554408188904</v>
      </c>
      <c r="P220" s="4"/>
      <c r="Q220" s="4">
        <v>5.8632554408188904</v>
      </c>
      <c r="R220" s="4"/>
      <c r="S220" s="4">
        <v>47.596971571772599</v>
      </c>
      <c r="T220" s="3" t="b">
        <v>0</v>
      </c>
      <c r="U220" s="4">
        <v>6.5145833333333298</v>
      </c>
      <c r="V220" s="4">
        <v>157754.60646385199</v>
      </c>
      <c r="W220" s="4">
        <v>87.182145369355197</v>
      </c>
      <c r="X220" s="3" t="b">
        <v>0</v>
      </c>
    </row>
    <row r="221" spans="1:24">
      <c r="A221" s="3"/>
      <c r="B221" s="3"/>
      <c r="C221" s="3" t="s">
        <v>383</v>
      </c>
      <c r="D221" s="3" t="s">
        <v>174</v>
      </c>
      <c r="E221" s="3"/>
      <c r="F221" s="4">
        <v>146</v>
      </c>
      <c r="G221" s="3" t="s">
        <v>382</v>
      </c>
      <c r="H221" s="3" t="s">
        <v>7</v>
      </c>
      <c r="I221" s="3"/>
      <c r="J221" s="1">
        <v>44275.621759259302</v>
      </c>
      <c r="K221" s="4"/>
      <c r="L221" s="4">
        <v>7.2226499999999998</v>
      </c>
      <c r="M221" s="4">
        <v>653.91746564332504</v>
      </c>
      <c r="N221" s="3" t="b">
        <v>0</v>
      </c>
      <c r="O221" s="4">
        <v>5.4622653800490104</v>
      </c>
      <c r="P221" s="4"/>
      <c r="Q221" s="4">
        <v>5.4622653800490104</v>
      </c>
      <c r="R221" s="4"/>
      <c r="S221" s="4">
        <v>87.108649375359505</v>
      </c>
      <c r="T221" s="3" t="b">
        <v>0</v>
      </c>
      <c r="U221" s="4">
        <v>6.51453333333333</v>
      </c>
      <c r="V221" s="4">
        <v>153828.145424118</v>
      </c>
      <c r="W221" s="4">
        <v>87.646901942483396</v>
      </c>
      <c r="X221" s="3" t="b">
        <v>0</v>
      </c>
    </row>
    <row r="222" spans="1:24">
      <c r="A222" s="3"/>
      <c r="B222" s="3"/>
      <c r="C222" s="3" t="s">
        <v>381</v>
      </c>
      <c r="D222" s="3" t="s">
        <v>174</v>
      </c>
      <c r="E222" s="3"/>
      <c r="F222" s="4">
        <v>147</v>
      </c>
      <c r="G222" s="3" t="s">
        <v>380</v>
      </c>
      <c r="H222" s="3" t="s">
        <v>7</v>
      </c>
      <c r="I222" s="3"/>
      <c r="J222" s="1">
        <v>44275.636805555601</v>
      </c>
      <c r="K222" s="4"/>
      <c r="L222" s="4">
        <v>7.2262166666666703</v>
      </c>
      <c r="M222" s="4">
        <v>895.23554222478197</v>
      </c>
      <c r="N222" s="3" t="b">
        <v>0</v>
      </c>
      <c r="O222" s="4">
        <v>7.0744729534609201</v>
      </c>
      <c r="P222" s="4"/>
      <c r="Q222" s="4">
        <v>7.0744729534609201</v>
      </c>
      <c r="R222" s="4"/>
      <c r="S222" s="4">
        <v>17.122629274857999</v>
      </c>
      <c r="T222" s="3" t="b">
        <v>0</v>
      </c>
      <c r="U222" s="4">
        <v>6.5146166666666696</v>
      </c>
      <c r="V222" s="4">
        <v>166725.81070634001</v>
      </c>
      <c r="W222" s="4">
        <v>87.340770875835105</v>
      </c>
      <c r="X222" s="3" t="b">
        <v>0</v>
      </c>
    </row>
    <row r="223" spans="1:24">
      <c r="A223" s="3"/>
      <c r="B223" s="3"/>
      <c r="C223" s="3" t="s">
        <v>379</v>
      </c>
      <c r="D223" s="3" t="s">
        <v>174</v>
      </c>
      <c r="E223" s="3"/>
      <c r="F223" s="4">
        <v>148</v>
      </c>
      <c r="G223" s="3" t="s">
        <v>378</v>
      </c>
      <c r="H223" s="3" t="s">
        <v>7</v>
      </c>
      <c r="I223" s="3"/>
      <c r="J223" s="1">
        <v>44275.651898148099</v>
      </c>
      <c r="K223" s="4"/>
      <c r="L223" s="4">
        <v>7.2261166666666696</v>
      </c>
      <c r="M223" s="4">
        <v>671.82962719335205</v>
      </c>
      <c r="N223" s="3" t="b">
        <v>0</v>
      </c>
      <c r="O223" s="4">
        <v>5.3941185680871504</v>
      </c>
      <c r="P223" s="4"/>
      <c r="Q223" s="4">
        <v>5.3941185680871504</v>
      </c>
      <c r="R223" s="4"/>
      <c r="S223" s="4">
        <v>25.2774052906306</v>
      </c>
      <c r="T223" s="3" t="b">
        <v>0</v>
      </c>
      <c r="U223" s="4">
        <v>6.5145499999999998</v>
      </c>
      <c r="V223" s="4">
        <v>159844.052907095</v>
      </c>
      <c r="W223" s="4">
        <v>86.543016694340295</v>
      </c>
      <c r="X223" s="3" t="b">
        <v>0</v>
      </c>
    </row>
    <row r="224" spans="1:24">
      <c r="A224" s="3"/>
      <c r="B224" s="3"/>
      <c r="C224" s="3" t="s">
        <v>377</v>
      </c>
      <c r="D224" s="3" t="s">
        <v>174</v>
      </c>
      <c r="E224" s="3"/>
      <c r="F224" s="4">
        <v>149</v>
      </c>
      <c r="G224" s="3" t="s">
        <v>376</v>
      </c>
      <c r="H224" s="3" t="s">
        <v>7</v>
      </c>
      <c r="I224" s="3"/>
      <c r="J224" s="1">
        <v>44275.666956018496</v>
      </c>
      <c r="K224" s="4"/>
      <c r="L224" s="4">
        <v>7.2261499999999996</v>
      </c>
      <c r="M224" s="4">
        <v>495.77723165371202</v>
      </c>
      <c r="N224" s="3" t="b">
        <v>0</v>
      </c>
      <c r="O224" s="4">
        <v>4.7993044273056302</v>
      </c>
      <c r="P224" s="4"/>
      <c r="Q224" s="4">
        <v>4.7993044273056302</v>
      </c>
      <c r="R224" s="4"/>
      <c r="S224" s="4">
        <v>102.54606276845099</v>
      </c>
      <c r="T224" s="3" t="b">
        <v>0</v>
      </c>
      <c r="U224" s="4">
        <v>6.5145666666666697</v>
      </c>
      <c r="V224" s="4">
        <v>131085.208979777</v>
      </c>
      <c r="W224" s="4">
        <v>88.821584970297096</v>
      </c>
      <c r="X224" s="3" t="b">
        <v>0</v>
      </c>
    </row>
    <row r="225" spans="1:24">
      <c r="A225" s="3"/>
      <c r="B225" s="3"/>
      <c r="C225" s="3" t="s">
        <v>375</v>
      </c>
      <c r="D225" s="3" t="s">
        <v>174</v>
      </c>
      <c r="E225" s="3"/>
      <c r="F225" s="4">
        <v>150</v>
      </c>
      <c r="G225" s="3" t="s">
        <v>374</v>
      </c>
      <c r="H225" s="3" t="s">
        <v>7</v>
      </c>
      <c r="I225" s="3"/>
      <c r="J225" s="1">
        <v>44275.682013888902</v>
      </c>
      <c r="K225" s="4"/>
      <c r="L225" s="4">
        <v>7.2262000000000004</v>
      </c>
      <c r="M225" s="4">
        <v>818.22064942925897</v>
      </c>
      <c r="N225" s="3" t="b">
        <v>0</v>
      </c>
      <c r="O225" s="4">
        <v>6.4137559871992202</v>
      </c>
      <c r="P225" s="4"/>
      <c r="Q225" s="4">
        <v>6.4137559871992202</v>
      </c>
      <c r="R225" s="4"/>
      <c r="S225" s="4">
        <v>67.871945925281295</v>
      </c>
      <c r="T225" s="3" t="b">
        <v>0</v>
      </c>
      <c r="U225" s="4">
        <v>6.5145999999999997</v>
      </c>
      <c r="V225" s="4">
        <v>166492.715747037</v>
      </c>
      <c r="W225" s="4">
        <v>88.204777364212305</v>
      </c>
      <c r="X225" s="3" t="b">
        <v>0</v>
      </c>
    </row>
    <row r="226" spans="1:24">
      <c r="A226" s="3"/>
      <c r="B226" s="3"/>
      <c r="C226" s="3" t="s">
        <v>373</v>
      </c>
      <c r="D226" s="3" t="s">
        <v>174</v>
      </c>
      <c r="E226" s="3"/>
      <c r="F226" s="4">
        <v>22</v>
      </c>
      <c r="G226" s="3" t="s">
        <v>372</v>
      </c>
      <c r="H226" s="3" t="s">
        <v>7</v>
      </c>
      <c r="I226" s="3"/>
      <c r="J226" s="1">
        <v>44275.697071759299</v>
      </c>
      <c r="K226" s="4"/>
      <c r="L226" s="4">
        <v>7.2296166666666704</v>
      </c>
      <c r="M226" s="4">
        <v>1050.7763086080299</v>
      </c>
      <c r="N226" s="3" t="b">
        <v>0</v>
      </c>
      <c r="O226" s="4">
        <v>9.4574034134068601</v>
      </c>
      <c r="P226" s="4"/>
      <c r="Q226" s="4">
        <v>9.4574034134068601</v>
      </c>
      <c r="R226" s="4"/>
      <c r="S226" s="4">
        <v>49.8708657897769</v>
      </c>
      <c r="T226" s="3" t="b">
        <v>0</v>
      </c>
      <c r="U226" s="4">
        <v>6.5145666666666697</v>
      </c>
      <c r="V226" s="4">
        <v>150557.95401338101</v>
      </c>
      <c r="W226" s="4">
        <v>87.429681041337702</v>
      </c>
      <c r="X226" s="3" t="b">
        <v>0</v>
      </c>
    </row>
    <row r="227" spans="1:24">
      <c r="A227" s="3"/>
      <c r="B227" s="3"/>
      <c r="C227" s="3" t="s">
        <v>369</v>
      </c>
      <c r="D227" s="3" t="s">
        <v>174</v>
      </c>
      <c r="E227" s="3"/>
      <c r="F227" s="4">
        <v>23</v>
      </c>
      <c r="G227" s="3" t="s">
        <v>368</v>
      </c>
      <c r="H227" s="3" t="s">
        <v>7</v>
      </c>
      <c r="I227" s="3"/>
      <c r="J227" s="1">
        <v>44275.727210648103</v>
      </c>
      <c r="K227" s="4"/>
      <c r="L227" s="4">
        <v>7.2263000000000002</v>
      </c>
      <c r="M227" s="4">
        <v>1105.6492826661399</v>
      </c>
      <c r="N227" s="3" t="b">
        <v>0</v>
      </c>
      <c r="O227" s="4">
        <v>9.3656638428684698</v>
      </c>
      <c r="P227" s="4"/>
      <c r="Q227" s="4">
        <v>9.3656638428684698</v>
      </c>
      <c r="R227" s="4"/>
      <c r="S227" s="4">
        <v>54.241124902843602</v>
      </c>
      <c r="T227" s="3" t="b">
        <v>0</v>
      </c>
      <c r="U227" s="4">
        <v>6.51945</v>
      </c>
      <c r="V227" s="4">
        <v>159821.180447652</v>
      </c>
      <c r="W227" s="4">
        <v>86.022211731973002</v>
      </c>
      <c r="X227" s="3" t="b">
        <v>0</v>
      </c>
    </row>
    <row r="228" spans="1:24">
      <c r="A228" s="3"/>
      <c r="B228" s="3"/>
      <c r="C228" s="3" t="s">
        <v>367</v>
      </c>
      <c r="D228" s="3" t="s">
        <v>174</v>
      </c>
      <c r="E228" s="3"/>
      <c r="F228" s="4">
        <v>24</v>
      </c>
      <c r="G228" s="3" t="s">
        <v>366</v>
      </c>
      <c r="H228" s="3" t="s">
        <v>7</v>
      </c>
      <c r="I228" s="3"/>
      <c r="J228" s="1">
        <v>44275.742337962998</v>
      </c>
      <c r="K228" s="4"/>
      <c r="L228" s="4">
        <v>7.2295833333333297</v>
      </c>
      <c r="M228" s="4">
        <v>1271.5206259783099</v>
      </c>
      <c r="N228" s="3" t="b">
        <v>0</v>
      </c>
      <c r="O228" s="4">
        <v>9.9078655673913403</v>
      </c>
      <c r="P228" s="4"/>
      <c r="Q228" s="4">
        <v>9.9078655673913403</v>
      </c>
      <c r="R228" s="4"/>
      <c r="S228" s="4">
        <v>48.794869027988398</v>
      </c>
      <c r="T228" s="3" t="b">
        <v>0</v>
      </c>
      <c r="U228" s="4">
        <v>6.5193000000000003</v>
      </c>
      <c r="V228" s="4">
        <v>174688.786568757</v>
      </c>
      <c r="W228" s="4">
        <v>88.436311450354296</v>
      </c>
      <c r="X228" s="3" t="b">
        <v>0</v>
      </c>
    </row>
    <row r="229" spans="1:24">
      <c r="A229" s="3"/>
      <c r="B229" s="3"/>
      <c r="C229" s="3" t="s">
        <v>365</v>
      </c>
      <c r="D229" s="3" t="s">
        <v>174</v>
      </c>
      <c r="E229" s="3"/>
      <c r="F229" s="4">
        <v>25</v>
      </c>
      <c r="G229" s="3" t="s">
        <v>364</v>
      </c>
      <c r="H229" s="3" t="s">
        <v>7</v>
      </c>
      <c r="I229" s="3"/>
      <c r="J229" s="1">
        <v>44275.757384259297</v>
      </c>
      <c r="K229" s="4"/>
      <c r="L229" s="4">
        <v>7.2296166666666704</v>
      </c>
      <c r="M229" s="4">
        <v>1184.1240687386401</v>
      </c>
      <c r="N229" s="3" t="b">
        <v>0</v>
      </c>
      <c r="O229" s="4">
        <v>9.9356555271418703</v>
      </c>
      <c r="P229" s="4"/>
      <c r="Q229" s="4">
        <v>9.9356555271418703</v>
      </c>
      <c r="R229" s="4"/>
      <c r="S229" s="4">
        <v>95.303707074101396</v>
      </c>
      <c r="T229" s="3" t="b">
        <v>0</v>
      </c>
      <c r="U229" s="4">
        <v>6.5193333333333303</v>
      </c>
      <c r="V229" s="4">
        <v>162270.72249427499</v>
      </c>
      <c r="W229" s="4">
        <v>85.492696612951804</v>
      </c>
      <c r="X229" s="3" t="b">
        <v>0</v>
      </c>
    </row>
    <row r="230" spans="1:24">
      <c r="A230" s="3"/>
      <c r="B230" s="3"/>
      <c r="C230" s="3" t="s">
        <v>363</v>
      </c>
      <c r="D230" s="3" t="s">
        <v>174</v>
      </c>
      <c r="E230" s="3"/>
      <c r="F230" s="4">
        <v>26</v>
      </c>
      <c r="G230" s="3" t="s">
        <v>362</v>
      </c>
      <c r="H230" s="3" t="s">
        <v>7</v>
      </c>
      <c r="I230" s="3"/>
      <c r="J230" s="1">
        <v>44275.772442129601</v>
      </c>
      <c r="K230" s="4"/>
      <c r="L230" s="4">
        <v>7.2295833333333297</v>
      </c>
      <c r="M230" s="4">
        <v>978.14718560191704</v>
      </c>
      <c r="N230" s="3" t="b">
        <v>0</v>
      </c>
      <c r="O230" s="4">
        <v>7.5225403632537304</v>
      </c>
      <c r="P230" s="4"/>
      <c r="Q230" s="4">
        <v>7.5225403632537304</v>
      </c>
      <c r="R230" s="4"/>
      <c r="S230" s="4">
        <v>111.06837424633</v>
      </c>
      <c r="T230" s="3" t="b">
        <v>0</v>
      </c>
      <c r="U230" s="4">
        <v>6.5193000000000003</v>
      </c>
      <c r="V230" s="4">
        <v>172338.09576709801</v>
      </c>
      <c r="W230" s="4">
        <v>86.510485902942094</v>
      </c>
      <c r="X230" s="3" t="b">
        <v>0</v>
      </c>
    </row>
    <row r="231" spans="1:24">
      <c r="A231" s="3"/>
      <c r="B231" s="3"/>
      <c r="C231" s="3" t="s">
        <v>361</v>
      </c>
      <c r="D231" s="3" t="s">
        <v>174</v>
      </c>
      <c r="E231" s="3"/>
      <c r="F231" s="4">
        <v>27</v>
      </c>
      <c r="G231" s="3" t="s">
        <v>360</v>
      </c>
      <c r="H231" s="3" t="s">
        <v>7</v>
      </c>
      <c r="I231" s="3"/>
      <c r="J231" s="1">
        <v>44275.7874421296</v>
      </c>
      <c r="K231" s="4"/>
      <c r="L231" s="4">
        <v>7.2261499999999996</v>
      </c>
      <c r="M231" s="4">
        <v>1318.9395184515099</v>
      </c>
      <c r="N231" s="3" t="b">
        <v>0</v>
      </c>
      <c r="O231" s="4">
        <v>10.286161271304699</v>
      </c>
      <c r="P231" s="4"/>
      <c r="Q231" s="4">
        <v>10.286161271304699</v>
      </c>
      <c r="R231" s="4"/>
      <c r="S231" s="4">
        <v>107.691125197324</v>
      </c>
      <c r="T231" s="3" t="b">
        <v>0</v>
      </c>
      <c r="U231" s="4">
        <v>6.5193333333333303</v>
      </c>
      <c r="V231" s="4">
        <v>175173.619913865</v>
      </c>
      <c r="W231" s="4">
        <v>84.628396292861197</v>
      </c>
      <c r="X231" s="3" t="b">
        <v>0</v>
      </c>
    </row>
    <row r="232" spans="1:24">
      <c r="A232" s="3"/>
      <c r="B232" s="3"/>
      <c r="C232" s="3" t="s">
        <v>359</v>
      </c>
      <c r="D232" s="3" t="s">
        <v>174</v>
      </c>
      <c r="E232" s="3"/>
      <c r="F232" s="4">
        <v>28</v>
      </c>
      <c r="G232" s="3" t="s">
        <v>358</v>
      </c>
      <c r="H232" s="3" t="s">
        <v>7</v>
      </c>
      <c r="I232" s="3"/>
      <c r="J232" s="1">
        <v>44275.802557870396</v>
      </c>
      <c r="K232" s="4"/>
      <c r="L232" s="4">
        <v>7.2261166666666696</v>
      </c>
      <c r="M232" s="4">
        <v>965.83442859139802</v>
      </c>
      <c r="N232" s="3" t="b">
        <v>0</v>
      </c>
      <c r="O232" s="4">
        <v>6.5076802951106698</v>
      </c>
      <c r="P232" s="4"/>
      <c r="Q232" s="4">
        <v>6.5076802951106698</v>
      </c>
      <c r="R232" s="4"/>
      <c r="S232" s="4">
        <v>119.728189929154</v>
      </c>
      <c r="T232" s="3" t="b">
        <v>0</v>
      </c>
      <c r="U232" s="4">
        <v>6.5193000000000003</v>
      </c>
      <c r="V232" s="4">
        <v>193965.706150174</v>
      </c>
      <c r="W232" s="4">
        <v>86.058381337342695</v>
      </c>
      <c r="X232" s="3" t="b">
        <v>0</v>
      </c>
    </row>
    <row r="233" spans="1:24">
      <c r="A233" s="3"/>
      <c r="B233" s="3"/>
      <c r="C233" s="3" t="s">
        <v>357</v>
      </c>
      <c r="D233" s="3" t="s">
        <v>174</v>
      </c>
      <c r="E233" s="3"/>
      <c r="F233" s="4">
        <v>29</v>
      </c>
      <c r="G233" s="3" t="s">
        <v>356</v>
      </c>
      <c r="H233" s="3" t="s">
        <v>7</v>
      </c>
      <c r="I233" s="3"/>
      <c r="J233" s="1">
        <v>44275.817650463003</v>
      </c>
      <c r="K233" s="4"/>
      <c r="L233" s="4">
        <v>7.2226833333333298</v>
      </c>
      <c r="M233" s="4">
        <v>1386.4283454435099</v>
      </c>
      <c r="N233" s="3" t="b">
        <v>0</v>
      </c>
      <c r="O233" s="4">
        <v>11.0333092875831</v>
      </c>
      <c r="P233" s="4"/>
      <c r="Q233" s="4">
        <v>11.0333092875831</v>
      </c>
      <c r="R233" s="4"/>
      <c r="S233" s="4">
        <v>73.963210535458103</v>
      </c>
      <c r="T233" s="3" t="b">
        <v>0</v>
      </c>
      <c r="U233" s="4">
        <v>6.5145666666666697</v>
      </c>
      <c r="V233" s="4">
        <v>172837.08218993299</v>
      </c>
      <c r="W233" s="4">
        <v>86.739984925710203</v>
      </c>
      <c r="X233" s="3" t="b">
        <v>0</v>
      </c>
    </row>
    <row r="234" spans="1:24">
      <c r="A234" s="3"/>
      <c r="B234" s="3"/>
      <c r="C234" s="3" t="s">
        <v>355</v>
      </c>
      <c r="D234" s="3" t="s">
        <v>174</v>
      </c>
      <c r="E234" s="3"/>
      <c r="F234" s="4">
        <v>30</v>
      </c>
      <c r="G234" s="3" t="s">
        <v>354</v>
      </c>
      <c r="H234" s="3" t="s">
        <v>7</v>
      </c>
      <c r="I234" s="3"/>
      <c r="J234" s="1">
        <v>44275.832789351902</v>
      </c>
      <c r="K234" s="4"/>
      <c r="L234" s="4">
        <v>7.2227166666666696</v>
      </c>
      <c r="M234" s="4">
        <v>1496.62213643624</v>
      </c>
      <c r="N234" s="3" t="b">
        <v>0</v>
      </c>
      <c r="O234" s="4">
        <v>11.503754461468301</v>
      </c>
      <c r="P234" s="4"/>
      <c r="Q234" s="4">
        <v>11.503754461468301</v>
      </c>
      <c r="R234" s="4"/>
      <c r="S234" s="4">
        <v>67.633607906218998</v>
      </c>
      <c r="T234" s="3" t="b">
        <v>0</v>
      </c>
      <c r="U234" s="4">
        <v>6.5145833333333298</v>
      </c>
      <c r="V234" s="4">
        <v>179669.10528526799</v>
      </c>
      <c r="W234" s="4">
        <v>85.8592941408737</v>
      </c>
      <c r="X234" s="3" t="b">
        <v>0</v>
      </c>
    </row>
    <row r="235" spans="1:24">
      <c r="A235" s="3"/>
      <c r="B235" s="3"/>
      <c r="C235" s="3" t="s">
        <v>353</v>
      </c>
      <c r="D235" s="3" t="s">
        <v>174</v>
      </c>
      <c r="E235" s="3"/>
      <c r="F235" s="4">
        <v>31</v>
      </c>
      <c r="G235" s="3" t="s">
        <v>352</v>
      </c>
      <c r="H235" s="3" t="s">
        <v>7</v>
      </c>
      <c r="I235" s="3"/>
      <c r="J235" s="1">
        <v>44275.847847222198</v>
      </c>
      <c r="K235" s="4"/>
      <c r="L235" s="4">
        <v>7.2261499999999996</v>
      </c>
      <c r="M235" s="4">
        <v>1633.1860297493999</v>
      </c>
      <c r="N235" s="3" t="b">
        <v>0</v>
      </c>
      <c r="O235" s="4">
        <v>11.104565632311401</v>
      </c>
      <c r="P235" s="4"/>
      <c r="Q235" s="4">
        <v>11.104565632311401</v>
      </c>
      <c r="R235" s="4"/>
      <c r="S235" s="4">
        <v>109.661916306511</v>
      </c>
      <c r="T235" s="3" t="b">
        <v>0</v>
      </c>
      <c r="U235" s="4">
        <v>6.5193333333333303</v>
      </c>
      <c r="V235" s="4">
        <v>202418.421353429</v>
      </c>
      <c r="W235" s="4">
        <v>86.859210578312002</v>
      </c>
      <c r="X235" s="3" t="b">
        <v>0</v>
      </c>
    </row>
    <row r="236" spans="1:24">
      <c r="A236" s="3"/>
      <c r="B236" s="3"/>
      <c r="C236" s="3" t="s">
        <v>351</v>
      </c>
      <c r="D236" s="3" t="s">
        <v>174</v>
      </c>
      <c r="E236" s="3"/>
      <c r="F236" s="4">
        <v>32</v>
      </c>
      <c r="G236" s="3" t="s">
        <v>350</v>
      </c>
      <c r="H236" s="3" t="s">
        <v>7</v>
      </c>
      <c r="I236" s="3"/>
      <c r="J236" s="1">
        <v>44275.862800925897</v>
      </c>
      <c r="K236" s="4"/>
      <c r="L236" s="4">
        <v>7.2261166666666696</v>
      </c>
      <c r="M236" s="4">
        <v>1577.3996916876899</v>
      </c>
      <c r="N236" s="3" t="b">
        <v>0</v>
      </c>
      <c r="O236" s="4">
        <v>12.0017969329735</v>
      </c>
      <c r="P236" s="4"/>
      <c r="Q236" s="4">
        <v>12.0017969329735</v>
      </c>
      <c r="R236" s="4"/>
      <c r="S236" s="4">
        <v>108.529647570159</v>
      </c>
      <c r="T236" s="3" t="b">
        <v>0</v>
      </c>
      <c r="U236" s="4">
        <v>6.5193000000000003</v>
      </c>
      <c r="V236" s="4">
        <v>182254.51315678199</v>
      </c>
      <c r="W236" s="4">
        <v>85.672135116417095</v>
      </c>
      <c r="X236" s="3" t="b">
        <v>0</v>
      </c>
    </row>
    <row r="237" spans="1:24">
      <c r="A237" s="3"/>
      <c r="B237" s="3"/>
      <c r="C237" s="3" t="s">
        <v>347</v>
      </c>
      <c r="D237" s="3" t="s">
        <v>174</v>
      </c>
      <c r="E237" s="3"/>
      <c r="F237" s="4">
        <v>33</v>
      </c>
      <c r="G237" s="3" t="s">
        <v>346</v>
      </c>
      <c r="H237" s="3" t="s">
        <v>7</v>
      </c>
      <c r="I237" s="3"/>
      <c r="J237" s="1">
        <v>44275.892800925903</v>
      </c>
      <c r="K237" s="4"/>
      <c r="L237" s="4">
        <v>7.2261166666666696</v>
      </c>
      <c r="M237" s="4">
        <v>1588.9740956784599</v>
      </c>
      <c r="N237" s="3" t="b">
        <v>0</v>
      </c>
      <c r="O237" s="4">
        <v>10.5407925844713</v>
      </c>
      <c r="P237" s="4"/>
      <c r="Q237" s="4">
        <v>10.5407925844713</v>
      </c>
      <c r="R237" s="4"/>
      <c r="S237" s="4">
        <v>96.481458953154004</v>
      </c>
      <c r="T237" s="3" t="b">
        <v>0</v>
      </c>
      <c r="U237" s="4">
        <v>6.5193000000000003</v>
      </c>
      <c r="V237" s="4">
        <v>206428.10720379901</v>
      </c>
      <c r="W237" s="4">
        <v>87.938535353192606</v>
      </c>
      <c r="X237" s="3" t="b">
        <v>0</v>
      </c>
    </row>
    <row r="238" spans="1:24">
      <c r="A238" s="3"/>
      <c r="B238" s="3"/>
      <c r="C238" s="3" t="s">
        <v>345</v>
      </c>
      <c r="D238" s="3" t="s">
        <v>174</v>
      </c>
      <c r="E238" s="3"/>
      <c r="F238" s="4">
        <v>34</v>
      </c>
      <c r="G238" s="3" t="s">
        <v>344</v>
      </c>
      <c r="H238" s="3" t="s">
        <v>7</v>
      </c>
      <c r="I238" s="3"/>
      <c r="J238" s="1">
        <v>44275.9078703704</v>
      </c>
      <c r="K238" s="4"/>
      <c r="L238" s="4">
        <v>7.2226833333333298</v>
      </c>
      <c r="M238" s="4">
        <v>1287.6257093941899</v>
      </c>
      <c r="N238" s="3" t="b">
        <v>0</v>
      </c>
      <c r="O238" s="4">
        <v>9.6625300431118202</v>
      </c>
      <c r="P238" s="4"/>
      <c r="Q238" s="4">
        <v>9.6625300431118202</v>
      </c>
      <c r="R238" s="4"/>
      <c r="S238" s="4">
        <v>186.610049693452</v>
      </c>
      <c r="T238" s="3" t="b">
        <v>0</v>
      </c>
      <c r="U238" s="4">
        <v>6.5145666666666697</v>
      </c>
      <c r="V238" s="4">
        <v>180953.21597090899</v>
      </c>
      <c r="W238" s="4">
        <v>88.577200408256303</v>
      </c>
      <c r="X238" s="3" t="b">
        <v>0</v>
      </c>
    </row>
    <row r="239" spans="1:24">
      <c r="A239" s="3"/>
      <c r="B239" s="3"/>
      <c r="C239" s="3" t="s">
        <v>343</v>
      </c>
      <c r="D239" s="3" t="s">
        <v>174</v>
      </c>
      <c r="E239" s="3"/>
      <c r="F239" s="4">
        <v>35</v>
      </c>
      <c r="G239" s="3" t="s">
        <v>342</v>
      </c>
      <c r="H239" s="3" t="s">
        <v>7</v>
      </c>
      <c r="I239" s="3"/>
      <c r="J239" s="1">
        <v>44275.9229513889</v>
      </c>
      <c r="K239" s="4"/>
      <c r="L239" s="4">
        <v>7.2295833333333297</v>
      </c>
      <c r="M239" s="4">
        <v>1532.6670369405399</v>
      </c>
      <c r="N239" s="3" t="b">
        <v>0</v>
      </c>
      <c r="O239" s="4">
        <v>12.620373393839801</v>
      </c>
      <c r="P239" s="4"/>
      <c r="Q239" s="4">
        <v>12.620373393839801</v>
      </c>
      <c r="R239" s="4"/>
      <c r="S239" s="4">
        <v>143.08900889833899</v>
      </c>
      <c r="T239" s="3" t="b">
        <v>0</v>
      </c>
      <c r="U239" s="4">
        <v>6.5193000000000003</v>
      </c>
      <c r="V239" s="4">
        <v>169227.68738525501</v>
      </c>
      <c r="W239" s="4">
        <v>84.8588385963196</v>
      </c>
      <c r="X239" s="3" t="b">
        <v>0</v>
      </c>
    </row>
    <row r="240" spans="1:24">
      <c r="A240" s="3"/>
      <c r="B240" s="3"/>
      <c r="C240" s="3" t="s">
        <v>341</v>
      </c>
      <c r="D240" s="3" t="s">
        <v>174</v>
      </c>
      <c r="E240" s="3"/>
      <c r="F240" s="4">
        <v>36</v>
      </c>
      <c r="G240" s="3" t="s">
        <v>340</v>
      </c>
      <c r="H240" s="3" t="s">
        <v>7</v>
      </c>
      <c r="I240" s="3"/>
      <c r="J240" s="1">
        <v>44275.938125000001</v>
      </c>
      <c r="K240" s="4"/>
      <c r="L240" s="4">
        <v>7.2261499999999996</v>
      </c>
      <c r="M240" s="4">
        <v>1850.2161651255999</v>
      </c>
      <c r="N240" s="3" t="b">
        <v>0</v>
      </c>
      <c r="O240" s="4">
        <v>14.4133898278707</v>
      </c>
      <c r="P240" s="4"/>
      <c r="Q240" s="4">
        <v>14.4133898278707</v>
      </c>
      <c r="R240" s="4"/>
      <c r="S240" s="4">
        <v>116.162863777997</v>
      </c>
      <c r="T240" s="3" t="b">
        <v>0</v>
      </c>
      <c r="U240" s="4">
        <v>6.5193333333333303</v>
      </c>
      <c r="V240" s="4">
        <v>181191.39067657301</v>
      </c>
      <c r="W240" s="4">
        <v>88.161620029857005</v>
      </c>
      <c r="X240" s="3" t="b">
        <v>0</v>
      </c>
    </row>
    <row r="241" spans="1:24">
      <c r="A241" s="3"/>
      <c r="B241" s="3"/>
      <c r="C241" s="3" t="s">
        <v>339</v>
      </c>
      <c r="D241" s="3" t="s">
        <v>174</v>
      </c>
      <c r="E241" s="3"/>
      <c r="F241" s="4">
        <v>37</v>
      </c>
      <c r="G241" s="3" t="s">
        <v>338</v>
      </c>
      <c r="H241" s="3" t="s">
        <v>7</v>
      </c>
      <c r="I241" s="3"/>
      <c r="J241" s="1">
        <v>44275.953125</v>
      </c>
      <c r="K241" s="4"/>
      <c r="L241" s="4">
        <v>7.2261166666666696</v>
      </c>
      <c r="M241" s="4">
        <v>1761.73610349819</v>
      </c>
      <c r="N241" s="3" t="b">
        <v>0</v>
      </c>
      <c r="O241" s="4">
        <v>14.1520639873288</v>
      </c>
      <c r="P241" s="4"/>
      <c r="Q241" s="4">
        <v>14.1520639873288</v>
      </c>
      <c r="R241" s="4"/>
      <c r="S241" s="4">
        <v>123.238948801706</v>
      </c>
      <c r="T241" s="3" t="b">
        <v>0</v>
      </c>
      <c r="U241" s="4">
        <v>6.5193000000000003</v>
      </c>
      <c r="V241" s="4">
        <v>175401.37605093</v>
      </c>
      <c r="W241" s="4">
        <v>87.782384289943906</v>
      </c>
      <c r="X241" s="3" t="b">
        <v>0</v>
      </c>
    </row>
    <row r="242" spans="1:24">
      <c r="A242" s="3"/>
      <c r="B242" s="3"/>
      <c r="C242" s="3" t="s">
        <v>337</v>
      </c>
      <c r="D242" s="3" t="s">
        <v>174</v>
      </c>
      <c r="E242" s="3"/>
      <c r="F242" s="4">
        <v>38</v>
      </c>
      <c r="G242" s="3" t="s">
        <v>336</v>
      </c>
      <c r="H242" s="3" t="s">
        <v>7</v>
      </c>
      <c r="I242" s="3"/>
      <c r="J242" s="1">
        <v>44275.968055555597</v>
      </c>
      <c r="K242" s="4"/>
      <c r="L242" s="4">
        <v>7.2261499999999996</v>
      </c>
      <c r="M242" s="4">
        <v>1913.1671571890699</v>
      </c>
      <c r="N242" s="3" t="b">
        <v>0</v>
      </c>
      <c r="O242" s="4">
        <v>14.8874893631889</v>
      </c>
      <c r="P242" s="4"/>
      <c r="Q242" s="4">
        <v>14.8874893631889</v>
      </c>
      <c r="R242" s="4"/>
      <c r="S242" s="4">
        <v>112.490736137132</v>
      </c>
      <c r="T242" s="3" t="b">
        <v>0</v>
      </c>
      <c r="U242" s="4">
        <v>6.5193333333333303</v>
      </c>
      <c r="V242" s="4">
        <v>181958.93447176099</v>
      </c>
      <c r="W242" s="4">
        <v>85.417875098431097</v>
      </c>
      <c r="X242" s="3" t="b">
        <v>0</v>
      </c>
    </row>
    <row r="243" spans="1:24">
      <c r="A243" s="3"/>
      <c r="B243" s="3"/>
      <c r="C243" s="3" t="s">
        <v>335</v>
      </c>
      <c r="D243" s="3" t="s">
        <v>174</v>
      </c>
      <c r="E243" s="3"/>
      <c r="F243" s="4">
        <v>39</v>
      </c>
      <c r="G243" s="3" t="s">
        <v>334</v>
      </c>
      <c r="H243" s="3" t="s">
        <v>7</v>
      </c>
      <c r="I243" s="3"/>
      <c r="J243" s="1">
        <v>44275.983136574097</v>
      </c>
      <c r="K243" s="4"/>
      <c r="L243" s="4">
        <v>7.2226499999999998</v>
      </c>
      <c r="M243" s="4">
        <v>1699.35566735476</v>
      </c>
      <c r="N243" s="3" t="b">
        <v>0</v>
      </c>
      <c r="O243" s="4">
        <v>15.4006125034104</v>
      </c>
      <c r="P243" s="4"/>
      <c r="Q243" s="4">
        <v>15.4006125034104</v>
      </c>
      <c r="R243" s="4"/>
      <c r="S243" s="4">
        <v>137.27615634043801</v>
      </c>
      <c r="T243" s="3" t="b">
        <v>0</v>
      </c>
      <c r="U243" s="4">
        <v>6.5193000000000003</v>
      </c>
      <c r="V243" s="4">
        <v>156751.94793834799</v>
      </c>
      <c r="W243" s="4">
        <v>87.139054759479507</v>
      </c>
      <c r="X243" s="3" t="b">
        <v>0</v>
      </c>
    </row>
    <row r="244" spans="1:24">
      <c r="A244" s="3"/>
      <c r="B244" s="3"/>
      <c r="C244" s="3" t="s">
        <v>333</v>
      </c>
      <c r="D244" s="3" t="s">
        <v>174</v>
      </c>
      <c r="E244" s="3"/>
      <c r="F244" s="4">
        <v>40</v>
      </c>
      <c r="G244" s="3" t="s">
        <v>332</v>
      </c>
      <c r="H244" s="3" t="s">
        <v>7</v>
      </c>
      <c r="I244" s="3"/>
      <c r="J244" s="1">
        <v>44275.998148148101</v>
      </c>
      <c r="K244" s="4"/>
      <c r="L244" s="4">
        <v>7.2261499999999996</v>
      </c>
      <c r="M244" s="4">
        <v>2328.7866885528601</v>
      </c>
      <c r="N244" s="3" t="b">
        <v>0</v>
      </c>
      <c r="O244" s="4">
        <v>19.380424991400101</v>
      </c>
      <c r="P244" s="4"/>
      <c r="Q244" s="4">
        <v>19.380424991400101</v>
      </c>
      <c r="R244" s="4"/>
      <c r="S244" s="4">
        <v>135.41185796776199</v>
      </c>
      <c r="T244" s="3" t="b">
        <v>0</v>
      </c>
      <c r="U244" s="4">
        <v>6.5193333333333303</v>
      </c>
      <c r="V244" s="4">
        <v>174540.92286034499</v>
      </c>
      <c r="W244" s="4">
        <v>85.304682704079198</v>
      </c>
      <c r="X244" s="3" t="b">
        <v>0</v>
      </c>
    </row>
    <row r="245" spans="1:24">
      <c r="A245" s="3"/>
      <c r="B245" s="3"/>
      <c r="C245" s="3" t="s">
        <v>331</v>
      </c>
      <c r="D245" s="3" t="s">
        <v>174</v>
      </c>
      <c r="E245" s="3"/>
      <c r="F245" s="4">
        <v>41</v>
      </c>
      <c r="G245" s="3" t="s">
        <v>330</v>
      </c>
      <c r="H245" s="3" t="s">
        <v>7</v>
      </c>
      <c r="I245" s="3"/>
      <c r="J245" s="1">
        <v>44276.013229166703</v>
      </c>
      <c r="K245" s="4"/>
      <c r="L245" s="4">
        <v>7.2262500000000003</v>
      </c>
      <c r="M245" s="4">
        <v>1471.7744684250999</v>
      </c>
      <c r="N245" s="3" t="b">
        <v>0</v>
      </c>
      <c r="O245" s="4">
        <v>12.532616094532001</v>
      </c>
      <c r="P245" s="4"/>
      <c r="Q245" s="4">
        <v>12.532616094532001</v>
      </c>
      <c r="R245" s="4"/>
      <c r="S245" s="4">
        <v>136.44613946484901</v>
      </c>
      <c r="T245" s="3" t="b">
        <v>0</v>
      </c>
      <c r="U245" s="4">
        <v>6.51941666666667</v>
      </c>
      <c r="V245" s="4">
        <v>163531.70027497501</v>
      </c>
      <c r="W245" s="4">
        <v>87.417277871502606</v>
      </c>
      <c r="X245" s="3" t="b">
        <v>0</v>
      </c>
    </row>
    <row r="246" spans="1:24">
      <c r="A246" s="3"/>
      <c r="B246" s="3"/>
      <c r="C246" s="3" t="s">
        <v>329</v>
      </c>
      <c r="D246" s="3" t="s">
        <v>174</v>
      </c>
      <c r="E246" s="3"/>
      <c r="F246" s="4">
        <v>42</v>
      </c>
      <c r="G246" s="3" t="s">
        <v>328</v>
      </c>
      <c r="H246" s="3" t="s">
        <v>7</v>
      </c>
      <c r="I246" s="3"/>
      <c r="J246" s="1">
        <v>44276.028391203698</v>
      </c>
      <c r="K246" s="4"/>
      <c r="L246" s="4">
        <v>7.2261499999999996</v>
      </c>
      <c r="M246" s="4">
        <v>1942.27706980529</v>
      </c>
      <c r="N246" s="3" t="b">
        <v>0</v>
      </c>
      <c r="O246" s="4">
        <v>14.625673798238999</v>
      </c>
      <c r="P246" s="4"/>
      <c r="Q246" s="4">
        <v>14.625673798238999</v>
      </c>
      <c r="R246" s="4"/>
      <c r="S246" s="4">
        <v>148.41391624271699</v>
      </c>
      <c r="T246" s="3" t="b">
        <v>0</v>
      </c>
      <c r="U246" s="4">
        <v>6.5240833333333299</v>
      </c>
      <c r="V246" s="4">
        <v>187711.65833605599</v>
      </c>
      <c r="W246" s="4">
        <v>85.385349325516998</v>
      </c>
      <c r="X246" s="3" t="b">
        <v>0</v>
      </c>
    </row>
    <row r="247" spans="1:24">
      <c r="A247" s="3"/>
      <c r="B247" s="3"/>
      <c r="C247" s="3" t="s">
        <v>324</v>
      </c>
      <c r="D247" s="3" t="s">
        <v>174</v>
      </c>
      <c r="E247" s="3"/>
      <c r="F247" s="4">
        <v>43</v>
      </c>
      <c r="G247" s="3" t="s">
        <v>323</v>
      </c>
      <c r="H247" s="3" t="s">
        <v>7</v>
      </c>
      <c r="I247" s="3"/>
      <c r="J247" s="1">
        <v>44276.073750000003</v>
      </c>
      <c r="K247" s="4"/>
      <c r="L247" s="4">
        <v>7.2261499999999996</v>
      </c>
      <c r="M247" s="4">
        <v>702.05934368569297</v>
      </c>
      <c r="N247" s="3" t="b">
        <v>0</v>
      </c>
      <c r="O247" s="4">
        <v>5.4327072028604997</v>
      </c>
      <c r="P247" s="4"/>
      <c r="Q247" s="4">
        <v>5.4327072028604997</v>
      </c>
      <c r="R247" s="4"/>
      <c r="S247" s="4">
        <v>88.735411962667001</v>
      </c>
      <c r="T247" s="3" t="b">
        <v>0</v>
      </c>
      <c r="U247" s="4">
        <v>6.5145666666666697</v>
      </c>
      <c r="V247" s="4">
        <v>165964.44293021</v>
      </c>
      <c r="W247" s="4">
        <v>87.931743506930601</v>
      </c>
      <c r="X247" s="3" t="b">
        <v>0</v>
      </c>
    </row>
    <row r="248" spans="1:24">
      <c r="A248" s="3"/>
      <c r="B248" s="3"/>
      <c r="C248" s="3" t="s">
        <v>322</v>
      </c>
      <c r="D248" s="3" t="s">
        <v>174</v>
      </c>
      <c r="E248" s="3"/>
      <c r="F248" s="4">
        <v>44</v>
      </c>
      <c r="G248" s="3" t="s">
        <v>321</v>
      </c>
      <c r="H248" s="3" t="s">
        <v>7</v>
      </c>
      <c r="I248" s="3"/>
      <c r="J248" s="1">
        <v>44276.088761574101</v>
      </c>
      <c r="K248" s="4"/>
      <c r="L248" s="4">
        <v>7.2261499999999996</v>
      </c>
      <c r="M248" s="4">
        <v>681.28709251265002</v>
      </c>
      <c r="N248" s="3" t="b">
        <v>0</v>
      </c>
      <c r="O248" s="4">
        <v>5.41690013266326</v>
      </c>
      <c r="P248" s="4"/>
      <c r="Q248" s="4">
        <v>5.41690013266326</v>
      </c>
      <c r="R248" s="4"/>
      <c r="S248" s="4" t="s">
        <v>30</v>
      </c>
      <c r="T248" s="3" t="b">
        <v>0</v>
      </c>
      <c r="U248" s="4">
        <v>6.5145833333333298</v>
      </c>
      <c r="V248" s="4">
        <v>161478.36690061499</v>
      </c>
      <c r="W248" s="4">
        <v>84.126927193645201</v>
      </c>
      <c r="X248" s="3" t="b">
        <v>0</v>
      </c>
    </row>
    <row r="249" spans="1:24">
      <c r="A249" s="3"/>
      <c r="B249" s="3"/>
      <c r="C249" s="3" t="s">
        <v>320</v>
      </c>
      <c r="D249" s="3" t="s">
        <v>174</v>
      </c>
      <c r="E249" s="3"/>
      <c r="F249" s="4">
        <v>45</v>
      </c>
      <c r="G249" s="3" t="s">
        <v>319</v>
      </c>
      <c r="H249" s="3" t="s">
        <v>7</v>
      </c>
      <c r="I249" s="3"/>
      <c r="J249" s="1">
        <v>44276.103888888902</v>
      </c>
      <c r="K249" s="4"/>
      <c r="L249" s="4">
        <v>7.2261166666666696</v>
      </c>
      <c r="M249" s="4">
        <v>1065.2953420582101</v>
      </c>
      <c r="N249" s="3" t="b">
        <v>0</v>
      </c>
      <c r="O249" s="4">
        <v>8.9330935237941809</v>
      </c>
      <c r="P249" s="4"/>
      <c r="Q249" s="4">
        <v>8.9330935237941809</v>
      </c>
      <c r="R249" s="4"/>
      <c r="S249" s="4">
        <v>26.361894839051502</v>
      </c>
      <c r="T249" s="3" t="b">
        <v>0</v>
      </c>
      <c r="U249" s="4">
        <v>6.51453333333333</v>
      </c>
      <c r="V249" s="4">
        <v>160707.25363664099</v>
      </c>
      <c r="W249" s="4">
        <v>87.727480958276303</v>
      </c>
      <c r="X249" s="3" t="b">
        <v>0</v>
      </c>
    </row>
    <row r="250" spans="1:24">
      <c r="A250" s="3"/>
      <c r="B250" s="3"/>
      <c r="C250" s="3" t="s">
        <v>318</v>
      </c>
      <c r="D250" s="3" t="s">
        <v>174</v>
      </c>
      <c r="E250" s="3"/>
      <c r="F250" s="4">
        <v>46</v>
      </c>
      <c r="G250" s="3" t="s">
        <v>317</v>
      </c>
      <c r="H250" s="3" t="s">
        <v>7</v>
      </c>
      <c r="I250" s="3"/>
      <c r="J250" s="1">
        <v>44276.119050925903</v>
      </c>
      <c r="K250" s="4"/>
      <c r="L250" s="4">
        <v>7.2261499999999996</v>
      </c>
      <c r="M250" s="4">
        <v>984.67643222452796</v>
      </c>
      <c r="N250" s="3" t="b">
        <v>0</v>
      </c>
      <c r="O250" s="4">
        <v>7.9490009025555901</v>
      </c>
      <c r="P250" s="4"/>
      <c r="Q250" s="4">
        <v>7.9490009025555901</v>
      </c>
      <c r="R250" s="4"/>
      <c r="S250" s="4">
        <v>25.949310035063998</v>
      </c>
      <c r="T250" s="3" t="b">
        <v>0</v>
      </c>
      <c r="U250" s="4">
        <v>6.5145833333333298</v>
      </c>
      <c r="V250" s="4">
        <v>165059.695060253</v>
      </c>
      <c r="W250" s="4">
        <v>85.452494978124193</v>
      </c>
      <c r="X250" s="3" t="b">
        <v>0</v>
      </c>
    </row>
    <row r="251" spans="1:24">
      <c r="A251" s="3"/>
      <c r="B251" s="3"/>
      <c r="C251" s="3" t="s">
        <v>316</v>
      </c>
      <c r="D251" s="3" t="s">
        <v>174</v>
      </c>
      <c r="E251" s="3"/>
      <c r="F251" s="4">
        <v>47</v>
      </c>
      <c r="G251" s="3" t="s">
        <v>315</v>
      </c>
      <c r="H251" s="3" t="s">
        <v>7</v>
      </c>
      <c r="I251" s="3"/>
      <c r="J251" s="1">
        <v>44276.134166666699</v>
      </c>
      <c r="K251" s="4"/>
      <c r="L251" s="4">
        <v>7.2227166666666696</v>
      </c>
      <c r="M251" s="4">
        <v>758.25247212642205</v>
      </c>
      <c r="N251" s="3" t="b">
        <v>0</v>
      </c>
      <c r="O251" s="4">
        <v>6.2573456823127502</v>
      </c>
      <c r="P251" s="4"/>
      <c r="Q251" s="4">
        <v>6.2573456823127502</v>
      </c>
      <c r="R251" s="4"/>
      <c r="S251" s="4">
        <v>47.998261180252697</v>
      </c>
      <c r="T251" s="3" t="b">
        <v>0</v>
      </c>
      <c r="U251" s="4">
        <v>6.5145999999999997</v>
      </c>
      <c r="V251" s="4">
        <v>157769.44054541001</v>
      </c>
      <c r="W251" s="4">
        <v>87.1852796922403</v>
      </c>
      <c r="X251" s="3" t="b">
        <v>0</v>
      </c>
    </row>
    <row r="252" spans="1:24">
      <c r="A252" s="3"/>
      <c r="B252" s="3"/>
      <c r="C252" s="3" t="s">
        <v>314</v>
      </c>
      <c r="D252" s="3" t="s">
        <v>174</v>
      </c>
      <c r="E252" s="3"/>
      <c r="F252" s="4">
        <v>48</v>
      </c>
      <c r="G252" s="3" t="s">
        <v>313</v>
      </c>
      <c r="H252" s="3" t="s">
        <v>7</v>
      </c>
      <c r="I252" s="3"/>
      <c r="J252" s="1">
        <v>44276.1492013889</v>
      </c>
      <c r="K252" s="4"/>
      <c r="L252" s="4">
        <v>7.2226833333333298</v>
      </c>
      <c r="M252" s="4">
        <v>757.83143192385103</v>
      </c>
      <c r="N252" s="3" t="b">
        <v>0</v>
      </c>
      <c r="O252" s="4">
        <v>6.0437799134019103</v>
      </c>
      <c r="P252" s="4"/>
      <c r="Q252" s="4">
        <v>6.0437799134019103</v>
      </c>
      <c r="R252" s="4"/>
      <c r="S252" s="4">
        <v>101.56613298178399</v>
      </c>
      <c r="T252" s="3" t="b">
        <v>0</v>
      </c>
      <c r="U252" s="4">
        <v>6.5145666666666697</v>
      </c>
      <c r="V252" s="4">
        <v>162705.82986451799</v>
      </c>
      <c r="W252" s="4">
        <v>88.295689678460903</v>
      </c>
      <c r="X252" s="3" t="b">
        <v>0</v>
      </c>
    </row>
    <row r="253" spans="1:24">
      <c r="A253" s="3"/>
      <c r="B253" s="3"/>
      <c r="C253" s="3" t="s">
        <v>312</v>
      </c>
      <c r="D253" s="3" t="s">
        <v>174</v>
      </c>
      <c r="E253" s="3"/>
      <c r="F253" s="4">
        <v>49</v>
      </c>
      <c r="G253" s="3" t="s">
        <v>311</v>
      </c>
      <c r="H253" s="3" t="s">
        <v>7</v>
      </c>
      <c r="I253" s="3"/>
      <c r="J253" s="1">
        <v>44276.1643287037</v>
      </c>
      <c r="K253" s="4"/>
      <c r="L253" s="4">
        <v>7.2226499999999998</v>
      </c>
      <c r="M253" s="4">
        <v>701.08346803014297</v>
      </c>
      <c r="N253" s="3" t="b">
        <v>0</v>
      </c>
      <c r="O253" s="4">
        <v>5.6064110088251997</v>
      </c>
      <c r="P253" s="4"/>
      <c r="Q253" s="4">
        <v>5.6064110088251997</v>
      </c>
      <c r="R253" s="4"/>
      <c r="S253" s="4">
        <v>66.274340461650397</v>
      </c>
      <c r="T253" s="3" t="b">
        <v>0</v>
      </c>
      <c r="U253" s="4">
        <v>6.5145499999999998</v>
      </c>
      <c r="V253" s="4">
        <v>161088.89299022901</v>
      </c>
      <c r="W253" s="4">
        <v>87.831431658891205</v>
      </c>
      <c r="X253" s="3" t="b">
        <v>0</v>
      </c>
    </row>
    <row r="254" spans="1:24">
      <c r="A254" s="3"/>
      <c r="B254" s="3"/>
      <c r="C254" s="3" t="s">
        <v>310</v>
      </c>
      <c r="D254" s="3" t="s">
        <v>174</v>
      </c>
      <c r="E254" s="3"/>
      <c r="F254" s="4">
        <v>50</v>
      </c>
      <c r="G254" s="3" t="s">
        <v>309</v>
      </c>
      <c r="H254" s="3" t="s">
        <v>7</v>
      </c>
      <c r="I254" s="3"/>
      <c r="J254" s="1">
        <v>44276.179456018501</v>
      </c>
      <c r="K254" s="4"/>
      <c r="L254" s="4">
        <v>7.2157499999999999</v>
      </c>
      <c r="M254" s="4">
        <v>878.03894194256804</v>
      </c>
      <c r="N254" s="3" t="b">
        <v>0</v>
      </c>
      <c r="O254" s="4">
        <v>5.9001141527248402</v>
      </c>
      <c r="P254" s="4"/>
      <c r="Q254" s="4">
        <v>5.9001141527248402</v>
      </c>
      <c r="R254" s="4"/>
      <c r="S254" s="4">
        <v>27.265608703558399</v>
      </c>
      <c r="T254" s="3" t="b">
        <v>0</v>
      </c>
      <c r="U254" s="4">
        <v>6.5098000000000003</v>
      </c>
      <c r="V254" s="4">
        <v>192655.31732701001</v>
      </c>
      <c r="W254" s="4">
        <v>86.471413070181796</v>
      </c>
      <c r="X254" s="3" t="b">
        <v>0</v>
      </c>
    </row>
    <row r="255" spans="1:24">
      <c r="A255" s="3"/>
      <c r="B255" s="3"/>
      <c r="C255" s="3" t="s">
        <v>308</v>
      </c>
      <c r="D255" s="3" t="s">
        <v>174</v>
      </c>
      <c r="E255" s="3"/>
      <c r="F255" s="4">
        <v>51</v>
      </c>
      <c r="G255" s="3" t="s">
        <v>307</v>
      </c>
      <c r="H255" s="3" t="s">
        <v>7</v>
      </c>
      <c r="I255" s="3"/>
      <c r="J255" s="1">
        <v>44276.194467592599</v>
      </c>
      <c r="K255" s="4"/>
      <c r="L255" s="4">
        <v>7.2295833333333297</v>
      </c>
      <c r="M255" s="4">
        <v>837.32321889179696</v>
      </c>
      <c r="N255" s="3" t="b">
        <v>0</v>
      </c>
      <c r="O255" s="4">
        <v>8.2283996802242196</v>
      </c>
      <c r="P255" s="4"/>
      <c r="Q255" s="4">
        <v>8.2283996802242196</v>
      </c>
      <c r="R255" s="4"/>
      <c r="S255" s="4">
        <v>91.227165510516002</v>
      </c>
      <c r="T255" s="3" t="b">
        <v>0</v>
      </c>
      <c r="U255" s="4">
        <v>6.51453333333333</v>
      </c>
      <c r="V255" s="4">
        <v>136047.39732852601</v>
      </c>
      <c r="W255" s="4">
        <v>88.259605753997903</v>
      </c>
      <c r="X255" s="3" t="b">
        <v>0</v>
      </c>
    </row>
    <row r="256" spans="1:24">
      <c r="A256" s="3"/>
      <c r="B256" s="3"/>
      <c r="C256" s="3" t="s">
        <v>306</v>
      </c>
      <c r="D256" s="3" t="s">
        <v>174</v>
      </c>
      <c r="E256" s="3"/>
      <c r="F256" s="4">
        <v>52</v>
      </c>
      <c r="G256" s="3" t="s">
        <v>305</v>
      </c>
      <c r="H256" s="3" t="s">
        <v>7</v>
      </c>
      <c r="I256" s="3"/>
      <c r="J256" s="1">
        <v>44276.209571759297</v>
      </c>
      <c r="K256" s="4"/>
      <c r="L256" s="4">
        <v>7.2227833333333296</v>
      </c>
      <c r="M256" s="4">
        <v>915.99189734158006</v>
      </c>
      <c r="N256" s="3" t="b">
        <v>0</v>
      </c>
      <c r="O256" s="4">
        <v>6.9526227321149499</v>
      </c>
      <c r="P256" s="4"/>
      <c r="Q256" s="4">
        <v>6.9526227321149499</v>
      </c>
      <c r="R256" s="4"/>
      <c r="S256" s="4">
        <v>65.903094805151895</v>
      </c>
      <c r="T256" s="3" t="b">
        <v>0</v>
      </c>
      <c r="U256" s="4">
        <v>6.51941666666667</v>
      </c>
      <c r="V256" s="4">
        <v>173289.440394226</v>
      </c>
      <c r="W256" s="4">
        <v>85.750196305085595</v>
      </c>
      <c r="X256" s="3" t="b">
        <v>0</v>
      </c>
    </row>
    <row r="257" spans="1:24">
      <c r="A257" s="3"/>
      <c r="B257" s="3"/>
      <c r="C257" s="3" t="s">
        <v>302</v>
      </c>
      <c r="D257" s="3" t="s">
        <v>174</v>
      </c>
      <c r="E257" s="3"/>
      <c r="F257" s="4">
        <v>53</v>
      </c>
      <c r="G257" s="3" t="s">
        <v>301</v>
      </c>
      <c r="H257" s="3" t="s">
        <v>7</v>
      </c>
      <c r="I257" s="3"/>
      <c r="J257" s="1">
        <v>44276.239502314798</v>
      </c>
      <c r="K257" s="4"/>
      <c r="L257" s="4">
        <v>7.2261499999999996</v>
      </c>
      <c r="M257" s="4">
        <v>708.45481857966297</v>
      </c>
      <c r="N257" s="3" t="b">
        <v>0</v>
      </c>
      <c r="O257" s="4">
        <v>5.1956762415441302</v>
      </c>
      <c r="P257" s="4"/>
      <c r="Q257" s="4">
        <v>5.1956762415441302</v>
      </c>
      <c r="R257" s="4"/>
      <c r="S257" s="4">
        <v>68.027538500506907</v>
      </c>
      <c r="T257" s="3" t="b">
        <v>0</v>
      </c>
      <c r="U257" s="4">
        <v>6.5193333333333303</v>
      </c>
      <c r="V257" s="4">
        <v>174362.04980564999</v>
      </c>
      <c r="W257" s="4">
        <v>89.217885453189496</v>
      </c>
      <c r="X257" s="3" t="b">
        <v>0</v>
      </c>
    </row>
    <row r="258" spans="1:24">
      <c r="A258" s="3"/>
      <c r="B258" s="3"/>
      <c r="C258" s="3" t="s">
        <v>300</v>
      </c>
      <c r="D258" s="3" t="s">
        <v>174</v>
      </c>
      <c r="E258" s="3"/>
      <c r="F258" s="4">
        <v>54</v>
      </c>
      <c r="G258" s="3" t="s">
        <v>299</v>
      </c>
      <c r="H258" s="3" t="s">
        <v>7</v>
      </c>
      <c r="I258" s="3"/>
      <c r="J258" s="1">
        <v>44276.254456018498</v>
      </c>
      <c r="K258" s="4"/>
      <c r="L258" s="4">
        <v>7.2261333333333297</v>
      </c>
      <c r="M258" s="4">
        <v>898.45925494954997</v>
      </c>
      <c r="N258" s="3" t="b">
        <v>0</v>
      </c>
      <c r="O258" s="4">
        <v>6.8044182610808299</v>
      </c>
      <c r="P258" s="4"/>
      <c r="Q258" s="4">
        <v>6.8044182610808299</v>
      </c>
      <c r="R258" s="4"/>
      <c r="S258" s="4">
        <v>85.946301791541202</v>
      </c>
      <c r="T258" s="3" t="b">
        <v>0</v>
      </c>
      <c r="U258" s="4">
        <v>6.5193166666666702</v>
      </c>
      <c r="V258" s="4">
        <v>173312.780901739</v>
      </c>
      <c r="W258" s="4">
        <v>86.962986693325206</v>
      </c>
      <c r="X258" s="3" t="b">
        <v>0</v>
      </c>
    </row>
    <row r="259" spans="1:24">
      <c r="A259" s="3"/>
      <c r="B259" s="3"/>
      <c r="C259" s="3" t="s">
        <v>298</v>
      </c>
      <c r="D259" s="3" t="s">
        <v>174</v>
      </c>
      <c r="E259" s="3"/>
      <c r="F259" s="4">
        <v>55</v>
      </c>
      <c r="G259" s="3" t="s">
        <v>297</v>
      </c>
      <c r="H259" s="3" t="s">
        <v>7</v>
      </c>
      <c r="I259" s="3"/>
      <c r="J259" s="1">
        <v>44276.269363425898</v>
      </c>
      <c r="K259" s="4"/>
      <c r="L259" s="4">
        <v>7.2261666666666704</v>
      </c>
      <c r="M259" s="4">
        <v>658.92267621023996</v>
      </c>
      <c r="N259" s="3" t="b">
        <v>0</v>
      </c>
      <c r="O259" s="4">
        <v>4.9920901697051301</v>
      </c>
      <c r="P259" s="4"/>
      <c r="Q259" s="4">
        <v>4.9920901697051301</v>
      </c>
      <c r="R259" s="4"/>
      <c r="S259" s="4">
        <v>121.58073212317299</v>
      </c>
      <c r="T259" s="3" t="b">
        <v>0</v>
      </c>
      <c r="U259" s="4">
        <v>6.5145833333333298</v>
      </c>
      <c r="V259" s="4">
        <v>168133.135810226</v>
      </c>
      <c r="W259" s="4">
        <v>89.943512536014794</v>
      </c>
      <c r="X259" s="3" t="b">
        <v>0</v>
      </c>
    </row>
    <row r="260" spans="1:24">
      <c r="A260" s="3"/>
      <c r="B260" s="3"/>
      <c r="C260" s="3" t="s">
        <v>296</v>
      </c>
      <c r="D260" s="3" t="s">
        <v>174</v>
      </c>
      <c r="E260" s="3"/>
      <c r="F260" s="4">
        <v>56</v>
      </c>
      <c r="G260" s="3" t="s">
        <v>295</v>
      </c>
      <c r="H260" s="3" t="s">
        <v>7</v>
      </c>
      <c r="I260" s="3"/>
      <c r="J260" s="1">
        <v>44276.284386574102</v>
      </c>
      <c r="K260" s="4"/>
      <c r="L260" s="4">
        <v>7.2261166666666696</v>
      </c>
      <c r="M260" s="4">
        <v>937.393345423092</v>
      </c>
      <c r="N260" s="3" t="b">
        <v>0</v>
      </c>
      <c r="O260" s="4">
        <v>6.9154729055582598</v>
      </c>
      <c r="P260" s="4"/>
      <c r="Q260" s="4">
        <v>6.9154729055582598</v>
      </c>
      <c r="R260" s="4"/>
      <c r="S260" s="4">
        <v>60.593343113800401</v>
      </c>
      <c r="T260" s="3" t="b">
        <v>0</v>
      </c>
      <c r="U260" s="4">
        <v>6.5193000000000003</v>
      </c>
      <c r="V260" s="4">
        <v>178198.42250518801</v>
      </c>
      <c r="W260" s="4">
        <v>88.986480925890405</v>
      </c>
      <c r="X260" s="3" t="b">
        <v>0</v>
      </c>
    </row>
    <row r="261" spans="1:24">
      <c r="A261" s="3"/>
      <c r="B261" s="3"/>
      <c r="C261" s="3" t="s">
        <v>294</v>
      </c>
      <c r="D261" s="3" t="s">
        <v>174</v>
      </c>
      <c r="E261" s="3"/>
      <c r="F261" s="4">
        <v>57</v>
      </c>
      <c r="G261" s="3" t="s">
        <v>293</v>
      </c>
      <c r="H261" s="3" t="s">
        <v>7</v>
      </c>
      <c r="I261" s="3"/>
      <c r="J261" s="1">
        <v>44276.299479166701</v>
      </c>
      <c r="K261" s="4"/>
      <c r="L261" s="4">
        <v>7.2261499999999996</v>
      </c>
      <c r="M261" s="4">
        <v>741.54053983641302</v>
      </c>
      <c r="N261" s="3" t="b">
        <v>0</v>
      </c>
      <c r="O261" s="4">
        <v>4.9691826162502997</v>
      </c>
      <c r="P261" s="4"/>
      <c r="Q261" s="4">
        <v>4.9691826162502997</v>
      </c>
      <c r="R261" s="4"/>
      <c r="S261" s="4">
        <v>95.812561344551497</v>
      </c>
      <c r="T261" s="3" t="b">
        <v>0</v>
      </c>
      <c r="U261" s="4">
        <v>6.5145666666666697</v>
      </c>
      <c r="V261" s="4">
        <v>190001.85689511601</v>
      </c>
      <c r="W261" s="4">
        <v>87.178995560711599</v>
      </c>
      <c r="X261" s="3" t="b">
        <v>0</v>
      </c>
    </row>
    <row r="262" spans="1:24">
      <c r="A262" s="3"/>
      <c r="B262" s="3"/>
      <c r="C262" s="3" t="s">
        <v>292</v>
      </c>
      <c r="D262" s="3" t="s">
        <v>174</v>
      </c>
      <c r="E262" s="3"/>
      <c r="F262" s="4">
        <v>58</v>
      </c>
      <c r="G262" s="3" t="s">
        <v>291</v>
      </c>
      <c r="H262" s="3" t="s">
        <v>7</v>
      </c>
      <c r="I262" s="3"/>
      <c r="J262" s="1">
        <v>44276.314502314803</v>
      </c>
      <c r="K262" s="4"/>
      <c r="L262" s="4">
        <v>7.2227166666666696</v>
      </c>
      <c r="M262" s="4">
        <v>1275.5989343359099</v>
      </c>
      <c r="N262" s="3" t="b">
        <v>0</v>
      </c>
      <c r="O262" s="4">
        <v>8.4998970273454706</v>
      </c>
      <c r="P262" s="4"/>
      <c r="Q262" s="4">
        <v>8.4998970273454706</v>
      </c>
      <c r="R262" s="4"/>
      <c r="S262" s="4">
        <v>32.961838419402298</v>
      </c>
      <c r="T262" s="3" t="b">
        <v>0</v>
      </c>
      <c r="U262" s="4">
        <v>6.5145666666666697</v>
      </c>
      <c r="V262" s="4">
        <v>201269.43905131001</v>
      </c>
      <c r="W262" s="4">
        <v>85.241534285171895</v>
      </c>
      <c r="X262" s="3" t="b">
        <v>0</v>
      </c>
    </row>
    <row r="263" spans="1:24">
      <c r="A263" s="3"/>
      <c r="B263" s="3"/>
      <c r="C263" s="3" t="s">
        <v>290</v>
      </c>
      <c r="D263" s="3" t="s">
        <v>174</v>
      </c>
      <c r="E263" s="3"/>
      <c r="F263" s="4">
        <v>59</v>
      </c>
      <c r="G263" s="3" t="s">
        <v>289</v>
      </c>
      <c r="H263" s="3" t="s">
        <v>7</v>
      </c>
      <c r="I263" s="3"/>
      <c r="J263" s="1">
        <v>44276.3296064815</v>
      </c>
      <c r="K263" s="4"/>
      <c r="L263" s="4">
        <v>7.2262666666666702</v>
      </c>
      <c r="M263" s="4">
        <v>1006.15009308717</v>
      </c>
      <c r="N263" s="3" t="b">
        <v>0</v>
      </c>
      <c r="O263" s="4">
        <v>6.4929301633758003</v>
      </c>
      <c r="P263" s="4"/>
      <c r="Q263" s="4">
        <v>6.4929301633758003</v>
      </c>
      <c r="R263" s="4"/>
      <c r="S263" s="4">
        <v>63.016864179875299</v>
      </c>
      <c r="T263" s="3" t="b">
        <v>0</v>
      </c>
      <c r="U263" s="4">
        <v>6.5146666666666704</v>
      </c>
      <c r="V263" s="4">
        <v>202476.727670947</v>
      </c>
      <c r="W263" s="4">
        <v>88.275886953907005</v>
      </c>
      <c r="X263" s="3" t="b">
        <v>0</v>
      </c>
    </row>
    <row r="264" spans="1:24">
      <c r="A264" s="3"/>
      <c r="B264" s="3"/>
      <c r="C264" s="3" t="s">
        <v>288</v>
      </c>
      <c r="D264" s="3" t="s">
        <v>174</v>
      </c>
      <c r="E264" s="3"/>
      <c r="F264" s="4">
        <v>60</v>
      </c>
      <c r="G264" s="3" t="s">
        <v>287</v>
      </c>
      <c r="H264" s="3" t="s">
        <v>7</v>
      </c>
      <c r="I264" s="3"/>
      <c r="J264" s="1">
        <v>44276.3446527778</v>
      </c>
      <c r="K264" s="4"/>
      <c r="L264" s="4">
        <v>7.2261166666666696</v>
      </c>
      <c r="M264" s="4">
        <v>1333.5599674453299</v>
      </c>
      <c r="N264" s="3" t="b">
        <v>0</v>
      </c>
      <c r="O264" s="4">
        <v>10.0368202693359</v>
      </c>
      <c r="P264" s="4"/>
      <c r="Q264" s="4">
        <v>10.0368202693359</v>
      </c>
      <c r="R264" s="4"/>
      <c r="S264" s="4">
        <v>58.3731731997051</v>
      </c>
      <c r="T264" s="3" t="b">
        <v>0</v>
      </c>
      <c r="U264" s="4">
        <v>6.51453333333333</v>
      </c>
      <c r="V264" s="4">
        <v>181084.72660863001</v>
      </c>
      <c r="W264" s="4">
        <v>86.176030056696007</v>
      </c>
      <c r="X264" s="3" t="b">
        <v>0</v>
      </c>
    </row>
    <row r="265" spans="1:24">
      <c r="A265" s="3"/>
      <c r="B265" s="3"/>
      <c r="C265" s="3" t="s">
        <v>286</v>
      </c>
      <c r="D265" s="3" t="s">
        <v>174</v>
      </c>
      <c r="E265" s="3"/>
      <c r="F265" s="4">
        <v>61</v>
      </c>
      <c r="G265" s="3" t="s">
        <v>285</v>
      </c>
      <c r="H265" s="3" t="s">
        <v>7</v>
      </c>
      <c r="I265" s="3"/>
      <c r="J265" s="1">
        <v>44276.359745370399</v>
      </c>
      <c r="K265" s="4"/>
      <c r="L265" s="4">
        <v>7.2226999999999997</v>
      </c>
      <c r="M265" s="4">
        <v>1563.58919871949</v>
      </c>
      <c r="N265" s="3" t="b">
        <v>0</v>
      </c>
      <c r="O265" s="4">
        <v>11.299579651934501</v>
      </c>
      <c r="P265" s="4"/>
      <c r="Q265" s="4">
        <v>11.299579651934501</v>
      </c>
      <c r="R265" s="4"/>
      <c r="S265" s="4">
        <v>64.219381526561804</v>
      </c>
      <c r="T265" s="3" t="b">
        <v>0</v>
      </c>
      <c r="U265" s="4">
        <v>6.5145833333333298</v>
      </c>
      <c r="V265" s="4">
        <v>190769.212637041</v>
      </c>
      <c r="W265" s="4">
        <v>89.666076108000098</v>
      </c>
      <c r="X265" s="3" t="b">
        <v>0</v>
      </c>
    </row>
    <row r="266" spans="1:24">
      <c r="A266" s="3"/>
      <c r="B266" s="3"/>
      <c r="C266" s="3" t="s">
        <v>284</v>
      </c>
      <c r="D266" s="3" t="s">
        <v>174</v>
      </c>
      <c r="E266" s="3"/>
      <c r="F266" s="4">
        <v>62</v>
      </c>
      <c r="G266" s="3" t="s">
        <v>283</v>
      </c>
      <c r="H266" s="3" t="s">
        <v>7</v>
      </c>
      <c r="I266" s="3"/>
      <c r="J266" s="1">
        <v>44276.3747337963</v>
      </c>
      <c r="K266" s="4"/>
      <c r="L266" s="4">
        <v>7.2295833333333297</v>
      </c>
      <c r="M266" s="4">
        <v>1252.7430568787499</v>
      </c>
      <c r="N266" s="3" t="b">
        <v>0</v>
      </c>
      <c r="O266" s="4">
        <v>7.8669570632237198</v>
      </c>
      <c r="P266" s="4"/>
      <c r="Q266" s="4">
        <v>7.8669570632237198</v>
      </c>
      <c r="R266" s="4"/>
      <c r="S266" s="4">
        <v>117.401179152414</v>
      </c>
      <c r="T266" s="3" t="b">
        <v>0</v>
      </c>
      <c r="U266" s="4">
        <v>6.5193000000000003</v>
      </c>
      <c r="V266" s="4">
        <v>211972.27339517901</v>
      </c>
      <c r="W266" s="4">
        <v>88.368826367786397</v>
      </c>
      <c r="X266" s="3" t="b">
        <v>0</v>
      </c>
    </row>
    <row r="267" spans="1:24">
      <c r="A267" s="3"/>
      <c r="B267" s="3"/>
      <c r="C267" s="3" t="s">
        <v>279</v>
      </c>
      <c r="D267" s="3" t="s">
        <v>174</v>
      </c>
      <c r="E267" s="3"/>
      <c r="F267" s="4">
        <v>63</v>
      </c>
      <c r="G267" s="3" t="s">
        <v>278</v>
      </c>
      <c r="H267" s="3" t="s">
        <v>7</v>
      </c>
      <c r="I267" s="3"/>
      <c r="J267" s="1">
        <v>44276.420034722199</v>
      </c>
      <c r="K267" s="4"/>
      <c r="L267" s="4">
        <v>7.2226999999999997</v>
      </c>
      <c r="M267" s="4">
        <v>1495.6328061721599</v>
      </c>
      <c r="N267" s="3" t="b">
        <v>0</v>
      </c>
      <c r="O267" s="4">
        <v>10.1353123329701</v>
      </c>
      <c r="P267" s="4"/>
      <c r="Q267" s="4">
        <v>10.1353123329701</v>
      </c>
      <c r="R267" s="4"/>
      <c r="S267" s="4">
        <v>111.23385054596</v>
      </c>
      <c r="T267" s="3" t="b">
        <v>0</v>
      </c>
      <c r="U267" s="4">
        <v>6.5145833333333298</v>
      </c>
      <c r="V267" s="4">
        <v>201309.30069797899</v>
      </c>
      <c r="W267" s="4">
        <v>86.664371275718693</v>
      </c>
      <c r="X267" s="3" t="b">
        <v>0</v>
      </c>
    </row>
    <row r="268" spans="1:24">
      <c r="A268" s="3"/>
      <c r="B268" s="3"/>
      <c r="C268" s="3" t="s">
        <v>277</v>
      </c>
      <c r="D268" s="3" t="s">
        <v>174</v>
      </c>
      <c r="E268" s="3"/>
      <c r="F268" s="4">
        <v>64</v>
      </c>
      <c r="G268" s="3" t="s">
        <v>276</v>
      </c>
      <c r="H268" s="3" t="s">
        <v>7</v>
      </c>
      <c r="I268" s="3"/>
      <c r="J268" s="1">
        <v>44276.435138888897</v>
      </c>
      <c r="K268" s="4"/>
      <c r="L268" s="4">
        <v>7.2261333333333297</v>
      </c>
      <c r="M268" s="4">
        <v>956.24084306288898</v>
      </c>
      <c r="N268" s="3" t="b">
        <v>0</v>
      </c>
      <c r="O268" s="4">
        <v>8.0815703050727805</v>
      </c>
      <c r="P268" s="4"/>
      <c r="Q268" s="4">
        <v>8.0815703050727805</v>
      </c>
      <c r="R268" s="4"/>
      <c r="S268" s="4">
        <v>77.929191971287906</v>
      </c>
      <c r="T268" s="3" t="b">
        <v>0</v>
      </c>
      <c r="U268" s="4">
        <v>6.5193166666666702</v>
      </c>
      <c r="V268" s="4">
        <v>157916.31087189901</v>
      </c>
      <c r="W268" s="4">
        <v>89.053909429988707</v>
      </c>
      <c r="X268" s="3" t="b">
        <v>0</v>
      </c>
    </row>
    <row r="269" spans="1:24">
      <c r="A269" s="3"/>
      <c r="B269" s="3"/>
      <c r="C269" s="3" t="s">
        <v>275</v>
      </c>
      <c r="D269" s="3" t="s">
        <v>174</v>
      </c>
      <c r="E269" s="3"/>
      <c r="F269" s="4">
        <v>65</v>
      </c>
      <c r="G269" s="3" t="s">
        <v>274</v>
      </c>
      <c r="H269" s="3" t="s">
        <v>7</v>
      </c>
      <c r="I269" s="3"/>
      <c r="J269" s="1">
        <v>44276.450092592597</v>
      </c>
      <c r="K269" s="4"/>
      <c r="L269" s="4">
        <v>7.2261499999999996</v>
      </c>
      <c r="M269" s="4">
        <v>1661.5732965152499</v>
      </c>
      <c r="N269" s="3" t="b">
        <v>0</v>
      </c>
      <c r="O269" s="4">
        <v>13.4213722546386</v>
      </c>
      <c r="P269" s="4"/>
      <c r="Q269" s="4">
        <v>13.4213722546386</v>
      </c>
      <c r="R269" s="4"/>
      <c r="S269" s="4">
        <v>54.533975799081503</v>
      </c>
      <c r="T269" s="3" t="b">
        <v>0</v>
      </c>
      <c r="U269" s="4">
        <v>6.5193333333333303</v>
      </c>
      <c r="V269" s="4">
        <v>173542.415597363</v>
      </c>
      <c r="W269" s="4">
        <v>88.670247475235001</v>
      </c>
      <c r="X269" s="3" t="b">
        <v>0</v>
      </c>
    </row>
    <row r="270" spans="1:24">
      <c r="A270" s="3"/>
      <c r="B270" s="3"/>
      <c r="C270" s="3" t="s">
        <v>273</v>
      </c>
      <c r="D270" s="3" t="s">
        <v>174</v>
      </c>
      <c r="E270" s="3"/>
      <c r="F270" s="4">
        <v>66</v>
      </c>
      <c r="G270" s="3" t="s">
        <v>272</v>
      </c>
      <c r="H270" s="3" t="s">
        <v>7</v>
      </c>
      <c r="I270" s="3"/>
      <c r="J270" s="1">
        <v>44276.465011574102</v>
      </c>
      <c r="K270" s="4"/>
      <c r="L270" s="4">
        <v>7.2261166666666696</v>
      </c>
      <c r="M270" s="4">
        <v>1290.60678375102</v>
      </c>
      <c r="N270" s="3" t="b">
        <v>0</v>
      </c>
      <c r="O270" s="4">
        <v>9.8970400135010603</v>
      </c>
      <c r="P270" s="4"/>
      <c r="Q270" s="4">
        <v>9.8970400135010603</v>
      </c>
      <c r="R270" s="4"/>
      <c r="S270" s="4">
        <v>95.263102727765101</v>
      </c>
      <c r="T270" s="3" t="b">
        <v>0</v>
      </c>
      <c r="U270" s="4">
        <v>6.5193000000000003</v>
      </c>
      <c r="V270" s="4">
        <v>177486.11265855201</v>
      </c>
      <c r="W270" s="4">
        <v>88.108586218492604</v>
      </c>
      <c r="X270" s="3" t="b">
        <v>0</v>
      </c>
    </row>
    <row r="271" spans="1:24">
      <c r="A271" s="3"/>
      <c r="B271" s="3"/>
      <c r="C271" s="3" t="s">
        <v>271</v>
      </c>
      <c r="D271" s="3" t="s">
        <v>174</v>
      </c>
      <c r="E271" s="3"/>
      <c r="F271" s="4">
        <v>67</v>
      </c>
      <c r="G271" s="3" t="s">
        <v>270</v>
      </c>
      <c r="H271" s="3" t="s">
        <v>7</v>
      </c>
      <c r="I271" s="3"/>
      <c r="J271" s="1">
        <v>44276.480127314797</v>
      </c>
      <c r="K271" s="4"/>
      <c r="L271" s="4">
        <v>7.2261499999999996</v>
      </c>
      <c r="M271" s="4">
        <v>1031.6966469643401</v>
      </c>
      <c r="N271" s="3" t="b">
        <v>0</v>
      </c>
      <c r="O271" s="4">
        <v>9.14032126651861</v>
      </c>
      <c r="P271" s="4"/>
      <c r="Q271" s="4">
        <v>9.14032126651861</v>
      </c>
      <c r="R271" s="4"/>
      <c r="S271" s="4">
        <v>123.424107378611</v>
      </c>
      <c r="T271" s="3" t="b">
        <v>0</v>
      </c>
      <c r="U271" s="4">
        <v>6.5193333333333303</v>
      </c>
      <c r="V271" s="4">
        <v>152448.12543308901</v>
      </c>
      <c r="W271" s="4">
        <v>91.460227657371405</v>
      </c>
      <c r="X271" s="3" t="b">
        <v>0</v>
      </c>
    </row>
    <row r="272" spans="1:24">
      <c r="A272" s="3"/>
      <c r="B272" s="3"/>
      <c r="C272" s="3" t="s">
        <v>269</v>
      </c>
      <c r="D272" s="3" t="s">
        <v>174</v>
      </c>
      <c r="E272" s="3"/>
      <c r="F272" s="4">
        <v>68</v>
      </c>
      <c r="G272" s="3" t="s">
        <v>268</v>
      </c>
      <c r="H272" s="3" t="s">
        <v>7</v>
      </c>
      <c r="I272" s="3"/>
      <c r="J272" s="1">
        <v>44276.495185185202</v>
      </c>
      <c r="K272" s="4"/>
      <c r="L272" s="4">
        <v>7.2261166666666696</v>
      </c>
      <c r="M272" s="4">
        <v>1370.5530217262699</v>
      </c>
      <c r="N272" s="3" t="b">
        <v>0</v>
      </c>
      <c r="O272" s="4">
        <v>11.1391785002651</v>
      </c>
      <c r="P272" s="4"/>
      <c r="Q272" s="4">
        <v>11.1391785002651</v>
      </c>
      <c r="R272" s="4"/>
      <c r="S272" s="4">
        <v>107.041921342253</v>
      </c>
      <c r="T272" s="3" t="b">
        <v>0</v>
      </c>
      <c r="U272" s="4">
        <v>6.5193000000000003</v>
      </c>
      <c r="V272" s="4">
        <v>169390.667472375</v>
      </c>
      <c r="W272" s="4">
        <v>86.864720458604907</v>
      </c>
      <c r="X272" s="3" t="b">
        <v>0</v>
      </c>
    </row>
    <row r="273" spans="1:24">
      <c r="A273" s="3"/>
      <c r="B273" s="3"/>
      <c r="C273" s="3" t="s">
        <v>267</v>
      </c>
      <c r="D273" s="3" t="s">
        <v>174</v>
      </c>
      <c r="E273" s="3"/>
      <c r="F273" s="4">
        <v>69</v>
      </c>
      <c r="G273" s="3" t="s">
        <v>266</v>
      </c>
      <c r="H273" s="3" t="s">
        <v>7</v>
      </c>
      <c r="I273" s="3"/>
      <c r="J273" s="1">
        <v>44276.510277777801</v>
      </c>
      <c r="K273" s="4"/>
      <c r="L273" s="4">
        <v>7.2261499999999996</v>
      </c>
      <c r="M273" s="4">
        <v>1630.37095442027</v>
      </c>
      <c r="N273" s="3" t="b">
        <v>0</v>
      </c>
      <c r="O273" s="4">
        <v>14.517837998581101</v>
      </c>
      <c r="P273" s="4"/>
      <c r="Q273" s="4">
        <v>14.517837998581101</v>
      </c>
      <c r="R273" s="4"/>
      <c r="S273" s="4">
        <v>89.952919408688302</v>
      </c>
      <c r="T273" s="3" t="b">
        <v>0</v>
      </c>
      <c r="U273" s="4">
        <v>6.5193333333333303</v>
      </c>
      <c r="V273" s="4">
        <v>158624.141773073</v>
      </c>
      <c r="W273" s="4">
        <v>88.367082902406096</v>
      </c>
      <c r="X273" s="3" t="b">
        <v>0</v>
      </c>
    </row>
    <row r="274" spans="1:24">
      <c r="A274" s="3"/>
      <c r="B274" s="3"/>
      <c r="C274" s="3" t="s">
        <v>265</v>
      </c>
      <c r="D274" s="3" t="s">
        <v>174</v>
      </c>
      <c r="E274" s="3"/>
      <c r="F274" s="4">
        <v>70</v>
      </c>
      <c r="G274" s="3" t="s">
        <v>264</v>
      </c>
      <c r="H274" s="3" t="s">
        <v>7</v>
      </c>
      <c r="I274" s="3"/>
      <c r="J274" s="1">
        <v>44276.525462963</v>
      </c>
      <c r="K274" s="4"/>
      <c r="L274" s="4">
        <v>7.2261833333333296</v>
      </c>
      <c r="M274" s="4">
        <v>1643.11787655833</v>
      </c>
      <c r="N274" s="3" t="b">
        <v>0</v>
      </c>
      <c r="O274" s="4">
        <v>13.903397029423701</v>
      </c>
      <c r="P274" s="4"/>
      <c r="Q274" s="4">
        <v>13.903397029423701</v>
      </c>
      <c r="R274" s="4"/>
      <c r="S274" s="4">
        <v>105.084894306623</v>
      </c>
      <c r="T274" s="3" t="b">
        <v>0</v>
      </c>
      <c r="U274" s="4">
        <v>6.5145666666666697</v>
      </c>
      <c r="V274" s="4">
        <v>166231.9065781</v>
      </c>
      <c r="W274" s="4">
        <v>85.5668348718049</v>
      </c>
      <c r="X274" s="3" t="b">
        <v>0</v>
      </c>
    </row>
    <row r="275" spans="1:24">
      <c r="A275" s="3"/>
      <c r="B275" s="3"/>
      <c r="C275" s="3" t="s">
        <v>263</v>
      </c>
      <c r="D275" s="3" t="s">
        <v>174</v>
      </c>
      <c r="E275" s="3"/>
      <c r="F275" s="4">
        <v>71</v>
      </c>
      <c r="G275" s="3" t="s">
        <v>262</v>
      </c>
      <c r="H275" s="3" t="s">
        <v>7</v>
      </c>
      <c r="I275" s="3"/>
      <c r="J275" s="1">
        <v>44276.540578703702</v>
      </c>
      <c r="K275" s="4"/>
      <c r="L275" s="4">
        <v>7.2261499999999996</v>
      </c>
      <c r="M275" s="4">
        <v>1142.1045450045001</v>
      </c>
      <c r="N275" s="3" t="b">
        <v>0</v>
      </c>
      <c r="O275" s="4">
        <v>9.3998829559933696</v>
      </c>
      <c r="P275" s="4"/>
      <c r="Q275" s="4">
        <v>9.3998829559933696</v>
      </c>
      <c r="R275" s="4"/>
      <c r="S275" s="4">
        <v>137.28892320430199</v>
      </c>
      <c r="T275" s="3" t="b">
        <v>0</v>
      </c>
      <c r="U275" s="4">
        <v>6.5193333333333303</v>
      </c>
      <c r="V275" s="4">
        <v>164547.86906184399</v>
      </c>
      <c r="W275" s="4">
        <v>87.695398321232105</v>
      </c>
      <c r="X275" s="3" t="b">
        <v>0</v>
      </c>
    </row>
    <row r="276" spans="1:24">
      <c r="A276" s="3"/>
      <c r="B276" s="3"/>
      <c r="C276" s="3" t="s">
        <v>261</v>
      </c>
      <c r="D276" s="3" t="s">
        <v>174</v>
      </c>
      <c r="E276" s="3"/>
      <c r="F276" s="4">
        <v>72</v>
      </c>
      <c r="G276" s="3" t="s">
        <v>260</v>
      </c>
      <c r="H276" s="3" t="s">
        <v>7</v>
      </c>
      <c r="I276" s="3"/>
      <c r="J276" s="1">
        <v>44276.555729166699</v>
      </c>
      <c r="K276" s="4"/>
      <c r="L276" s="4">
        <v>7.2261166666666696</v>
      </c>
      <c r="M276" s="4">
        <v>1956.94766238693</v>
      </c>
      <c r="N276" s="3" t="b">
        <v>0</v>
      </c>
      <c r="O276" s="4">
        <v>13.75896659118</v>
      </c>
      <c r="P276" s="4"/>
      <c r="Q276" s="4">
        <v>13.75896659118</v>
      </c>
      <c r="R276" s="4"/>
      <c r="S276" s="4">
        <v>83.489287243004199</v>
      </c>
      <c r="T276" s="3" t="b">
        <v>0</v>
      </c>
      <c r="U276" s="4">
        <v>6.51453333333333</v>
      </c>
      <c r="V276" s="4">
        <v>199857.72335810101</v>
      </c>
      <c r="W276" s="4">
        <v>89.206588514804295</v>
      </c>
      <c r="X276" s="3" t="b">
        <v>0</v>
      </c>
    </row>
    <row r="277" spans="1:24">
      <c r="A277" s="3"/>
      <c r="B277" s="3"/>
      <c r="C277" s="3" t="s">
        <v>257</v>
      </c>
      <c r="D277" s="3" t="s">
        <v>174</v>
      </c>
      <c r="E277" s="3"/>
      <c r="F277" s="4">
        <v>73</v>
      </c>
      <c r="G277" s="3" t="s">
        <v>256</v>
      </c>
      <c r="H277" s="3" t="s">
        <v>7</v>
      </c>
      <c r="I277" s="3"/>
      <c r="J277" s="1">
        <v>44276.585868055598</v>
      </c>
      <c r="K277" s="4"/>
      <c r="L277" s="4">
        <v>7.2261166666666696</v>
      </c>
      <c r="M277" s="4">
        <v>1132.3517300671799</v>
      </c>
      <c r="N277" s="3" t="b">
        <v>0</v>
      </c>
      <c r="O277" s="4">
        <v>10.458356094904699</v>
      </c>
      <c r="P277" s="4"/>
      <c r="Q277" s="4">
        <v>10.458356094904699</v>
      </c>
      <c r="R277" s="4"/>
      <c r="S277" s="4">
        <v>38.2442507309039</v>
      </c>
      <c r="T277" s="3" t="b">
        <v>0</v>
      </c>
      <c r="U277" s="4">
        <v>6.51453333333333</v>
      </c>
      <c r="V277" s="4">
        <v>148153.90167158601</v>
      </c>
      <c r="W277" s="4">
        <v>88.573846887784796</v>
      </c>
      <c r="X277" s="3" t="b">
        <v>0</v>
      </c>
    </row>
    <row r="278" spans="1:24">
      <c r="A278" s="3"/>
      <c r="B278" s="3"/>
      <c r="C278" s="3" t="s">
        <v>255</v>
      </c>
      <c r="D278" s="3" t="s">
        <v>174</v>
      </c>
      <c r="E278" s="3"/>
      <c r="F278" s="4">
        <v>74</v>
      </c>
      <c r="G278" s="3" t="s">
        <v>254</v>
      </c>
      <c r="H278" s="3" t="s">
        <v>7</v>
      </c>
      <c r="I278" s="3"/>
      <c r="J278" s="1">
        <v>44276.600868055597</v>
      </c>
      <c r="K278" s="4"/>
      <c r="L278" s="4">
        <v>7.2227166666666696</v>
      </c>
      <c r="M278" s="4">
        <v>860.50167126100905</v>
      </c>
      <c r="N278" s="3" t="b">
        <v>0</v>
      </c>
      <c r="O278" s="4">
        <v>6.7782337430074202</v>
      </c>
      <c r="P278" s="4"/>
      <c r="Q278" s="4">
        <v>6.7782337430074202</v>
      </c>
      <c r="R278" s="4"/>
      <c r="S278" s="4">
        <v>46.3899778086423</v>
      </c>
      <c r="T278" s="3" t="b">
        <v>0</v>
      </c>
      <c r="U278" s="4">
        <v>6.5145999999999997</v>
      </c>
      <c r="V278" s="4">
        <v>166569.80458331</v>
      </c>
      <c r="W278" s="4">
        <v>89.692229481330401</v>
      </c>
      <c r="X278" s="3" t="b">
        <v>0</v>
      </c>
    </row>
    <row r="279" spans="1:24">
      <c r="A279" s="3"/>
      <c r="B279" s="3"/>
      <c r="C279" s="3" t="s">
        <v>253</v>
      </c>
      <c r="D279" s="3" t="s">
        <v>174</v>
      </c>
      <c r="E279" s="3"/>
      <c r="F279" s="4">
        <v>75</v>
      </c>
      <c r="G279" s="3" t="s">
        <v>252</v>
      </c>
      <c r="H279" s="3" t="s">
        <v>7</v>
      </c>
      <c r="I279" s="3"/>
      <c r="J279" s="1">
        <v>44276.6158796296</v>
      </c>
      <c r="K279" s="4"/>
      <c r="L279" s="4">
        <v>7.2261333333333297</v>
      </c>
      <c r="M279" s="4">
        <v>757.53092438372005</v>
      </c>
      <c r="N279" s="3" t="b">
        <v>0</v>
      </c>
      <c r="O279" s="4">
        <v>5.8227968178162799</v>
      </c>
      <c r="P279" s="4"/>
      <c r="Q279" s="4">
        <v>5.8227968178162799</v>
      </c>
      <c r="R279" s="4"/>
      <c r="S279" s="4">
        <v>42.650748024890397</v>
      </c>
      <c r="T279" s="3" t="b">
        <v>0</v>
      </c>
      <c r="U279" s="4">
        <v>6.5098000000000003</v>
      </c>
      <c r="V279" s="4">
        <v>168206.10634507801</v>
      </c>
      <c r="W279" s="4">
        <v>88.785076452125693</v>
      </c>
      <c r="X279" s="3" t="b">
        <v>0</v>
      </c>
    </row>
    <row r="280" spans="1:24">
      <c r="A280" s="3"/>
      <c r="B280" s="3"/>
      <c r="C280" s="3" t="s">
        <v>251</v>
      </c>
      <c r="D280" s="3" t="s">
        <v>174</v>
      </c>
      <c r="E280" s="3"/>
      <c r="F280" s="4">
        <v>76</v>
      </c>
      <c r="G280" s="3" t="s">
        <v>250</v>
      </c>
      <c r="H280" s="3" t="s">
        <v>7</v>
      </c>
      <c r="I280" s="3"/>
      <c r="J280" s="1">
        <v>44276.630798611099</v>
      </c>
      <c r="K280" s="4"/>
      <c r="L280" s="4">
        <v>7.2226833333333298</v>
      </c>
      <c r="M280" s="4">
        <v>771.05390152418101</v>
      </c>
      <c r="N280" s="3" t="b">
        <v>0</v>
      </c>
      <c r="O280" s="4">
        <v>5.6960361030126903</v>
      </c>
      <c r="P280" s="4"/>
      <c r="Q280" s="4">
        <v>5.6960361030126903</v>
      </c>
      <c r="R280" s="4"/>
      <c r="S280" s="4">
        <v>84.219376307508895</v>
      </c>
      <c r="T280" s="3" t="b">
        <v>0</v>
      </c>
      <c r="U280" s="4">
        <v>6.5145666666666697</v>
      </c>
      <c r="V280" s="4">
        <v>174646.394800151</v>
      </c>
      <c r="W280" s="4">
        <v>92.558974023349805</v>
      </c>
      <c r="X280" s="3" t="b">
        <v>0</v>
      </c>
    </row>
    <row r="281" spans="1:24">
      <c r="A281" s="3"/>
      <c r="B281" s="3"/>
      <c r="C281" s="3" t="s">
        <v>249</v>
      </c>
      <c r="D281" s="3" t="s">
        <v>174</v>
      </c>
      <c r="E281" s="3"/>
      <c r="F281" s="4">
        <v>77</v>
      </c>
      <c r="G281" s="3" t="s">
        <v>248</v>
      </c>
      <c r="H281" s="3" t="s">
        <v>7</v>
      </c>
      <c r="I281" s="3"/>
      <c r="J281" s="1">
        <v>44276.645891203698</v>
      </c>
      <c r="K281" s="4"/>
      <c r="L281" s="4">
        <v>7.2261166666666696</v>
      </c>
      <c r="M281" s="4">
        <v>483.45948449528498</v>
      </c>
      <c r="N281" s="3" t="b">
        <v>0</v>
      </c>
      <c r="O281" s="4">
        <v>3.8384794803129099</v>
      </c>
      <c r="P281" s="4"/>
      <c r="Q281" s="4">
        <v>3.8384794803129099</v>
      </c>
      <c r="R281" s="4"/>
      <c r="S281" s="4">
        <v>45.804075807077098</v>
      </c>
      <c r="T281" s="3" t="b">
        <v>0</v>
      </c>
      <c r="U281" s="4">
        <v>6.5145499999999998</v>
      </c>
      <c r="V281" s="4">
        <v>156406.122082385</v>
      </c>
      <c r="W281" s="4">
        <v>88.228224493213006</v>
      </c>
      <c r="X281" s="3" t="b">
        <v>0</v>
      </c>
    </row>
    <row r="282" spans="1:24">
      <c r="A282" s="3"/>
      <c r="B282" s="3"/>
      <c r="C282" s="3" t="s">
        <v>247</v>
      </c>
      <c r="D282" s="3" t="s">
        <v>174</v>
      </c>
      <c r="E282" s="3"/>
      <c r="F282" s="4">
        <v>78</v>
      </c>
      <c r="G282" s="3" t="s">
        <v>246</v>
      </c>
      <c r="H282" s="3" t="s">
        <v>7</v>
      </c>
      <c r="I282" s="3"/>
      <c r="J282" s="1">
        <v>44276.660891203697</v>
      </c>
      <c r="K282" s="4"/>
      <c r="L282" s="4">
        <v>7.2296333333333296</v>
      </c>
      <c r="M282" s="4">
        <v>996.06507535016794</v>
      </c>
      <c r="N282" s="3" t="b">
        <v>0</v>
      </c>
      <c r="O282" s="4">
        <v>8.8583391959720696</v>
      </c>
      <c r="P282" s="4"/>
      <c r="Q282" s="4">
        <v>8.8583391959720696</v>
      </c>
      <c r="R282" s="4"/>
      <c r="S282" s="4">
        <v>37.157184969916003</v>
      </c>
      <c r="T282" s="3" t="b">
        <v>0</v>
      </c>
      <c r="U282" s="4">
        <v>6.5145833333333298</v>
      </c>
      <c r="V282" s="4">
        <v>151408.20810223799</v>
      </c>
      <c r="W282" s="4">
        <v>88.155863815066397</v>
      </c>
      <c r="X282" s="3" t="b">
        <v>0</v>
      </c>
    </row>
    <row r="283" spans="1:24">
      <c r="A283" s="3"/>
      <c r="B283" s="3"/>
      <c r="C283" s="3" t="s">
        <v>245</v>
      </c>
      <c r="D283" s="3" t="s">
        <v>174</v>
      </c>
      <c r="E283" s="3"/>
      <c r="F283" s="4">
        <v>79</v>
      </c>
      <c r="G283" s="3" t="s">
        <v>244</v>
      </c>
      <c r="H283" s="3" t="s">
        <v>7</v>
      </c>
      <c r="I283" s="3"/>
      <c r="J283" s="1">
        <v>44276.675960648201</v>
      </c>
      <c r="K283" s="4"/>
      <c r="L283" s="4">
        <v>7.2226833333333298</v>
      </c>
      <c r="M283" s="4">
        <v>1119.0851814836799</v>
      </c>
      <c r="N283" s="3" t="b">
        <v>0</v>
      </c>
      <c r="O283" s="4">
        <v>9.4358921698215905</v>
      </c>
      <c r="P283" s="4"/>
      <c r="Q283" s="4">
        <v>9.4358921698215905</v>
      </c>
      <c r="R283" s="4"/>
      <c r="S283" s="4">
        <v>53.7537493029985</v>
      </c>
      <c r="T283" s="3" t="b">
        <v>0</v>
      </c>
      <c r="U283" s="4">
        <v>6.5145499999999998</v>
      </c>
      <c r="V283" s="4">
        <v>160675.54490500901</v>
      </c>
      <c r="W283" s="4">
        <v>87.926268990427502</v>
      </c>
      <c r="X283" s="3" t="b">
        <v>0</v>
      </c>
    </row>
    <row r="284" spans="1:24">
      <c r="A284" s="3"/>
      <c r="B284" s="3"/>
      <c r="C284" s="3" t="s">
        <v>243</v>
      </c>
      <c r="D284" s="3" t="s">
        <v>174</v>
      </c>
      <c r="E284" s="3"/>
      <c r="F284" s="4">
        <v>80</v>
      </c>
      <c r="G284" s="3" t="s">
        <v>242</v>
      </c>
      <c r="H284" s="3" t="s">
        <v>7</v>
      </c>
      <c r="I284" s="3"/>
      <c r="J284" s="1">
        <v>44276.690972222197</v>
      </c>
      <c r="K284" s="4"/>
      <c r="L284" s="4">
        <v>7.2262000000000004</v>
      </c>
      <c r="M284" s="4">
        <v>918.78350497170902</v>
      </c>
      <c r="N284" s="3" t="b">
        <v>0</v>
      </c>
      <c r="O284" s="4">
        <v>7.3242807598516499</v>
      </c>
      <c r="P284" s="4"/>
      <c r="Q284" s="4">
        <v>7.3242807598516499</v>
      </c>
      <c r="R284" s="4"/>
      <c r="S284" s="4">
        <v>39.963901668048301</v>
      </c>
      <c r="T284" s="3" t="b">
        <v>0</v>
      </c>
      <c r="U284" s="4">
        <v>6.5145999999999997</v>
      </c>
      <c r="V284" s="4">
        <v>165831.43096862</v>
      </c>
      <c r="W284" s="4">
        <v>89.152671383960595</v>
      </c>
      <c r="X284" s="3" t="b">
        <v>0</v>
      </c>
    </row>
    <row r="285" spans="1:24">
      <c r="A285" s="3"/>
      <c r="B285" s="3"/>
      <c r="C285" s="3" t="s">
        <v>241</v>
      </c>
      <c r="D285" s="3" t="s">
        <v>174</v>
      </c>
      <c r="E285" s="3"/>
      <c r="F285" s="4">
        <v>81</v>
      </c>
      <c r="G285" s="3" t="s">
        <v>240</v>
      </c>
      <c r="H285" s="3" t="s">
        <v>7</v>
      </c>
      <c r="I285" s="3"/>
      <c r="J285" s="1">
        <v>44276.705995370401</v>
      </c>
      <c r="K285" s="4"/>
      <c r="L285" s="4">
        <v>7.2261166666666696</v>
      </c>
      <c r="M285" s="4">
        <v>860.65127455349898</v>
      </c>
      <c r="N285" s="3" t="b">
        <v>0</v>
      </c>
      <c r="O285" s="4">
        <v>7.8509791453574396</v>
      </c>
      <c r="P285" s="4"/>
      <c r="Q285" s="4">
        <v>7.8509791453574396</v>
      </c>
      <c r="R285" s="4"/>
      <c r="S285" s="4">
        <v>71.060112489630995</v>
      </c>
      <c r="T285" s="3" t="b">
        <v>0</v>
      </c>
      <c r="U285" s="4">
        <v>6.4954999999999998</v>
      </c>
      <c r="V285" s="4">
        <v>145895.44923652499</v>
      </c>
      <c r="W285" s="4">
        <v>87.573833769709594</v>
      </c>
      <c r="X285" s="3" t="b">
        <v>0</v>
      </c>
    </row>
    <row r="286" spans="1:24">
      <c r="A286" s="3"/>
      <c r="B286" s="3"/>
      <c r="C286" s="3" t="s">
        <v>239</v>
      </c>
      <c r="D286" s="3" t="s">
        <v>174</v>
      </c>
      <c r="E286" s="3"/>
      <c r="F286" s="4">
        <v>82</v>
      </c>
      <c r="G286" s="3" t="s">
        <v>238</v>
      </c>
      <c r="H286" s="3" t="s">
        <v>7</v>
      </c>
      <c r="I286" s="3"/>
      <c r="J286" s="1">
        <v>44276.720914351798</v>
      </c>
      <c r="K286" s="4"/>
      <c r="L286" s="4">
        <v>7.2261666666666704</v>
      </c>
      <c r="M286" s="4">
        <v>1281.19148607751</v>
      </c>
      <c r="N286" s="3" t="b">
        <v>0</v>
      </c>
      <c r="O286" s="4">
        <v>9.8015318718545892</v>
      </c>
      <c r="P286" s="4"/>
      <c r="Q286" s="4">
        <v>9.8015318718545892</v>
      </c>
      <c r="R286" s="4"/>
      <c r="S286" s="4">
        <v>8.5035913916859105</v>
      </c>
      <c r="T286" s="3" t="b">
        <v>0</v>
      </c>
      <c r="U286" s="4">
        <v>6.5145666666666697</v>
      </c>
      <c r="V286" s="4">
        <v>177741.213211205</v>
      </c>
      <c r="W286" s="4">
        <v>91.825234851304998</v>
      </c>
      <c r="X286" s="3" t="b">
        <v>0</v>
      </c>
    </row>
    <row r="287" spans="1:24">
      <c r="A287" s="3"/>
      <c r="B287" s="3"/>
      <c r="C287" s="3" t="s">
        <v>235</v>
      </c>
      <c r="D287" s="3" t="s">
        <v>174</v>
      </c>
      <c r="E287" s="3"/>
      <c r="F287" s="4">
        <v>83</v>
      </c>
      <c r="G287" s="3" t="s">
        <v>234</v>
      </c>
      <c r="H287" s="3" t="s">
        <v>7</v>
      </c>
      <c r="I287" s="3"/>
      <c r="J287" s="1">
        <v>44276.750798611101</v>
      </c>
      <c r="K287" s="4"/>
      <c r="L287" s="4">
        <v>7.2261499999999996</v>
      </c>
      <c r="M287" s="4">
        <v>627.08764770787195</v>
      </c>
      <c r="N287" s="3" t="b">
        <v>0</v>
      </c>
      <c r="O287" s="4">
        <v>4.8007594389146799</v>
      </c>
      <c r="P287" s="4"/>
      <c r="Q287" s="4">
        <v>4.8007594389146799</v>
      </c>
      <c r="R287" s="4"/>
      <c r="S287" s="4">
        <v>173.310466377257</v>
      </c>
      <c r="T287" s="3" t="b">
        <v>0</v>
      </c>
      <c r="U287" s="4">
        <v>6.5145666666666697</v>
      </c>
      <c r="V287" s="4">
        <v>165758.74804839899</v>
      </c>
      <c r="W287" s="4">
        <v>88.732644202807293</v>
      </c>
      <c r="X287" s="3" t="b">
        <v>0</v>
      </c>
    </row>
    <row r="288" spans="1:24">
      <c r="A288" s="3"/>
      <c r="B288" s="3"/>
      <c r="C288" s="3" t="s">
        <v>233</v>
      </c>
      <c r="D288" s="3" t="s">
        <v>174</v>
      </c>
      <c r="E288" s="3"/>
      <c r="F288" s="4">
        <v>84</v>
      </c>
      <c r="G288" s="3" t="s">
        <v>232</v>
      </c>
      <c r="H288" s="3" t="s">
        <v>7</v>
      </c>
      <c r="I288" s="3"/>
      <c r="J288" s="1">
        <v>44276.765798611101</v>
      </c>
      <c r="K288" s="4"/>
      <c r="L288" s="4">
        <v>7.2261333333333297</v>
      </c>
      <c r="M288" s="4">
        <v>869.47673690282102</v>
      </c>
      <c r="N288" s="3" t="b">
        <v>0</v>
      </c>
      <c r="O288" s="4">
        <v>7.0686520199106404</v>
      </c>
      <c r="P288" s="4"/>
      <c r="Q288" s="4">
        <v>7.0686520199106404</v>
      </c>
      <c r="R288" s="4"/>
      <c r="S288" s="4">
        <v>81.382022364832295</v>
      </c>
      <c r="T288" s="3" t="b">
        <v>0</v>
      </c>
      <c r="U288" s="4">
        <v>6.5145499999999998</v>
      </c>
      <c r="V288" s="4">
        <v>162049.004696391</v>
      </c>
      <c r="W288" s="4">
        <v>86.589824857931703</v>
      </c>
      <c r="X288" s="3" t="b">
        <v>0</v>
      </c>
    </row>
    <row r="289" spans="1:24">
      <c r="A289" s="3"/>
      <c r="B289" s="3"/>
      <c r="C289" s="3" t="s">
        <v>231</v>
      </c>
      <c r="D289" s="3" t="s">
        <v>174</v>
      </c>
      <c r="E289" s="3"/>
      <c r="F289" s="4">
        <v>85</v>
      </c>
      <c r="G289" s="3" t="s">
        <v>230</v>
      </c>
      <c r="H289" s="3" t="s">
        <v>7</v>
      </c>
      <c r="I289" s="3"/>
      <c r="J289" s="1">
        <v>44276.780856481499</v>
      </c>
      <c r="K289" s="4"/>
      <c r="L289" s="4">
        <v>7.2296166666666704</v>
      </c>
      <c r="M289" s="4">
        <v>856.40098905952902</v>
      </c>
      <c r="N289" s="3" t="b">
        <v>0</v>
      </c>
      <c r="O289" s="4">
        <v>7.0933848769013403</v>
      </c>
      <c r="P289" s="4"/>
      <c r="Q289" s="4">
        <v>7.0933848769013403</v>
      </c>
      <c r="R289" s="4"/>
      <c r="S289" s="4">
        <v>66.807528486670904</v>
      </c>
      <c r="T289" s="3" t="b">
        <v>0</v>
      </c>
      <c r="U289" s="4">
        <v>6.5145666666666697</v>
      </c>
      <c r="V289" s="4">
        <v>159109.273968906</v>
      </c>
      <c r="W289" s="4">
        <v>88.908325043356896</v>
      </c>
      <c r="X289" s="3" t="b">
        <v>0</v>
      </c>
    </row>
    <row r="290" spans="1:24">
      <c r="A290" s="3"/>
      <c r="B290" s="3"/>
      <c r="C290" s="3" t="s">
        <v>229</v>
      </c>
      <c r="D290" s="3" t="s">
        <v>174</v>
      </c>
      <c r="E290" s="3"/>
      <c r="F290" s="4">
        <v>86</v>
      </c>
      <c r="G290" s="3" t="s">
        <v>228</v>
      </c>
      <c r="H290" s="3" t="s">
        <v>7</v>
      </c>
      <c r="I290" s="3"/>
      <c r="J290" s="1">
        <v>44276.795879629601</v>
      </c>
      <c r="K290" s="4"/>
      <c r="L290" s="4">
        <v>7.2295833333333297</v>
      </c>
      <c r="M290" s="4">
        <v>633.43008169556003</v>
      </c>
      <c r="N290" s="3" t="b">
        <v>0</v>
      </c>
      <c r="O290" s="4">
        <v>4.7008392314038998</v>
      </c>
      <c r="P290" s="4"/>
      <c r="Q290" s="4">
        <v>4.7008392314038998</v>
      </c>
      <c r="R290" s="4"/>
      <c r="S290" s="4">
        <v>38.7573273236791</v>
      </c>
      <c r="T290" s="3" t="b">
        <v>0</v>
      </c>
      <c r="U290" s="4">
        <v>6.5193000000000003</v>
      </c>
      <c r="V290" s="4">
        <v>170646.39434257901</v>
      </c>
      <c r="W290" s="4">
        <v>88.817102701778893</v>
      </c>
      <c r="X290" s="3" t="b">
        <v>0</v>
      </c>
    </row>
    <row r="291" spans="1:24">
      <c r="A291" s="3"/>
      <c r="B291" s="3"/>
      <c r="C291" s="3" t="s">
        <v>227</v>
      </c>
      <c r="D291" s="3" t="s">
        <v>174</v>
      </c>
      <c r="E291" s="3"/>
      <c r="F291" s="4">
        <v>87</v>
      </c>
      <c r="G291" s="3" t="s">
        <v>226</v>
      </c>
      <c r="H291" s="3" t="s">
        <v>7</v>
      </c>
      <c r="I291" s="3"/>
      <c r="J291" s="1">
        <v>44276.810844907399</v>
      </c>
      <c r="K291" s="4"/>
      <c r="L291" s="4">
        <v>7.2261499999999996</v>
      </c>
      <c r="M291" s="4">
        <v>929.94393368981798</v>
      </c>
      <c r="N291" s="3" t="b">
        <v>0</v>
      </c>
      <c r="O291" s="4">
        <v>7.2223158814997204</v>
      </c>
      <c r="P291" s="4"/>
      <c r="Q291" s="4">
        <v>7.2223158814997204</v>
      </c>
      <c r="R291" s="4"/>
      <c r="S291" s="4">
        <v>64.712306724842605</v>
      </c>
      <c r="T291" s="3" t="b">
        <v>0</v>
      </c>
      <c r="U291" s="4">
        <v>6.5145833333333298</v>
      </c>
      <c r="V291" s="4">
        <v>169984.56725662501</v>
      </c>
      <c r="W291" s="4">
        <v>89.292028664281304</v>
      </c>
      <c r="X291" s="3" t="b">
        <v>0</v>
      </c>
    </row>
    <row r="292" spans="1:24">
      <c r="A292" s="3"/>
      <c r="B292" s="3"/>
      <c r="C292" s="3" t="s">
        <v>225</v>
      </c>
      <c r="D292" s="3" t="s">
        <v>174</v>
      </c>
      <c r="E292" s="3"/>
      <c r="F292" s="4">
        <v>88</v>
      </c>
      <c r="G292" s="3" t="s">
        <v>224</v>
      </c>
      <c r="H292" s="3" t="s">
        <v>7</v>
      </c>
      <c r="I292" s="3"/>
      <c r="J292" s="1">
        <v>44276.825787037</v>
      </c>
      <c r="K292" s="4"/>
      <c r="L292" s="4">
        <v>7.2226833333333298</v>
      </c>
      <c r="M292" s="4">
        <v>779.98815591706</v>
      </c>
      <c r="N292" s="3" t="b">
        <v>0</v>
      </c>
      <c r="O292" s="4">
        <v>6.09726134950267</v>
      </c>
      <c r="P292" s="4"/>
      <c r="Q292" s="4">
        <v>6.09726134950267</v>
      </c>
      <c r="R292" s="4"/>
      <c r="S292" s="4">
        <v>41.957139388170702</v>
      </c>
      <c r="T292" s="3" t="b">
        <v>0</v>
      </c>
      <c r="U292" s="4">
        <v>6.5145499999999998</v>
      </c>
      <c r="V292" s="4">
        <v>166135.619048883</v>
      </c>
      <c r="W292" s="4">
        <v>90.271805880791007</v>
      </c>
      <c r="X292" s="3" t="b">
        <v>0</v>
      </c>
    </row>
    <row r="293" spans="1:24">
      <c r="A293" s="3"/>
      <c r="B293" s="3"/>
      <c r="C293" s="3" t="s">
        <v>223</v>
      </c>
      <c r="D293" s="3" t="s">
        <v>174</v>
      </c>
      <c r="E293" s="3"/>
      <c r="F293" s="4">
        <v>89</v>
      </c>
      <c r="G293" s="3" t="s">
        <v>222</v>
      </c>
      <c r="H293" s="3" t="s">
        <v>7</v>
      </c>
      <c r="I293" s="3"/>
      <c r="J293" s="1">
        <v>44276.840729166703</v>
      </c>
      <c r="K293" s="4"/>
      <c r="L293" s="4">
        <v>7.2261499999999996</v>
      </c>
      <c r="M293" s="4">
        <v>832.34324525075101</v>
      </c>
      <c r="N293" s="3" t="b">
        <v>0</v>
      </c>
      <c r="O293" s="4">
        <v>5.8630363539197896</v>
      </c>
      <c r="P293" s="4"/>
      <c r="Q293" s="4">
        <v>5.8630363539197896</v>
      </c>
      <c r="R293" s="4"/>
      <c r="S293" s="4">
        <v>233.50201831883999</v>
      </c>
      <c r="T293" s="3" t="b">
        <v>0</v>
      </c>
      <c r="U293" s="4">
        <v>6.5145666666666697</v>
      </c>
      <c r="V293" s="4">
        <v>183671.78934193801</v>
      </c>
      <c r="W293" s="4">
        <v>91.057565046418304</v>
      </c>
      <c r="X293" s="3" t="b">
        <v>0</v>
      </c>
    </row>
    <row r="294" spans="1:24">
      <c r="A294" s="3"/>
      <c r="B294" s="3"/>
      <c r="C294" s="3" t="s">
        <v>221</v>
      </c>
      <c r="D294" s="3" t="s">
        <v>174</v>
      </c>
      <c r="E294" s="3"/>
      <c r="F294" s="4">
        <v>90</v>
      </c>
      <c r="G294" s="3" t="s">
        <v>220</v>
      </c>
      <c r="H294" s="3" t="s">
        <v>7</v>
      </c>
      <c r="I294" s="3"/>
      <c r="J294" s="1">
        <v>44276.855717592603</v>
      </c>
      <c r="K294" s="4"/>
      <c r="L294" s="4">
        <v>7.2261166666666696</v>
      </c>
      <c r="M294" s="4">
        <v>1380.6007970518799</v>
      </c>
      <c r="N294" s="3" t="b">
        <v>0</v>
      </c>
      <c r="O294" s="4">
        <v>10.458827925328199</v>
      </c>
      <c r="P294" s="4"/>
      <c r="Q294" s="4">
        <v>10.458827925328199</v>
      </c>
      <c r="R294" s="4"/>
      <c r="S294" s="4">
        <v>31.363979435108899</v>
      </c>
      <c r="T294" s="3" t="b">
        <v>0</v>
      </c>
      <c r="U294" s="4">
        <v>6.5097833333333304</v>
      </c>
      <c r="V294" s="4">
        <v>180626.79210703599</v>
      </c>
      <c r="W294" s="4">
        <v>89.788987252255296</v>
      </c>
      <c r="X294" s="3" t="b">
        <v>0</v>
      </c>
    </row>
    <row r="295" spans="1:24">
      <c r="A295" s="3"/>
      <c r="B295" s="3"/>
      <c r="C295" s="3" t="s">
        <v>219</v>
      </c>
      <c r="D295" s="3" t="s">
        <v>174</v>
      </c>
      <c r="E295" s="3"/>
      <c r="F295" s="4">
        <v>91</v>
      </c>
      <c r="G295" s="3" t="s">
        <v>218</v>
      </c>
      <c r="H295" s="3" t="s">
        <v>7</v>
      </c>
      <c r="I295" s="3"/>
      <c r="J295" s="1">
        <v>44276.870763888903</v>
      </c>
      <c r="K295" s="4"/>
      <c r="L295" s="4">
        <v>7.2261499999999996</v>
      </c>
      <c r="M295" s="4">
        <v>1168.7935711569301</v>
      </c>
      <c r="N295" s="3" t="b">
        <v>0</v>
      </c>
      <c r="O295" s="4">
        <v>9.2654045991589093</v>
      </c>
      <c r="P295" s="4"/>
      <c r="Q295" s="4">
        <v>9.2654045991589093</v>
      </c>
      <c r="R295" s="4"/>
      <c r="S295" s="4">
        <v>64.221349112822395</v>
      </c>
      <c r="T295" s="3" t="b">
        <v>0</v>
      </c>
      <c r="U295" s="4">
        <v>6.5193333333333303</v>
      </c>
      <c r="V295" s="4">
        <v>170598.977761135</v>
      </c>
      <c r="W295" s="4">
        <v>88.2686170582801</v>
      </c>
      <c r="X295" s="3" t="b">
        <v>0</v>
      </c>
    </row>
    <row r="296" spans="1:24">
      <c r="A296" s="3"/>
      <c r="B296" s="3"/>
      <c r="C296" s="3" t="s">
        <v>217</v>
      </c>
      <c r="D296" s="3" t="s">
        <v>174</v>
      </c>
      <c r="E296" s="3"/>
      <c r="F296" s="4">
        <v>92</v>
      </c>
      <c r="G296" s="3" t="s">
        <v>216</v>
      </c>
      <c r="H296" s="3" t="s">
        <v>7</v>
      </c>
      <c r="I296" s="3"/>
      <c r="J296" s="1">
        <v>44276.885821759301</v>
      </c>
      <c r="K296" s="4"/>
      <c r="L296" s="4">
        <v>7.2261166666666696</v>
      </c>
      <c r="M296" s="4">
        <v>1124.6290845865301</v>
      </c>
      <c r="N296" s="3" t="b">
        <v>0</v>
      </c>
      <c r="O296" s="4">
        <v>7.9157317857056704</v>
      </c>
      <c r="P296" s="4"/>
      <c r="Q296" s="4">
        <v>7.9157317857056704</v>
      </c>
      <c r="R296" s="4"/>
      <c r="S296" s="4">
        <v>79.270820517779399</v>
      </c>
      <c r="T296" s="3" t="b">
        <v>0</v>
      </c>
      <c r="U296" s="4">
        <v>6.5193000000000003</v>
      </c>
      <c r="V296" s="4">
        <v>189235.20837821899</v>
      </c>
      <c r="W296" s="4">
        <v>87.305502502924597</v>
      </c>
      <c r="X296" s="3" t="b">
        <v>0</v>
      </c>
    </row>
    <row r="297" spans="1:24">
      <c r="A297" s="3"/>
      <c r="B297" s="3"/>
      <c r="C297" s="3" t="s">
        <v>213</v>
      </c>
      <c r="D297" s="3" t="s">
        <v>174</v>
      </c>
      <c r="E297" s="3"/>
      <c r="F297" s="4">
        <v>93</v>
      </c>
      <c r="G297" s="3" t="s">
        <v>212</v>
      </c>
      <c r="H297" s="3" t="s">
        <v>7</v>
      </c>
      <c r="I297" s="3"/>
      <c r="J297" s="1">
        <v>44276.915752314802</v>
      </c>
      <c r="K297" s="4"/>
      <c r="L297" s="4">
        <v>7.2226499999999998</v>
      </c>
      <c r="M297" s="4">
        <v>1325.68191774509</v>
      </c>
      <c r="N297" s="3" t="b">
        <v>0</v>
      </c>
      <c r="O297" s="4">
        <v>8.9071645434786308</v>
      </c>
      <c r="P297" s="4"/>
      <c r="Q297" s="4">
        <v>8.9071645434786308</v>
      </c>
      <c r="R297" s="4"/>
      <c r="S297" s="4">
        <v>85.765569287702803</v>
      </c>
      <c r="T297" s="3" t="b">
        <v>0</v>
      </c>
      <c r="U297" s="4">
        <v>6.51453333333333</v>
      </c>
      <c r="V297" s="4">
        <v>200514.126454429</v>
      </c>
      <c r="W297" s="4">
        <v>88.573300591979006</v>
      </c>
      <c r="X297" s="3" t="b">
        <v>0</v>
      </c>
    </row>
    <row r="298" spans="1:24">
      <c r="A298" s="3"/>
      <c r="B298" s="3"/>
      <c r="C298" s="3" t="s">
        <v>211</v>
      </c>
      <c r="D298" s="3" t="s">
        <v>174</v>
      </c>
      <c r="E298" s="3"/>
      <c r="F298" s="4">
        <v>94</v>
      </c>
      <c r="G298" s="3" t="s">
        <v>210</v>
      </c>
      <c r="H298" s="3" t="s">
        <v>7</v>
      </c>
      <c r="I298" s="3"/>
      <c r="J298" s="1">
        <v>44276.930706018502</v>
      </c>
      <c r="K298" s="4"/>
      <c r="L298" s="4">
        <v>7.2226833333333298</v>
      </c>
      <c r="M298" s="4">
        <v>1265.4383620691001</v>
      </c>
      <c r="N298" s="3" t="b">
        <v>0</v>
      </c>
      <c r="O298" s="4">
        <v>12.2079174220348</v>
      </c>
      <c r="P298" s="4"/>
      <c r="Q298" s="4">
        <v>12.2079174220348</v>
      </c>
      <c r="R298" s="4"/>
      <c r="S298" s="4">
        <v>70.353327952322104</v>
      </c>
      <c r="T298" s="3" t="b">
        <v>0</v>
      </c>
      <c r="U298" s="4">
        <v>6.5193333333333303</v>
      </c>
      <c r="V298" s="4">
        <v>143978.675965287</v>
      </c>
      <c r="W298" s="4">
        <v>88.214066699161293</v>
      </c>
      <c r="X298" s="3" t="b">
        <v>0</v>
      </c>
    </row>
    <row r="299" spans="1:24">
      <c r="A299" s="3"/>
      <c r="B299" s="3"/>
      <c r="C299" s="3" t="s">
        <v>209</v>
      </c>
      <c r="D299" s="3" t="s">
        <v>174</v>
      </c>
      <c r="E299" s="3"/>
      <c r="F299" s="4">
        <v>95</v>
      </c>
      <c r="G299" s="3" t="s">
        <v>208</v>
      </c>
      <c r="H299" s="3" t="s">
        <v>7</v>
      </c>
      <c r="I299" s="3"/>
      <c r="J299" s="1">
        <v>44276.945590277799</v>
      </c>
      <c r="K299" s="4"/>
      <c r="L299" s="4">
        <v>7.2227833333333296</v>
      </c>
      <c r="M299" s="4">
        <v>1111.7007262975001</v>
      </c>
      <c r="N299" s="3" t="b">
        <v>0</v>
      </c>
      <c r="O299" s="4">
        <v>8.8882946027103795</v>
      </c>
      <c r="P299" s="4"/>
      <c r="Q299" s="4">
        <v>8.8882946027103795</v>
      </c>
      <c r="R299" s="4"/>
      <c r="S299" s="4">
        <v>71.188242350063206</v>
      </c>
      <c r="T299" s="3" t="b">
        <v>0</v>
      </c>
      <c r="U299" s="4">
        <v>6.5146499999999996</v>
      </c>
      <c r="V299" s="4">
        <v>168471.09529117099</v>
      </c>
      <c r="W299" s="4">
        <v>87.020401828837194</v>
      </c>
      <c r="X299" s="3" t="b">
        <v>0</v>
      </c>
    </row>
    <row r="300" spans="1:24">
      <c r="A300" s="3"/>
      <c r="B300" s="3"/>
      <c r="C300" s="3" t="s">
        <v>207</v>
      </c>
      <c r="D300" s="3" t="s">
        <v>174</v>
      </c>
      <c r="E300" s="3"/>
      <c r="F300" s="4">
        <v>96</v>
      </c>
      <c r="G300" s="3" t="s">
        <v>206</v>
      </c>
      <c r="H300" s="3" t="s">
        <v>7</v>
      </c>
      <c r="I300" s="3"/>
      <c r="J300" s="1">
        <v>44276.9605787037</v>
      </c>
      <c r="K300" s="4"/>
      <c r="L300" s="4">
        <v>7.2226833333333298</v>
      </c>
      <c r="M300" s="4">
        <v>1240.6101271513201</v>
      </c>
      <c r="N300" s="3" t="b">
        <v>0</v>
      </c>
      <c r="O300" s="4">
        <v>9.1931648522098293</v>
      </c>
      <c r="P300" s="4"/>
      <c r="Q300" s="4">
        <v>9.1931648522098293</v>
      </c>
      <c r="R300" s="4"/>
      <c r="S300" s="4">
        <v>94.646256566292706</v>
      </c>
      <c r="T300" s="3" t="b">
        <v>0</v>
      </c>
      <c r="U300" s="4">
        <v>6.5193333333333303</v>
      </c>
      <c r="V300" s="4">
        <v>182366.128811692</v>
      </c>
      <c r="W300" s="4">
        <v>86.796691205062501</v>
      </c>
      <c r="X300" s="3" t="b">
        <v>0</v>
      </c>
    </row>
    <row r="301" spans="1:24">
      <c r="A301" s="3"/>
      <c r="B301" s="3"/>
      <c r="C301" s="3" t="s">
        <v>205</v>
      </c>
      <c r="D301" s="3" t="s">
        <v>174</v>
      </c>
      <c r="E301" s="3"/>
      <c r="F301" s="4">
        <v>97</v>
      </c>
      <c r="G301" s="3" t="s">
        <v>204</v>
      </c>
      <c r="H301" s="3" t="s">
        <v>7</v>
      </c>
      <c r="I301" s="3"/>
      <c r="J301" s="1">
        <v>44276.9756597222</v>
      </c>
      <c r="K301" s="4"/>
      <c r="L301" s="4">
        <v>7.2226499999999998</v>
      </c>
      <c r="M301" s="4">
        <v>1521.2706550011101</v>
      </c>
      <c r="N301" s="3" t="b">
        <v>0</v>
      </c>
      <c r="O301" s="4">
        <v>12.821216782010399</v>
      </c>
      <c r="P301" s="4"/>
      <c r="Q301" s="4">
        <v>12.821216782010399</v>
      </c>
      <c r="R301" s="4"/>
      <c r="S301" s="4">
        <v>72.440416055761204</v>
      </c>
      <c r="T301" s="3" t="b">
        <v>0</v>
      </c>
      <c r="U301" s="4">
        <v>6.51453333333333</v>
      </c>
      <c r="V301" s="4">
        <v>165591.061037393</v>
      </c>
      <c r="W301" s="4">
        <v>91.518103212603705</v>
      </c>
      <c r="X301" s="3" t="b">
        <v>0</v>
      </c>
    </row>
    <row r="302" spans="1:24">
      <c r="A302" s="3"/>
      <c r="B302" s="3"/>
      <c r="C302" s="3" t="s">
        <v>203</v>
      </c>
      <c r="D302" s="3" t="s">
        <v>174</v>
      </c>
      <c r="E302" s="3"/>
      <c r="F302" s="4">
        <v>98</v>
      </c>
      <c r="G302" s="3" t="s">
        <v>202</v>
      </c>
      <c r="H302" s="3" t="s">
        <v>7</v>
      </c>
      <c r="I302" s="3"/>
      <c r="J302" s="1">
        <v>44276.990729166697</v>
      </c>
      <c r="K302" s="4"/>
      <c r="L302" s="4">
        <v>7.2192166666666697</v>
      </c>
      <c r="M302" s="4">
        <v>1169.6608531168299</v>
      </c>
      <c r="N302" s="3" t="b">
        <v>0</v>
      </c>
      <c r="O302" s="4">
        <v>10.814638582963299</v>
      </c>
      <c r="P302" s="4"/>
      <c r="Q302" s="4">
        <v>10.814638582963299</v>
      </c>
      <c r="R302" s="4"/>
      <c r="S302" s="4">
        <v>89.6623548644978</v>
      </c>
      <c r="T302" s="3" t="b">
        <v>0</v>
      </c>
      <c r="U302" s="4">
        <v>6.5145666666666697</v>
      </c>
      <c r="V302" s="4">
        <v>148474.40024243301</v>
      </c>
      <c r="W302" s="4">
        <v>90.314582463414894</v>
      </c>
      <c r="X302" s="3" t="b">
        <v>0</v>
      </c>
    </row>
    <row r="303" spans="1:24">
      <c r="A303" s="3"/>
      <c r="B303" s="3"/>
      <c r="C303" s="3" t="s">
        <v>201</v>
      </c>
      <c r="D303" s="3" t="s">
        <v>174</v>
      </c>
      <c r="E303" s="3"/>
      <c r="F303" s="4">
        <v>99</v>
      </c>
      <c r="G303" s="3" t="s">
        <v>200</v>
      </c>
      <c r="H303" s="3" t="s">
        <v>7</v>
      </c>
      <c r="I303" s="3"/>
      <c r="J303" s="1">
        <v>44277.005752314799</v>
      </c>
      <c r="K303" s="4"/>
      <c r="L303" s="4">
        <v>7.2226499999999998</v>
      </c>
      <c r="M303" s="4">
        <v>1109.0006179925001</v>
      </c>
      <c r="N303" s="3" t="b">
        <v>0</v>
      </c>
      <c r="O303" s="4">
        <v>7.0504926671058499</v>
      </c>
      <c r="P303" s="4"/>
      <c r="Q303" s="4">
        <v>7.0504926671058499</v>
      </c>
      <c r="R303" s="4"/>
      <c r="S303" s="4">
        <v>122.150951761191</v>
      </c>
      <c r="T303" s="3" t="b">
        <v>0</v>
      </c>
      <c r="U303" s="4">
        <v>6.51453333333333</v>
      </c>
      <c r="V303" s="4">
        <v>207171.10153704701</v>
      </c>
      <c r="W303" s="4">
        <v>86.858021121997197</v>
      </c>
      <c r="X303" s="3" t="b">
        <v>0</v>
      </c>
    </row>
    <row r="304" spans="1:24">
      <c r="A304" s="3"/>
      <c r="B304" s="3"/>
      <c r="C304" s="3" t="s">
        <v>199</v>
      </c>
      <c r="D304" s="3" t="s">
        <v>174</v>
      </c>
      <c r="E304" s="3"/>
      <c r="F304" s="4">
        <v>100</v>
      </c>
      <c r="G304" s="3" t="s">
        <v>198</v>
      </c>
      <c r="H304" s="3" t="s">
        <v>7</v>
      </c>
      <c r="I304" s="3"/>
      <c r="J304" s="1">
        <v>44277.020752314798</v>
      </c>
      <c r="K304" s="4"/>
      <c r="L304" s="4">
        <v>7.2192166666666697</v>
      </c>
      <c r="M304" s="4">
        <v>1275.7891454624701</v>
      </c>
      <c r="N304" s="3" t="b">
        <v>0</v>
      </c>
      <c r="O304" s="4">
        <v>8.5045011045933503</v>
      </c>
      <c r="P304" s="4"/>
      <c r="Q304" s="4">
        <v>8.5045011045933503</v>
      </c>
      <c r="R304" s="4"/>
      <c r="S304" s="4">
        <v>107.81580086979601</v>
      </c>
      <c r="T304" s="3" t="b">
        <v>0</v>
      </c>
      <c r="U304" s="4">
        <v>6.5193333333333303</v>
      </c>
      <c r="V304" s="4">
        <v>201201.02163790099</v>
      </c>
      <c r="W304" s="4">
        <v>87.668729735539301</v>
      </c>
      <c r="X304" s="3" t="b">
        <v>0</v>
      </c>
    </row>
    <row r="305" spans="1:24">
      <c r="A305" s="3"/>
      <c r="B305" s="3"/>
      <c r="C305" s="3" t="s">
        <v>197</v>
      </c>
      <c r="D305" s="3" t="s">
        <v>174</v>
      </c>
      <c r="E305" s="3"/>
      <c r="F305" s="4">
        <v>101</v>
      </c>
      <c r="G305" s="3" t="s">
        <v>196</v>
      </c>
      <c r="H305" s="3" t="s">
        <v>7</v>
      </c>
      <c r="I305" s="3"/>
      <c r="J305" s="1">
        <v>44277.035682870403</v>
      </c>
      <c r="K305" s="4"/>
      <c r="L305" s="4">
        <v>7.21918333333333</v>
      </c>
      <c r="M305" s="4">
        <v>1312.1528461221001</v>
      </c>
      <c r="N305" s="3" t="b">
        <v>0</v>
      </c>
      <c r="O305" s="4">
        <v>10.7761732907401</v>
      </c>
      <c r="P305" s="4"/>
      <c r="Q305" s="4">
        <v>10.7761732907401</v>
      </c>
      <c r="R305" s="4"/>
      <c r="S305" s="4">
        <v>92.782072081466794</v>
      </c>
      <c r="T305" s="3" t="b">
        <v>0</v>
      </c>
      <c r="U305" s="4">
        <v>6.5193000000000003</v>
      </c>
      <c r="V305" s="4">
        <v>167098.93631071199</v>
      </c>
      <c r="W305" s="4">
        <v>87.497311329604798</v>
      </c>
      <c r="X305" s="3" t="b">
        <v>0</v>
      </c>
    </row>
    <row r="306" spans="1:24">
      <c r="A306" s="3"/>
      <c r="B306" s="3"/>
      <c r="C306" s="3" t="s">
        <v>195</v>
      </c>
      <c r="D306" s="3" t="s">
        <v>174</v>
      </c>
      <c r="E306" s="3"/>
      <c r="F306" s="4">
        <v>102</v>
      </c>
      <c r="G306" s="3" t="s">
        <v>194</v>
      </c>
      <c r="H306" s="3" t="s">
        <v>7</v>
      </c>
      <c r="I306" s="3"/>
      <c r="J306" s="1">
        <v>44277.050567129598</v>
      </c>
      <c r="K306" s="4"/>
      <c r="L306" s="4">
        <v>7.2192166666666697</v>
      </c>
      <c r="M306" s="4">
        <v>1399.9910310538501</v>
      </c>
      <c r="N306" s="3" t="b">
        <v>0</v>
      </c>
      <c r="O306" s="4">
        <v>11.2147204533183</v>
      </c>
      <c r="P306" s="4"/>
      <c r="Q306" s="4">
        <v>11.2147204533183</v>
      </c>
      <c r="R306" s="4"/>
      <c r="S306" s="4">
        <v>102.800171491417</v>
      </c>
      <c r="T306" s="3" t="b">
        <v>0</v>
      </c>
      <c r="U306" s="4">
        <v>6.5145666666666697</v>
      </c>
      <c r="V306" s="4">
        <v>171975.97120636699</v>
      </c>
      <c r="W306" s="4">
        <v>87.966484318562806</v>
      </c>
      <c r="X306" s="3" t="b">
        <v>0</v>
      </c>
    </row>
    <row r="307" spans="1:24">
      <c r="A307" s="3"/>
      <c r="B307" s="3"/>
      <c r="C307" s="3" t="s">
        <v>187</v>
      </c>
      <c r="D307" s="3" t="s">
        <v>174</v>
      </c>
      <c r="E307" s="3"/>
      <c r="F307" s="4">
        <v>21</v>
      </c>
      <c r="G307" s="3" t="s">
        <v>186</v>
      </c>
      <c r="H307" s="3" t="s">
        <v>7</v>
      </c>
      <c r="I307" s="3"/>
      <c r="J307" s="1">
        <v>44277.110833333303</v>
      </c>
      <c r="K307" s="4"/>
      <c r="L307" s="4">
        <v>7.1429499999999999</v>
      </c>
      <c r="M307" s="4">
        <v>227.67530465583701</v>
      </c>
      <c r="N307" s="3" t="b">
        <v>0</v>
      </c>
      <c r="O307" s="4">
        <v>3873.9032744411802</v>
      </c>
      <c r="P307" s="4"/>
      <c r="Q307" s="4">
        <v>3873.9032744411802</v>
      </c>
      <c r="R307" s="4"/>
      <c r="S307" s="4">
        <v>184.055598999843</v>
      </c>
      <c r="T307" s="3" t="b">
        <v>0</v>
      </c>
      <c r="U307" s="4">
        <v>6.5621666666666698</v>
      </c>
      <c r="V307" s="4">
        <v>142.57376071987301</v>
      </c>
      <c r="W307" s="4">
        <v>24.721298406788801</v>
      </c>
      <c r="X307" s="3" t="b">
        <v>0</v>
      </c>
    </row>
    <row r="308" spans="1:24">
      <c r="A308" s="3"/>
      <c r="B308" s="3"/>
      <c r="C308" s="3" t="s">
        <v>185</v>
      </c>
      <c r="D308" s="3" t="s">
        <v>174</v>
      </c>
      <c r="E308" s="3"/>
      <c r="F308" s="4">
        <v>19</v>
      </c>
      <c r="G308" s="3" t="s">
        <v>184</v>
      </c>
      <c r="H308" s="3" t="s">
        <v>7</v>
      </c>
      <c r="I308" s="3"/>
      <c r="J308" s="1">
        <v>44277.125914351898</v>
      </c>
      <c r="K308" s="4"/>
      <c r="L308" s="4">
        <v>7.2053166666666701</v>
      </c>
      <c r="M308" s="4">
        <v>130.94973261885201</v>
      </c>
      <c r="N308" s="3" t="b">
        <v>0</v>
      </c>
      <c r="O308" s="4">
        <v>1511.2728743863499</v>
      </c>
      <c r="P308" s="4"/>
      <c r="Q308" s="4">
        <v>1511.2728743863499</v>
      </c>
      <c r="R308" s="4"/>
      <c r="S308" s="4">
        <v>181.55358276833201</v>
      </c>
      <c r="T308" s="3" t="b">
        <v>0</v>
      </c>
      <c r="U308" s="4">
        <v>6.4812000000000003</v>
      </c>
      <c r="V308" s="4">
        <v>191.892158737063</v>
      </c>
      <c r="W308" s="4">
        <v>46.448322706009598</v>
      </c>
      <c r="X308" s="3" t="b">
        <v>0</v>
      </c>
    </row>
    <row r="309" spans="1:24">
      <c r="A309" s="3"/>
      <c r="B309" s="3"/>
      <c r="C309" s="3" t="s">
        <v>183</v>
      </c>
      <c r="D309" s="3" t="s">
        <v>174</v>
      </c>
      <c r="E309" s="3"/>
      <c r="F309" s="4">
        <v>18</v>
      </c>
      <c r="G309" s="3" t="s">
        <v>182</v>
      </c>
      <c r="H309" s="3" t="s">
        <v>7</v>
      </c>
      <c r="I309" s="3"/>
      <c r="J309" s="1">
        <v>44277.141006944403</v>
      </c>
      <c r="K309" s="4"/>
      <c r="L309" s="4">
        <v>6.6715</v>
      </c>
      <c r="M309" s="4">
        <v>843.22003843946402</v>
      </c>
      <c r="N309" s="3" t="b">
        <v>0</v>
      </c>
      <c r="O309" s="4">
        <v>203114.68770558501</v>
      </c>
      <c r="P309" s="4"/>
      <c r="Q309" s="4">
        <v>203114.68770558501</v>
      </c>
      <c r="R309" s="4"/>
      <c r="S309" s="4">
        <v>15.870759209575599</v>
      </c>
      <c r="T309" s="3" t="b">
        <v>0</v>
      </c>
      <c r="U309" s="4">
        <v>6.5336166666666697</v>
      </c>
      <c r="V309" s="4">
        <v>14.775687804221899</v>
      </c>
      <c r="W309" s="4" t="s">
        <v>30</v>
      </c>
      <c r="X309" s="3" t="b">
        <v>0</v>
      </c>
    </row>
    <row r="310" spans="1:24">
      <c r="A310" s="3"/>
      <c r="B310" s="3"/>
      <c r="C310" s="3" t="s">
        <v>181</v>
      </c>
      <c r="D310" s="3" t="s">
        <v>174</v>
      </c>
      <c r="E310" s="3"/>
      <c r="F310" s="4">
        <v>101</v>
      </c>
      <c r="G310" s="3" t="s">
        <v>180</v>
      </c>
      <c r="H310" s="3" t="s">
        <v>7</v>
      </c>
      <c r="I310" s="3"/>
      <c r="J310" s="1">
        <v>44277.3838888889</v>
      </c>
      <c r="K310" s="4"/>
      <c r="L310" s="4">
        <v>7.2193333333333296</v>
      </c>
      <c r="M310" s="4">
        <v>29682089.8693747</v>
      </c>
      <c r="N310" s="3" t="b">
        <v>0</v>
      </c>
      <c r="O310" s="4">
        <v>1448820134.57586</v>
      </c>
      <c r="P310" s="4"/>
      <c r="Q310" s="4">
        <v>1448820134.57586</v>
      </c>
      <c r="R310" s="4"/>
      <c r="S310" s="4">
        <v>195.370093487248</v>
      </c>
      <c r="T310" s="3" t="b">
        <v>0</v>
      </c>
      <c r="U310" s="4">
        <v>6.47183333333333</v>
      </c>
      <c r="V310" s="4">
        <v>172.134440671177</v>
      </c>
      <c r="W310" s="4" t="s">
        <v>30</v>
      </c>
      <c r="X310" s="3" t="b">
        <v>0</v>
      </c>
    </row>
    <row r="311" spans="1:24">
      <c r="A311" s="3"/>
      <c r="B311" s="3"/>
      <c r="C311" s="3" t="s">
        <v>179</v>
      </c>
      <c r="D311" s="3" t="s">
        <v>174</v>
      </c>
      <c r="E311" s="3"/>
      <c r="F311" s="4">
        <v>102</v>
      </c>
      <c r="G311" s="3" t="s">
        <v>178</v>
      </c>
      <c r="H311" s="3" t="s">
        <v>7</v>
      </c>
      <c r="I311" s="3"/>
      <c r="J311" s="1">
        <v>44277.398634259298</v>
      </c>
      <c r="K311" s="4"/>
      <c r="L311" s="4">
        <v>7.21918333333333</v>
      </c>
      <c r="M311" s="4">
        <v>4465.5816117181703</v>
      </c>
      <c r="N311" s="3" t="b">
        <v>0</v>
      </c>
      <c r="O311" s="4">
        <v>88521.839015653895</v>
      </c>
      <c r="P311" s="4"/>
      <c r="Q311" s="4">
        <v>88521.839015653895</v>
      </c>
      <c r="R311" s="4"/>
      <c r="S311" s="4">
        <v>200.137862470269</v>
      </c>
      <c r="T311" s="3" t="b">
        <v>0</v>
      </c>
      <c r="U311" s="4">
        <v>6.4431333333333303</v>
      </c>
      <c r="V311" s="4">
        <v>165.674944352962</v>
      </c>
      <c r="W311" s="4">
        <v>93.694059110725604</v>
      </c>
      <c r="X311" s="3" t="b">
        <v>0</v>
      </c>
    </row>
    <row r="312" spans="1:24">
      <c r="A312" s="3"/>
      <c r="B312" s="3"/>
      <c r="C312" s="3" t="s">
        <v>177</v>
      </c>
      <c r="D312" s="3" t="s">
        <v>174</v>
      </c>
      <c r="E312" s="3"/>
      <c r="F312" s="4">
        <v>103</v>
      </c>
      <c r="G312" s="3" t="s">
        <v>176</v>
      </c>
      <c r="H312" s="3" t="s">
        <v>7</v>
      </c>
      <c r="I312" s="3"/>
      <c r="J312" s="1">
        <v>44277.413472222201</v>
      </c>
      <c r="K312" s="4"/>
      <c r="L312" s="4">
        <v>7.2746833333333303</v>
      </c>
      <c r="M312" s="4">
        <v>1704.25437228944</v>
      </c>
      <c r="N312" s="3" t="b">
        <v>0</v>
      </c>
      <c r="O312" s="4">
        <v>11642.404473390799</v>
      </c>
      <c r="P312" s="4"/>
      <c r="Q312" s="4">
        <v>11642.404473390799</v>
      </c>
      <c r="R312" s="4"/>
      <c r="S312" s="4">
        <v>93.127180083602795</v>
      </c>
      <c r="T312" s="3" t="b">
        <v>0</v>
      </c>
      <c r="U312" s="4">
        <v>6.4193666666666704</v>
      </c>
      <c r="V312" s="4">
        <v>395.02958785471799</v>
      </c>
      <c r="W312" s="4">
        <v>27.509700773631</v>
      </c>
      <c r="X312" s="3" t="b">
        <v>0</v>
      </c>
    </row>
    <row r="313" spans="1:24">
      <c r="A313" s="3"/>
      <c r="B313" s="3"/>
      <c r="C313" s="3" t="s">
        <v>175</v>
      </c>
      <c r="D313" s="3" t="s">
        <v>174</v>
      </c>
      <c r="E313" s="3"/>
      <c r="F313" s="4">
        <v>104</v>
      </c>
      <c r="G313" s="3" t="s">
        <v>173</v>
      </c>
      <c r="H313" s="3" t="s">
        <v>7</v>
      </c>
      <c r="I313" s="3"/>
      <c r="J313" s="1">
        <v>44277.428402777798</v>
      </c>
      <c r="K313" s="4"/>
      <c r="L313" s="4">
        <v>7.3335833333333298</v>
      </c>
      <c r="M313" s="4">
        <v>151.90225462166799</v>
      </c>
      <c r="N313" s="3" t="b">
        <v>0</v>
      </c>
      <c r="O313" s="4">
        <v>3854.9853712106401</v>
      </c>
      <c r="P313" s="4"/>
      <c r="Q313" s="4">
        <v>3854.9853712106401</v>
      </c>
      <c r="R313" s="4"/>
      <c r="S313" s="4">
        <v>181.36201740898599</v>
      </c>
      <c r="T313" s="3" t="b">
        <v>0</v>
      </c>
      <c r="U313" s="4">
        <v>6.5621499999999999</v>
      </c>
      <c r="V313" s="4">
        <v>95.545032660801496</v>
      </c>
      <c r="W313" s="4">
        <v>55.644185599154</v>
      </c>
      <c r="X313" s="3" t="b">
        <v>0</v>
      </c>
    </row>
  </sheetData>
  <sortState xmlns:xlrd2="http://schemas.microsoft.com/office/spreadsheetml/2017/richdata2" ref="A3:X313">
    <sortCondition ref="H2"/>
  </sortState>
  <mergeCells count="5">
    <mergeCell ref="A1:J1"/>
    <mergeCell ref="L1:R1"/>
    <mergeCell ref="S1:T1"/>
    <mergeCell ref="U1:V1"/>
    <mergeCell ref="W1:X1"/>
  </mergeCells>
  <conditionalFormatting sqref="R5:R19">
    <cfRule type="cellIs" dxfId="19" priority="3" operator="lessThan">
      <formula>75</formula>
    </cfRule>
    <cfRule type="cellIs" dxfId="18" priority="4" operator="greaterThan">
      <formula>125</formula>
    </cfRule>
  </conditionalFormatting>
  <conditionalFormatting sqref="R31:R79">
    <cfRule type="cellIs" dxfId="17" priority="1" operator="lessThan">
      <formula>75</formula>
    </cfRule>
    <cfRule type="cellIs" dxfId="16" priority="2" operator="greaterThan">
      <formula>125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A3BF-04A8-4F0F-A8BA-1A41EB6AD53E}">
  <sheetPr>
    <outlinePr summaryBelow="0"/>
  </sheetPr>
  <dimension ref="A1:X313"/>
  <sheetViews>
    <sheetView zoomScaleNormal="100" workbookViewId="0">
      <selection activeCell="O241" sqref="O241:O246"/>
    </sheetView>
  </sheetViews>
  <sheetFormatPr defaultColWidth="9.140625" defaultRowHeight="15"/>
  <cols>
    <col min="1" max="2" width="4" customWidth="1"/>
    <col min="3" max="3" width="26.85546875" customWidth="1"/>
    <col min="4" max="4" width="21.7109375" customWidth="1"/>
    <col min="5" max="5" width="14.7109375" customWidth="1"/>
    <col min="6" max="6" width="3.5703125" customWidth="1"/>
    <col min="7" max="7" width="17.42578125" customWidth="1"/>
    <col min="8" max="8" width="6.5703125" customWidth="1"/>
    <col min="9" max="9" width="4.7109375" customWidth="1"/>
    <col min="10" max="10" width="17.7109375" customWidth="1"/>
    <col min="12" max="12" width="5.5703125" customWidth="1"/>
    <col min="13" max="13" width="9.5703125" customWidth="1"/>
    <col min="14" max="14" width="2.85546875" customWidth="1"/>
    <col min="15" max="15" width="9.28515625" customWidth="1"/>
    <col min="16" max="16" width="10.5703125" customWidth="1"/>
    <col min="18" max="18" width="7.5703125" customWidth="1"/>
    <col min="19" max="19" width="8.140625" customWidth="1"/>
    <col min="20" max="20" width="2.85546875" customWidth="1"/>
    <col min="21" max="21" width="5.5703125" customWidth="1"/>
    <col min="22" max="22" width="13.140625" customWidth="1"/>
    <col min="23" max="23" width="8.140625" customWidth="1"/>
    <col min="24" max="24" width="2.85546875" customWidth="1"/>
  </cols>
  <sheetData>
    <row r="1" spans="1:24" ht="15" customHeight="1">
      <c r="A1" s="234" t="s">
        <v>7</v>
      </c>
      <c r="B1" s="235"/>
      <c r="C1" s="235"/>
      <c r="D1" s="235"/>
      <c r="E1" s="235"/>
      <c r="F1" s="235"/>
      <c r="G1" s="235"/>
      <c r="H1" s="235"/>
      <c r="I1" s="235"/>
      <c r="J1" s="236"/>
      <c r="K1" s="2" t="s">
        <v>734</v>
      </c>
      <c r="L1" s="234" t="s">
        <v>733</v>
      </c>
      <c r="M1" s="235"/>
      <c r="N1" s="235"/>
      <c r="O1" s="235"/>
      <c r="P1" s="235"/>
      <c r="Q1" s="235"/>
      <c r="R1" s="236"/>
      <c r="S1" s="234" t="s">
        <v>732</v>
      </c>
      <c r="T1" s="236"/>
      <c r="U1" s="234" t="s">
        <v>731</v>
      </c>
      <c r="V1" s="236"/>
      <c r="W1" s="234" t="s">
        <v>730</v>
      </c>
      <c r="X1" s="236"/>
    </row>
    <row r="2" spans="1:24" ht="15" customHeight="1">
      <c r="A2" s="2" t="s">
        <v>30</v>
      </c>
      <c r="B2" s="2" t="s">
        <v>30</v>
      </c>
      <c r="C2" s="2" t="s">
        <v>18</v>
      </c>
      <c r="D2" s="2" t="s">
        <v>149</v>
      </c>
      <c r="E2" s="2" t="s">
        <v>11</v>
      </c>
      <c r="F2" s="2" t="s">
        <v>148</v>
      </c>
      <c r="G2" s="2" t="s">
        <v>16</v>
      </c>
      <c r="H2" s="2" t="s">
        <v>19</v>
      </c>
      <c r="I2" s="2" t="s">
        <v>8</v>
      </c>
      <c r="J2" s="2" t="s">
        <v>21</v>
      </c>
      <c r="K2" s="2" t="s">
        <v>40</v>
      </c>
      <c r="L2" s="2" t="s">
        <v>2</v>
      </c>
      <c r="M2" s="2" t="s">
        <v>29</v>
      </c>
      <c r="N2" s="2" t="s">
        <v>41</v>
      </c>
      <c r="O2" s="2" t="s">
        <v>42</v>
      </c>
      <c r="P2" s="2" t="s">
        <v>43</v>
      </c>
      <c r="Q2" s="2" t="s">
        <v>5</v>
      </c>
      <c r="R2" s="2" t="s">
        <v>0</v>
      </c>
      <c r="S2" s="2" t="s">
        <v>147</v>
      </c>
      <c r="T2" s="2" t="s">
        <v>41</v>
      </c>
      <c r="U2" s="2" t="s">
        <v>2</v>
      </c>
      <c r="V2" s="2" t="s">
        <v>29</v>
      </c>
      <c r="W2" s="2" t="s">
        <v>147</v>
      </c>
      <c r="X2" s="2" t="s">
        <v>41</v>
      </c>
    </row>
    <row r="3" spans="1:24">
      <c r="A3" s="3"/>
      <c r="B3" s="3"/>
      <c r="C3" s="3" t="s">
        <v>24</v>
      </c>
      <c r="D3" s="3" t="s">
        <v>174</v>
      </c>
      <c r="E3" s="3"/>
      <c r="F3" s="4">
        <v>1</v>
      </c>
      <c r="G3" s="3" t="s">
        <v>724</v>
      </c>
      <c r="H3" s="3" t="s">
        <v>4</v>
      </c>
      <c r="I3" s="3"/>
      <c r="J3" s="1">
        <v>44272.534606481502</v>
      </c>
      <c r="K3" s="4"/>
      <c r="L3" s="4">
        <v>9.1613000000000007</v>
      </c>
      <c r="M3" s="4">
        <v>0</v>
      </c>
      <c r="N3" s="3" t="b">
        <v>1</v>
      </c>
      <c r="O3" s="4">
        <v>0</v>
      </c>
      <c r="P3" s="4"/>
      <c r="Q3" s="4">
        <v>0</v>
      </c>
      <c r="R3" s="4"/>
      <c r="S3" s="4" t="s">
        <v>30</v>
      </c>
      <c r="T3" s="3" t="b">
        <v>0</v>
      </c>
      <c r="U3" s="4">
        <v>7.3216000000000001</v>
      </c>
      <c r="V3" s="4">
        <v>113.67945086225301</v>
      </c>
      <c r="W3" s="4">
        <v>22.883192357903098</v>
      </c>
      <c r="X3" s="3" t="b">
        <v>0</v>
      </c>
    </row>
    <row r="4" spans="1:24">
      <c r="A4" s="3"/>
      <c r="B4" s="3"/>
      <c r="C4" s="3" t="s">
        <v>24</v>
      </c>
      <c r="D4" s="3" t="s">
        <v>174</v>
      </c>
      <c r="E4" s="3"/>
      <c r="F4" s="4">
        <v>1</v>
      </c>
      <c r="G4" s="3" t="s">
        <v>188</v>
      </c>
      <c r="H4" s="3" t="s">
        <v>4</v>
      </c>
      <c r="I4" s="3"/>
      <c r="J4" s="1">
        <v>44277.095706018503</v>
      </c>
      <c r="K4" s="4"/>
      <c r="L4" s="4">
        <v>9.1714500000000001</v>
      </c>
      <c r="M4" s="4">
        <v>0</v>
      </c>
      <c r="N4" s="3" t="b">
        <v>1</v>
      </c>
      <c r="O4" s="4">
        <v>0</v>
      </c>
      <c r="P4" s="4"/>
      <c r="Q4" s="4">
        <v>0</v>
      </c>
      <c r="R4" s="4"/>
      <c r="S4" s="4"/>
      <c r="T4" s="3" t="b">
        <v>0</v>
      </c>
      <c r="U4" s="4">
        <v>7.2486499999999996</v>
      </c>
      <c r="V4" s="4">
        <v>37.585372377768202</v>
      </c>
      <c r="W4" s="4">
        <v>217.32629197848101</v>
      </c>
      <c r="X4" s="3" t="b">
        <v>0</v>
      </c>
    </row>
    <row r="5" spans="1:24">
      <c r="A5" s="3"/>
      <c r="B5" s="3"/>
      <c r="C5" s="3" t="s">
        <v>484</v>
      </c>
      <c r="D5" s="3" t="s">
        <v>174</v>
      </c>
      <c r="E5" s="3" t="s">
        <v>483</v>
      </c>
      <c r="F5" s="4">
        <v>3</v>
      </c>
      <c r="G5" s="3" t="s">
        <v>482</v>
      </c>
      <c r="H5" s="3" t="s">
        <v>13</v>
      </c>
      <c r="I5" s="3" t="s">
        <v>36</v>
      </c>
      <c r="J5" s="1">
        <v>44274.732384259303</v>
      </c>
      <c r="K5" s="4">
        <v>5000</v>
      </c>
      <c r="L5" s="4">
        <v>8.9757999999999996</v>
      </c>
      <c r="M5" s="4">
        <v>519925.182407916</v>
      </c>
      <c r="N5" s="3" t="b">
        <v>0</v>
      </c>
      <c r="O5" s="4">
        <v>5039.7030111479899</v>
      </c>
      <c r="P5" s="4"/>
      <c r="Q5" s="4">
        <v>5039.7030111479899</v>
      </c>
      <c r="R5" s="4">
        <v>100.79406022296</v>
      </c>
      <c r="S5" s="4">
        <v>91.294653094618795</v>
      </c>
      <c r="T5" s="3" t="b">
        <v>0</v>
      </c>
      <c r="U5" s="4">
        <v>7.22105</v>
      </c>
      <c r="V5" s="4">
        <v>59805.716834377497</v>
      </c>
      <c r="W5" s="4">
        <v>79.525589225433094</v>
      </c>
      <c r="X5" s="3" t="b">
        <v>0</v>
      </c>
    </row>
    <row r="6" spans="1:24">
      <c r="A6" s="3"/>
      <c r="B6" s="3"/>
      <c r="C6" s="3" t="s">
        <v>481</v>
      </c>
      <c r="D6" s="3" t="s">
        <v>174</v>
      </c>
      <c r="E6" s="3" t="s">
        <v>192</v>
      </c>
      <c r="F6" s="4">
        <v>4</v>
      </c>
      <c r="G6" s="3" t="s">
        <v>480</v>
      </c>
      <c r="H6" s="3" t="s">
        <v>13</v>
      </c>
      <c r="I6" s="3" t="s">
        <v>37</v>
      </c>
      <c r="J6" s="1">
        <v>44274.747476851902</v>
      </c>
      <c r="K6" s="4">
        <v>3500</v>
      </c>
      <c r="L6" s="4">
        <v>8.9731000000000005</v>
      </c>
      <c r="M6" s="4">
        <v>377616.02620785497</v>
      </c>
      <c r="N6" s="3" t="b">
        <v>0</v>
      </c>
      <c r="O6" s="4">
        <v>3438.4287688415102</v>
      </c>
      <c r="P6" s="4"/>
      <c r="Q6" s="4">
        <v>3438.4287688415102</v>
      </c>
      <c r="R6" s="4">
        <v>98.2408219669001</v>
      </c>
      <c r="S6" s="4">
        <v>90.359989208335193</v>
      </c>
      <c r="T6" s="3" t="b">
        <v>0</v>
      </c>
      <c r="U6" s="4">
        <v>7.2209333333333303</v>
      </c>
      <c r="V6" s="4">
        <v>63488.9589878107</v>
      </c>
      <c r="W6" s="4">
        <v>76.155598978974197</v>
      </c>
      <c r="X6" s="3" t="b">
        <v>0</v>
      </c>
    </row>
    <row r="7" spans="1:24">
      <c r="A7" s="3"/>
      <c r="B7" s="3"/>
      <c r="C7" s="3" t="s">
        <v>371</v>
      </c>
      <c r="D7" s="3" t="s">
        <v>174</v>
      </c>
      <c r="E7" s="3" t="s">
        <v>192</v>
      </c>
      <c r="F7" s="4">
        <v>5</v>
      </c>
      <c r="G7" s="3" t="s">
        <v>479</v>
      </c>
      <c r="H7" s="3" t="s">
        <v>13</v>
      </c>
      <c r="I7" s="3" t="s">
        <v>14</v>
      </c>
      <c r="J7" s="1">
        <v>44274.762523148202</v>
      </c>
      <c r="K7" s="4">
        <v>2500</v>
      </c>
      <c r="L7" s="4">
        <v>8.9705499999999994</v>
      </c>
      <c r="M7" s="4">
        <v>2579.5954927982398</v>
      </c>
      <c r="N7" s="3" t="b">
        <v>0</v>
      </c>
      <c r="O7" s="4">
        <v>0</v>
      </c>
      <c r="P7" s="4"/>
      <c r="Q7" s="4">
        <v>0</v>
      </c>
      <c r="R7" s="4">
        <v>0</v>
      </c>
      <c r="S7" s="4">
        <v>68.317419600243696</v>
      </c>
      <c r="T7" s="3" t="b">
        <v>0</v>
      </c>
      <c r="U7" s="4">
        <v>7.22441666666667</v>
      </c>
      <c r="V7" s="4">
        <v>72124.012115288002</v>
      </c>
      <c r="W7" s="4">
        <v>75.558451768632594</v>
      </c>
      <c r="X7" s="3" t="b">
        <v>0</v>
      </c>
    </row>
    <row r="8" spans="1:24">
      <c r="A8" s="3"/>
      <c r="B8" s="3"/>
      <c r="C8" s="3" t="s">
        <v>215</v>
      </c>
      <c r="D8" s="3" t="s">
        <v>174</v>
      </c>
      <c r="E8" s="3" t="s">
        <v>192</v>
      </c>
      <c r="F8" s="4">
        <v>6</v>
      </c>
      <c r="G8" s="3" t="s">
        <v>478</v>
      </c>
      <c r="H8" s="3" t="s">
        <v>13</v>
      </c>
      <c r="I8" s="3" t="s">
        <v>38</v>
      </c>
      <c r="J8" s="1">
        <v>44274.777604166702</v>
      </c>
      <c r="K8" s="4">
        <v>1500</v>
      </c>
      <c r="L8" s="4">
        <v>8.9732000000000003</v>
      </c>
      <c r="M8" s="4">
        <v>168495.240892117</v>
      </c>
      <c r="N8" s="3" t="b">
        <v>0</v>
      </c>
      <c r="O8" s="4">
        <v>1493.3916012085899</v>
      </c>
      <c r="P8" s="4"/>
      <c r="Q8" s="4">
        <v>1493.3916012085899</v>
      </c>
      <c r="R8" s="4">
        <v>99.5594400805725</v>
      </c>
      <c r="S8" s="4">
        <v>92.668189126782096</v>
      </c>
      <c r="T8" s="3" t="b">
        <v>0</v>
      </c>
      <c r="U8" s="4">
        <v>7.22101666666667</v>
      </c>
      <c r="V8" s="4">
        <v>64497.264987902498</v>
      </c>
      <c r="W8" s="4">
        <v>77.923101348469004</v>
      </c>
      <c r="X8" s="3" t="b">
        <v>0</v>
      </c>
    </row>
    <row r="9" spans="1:24">
      <c r="A9" s="3"/>
      <c r="B9" s="3"/>
      <c r="C9" s="3" t="s">
        <v>423</v>
      </c>
      <c r="D9" s="3" t="s">
        <v>174</v>
      </c>
      <c r="E9" s="3" t="s">
        <v>192</v>
      </c>
      <c r="F9" s="4">
        <v>7</v>
      </c>
      <c r="G9" s="3" t="s">
        <v>477</v>
      </c>
      <c r="H9" s="3" t="s">
        <v>13</v>
      </c>
      <c r="I9" s="3" t="s">
        <v>25</v>
      </c>
      <c r="J9" s="1">
        <v>44274.792731481502</v>
      </c>
      <c r="K9" s="4">
        <v>800</v>
      </c>
      <c r="L9" s="4">
        <v>8.9731666666666694</v>
      </c>
      <c r="M9" s="4">
        <v>96053.535516913893</v>
      </c>
      <c r="N9" s="3" t="b">
        <v>0</v>
      </c>
      <c r="O9" s="4">
        <v>858.87876047161899</v>
      </c>
      <c r="P9" s="4"/>
      <c r="Q9" s="4">
        <v>858.87876047161899</v>
      </c>
      <c r="R9" s="4">
        <v>107.359845058952</v>
      </c>
      <c r="S9" s="4">
        <v>91.631693138487407</v>
      </c>
      <c r="T9" s="3" t="b">
        <v>0</v>
      </c>
      <c r="U9" s="4">
        <v>7.2209833333333302</v>
      </c>
      <c r="V9" s="4">
        <v>63011.018897248898</v>
      </c>
      <c r="W9" s="4">
        <v>76.882775466598105</v>
      </c>
      <c r="X9" s="3" t="b">
        <v>0</v>
      </c>
    </row>
    <row r="10" spans="1:24">
      <c r="A10" s="3"/>
      <c r="B10" s="3"/>
      <c r="C10" s="3" t="s">
        <v>327</v>
      </c>
      <c r="D10" s="3" t="s">
        <v>174</v>
      </c>
      <c r="E10" s="3" t="s">
        <v>192</v>
      </c>
      <c r="F10" s="4">
        <v>8</v>
      </c>
      <c r="G10" s="3" t="s">
        <v>476</v>
      </c>
      <c r="H10" s="3" t="s">
        <v>13</v>
      </c>
      <c r="I10" s="3" t="s">
        <v>12</v>
      </c>
      <c r="J10" s="1">
        <v>44274.807824074102</v>
      </c>
      <c r="K10" s="4">
        <v>500</v>
      </c>
      <c r="L10" s="4">
        <v>8.9731000000000005</v>
      </c>
      <c r="M10" s="4">
        <v>51566.931208853799</v>
      </c>
      <c r="N10" s="3" t="b">
        <v>0</v>
      </c>
      <c r="O10" s="4">
        <v>459.65350293466599</v>
      </c>
      <c r="P10" s="4"/>
      <c r="Q10" s="4">
        <v>459.65350293466599</v>
      </c>
      <c r="R10" s="4">
        <v>91.930700586933099</v>
      </c>
      <c r="S10" s="4">
        <v>90.659725430800407</v>
      </c>
      <c r="T10" s="3" t="b">
        <v>0</v>
      </c>
      <c r="U10" s="4">
        <v>7.2209166666666702</v>
      </c>
      <c r="V10" s="4">
        <v>61403.036695340801</v>
      </c>
      <c r="W10" s="4">
        <v>77.829078613308397</v>
      </c>
      <c r="X10" s="3" t="b">
        <v>0</v>
      </c>
    </row>
    <row r="11" spans="1:24">
      <c r="A11" s="3"/>
      <c r="B11" s="3"/>
      <c r="C11" s="3" t="s">
        <v>193</v>
      </c>
      <c r="D11" s="3" t="s">
        <v>174</v>
      </c>
      <c r="E11" s="3" t="s">
        <v>192</v>
      </c>
      <c r="F11" s="4">
        <v>9</v>
      </c>
      <c r="G11" s="3" t="s">
        <v>475</v>
      </c>
      <c r="H11" s="3" t="s">
        <v>13</v>
      </c>
      <c r="I11" s="3" t="s">
        <v>26</v>
      </c>
      <c r="J11" s="1">
        <v>44274.822939814803</v>
      </c>
      <c r="K11" s="4">
        <v>350</v>
      </c>
      <c r="L11" s="4">
        <v>8.9731166666666695</v>
      </c>
      <c r="M11" s="4">
        <v>36386.223985789999</v>
      </c>
      <c r="N11" s="3" t="b">
        <v>0</v>
      </c>
      <c r="O11" s="4">
        <v>326.71311346706301</v>
      </c>
      <c r="P11" s="4"/>
      <c r="Q11" s="4">
        <v>326.71311346706301</v>
      </c>
      <c r="R11" s="4">
        <v>93.346603847732197</v>
      </c>
      <c r="S11" s="4">
        <v>90.556823969889194</v>
      </c>
      <c r="T11" s="3" t="b">
        <v>0</v>
      </c>
      <c r="U11" s="4">
        <v>7.2209500000000002</v>
      </c>
      <c r="V11" s="4">
        <v>59469.406925642303</v>
      </c>
      <c r="W11" s="4">
        <v>76.6996552462587</v>
      </c>
      <c r="X11" s="3" t="b">
        <v>0</v>
      </c>
    </row>
    <row r="12" spans="1:24">
      <c r="A12" s="3"/>
      <c r="B12" s="3"/>
      <c r="C12" s="3" t="s">
        <v>403</v>
      </c>
      <c r="D12" s="3" t="s">
        <v>174</v>
      </c>
      <c r="E12" s="3" t="s">
        <v>192</v>
      </c>
      <c r="F12" s="4">
        <v>10</v>
      </c>
      <c r="G12" s="3" t="s">
        <v>474</v>
      </c>
      <c r="H12" s="3" t="s">
        <v>13</v>
      </c>
      <c r="I12" s="3" t="s">
        <v>20</v>
      </c>
      <c r="J12" s="1">
        <v>44274.837997685201</v>
      </c>
      <c r="K12" s="4">
        <v>200</v>
      </c>
      <c r="L12" s="4">
        <v>8.9731000000000005</v>
      </c>
      <c r="M12" s="4">
        <v>27596.145192368502</v>
      </c>
      <c r="N12" s="3" t="b">
        <v>0</v>
      </c>
      <c r="O12" s="4">
        <v>230.608609014564</v>
      </c>
      <c r="P12" s="4"/>
      <c r="Q12" s="4">
        <v>230.608609014564</v>
      </c>
      <c r="R12" s="4">
        <v>115.304304507282</v>
      </c>
      <c r="S12" s="4">
        <v>91.104025820336602</v>
      </c>
      <c r="T12" s="3" t="b">
        <v>0</v>
      </c>
      <c r="U12" s="4">
        <v>7.2209333333333303</v>
      </c>
      <c r="V12" s="4">
        <v>61729.428524575596</v>
      </c>
      <c r="W12" s="4">
        <v>78.0531741094469</v>
      </c>
      <c r="X12" s="3" t="b">
        <v>0</v>
      </c>
    </row>
    <row r="13" spans="1:24">
      <c r="A13" s="3"/>
      <c r="B13" s="3"/>
      <c r="C13" s="3" t="s">
        <v>304</v>
      </c>
      <c r="D13" s="3" t="s">
        <v>174</v>
      </c>
      <c r="E13" s="3" t="s">
        <v>192</v>
      </c>
      <c r="F13" s="4">
        <v>11</v>
      </c>
      <c r="G13" s="3" t="s">
        <v>473</v>
      </c>
      <c r="H13" s="3" t="s">
        <v>13</v>
      </c>
      <c r="I13" s="3" t="s">
        <v>32</v>
      </c>
      <c r="J13" s="1">
        <v>44274.853148148097</v>
      </c>
      <c r="K13" s="4">
        <v>125</v>
      </c>
      <c r="L13" s="4">
        <v>8.9731333333333296</v>
      </c>
      <c r="M13" s="4">
        <v>17218.294859644499</v>
      </c>
      <c r="N13" s="3" t="b">
        <v>0</v>
      </c>
      <c r="O13" s="4">
        <v>140.876211989664</v>
      </c>
      <c r="P13" s="4"/>
      <c r="Q13" s="4">
        <v>140.876211989664</v>
      </c>
      <c r="R13" s="4">
        <v>112.700969591731</v>
      </c>
      <c r="S13" s="4">
        <v>88.586873799947995</v>
      </c>
      <c r="T13" s="3" t="b">
        <v>0</v>
      </c>
      <c r="U13" s="4">
        <v>7.2209500000000002</v>
      </c>
      <c r="V13" s="4">
        <v>58729.611696353197</v>
      </c>
      <c r="W13" s="4">
        <v>77.649000850381299</v>
      </c>
      <c r="X13" s="3" t="b">
        <v>0</v>
      </c>
    </row>
    <row r="14" spans="1:24">
      <c r="A14" s="3"/>
      <c r="B14" s="3"/>
      <c r="C14" s="3" t="s">
        <v>259</v>
      </c>
      <c r="D14" s="3" t="s">
        <v>174</v>
      </c>
      <c r="E14" s="3" t="s">
        <v>192</v>
      </c>
      <c r="F14" s="4">
        <v>12</v>
      </c>
      <c r="G14" s="3" t="s">
        <v>472</v>
      </c>
      <c r="H14" s="3" t="s">
        <v>13</v>
      </c>
      <c r="I14" s="3" t="s">
        <v>33</v>
      </c>
      <c r="J14" s="1">
        <v>44274.8682638889</v>
      </c>
      <c r="K14" s="4">
        <v>80</v>
      </c>
      <c r="L14" s="4">
        <v>8.9705166666666702</v>
      </c>
      <c r="M14" s="4">
        <v>12360.3291952991</v>
      </c>
      <c r="N14" s="3" t="b">
        <v>1</v>
      </c>
      <c r="O14" s="4">
        <v>85.529847071520294</v>
      </c>
      <c r="P14" s="4"/>
      <c r="Q14" s="4">
        <v>85.529847071520294</v>
      </c>
      <c r="R14" s="4">
        <v>106.9123088394</v>
      </c>
      <c r="S14" s="4">
        <v>79.021830004324201</v>
      </c>
      <c r="T14" s="3" t="b">
        <v>0</v>
      </c>
      <c r="U14" s="4">
        <v>7.2209333333333303</v>
      </c>
      <c r="V14" s="4">
        <v>62340.1143283208</v>
      </c>
      <c r="W14" s="4">
        <v>77.3436852724858</v>
      </c>
      <c r="X14" s="3" t="b">
        <v>0</v>
      </c>
    </row>
    <row r="15" spans="1:24">
      <c r="A15" s="3"/>
      <c r="B15" s="3"/>
      <c r="C15" s="3" t="s">
        <v>349</v>
      </c>
      <c r="D15" s="3" t="s">
        <v>174</v>
      </c>
      <c r="E15" s="3" t="s">
        <v>192</v>
      </c>
      <c r="F15" s="4">
        <v>13</v>
      </c>
      <c r="G15" s="3" t="s">
        <v>471</v>
      </c>
      <c r="H15" s="3" t="s">
        <v>13</v>
      </c>
      <c r="I15" s="3" t="s">
        <v>35</v>
      </c>
      <c r="J15" s="1">
        <v>44274.883402777799</v>
      </c>
      <c r="K15" s="4">
        <v>50</v>
      </c>
      <c r="L15" s="4">
        <v>8.9705666666666701</v>
      </c>
      <c r="M15" s="4">
        <v>8154.24501064173</v>
      </c>
      <c r="N15" s="3" t="b">
        <v>1</v>
      </c>
      <c r="O15" s="4">
        <v>46.552090832421499</v>
      </c>
      <c r="P15" s="4"/>
      <c r="Q15" s="4">
        <v>46.552090832421499</v>
      </c>
      <c r="R15" s="4">
        <v>93.104181664842898</v>
      </c>
      <c r="S15" s="4">
        <v>70.583494471618295</v>
      </c>
      <c r="T15" s="3" t="b">
        <v>0</v>
      </c>
      <c r="U15" s="4">
        <v>7.2209666666666701</v>
      </c>
      <c r="V15" s="4">
        <v>62040.436406524197</v>
      </c>
      <c r="W15" s="4">
        <v>77.595849803604196</v>
      </c>
      <c r="X15" s="3" t="b">
        <v>0</v>
      </c>
    </row>
    <row r="16" spans="1:24">
      <c r="A16" s="3"/>
      <c r="B16" s="3"/>
      <c r="C16" s="3" t="s">
        <v>237</v>
      </c>
      <c r="D16" s="3" t="s">
        <v>174</v>
      </c>
      <c r="E16" s="3" t="s">
        <v>192</v>
      </c>
      <c r="F16" s="4">
        <v>14</v>
      </c>
      <c r="G16" s="3" t="s">
        <v>470</v>
      </c>
      <c r="H16" s="3" t="s">
        <v>13</v>
      </c>
      <c r="I16" s="3" t="s">
        <v>31</v>
      </c>
      <c r="J16" s="1">
        <v>44274.898472222201</v>
      </c>
      <c r="K16" s="4">
        <v>30</v>
      </c>
      <c r="L16" s="4">
        <v>8.9705333333333304</v>
      </c>
      <c r="M16" s="4">
        <v>5454.3618649904201</v>
      </c>
      <c r="N16" s="3" t="b">
        <v>0</v>
      </c>
      <c r="O16" s="4">
        <v>22.594410877346299</v>
      </c>
      <c r="P16" s="4"/>
      <c r="Q16" s="4">
        <v>22.594410877346299</v>
      </c>
      <c r="R16" s="4">
        <v>75.314702924487605</v>
      </c>
      <c r="S16" s="4">
        <v>65.645151391575993</v>
      </c>
      <c r="T16" s="3" t="b">
        <v>0</v>
      </c>
      <c r="U16" s="4">
        <v>7.2174666666666702</v>
      </c>
      <c r="V16" s="4">
        <v>60367.712224374598</v>
      </c>
      <c r="W16" s="4">
        <v>75.802371521241298</v>
      </c>
      <c r="X16" s="3" t="b">
        <v>0</v>
      </c>
    </row>
    <row r="17" spans="1:24">
      <c r="A17" s="3"/>
      <c r="B17" s="3"/>
      <c r="C17" s="3" t="s">
        <v>469</v>
      </c>
      <c r="D17" s="3" t="s">
        <v>174</v>
      </c>
      <c r="E17" s="3" t="s">
        <v>192</v>
      </c>
      <c r="F17" s="4">
        <v>15</v>
      </c>
      <c r="G17" s="3" t="s">
        <v>468</v>
      </c>
      <c r="H17" s="3" t="s">
        <v>13</v>
      </c>
      <c r="I17" s="3" t="s">
        <v>17</v>
      </c>
      <c r="J17" s="1">
        <v>44274.9135648148</v>
      </c>
      <c r="K17" s="4">
        <v>20</v>
      </c>
      <c r="L17" s="4">
        <v>8.9679833333333292</v>
      </c>
      <c r="M17" s="4">
        <v>5450.95604405623</v>
      </c>
      <c r="N17" s="3" t="b">
        <v>0</v>
      </c>
      <c r="O17" s="4">
        <v>23.357267443688102</v>
      </c>
      <c r="P17" s="4"/>
      <c r="Q17" s="4">
        <v>23.357267443688102</v>
      </c>
      <c r="R17" s="4">
        <v>116.78633721844101</v>
      </c>
      <c r="S17" s="4">
        <v>49.124749473715703</v>
      </c>
      <c r="T17" s="3" t="b">
        <v>0</v>
      </c>
      <c r="U17" s="4">
        <v>7.2209666666666701</v>
      </c>
      <c r="V17" s="4">
        <v>59469.019910166498</v>
      </c>
      <c r="W17" s="4">
        <v>75.609601049247104</v>
      </c>
      <c r="X17" s="3" t="b">
        <v>0</v>
      </c>
    </row>
    <row r="18" spans="1:24">
      <c r="A18" s="3"/>
      <c r="B18" s="3"/>
      <c r="C18" s="3" t="s">
        <v>467</v>
      </c>
      <c r="D18" s="3" t="s">
        <v>174</v>
      </c>
      <c r="E18" s="3" t="s">
        <v>192</v>
      </c>
      <c r="F18" s="4">
        <v>16</v>
      </c>
      <c r="G18" s="3" t="s">
        <v>466</v>
      </c>
      <c r="H18" s="3" t="s">
        <v>13</v>
      </c>
      <c r="I18" s="3" t="s">
        <v>6</v>
      </c>
      <c r="J18" s="1">
        <v>44274.928599537001</v>
      </c>
      <c r="K18" s="4">
        <v>12</v>
      </c>
      <c r="L18" s="4">
        <v>8.9705166666666702</v>
      </c>
      <c r="M18" s="4">
        <v>3824.4118247845799</v>
      </c>
      <c r="N18" s="3" t="b">
        <v>1</v>
      </c>
      <c r="O18" s="4">
        <v>7.0588053476789296</v>
      </c>
      <c r="P18" s="4"/>
      <c r="Q18" s="4">
        <v>7.0588053476789296</v>
      </c>
      <c r="R18" s="4">
        <v>58.823377897324399</v>
      </c>
      <c r="S18" s="4">
        <v>46.949325290558001</v>
      </c>
      <c r="T18" s="3" t="b">
        <v>0</v>
      </c>
      <c r="U18" s="4">
        <v>7.2209333333333303</v>
      </c>
      <c r="V18" s="4">
        <v>60026.3475118723</v>
      </c>
      <c r="W18" s="4">
        <v>78.409107256003395</v>
      </c>
      <c r="X18" s="3" t="b">
        <v>0</v>
      </c>
    </row>
    <row r="19" spans="1:24">
      <c r="A19" s="3"/>
      <c r="B19" s="3"/>
      <c r="C19" s="3" t="s">
        <v>465</v>
      </c>
      <c r="D19" s="3" t="s">
        <v>174</v>
      </c>
      <c r="E19" s="3" t="s">
        <v>192</v>
      </c>
      <c r="F19" s="4">
        <v>17</v>
      </c>
      <c r="G19" s="3" t="s">
        <v>464</v>
      </c>
      <c r="H19" s="3" t="s">
        <v>13</v>
      </c>
      <c r="I19" s="3" t="s">
        <v>23</v>
      </c>
      <c r="J19" s="1">
        <v>44274.943599537</v>
      </c>
      <c r="K19" s="4">
        <v>7</v>
      </c>
      <c r="L19" s="4">
        <v>8.90356666666667</v>
      </c>
      <c r="M19" s="4">
        <v>3596.42018706308</v>
      </c>
      <c r="N19" s="3" t="b">
        <v>0</v>
      </c>
      <c r="O19" s="4">
        <v>0.65399935168539103</v>
      </c>
      <c r="P19" s="4"/>
      <c r="Q19" s="4">
        <v>0.65399935168539103</v>
      </c>
      <c r="R19" s="4">
        <v>9.3428478812198694</v>
      </c>
      <c r="S19" s="4">
        <v>11.950133673709299</v>
      </c>
      <c r="T19" s="3" t="b">
        <v>0</v>
      </c>
      <c r="U19" s="4">
        <v>7.2209500000000002</v>
      </c>
      <c r="V19" s="4">
        <v>68205.202402558396</v>
      </c>
      <c r="W19" s="4">
        <v>79.256418703927494</v>
      </c>
      <c r="X19" s="3" t="b">
        <v>0</v>
      </c>
    </row>
    <row r="20" spans="1:24">
      <c r="A20" s="3"/>
      <c r="B20" s="3"/>
      <c r="C20" s="3" t="s">
        <v>190</v>
      </c>
      <c r="D20" s="3" t="s">
        <v>174</v>
      </c>
      <c r="E20" s="3"/>
      <c r="F20" s="4">
        <v>2</v>
      </c>
      <c r="G20" s="3" t="s">
        <v>723</v>
      </c>
      <c r="H20" s="3" t="s">
        <v>34</v>
      </c>
      <c r="I20" s="3"/>
      <c r="J20" s="1">
        <v>44272.549652777801</v>
      </c>
      <c r="K20" s="4"/>
      <c r="L20" s="4">
        <v>9.1456999999999997</v>
      </c>
      <c r="M20" s="4">
        <v>0</v>
      </c>
      <c r="N20" s="3" t="b">
        <v>1</v>
      </c>
      <c r="O20" s="4">
        <v>0</v>
      </c>
      <c r="P20" s="4"/>
      <c r="Q20" s="4">
        <v>0</v>
      </c>
      <c r="R20" s="4"/>
      <c r="S20" s="4" t="s">
        <v>30</v>
      </c>
      <c r="T20" s="3" t="b">
        <v>0</v>
      </c>
      <c r="U20" s="4">
        <v>7.2244000000000002</v>
      </c>
      <c r="V20" s="4">
        <v>75611.773407733301</v>
      </c>
      <c r="W20" s="4">
        <v>75.825829911262701</v>
      </c>
      <c r="X20" s="3" t="b">
        <v>0</v>
      </c>
    </row>
    <row r="21" spans="1:24">
      <c r="A21" s="3"/>
      <c r="B21" s="3"/>
      <c r="C21" s="3" t="s">
        <v>190</v>
      </c>
      <c r="D21" s="3" t="s">
        <v>174</v>
      </c>
      <c r="E21" s="3"/>
      <c r="F21" s="4">
        <v>2</v>
      </c>
      <c r="G21" s="3" t="s">
        <v>722</v>
      </c>
      <c r="H21" s="3" t="s">
        <v>34</v>
      </c>
      <c r="I21" s="3"/>
      <c r="J21" s="1">
        <v>44272.564583333296</v>
      </c>
      <c r="K21" s="4"/>
      <c r="L21" s="4">
        <v>8.9164666666666701</v>
      </c>
      <c r="M21" s="4">
        <v>0</v>
      </c>
      <c r="N21" s="3" t="b">
        <v>1</v>
      </c>
      <c r="O21" s="4">
        <v>0</v>
      </c>
      <c r="P21" s="4"/>
      <c r="Q21" s="4">
        <v>0</v>
      </c>
      <c r="R21" s="4"/>
      <c r="S21" s="4"/>
      <c r="T21" s="3" t="b">
        <v>0</v>
      </c>
      <c r="U21" s="4">
        <v>7.2279</v>
      </c>
      <c r="V21" s="4">
        <v>79090.906517972297</v>
      </c>
      <c r="W21" s="4">
        <v>77.776982293527595</v>
      </c>
      <c r="X21" s="3" t="b">
        <v>0</v>
      </c>
    </row>
    <row r="22" spans="1:24">
      <c r="A22" s="3"/>
      <c r="B22" s="3"/>
      <c r="C22" s="3" t="s">
        <v>190</v>
      </c>
      <c r="D22" s="3" t="s">
        <v>174</v>
      </c>
      <c r="E22" s="3"/>
      <c r="F22" s="4">
        <v>2</v>
      </c>
      <c r="G22" s="3" t="s">
        <v>721</v>
      </c>
      <c r="H22" s="3" t="s">
        <v>34</v>
      </c>
      <c r="I22" s="3"/>
      <c r="J22" s="1">
        <v>44272.579490740703</v>
      </c>
      <c r="K22" s="4"/>
      <c r="L22" s="4">
        <v>8.9138666666666708</v>
      </c>
      <c r="M22" s="4">
        <v>0</v>
      </c>
      <c r="N22" s="3" t="b">
        <v>1</v>
      </c>
      <c r="O22" s="4">
        <v>0</v>
      </c>
      <c r="P22" s="4"/>
      <c r="Q22" s="4">
        <v>0</v>
      </c>
      <c r="R22" s="4"/>
      <c r="S22" s="4"/>
      <c r="T22" s="3" t="b">
        <v>0</v>
      </c>
      <c r="U22" s="4">
        <v>7.2278833333333301</v>
      </c>
      <c r="V22" s="4">
        <v>78096.547633025402</v>
      </c>
      <c r="W22" s="4">
        <v>79.042369390189904</v>
      </c>
      <c r="X22" s="3" t="b">
        <v>0</v>
      </c>
    </row>
    <row r="23" spans="1:24">
      <c r="A23" s="3"/>
      <c r="B23" s="3"/>
      <c r="C23" s="3" t="s">
        <v>190</v>
      </c>
      <c r="D23" s="3" t="s">
        <v>174</v>
      </c>
      <c r="E23" s="3"/>
      <c r="F23" s="4">
        <v>2</v>
      </c>
      <c r="G23" s="3" t="s">
        <v>720</v>
      </c>
      <c r="H23" s="3" t="s">
        <v>34</v>
      </c>
      <c r="I23" s="3"/>
      <c r="J23" s="1">
        <v>44272.594444444403</v>
      </c>
      <c r="K23" s="4"/>
      <c r="L23" s="4">
        <v>9.1044999999999998</v>
      </c>
      <c r="M23" s="4">
        <v>0</v>
      </c>
      <c r="N23" s="3" t="b">
        <v>1</v>
      </c>
      <c r="O23" s="4">
        <v>0</v>
      </c>
      <c r="P23" s="4"/>
      <c r="Q23" s="4">
        <v>0</v>
      </c>
      <c r="R23" s="4"/>
      <c r="S23" s="4" t="s">
        <v>30</v>
      </c>
      <c r="T23" s="3" t="b">
        <v>0</v>
      </c>
      <c r="U23" s="4">
        <v>7.2278833333333301</v>
      </c>
      <c r="V23" s="4">
        <v>75859.433136922293</v>
      </c>
      <c r="W23" s="4">
        <v>77.168565528605797</v>
      </c>
      <c r="X23" s="3" t="b">
        <v>0</v>
      </c>
    </row>
    <row r="24" spans="1:24">
      <c r="A24" s="3"/>
      <c r="B24" s="3"/>
      <c r="C24" s="3" t="s">
        <v>190</v>
      </c>
      <c r="D24" s="3" t="s">
        <v>174</v>
      </c>
      <c r="E24" s="3"/>
      <c r="F24" s="4">
        <v>2</v>
      </c>
      <c r="G24" s="3" t="s">
        <v>719</v>
      </c>
      <c r="H24" s="3" t="s">
        <v>34</v>
      </c>
      <c r="I24" s="3"/>
      <c r="J24" s="1">
        <v>44272.6094675926</v>
      </c>
      <c r="K24" s="4"/>
      <c r="L24" s="4">
        <v>9.1250833333333308</v>
      </c>
      <c r="M24" s="4">
        <v>0</v>
      </c>
      <c r="N24" s="3" t="b">
        <v>1</v>
      </c>
      <c r="O24" s="4">
        <v>0</v>
      </c>
      <c r="P24" s="4"/>
      <c r="Q24" s="4">
        <v>0</v>
      </c>
      <c r="R24" s="4"/>
      <c r="S24" s="4"/>
      <c r="T24" s="3" t="b">
        <v>0</v>
      </c>
      <c r="U24" s="4">
        <v>7.2243833333333303</v>
      </c>
      <c r="V24" s="4">
        <v>77406.8311970004</v>
      </c>
      <c r="W24" s="4">
        <v>76.915112161312294</v>
      </c>
      <c r="X24" s="3" t="b">
        <v>0</v>
      </c>
    </row>
    <row r="25" spans="1:24">
      <c r="A25" s="3"/>
      <c r="B25" s="3"/>
      <c r="C25" s="3" t="s">
        <v>190</v>
      </c>
      <c r="D25" s="3" t="s">
        <v>174</v>
      </c>
      <c r="E25" s="3"/>
      <c r="F25" s="4">
        <v>2</v>
      </c>
      <c r="G25" s="3" t="s">
        <v>634</v>
      </c>
      <c r="H25" s="3" t="s">
        <v>34</v>
      </c>
      <c r="I25" s="3"/>
      <c r="J25" s="1">
        <v>44273.467499999999</v>
      </c>
      <c r="K25" s="4"/>
      <c r="L25" s="4">
        <v>8.9062000000000001</v>
      </c>
      <c r="M25" s="4">
        <v>0</v>
      </c>
      <c r="N25" s="3" t="b">
        <v>1</v>
      </c>
      <c r="O25" s="4">
        <v>0</v>
      </c>
      <c r="P25" s="4"/>
      <c r="Q25" s="4">
        <v>0</v>
      </c>
      <c r="R25" s="4"/>
      <c r="S25" s="4"/>
      <c r="T25" s="3" t="b">
        <v>0</v>
      </c>
      <c r="U25" s="4">
        <v>7.2175500000000001</v>
      </c>
      <c r="V25" s="4">
        <v>49727.8785637736</v>
      </c>
      <c r="W25" s="4">
        <v>77.888285317809405</v>
      </c>
      <c r="X25" s="3" t="b">
        <v>0</v>
      </c>
    </row>
    <row r="26" spans="1:24">
      <c r="A26" s="3"/>
      <c r="B26" s="3"/>
      <c r="C26" s="3" t="s">
        <v>190</v>
      </c>
      <c r="D26" s="3" t="s">
        <v>174</v>
      </c>
      <c r="E26" s="3"/>
      <c r="F26" s="4">
        <v>2</v>
      </c>
      <c r="G26" s="3" t="s">
        <v>553</v>
      </c>
      <c r="H26" s="3" t="s">
        <v>34</v>
      </c>
      <c r="I26" s="3"/>
      <c r="J26" s="1">
        <v>44274.146261574097</v>
      </c>
      <c r="K26" s="4"/>
      <c r="L26" s="4">
        <v>8.9009666666666707</v>
      </c>
      <c r="M26" s="4">
        <v>0</v>
      </c>
      <c r="N26" s="3" t="b">
        <v>1</v>
      </c>
      <c r="O26" s="4">
        <v>0</v>
      </c>
      <c r="P26" s="4"/>
      <c r="Q26" s="4">
        <v>0</v>
      </c>
      <c r="R26" s="4"/>
      <c r="S26" s="4"/>
      <c r="T26" s="3" t="b">
        <v>0</v>
      </c>
      <c r="U26" s="4">
        <v>7.2140000000000004</v>
      </c>
      <c r="V26" s="4">
        <v>47278.6315003743</v>
      </c>
      <c r="W26" s="4">
        <v>75.938755473744393</v>
      </c>
      <c r="X26" s="3" t="b">
        <v>0</v>
      </c>
    </row>
    <row r="27" spans="1:24">
      <c r="A27" s="3"/>
      <c r="B27" s="3"/>
      <c r="C27" s="3" t="s">
        <v>190</v>
      </c>
      <c r="D27" s="3" t="s">
        <v>174</v>
      </c>
      <c r="E27" s="3"/>
      <c r="F27" s="4">
        <v>2</v>
      </c>
      <c r="G27" s="3" t="s">
        <v>443</v>
      </c>
      <c r="H27" s="3" t="s">
        <v>34</v>
      </c>
      <c r="I27" s="3"/>
      <c r="J27" s="1">
        <v>44275.124768518501</v>
      </c>
      <c r="K27" s="4"/>
      <c r="L27" s="4">
        <v>8.9344999999999999</v>
      </c>
      <c r="M27" s="4">
        <v>0</v>
      </c>
      <c r="N27" s="3" t="b">
        <v>1</v>
      </c>
      <c r="O27" s="4">
        <v>0</v>
      </c>
      <c r="P27" s="4"/>
      <c r="Q27" s="4">
        <v>0</v>
      </c>
      <c r="R27" s="4"/>
      <c r="S27" s="4"/>
      <c r="T27" s="3" t="b">
        <v>0</v>
      </c>
      <c r="U27" s="4">
        <v>7.2140333333333304</v>
      </c>
      <c r="V27" s="4">
        <v>46653.238676972098</v>
      </c>
      <c r="W27" s="4">
        <v>78.617947758750105</v>
      </c>
      <c r="X27" s="3" t="b">
        <v>0</v>
      </c>
    </row>
    <row r="28" spans="1:24">
      <c r="A28" s="3"/>
      <c r="B28" s="3"/>
      <c r="C28" s="3" t="s">
        <v>190</v>
      </c>
      <c r="D28" s="3" t="s">
        <v>174</v>
      </c>
      <c r="E28" s="3"/>
      <c r="F28" s="4">
        <v>2</v>
      </c>
      <c r="G28" s="3" t="s">
        <v>393</v>
      </c>
      <c r="H28" s="3" t="s">
        <v>34</v>
      </c>
      <c r="I28" s="3"/>
      <c r="J28" s="1">
        <v>44275.531412037002</v>
      </c>
      <c r="K28" s="4"/>
      <c r="L28" s="4">
        <v>8.9035333333333302</v>
      </c>
      <c r="M28" s="4">
        <v>0</v>
      </c>
      <c r="N28" s="3" t="b">
        <v>1</v>
      </c>
      <c r="O28" s="4">
        <v>0</v>
      </c>
      <c r="P28" s="4"/>
      <c r="Q28" s="4">
        <v>0</v>
      </c>
      <c r="R28" s="4"/>
      <c r="S28" s="4"/>
      <c r="T28" s="3" t="b">
        <v>0</v>
      </c>
      <c r="U28" s="4">
        <v>7.2105166666666696</v>
      </c>
      <c r="V28" s="4">
        <v>46452.855630821898</v>
      </c>
      <c r="W28" s="4">
        <v>80.638870328446004</v>
      </c>
      <c r="X28" s="3" t="b">
        <v>0</v>
      </c>
    </row>
    <row r="29" spans="1:24">
      <c r="A29" s="3"/>
      <c r="B29" s="3"/>
      <c r="C29" s="3" t="s">
        <v>190</v>
      </c>
      <c r="D29" s="3" t="s">
        <v>174</v>
      </c>
      <c r="E29" s="3"/>
      <c r="F29" s="4">
        <v>2</v>
      </c>
      <c r="G29" s="3" t="s">
        <v>325</v>
      </c>
      <c r="H29" s="3" t="s">
        <v>34</v>
      </c>
      <c r="I29" s="3"/>
      <c r="J29" s="1">
        <v>44276.058587963002</v>
      </c>
      <c r="K29" s="4"/>
      <c r="L29" s="4">
        <v>8.90356666666667</v>
      </c>
      <c r="M29" s="4">
        <v>0</v>
      </c>
      <c r="N29" s="3" t="b">
        <v>1</v>
      </c>
      <c r="O29" s="4">
        <v>0</v>
      </c>
      <c r="P29" s="4"/>
      <c r="Q29" s="4">
        <v>0</v>
      </c>
      <c r="R29" s="4"/>
      <c r="S29" s="4"/>
      <c r="T29" s="3" t="b">
        <v>0</v>
      </c>
      <c r="U29" s="4">
        <v>7.2105499999999996</v>
      </c>
      <c r="V29" s="4">
        <v>48005.651634995796</v>
      </c>
      <c r="W29" s="4">
        <v>76.971659320781797</v>
      </c>
      <c r="X29" s="3" t="b">
        <v>0</v>
      </c>
    </row>
    <row r="30" spans="1:24">
      <c r="A30" s="3"/>
      <c r="B30" s="3"/>
      <c r="C30" s="3" t="s">
        <v>190</v>
      </c>
      <c r="D30" s="3" t="s">
        <v>174</v>
      </c>
      <c r="E30" s="3"/>
      <c r="F30" s="4">
        <v>2</v>
      </c>
      <c r="G30" s="3" t="s">
        <v>189</v>
      </c>
      <c r="H30" s="3" t="s">
        <v>34</v>
      </c>
      <c r="I30" s="3"/>
      <c r="J30" s="1">
        <v>44277.080648148098</v>
      </c>
      <c r="K30" s="4"/>
      <c r="L30" s="4">
        <v>8.8984166666666695</v>
      </c>
      <c r="M30" s="4">
        <v>0</v>
      </c>
      <c r="N30" s="3" t="b">
        <v>1</v>
      </c>
      <c r="O30" s="4">
        <v>0</v>
      </c>
      <c r="P30" s="4"/>
      <c r="Q30" s="4">
        <v>0</v>
      </c>
      <c r="R30" s="4"/>
      <c r="S30" s="4"/>
      <c r="T30" s="3" t="b">
        <v>0</v>
      </c>
      <c r="U30" s="4">
        <v>7.2036166666666697</v>
      </c>
      <c r="V30" s="4">
        <v>44352.639237411902</v>
      </c>
      <c r="W30" s="4">
        <v>77.939840172587495</v>
      </c>
      <c r="X30" s="3" t="b">
        <v>0</v>
      </c>
    </row>
    <row r="31" spans="1:24">
      <c r="A31" s="3"/>
      <c r="B31" s="3"/>
      <c r="C31" s="3" t="s">
        <v>484</v>
      </c>
      <c r="D31" s="3" t="s">
        <v>174</v>
      </c>
      <c r="E31" s="3" t="s">
        <v>714</v>
      </c>
      <c r="F31" s="4">
        <v>3</v>
      </c>
      <c r="G31" s="3" t="s">
        <v>718</v>
      </c>
      <c r="H31" s="3" t="s">
        <v>9</v>
      </c>
      <c r="I31" s="3" t="s">
        <v>36</v>
      </c>
      <c r="J31" s="1">
        <v>44272.624479166698</v>
      </c>
      <c r="K31" s="4">
        <v>5000</v>
      </c>
      <c r="L31" s="4">
        <v>8.9809166666666709</v>
      </c>
      <c r="M31" s="4">
        <v>539379.13566059596</v>
      </c>
      <c r="N31" s="3" t="b">
        <v>0</v>
      </c>
      <c r="O31" s="4">
        <v>3875.6994359448399</v>
      </c>
      <c r="P31" s="4"/>
      <c r="Q31" s="4">
        <v>3875.6994359448399</v>
      </c>
      <c r="R31" s="4">
        <v>77.513988718896897</v>
      </c>
      <c r="S31" s="4">
        <v>106.05115264022599</v>
      </c>
      <c r="T31" s="3" t="b">
        <v>0</v>
      </c>
      <c r="U31" s="4">
        <v>7.2314166666666697</v>
      </c>
      <c r="V31" s="4">
        <v>80533.623199847803</v>
      </c>
      <c r="W31" s="4">
        <v>79.174033006926706</v>
      </c>
      <c r="X31" s="3" t="b">
        <v>0</v>
      </c>
    </row>
    <row r="32" spans="1:24">
      <c r="A32" s="3"/>
      <c r="B32" s="3"/>
      <c r="C32" s="3" t="s">
        <v>484</v>
      </c>
      <c r="D32" s="3" t="s">
        <v>174</v>
      </c>
      <c r="E32" s="3" t="s">
        <v>714</v>
      </c>
      <c r="F32" s="4">
        <v>3</v>
      </c>
      <c r="G32" s="3" t="s">
        <v>717</v>
      </c>
      <c r="H32" s="3" t="s">
        <v>9</v>
      </c>
      <c r="I32" s="3" t="s">
        <v>36</v>
      </c>
      <c r="J32" s="1">
        <v>44272.639490740701</v>
      </c>
      <c r="K32" s="4">
        <v>5000</v>
      </c>
      <c r="L32" s="4">
        <v>8.9808166666666693</v>
      </c>
      <c r="M32" s="4">
        <v>530555.70091013797</v>
      </c>
      <c r="N32" s="3" t="b">
        <v>0</v>
      </c>
      <c r="O32" s="4">
        <v>3760.4191953262598</v>
      </c>
      <c r="P32" s="4"/>
      <c r="Q32" s="4">
        <v>3760.4191953262598</v>
      </c>
      <c r="R32" s="4">
        <v>75.208383906525199</v>
      </c>
      <c r="S32" s="4">
        <v>104.27766654182901</v>
      </c>
      <c r="T32" s="3" t="b">
        <v>0</v>
      </c>
      <c r="U32" s="4">
        <v>7.2278500000000001</v>
      </c>
      <c r="V32" s="4">
        <v>81625.401854602096</v>
      </c>
      <c r="W32" s="4">
        <v>76.872442058668895</v>
      </c>
      <c r="X32" s="3" t="b">
        <v>0</v>
      </c>
    </row>
    <row r="33" spans="1:24">
      <c r="A33" s="3"/>
      <c r="B33" s="3"/>
      <c r="C33" s="3" t="s">
        <v>484</v>
      </c>
      <c r="D33" s="3" t="s">
        <v>174</v>
      </c>
      <c r="E33" s="3" t="s">
        <v>714</v>
      </c>
      <c r="F33" s="4">
        <v>3</v>
      </c>
      <c r="G33" s="3" t="s">
        <v>716</v>
      </c>
      <c r="H33" s="3" t="s">
        <v>9</v>
      </c>
      <c r="I33" s="3" t="s">
        <v>36</v>
      </c>
      <c r="J33" s="1">
        <v>44272.654594907399</v>
      </c>
      <c r="K33" s="4">
        <v>5000</v>
      </c>
      <c r="L33" s="4">
        <v>8.9808666666666692</v>
      </c>
      <c r="M33" s="4">
        <v>514665.48870938999</v>
      </c>
      <c r="N33" s="3" t="b">
        <v>0</v>
      </c>
      <c r="O33" s="4">
        <v>3823.2295580038499</v>
      </c>
      <c r="P33" s="4"/>
      <c r="Q33" s="4">
        <v>3823.2295580038499</v>
      </c>
      <c r="R33" s="4">
        <v>76.464591160077006</v>
      </c>
      <c r="S33" s="4">
        <v>102.15922213562099</v>
      </c>
      <c r="T33" s="3" t="b">
        <v>0</v>
      </c>
      <c r="U33" s="4">
        <v>7.2313666666666698</v>
      </c>
      <c r="V33" s="4">
        <v>77890.041133052306</v>
      </c>
      <c r="W33" s="4">
        <v>78.953619610223299</v>
      </c>
      <c r="X33" s="3" t="b">
        <v>0</v>
      </c>
    </row>
    <row r="34" spans="1:24">
      <c r="A34" s="3"/>
      <c r="B34" s="3"/>
      <c r="C34" s="3" t="s">
        <v>484</v>
      </c>
      <c r="D34" s="3" t="s">
        <v>174</v>
      </c>
      <c r="E34" s="3" t="s">
        <v>714</v>
      </c>
      <c r="F34" s="4">
        <v>3</v>
      </c>
      <c r="G34" s="3" t="s">
        <v>715</v>
      </c>
      <c r="H34" s="3" t="s">
        <v>9</v>
      </c>
      <c r="I34" s="3" t="s">
        <v>36</v>
      </c>
      <c r="J34" s="1">
        <v>44272.669606481497</v>
      </c>
      <c r="K34" s="4">
        <v>5000</v>
      </c>
      <c r="L34" s="4">
        <v>8.9808166666666693</v>
      </c>
      <c r="M34" s="4">
        <v>504675.35995506099</v>
      </c>
      <c r="N34" s="3" t="b">
        <v>0</v>
      </c>
      <c r="O34" s="4">
        <v>3734.8250517224901</v>
      </c>
      <c r="P34" s="4"/>
      <c r="Q34" s="4">
        <v>3734.8250517224901</v>
      </c>
      <c r="R34" s="4">
        <v>74.696501034449696</v>
      </c>
      <c r="S34" s="4">
        <v>99.424080730397606</v>
      </c>
      <c r="T34" s="3" t="b">
        <v>0</v>
      </c>
      <c r="U34" s="4">
        <v>7.2278500000000001</v>
      </c>
      <c r="V34" s="4">
        <v>78171.566791362697</v>
      </c>
      <c r="W34" s="4">
        <v>76.764673303708307</v>
      </c>
      <c r="X34" s="3" t="b">
        <v>0</v>
      </c>
    </row>
    <row r="35" spans="1:24">
      <c r="A35" s="3"/>
      <c r="B35" s="3"/>
      <c r="C35" s="3" t="s">
        <v>484</v>
      </c>
      <c r="D35" s="3" t="s">
        <v>174</v>
      </c>
      <c r="E35" s="3" t="s">
        <v>714</v>
      </c>
      <c r="F35" s="4">
        <v>3</v>
      </c>
      <c r="G35" s="3" t="s">
        <v>713</v>
      </c>
      <c r="H35" s="3" t="s">
        <v>9</v>
      </c>
      <c r="I35" s="3" t="s">
        <v>36</v>
      </c>
      <c r="J35" s="1">
        <v>44272.684629629599</v>
      </c>
      <c r="K35" s="4">
        <v>5000</v>
      </c>
      <c r="L35" s="4">
        <v>8.9808500000000002</v>
      </c>
      <c r="M35" s="4">
        <v>506214.21561645297</v>
      </c>
      <c r="N35" s="3" t="b">
        <v>0</v>
      </c>
      <c r="O35" s="4">
        <v>3864.1458587120801</v>
      </c>
      <c r="P35" s="4"/>
      <c r="Q35" s="4">
        <v>3864.1458587120801</v>
      </c>
      <c r="R35" s="4">
        <v>77.282917174241504</v>
      </c>
      <c r="S35" s="4">
        <v>102.48446694073</v>
      </c>
      <c r="T35" s="3" t="b">
        <v>0</v>
      </c>
      <c r="U35" s="4">
        <v>7.2278833333333301</v>
      </c>
      <c r="V35" s="4">
        <v>75806.074033786193</v>
      </c>
      <c r="W35" s="4">
        <v>76.638069591310895</v>
      </c>
      <c r="X35" s="3" t="b">
        <v>0</v>
      </c>
    </row>
    <row r="36" spans="1:24">
      <c r="A36" s="3"/>
      <c r="B36" s="3"/>
      <c r="C36" s="3" t="s">
        <v>484</v>
      </c>
      <c r="D36" s="3" t="s">
        <v>174</v>
      </c>
      <c r="E36" s="3" t="s">
        <v>483</v>
      </c>
      <c r="F36" s="4">
        <v>3</v>
      </c>
      <c r="G36" s="3" t="s">
        <v>712</v>
      </c>
      <c r="H36" s="3" t="s">
        <v>9</v>
      </c>
      <c r="I36" s="3" t="s">
        <v>36</v>
      </c>
      <c r="J36" s="1">
        <v>44272.699722222198</v>
      </c>
      <c r="K36" s="4">
        <v>5000</v>
      </c>
      <c r="L36" s="4">
        <v>8.9808333333333294</v>
      </c>
      <c r="M36" s="4">
        <v>513253.72213461599</v>
      </c>
      <c r="N36" s="3" t="b">
        <v>0</v>
      </c>
      <c r="O36" s="4">
        <v>4005.5817323597398</v>
      </c>
      <c r="P36" s="4"/>
      <c r="Q36" s="4">
        <v>4005.5817323597398</v>
      </c>
      <c r="R36" s="4">
        <v>80.111634647194805</v>
      </c>
      <c r="S36" s="4">
        <v>104.802974555079</v>
      </c>
      <c r="T36" s="3" t="b">
        <v>0</v>
      </c>
      <c r="U36" s="4">
        <v>7.2313333333333301</v>
      </c>
      <c r="V36" s="4">
        <v>74166.574030638803</v>
      </c>
      <c r="W36" s="4">
        <v>78.7979697167886</v>
      </c>
      <c r="X36" s="3" t="b">
        <v>0</v>
      </c>
    </row>
    <row r="37" spans="1:24">
      <c r="A37" s="3"/>
      <c r="B37" s="3"/>
      <c r="C37" s="3" t="s">
        <v>481</v>
      </c>
      <c r="D37" s="3" t="s">
        <v>174</v>
      </c>
      <c r="E37" s="3" t="s">
        <v>192</v>
      </c>
      <c r="F37" s="4">
        <v>4</v>
      </c>
      <c r="G37" s="3" t="s">
        <v>711</v>
      </c>
      <c r="H37" s="3" t="s">
        <v>9</v>
      </c>
      <c r="I37" s="3" t="s">
        <v>37</v>
      </c>
      <c r="J37" s="1">
        <v>44272.714745370402</v>
      </c>
      <c r="K37" s="4">
        <v>3500</v>
      </c>
      <c r="L37" s="4">
        <v>8.9808666666666692</v>
      </c>
      <c r="M37" s="4">
        <v>382087.436403036</v>
      </c>
      <c r="N37" s="3" t="b">
        <v>0</v>
      </c>
      <c r="O37" s="4">
        <v>2764.3860586508699</v>
      </c>
      <c r="P37" s="4"/>
      <c r="Q37" s="4">
        <v>2764.3860586508699</v>
      </c>
      <c r="R37" s="4">
        <v>78.982458818596299</v>
      </c>
      <c r="S37" s="4">
        <v>103.026508160658</v>
      </c>
      <c r="T37" s="3" t="b">
        <v>0</v>
      </c>
      <c r="U37" s="4">
        <v>7.2279</v>
      </c>
      <c r="V37" s="4">
        <v>79735.921874818203</v>
      </c>
      <c r="W37" s="4">
        <v>76.820912991817806</v>
      </c>
      <c r="X37" s="3" t="b">
        <v>0</v>
      </c>
    </row>
    <row r="38" spans="1:24">
      <c r="A38" s="3"/>
      <c r="B38" s="3"/>
      <c r="C38" s="3" t="s">
        <v>371</v>
      </c>
      <c r="D38" s="3" t="s">
        <v>174</v>
      </c>
      <c r="E38" s="3" t="s">
        <v>192</v>
      </c>
      <c r="F38" s="4">
        <v>5</v>
      </c>
      <c r="G38" s="3" t="s">
        <v>710</v>
      </c>
      <c r="H38" s="3" t="s">
        <v>9</v>
      </c>
      <c r="I38" s="3" t="s">
        <v>14</v>
      </c>
      <c r="J38" s="1">
        <v>44272.729780092603</v>
      </c>
      <c r="K38" s="4">
        <v>2500</v>
      </c>
      <c r="L38" s="4">
        <v>8.9808333333333294</v>
      </c>
      <c r="M38" s="4">
        <v>2319.9906135126598</v>
      </c>
      <c r="N38" s="3" t="b">
        <v>0</v>
      </c>
      <c r="O38" s="4">
        <v>0</v>
      </c>
      <c r="P38" s="4"/>
      <c r="Q38" s="4">
        <v>0</v>
      </c>
      <c r="R38" s="4">
        <v>0</v>
      </c>
      <c r="S38" s="4">
        <v>101.723695165454</v>
      </c>
      <c r="T38" s="3" t="b">
        <v>0</v>
      </c>
      <c r="U38" s="4">
        <v>7.22786666666667</v>
      </c>
      <c r="V38" s="4">
        <v>81708.453527929407</v>
      </c>
      <c r="W38" s="4">
        <v>78.130569905844197</v>
      </c>
      <c r="X38" s="3" t="b">
        <v>0</v>
      </c>
    </row>
    <row r="39" spans="1:24">
      <c r="A39" s="3"/>
      <c r="B39" s="3"/>
      <c r="C39" s="3" t="s">
        <v>215</v>
      </c>
      <c r="D39" s="3" t="s">
        <v>174</v>
      </c>
      <c r="E39" s="3" t="s">
        <v>192</v>
      </c>
      <c r="F39" s="4">
        <v>6</v>
      </c>
      <c r="G39" s="3" t="s">
        <v>709</v>
      </c>
      <c r="H39" s="3" t="s">
        <v>9</v>
      </c>
      <c r="I39" s="3" t="s">
        <v>38</v>
      </c>
      <c r="J39" s="1">
        <v>44272.744756944398</v>
      </c>
      <c r="K39" s="4">
        <v>1500</v>
      </c>
      <c r="L39" s="4">
        <v>8.9782833333333301</v>
      </c>
      <c r="M39" s="4">
        <v>172591.51014849101</v>
      </c>
      <c r="N39" s="3" t="b">
        <v>0</v>
      </c>
      <c r="O39" s="4">
        <v>1189.4890248393999</v>
      </c>
      <c r="P39" s="4"/>
      <c r="Q39" s="4">
        <v>1189.4890248393999</v>
      </c>
      <c r="R39" s="4">
        <v>79.299268322627</v>
      </c>
      <c r="S39" s="4">
        <v>105.433015478012</v>
      </c>
      <c r="T39" s="3" t="b">
        <v>0</v>
      </c>
      <c r="U39" s="4">
        <v>7.2278833333333301</v>
      </c>
      <c r="V39" s="4">
        <v>82527.735329011994</v>
      </c>
      <c r="W39" s="4">
        <v>79.825661421355704</v>
      </c>
      <c r="X39" s="3" t="b">
        <v>0</v>
      </c>
    </row>
    <row r="40" spans="1:24">
      <c r="A40" s="3"/>
      <c r="B40" s="3"/>
      <c r="C40" s="3" t="s">
        <v>423</v>
      </c>
      <c r="D40" s="3" t="s">
        <v>174</v>
      </c>
      <c r="E40" s="3" t="s">
        <v>192</v>
      </c>
      <c r="F40" s="4">
        <v>7</v>
      </c>
      <c r="G40" s="3" t="s">
        <v>708</v>
      </c>
      <c r="H40" s="3" t="s">
        <v>9</v>
      </c>
      <c r="I40" s="3" t="s">
        <v>25</v>
      </c>
      <c r="J40" s="1">
        <v>44272.759710648097</v>
      </c>
      <c r="K40" s="4">
        <v>800</v>
      </c>
      <c r="L40" s="4">
        <v>8.9782333333333302</v>
      </c>
      <c r="M40" s="4">
        <v>98650.3957614151</v>
      </c>
      <c r="N40" s="3" t="b">
        <v>0</v>
      </c>
      <c r="O40" s="4">
        <v>649.91419208014304</v>
      </c>
      <c r="P40" s="4"/>
      <c r="Q40" s="4">
        <v>649.91419208014304</v>
      </c>
      <c r="R40" s="4">
        <v>81.239274010017894</v>
      </c>
      <c r="S40" s="4">
        <v>101.874253398219</v>
      </c>
      <c r="T40" s="3" t="b">
        <v>0</v>
      </c>
      <c r="U40" s="4">
        <v>7.2278500000000001</v>
      </c>
      <c r="V40" s="4">
        <v>84601.094902629993</v>
      </c>
      <c r="W40" s="4">
        <v>77.735641575515302</v>
      </c>
      <c r="X40" s="3" t="b">
        <v>0</v>
      </c>
    </row>
    <row r="41" spans="1:24">
      <c r="A41" s="3"/>
      <c r="B41" s="3"/>
      <c r="C41" s="3" t="s">
        <v>327</v>
      </c>
      <c r="D41" s="3" t="s">
        <v>174</v>
      </c>
      <c r="E41" s="3" t="s">
        <v>192</v>
      </c>
      <c r="F41" s="4">
        <v>8</v>
      </c>
      <c r="G41" s="3" t="s">
        <v>707</v>
      </c>
      <c r="H41" s="3" t="s">
        <v>9</v>
      </c>
      <c r="I41" s="3" t="s">
        <v>12</v>
      </c>
      <c r="J41" s="1">
        <v>44272.774814814802</v>
      </c>
      <c r="K41" s="4">
        <v>500</v>
      </c>
      <c r="L41" s="4">
        <v>8.9782833333333301</v>
      </c>
      <c r="M41" s="4">
        <v>54881.360857053303</v>
      </c>
      <c r="N41" s="3" t="b">
        <v>0</v>
      </c>
      <c r="O41" s="4">
        <v>369.01337804482199</v>
      </c>
      <c r="P41" s="4"/>
      <c r="Q41" s="4">
        <v>369.01337804482199</v>
      </c>
      <c r="R41" s="4">
        <v>73.802675608964407</v>
      </c>
      <c r="S41" s="4">
        <v>102.517245362954</v>
      </c>
      <c r="T41" s="3" t="b">
        <v>0</v>
      </c>
      <c r="U41" s="4">
        <v>7.2279</v>
      </c>
      <c r="V41" s="4">
        <v>80190.976123398897</v>
      </c>
      <c r="W41" s="4">
        <v>76.470739790551406</v>
      </c>
      <c r="X41" s="3" t="b">
        <v>0</v>
      </c>
    </row>
    <row r="42" spans="1:24">
      <c r="A42" s="3"/>
      <c r="B42" s="3"/>
      <c r="C42" s="3" t="s">
        <v>193</v>
      </c>
      <c r="D42" s="3" t="s">
        <v>174</v>
      </c>
      <c r="E42" s="3" t="s">
        <v>192</v>
      </c>
      <c r="F42" s="4">
        <v>9</v>
      </c>
      <c r="G42" s="3" t="s">
        <v>706</v>
      </c>
      <c r="H42" s="3" t="s">
        <v>9</v>
      </c>
      <c r="I42" s="3" t="s">
        <v>26</v>
      </c>
      <c r="J42" s="1">
        <v>44272.789837962999</v>
      </c>
      <c r="K42" s="4">
        <v>350</v>
      </c>
      <c r="L42" s="4">
        <v>8.9782499999999992</v>
      </c>
      <c r="M42" s="4">
        <v>37417.592377687302</v>
      </c>
      <c r="N42" s="3" t="b">
        <v>0</v>
      </c>
      <c r="O42" s="4">
        <v>250.13007745612299</v>
      </c>
      <c r="P42" s="4"/>
      <c r="Q42" s="4">
        <v>250.13007745612299</v>
      </c>
      <c r="R42" s="4">
        <v>71.465736416035099</v>
      </c>
      <c r="S42" s="4">
        <v>97.153452144159701</v>
      </c>
      <c r="T42" s="3" t="b">
        <v>0</v>
      </c>
      <c r="U42" s="4">
        <v>7.2278500000000001</v>
      </c>
      <c r="V42" s="4">
        <v>77868.146896548802</v>
      </c>
      <c r="W42" s="4">
        <v>77.168786522801199</v>
      </c>
      <c r="X42" s="3" t="b">
        <v>0</v>
      </c>
    </row>
    <row r="43" spans="1:24">
      <c r="A43" s="3"/>
      <c r="B43" s="3"/>
      <c r="C43" s="3" t="s">
        <v>403</v>
      </c>
      <c r="D43" s="3" t="s">
        <v>174</v>
      </c>
      <c r="E43" s="3" t="s">
        <v>192</v>
      </c>
      <c r="F43" s="4">
        <v>10</v>
      </c>
      <c r="G43" s="3" t="s">
        <v>705</v>
      </c>
      <c r="H43" s="3" t="s">
        <v>9</v>
      </c>
      <c r="I43" s="3" t="s">
        <v>20</v>
      </c>
      <c r="J43" s="1">
        <v>44272.804803240702</v>
      </c>
      <c r="K43" s="4">
        <v>200</v>
      </c>
      <c r="L43" s="4">
        <v>8.9782833333333301</v>
      </c>
      <c r="M43" s="4">
        <v>26947.2845284502</v>
      </c>
      <c r="N43" s="3" t="b">
        <v>0</v>
      </c>
      <c r="O43" s="4">
        <v>179.043658191025</v>
      </c>
      <c r="P43" s="4"/>
      <c r="Q43" s="4">
        <v>179.043658191025</v>
      </c>
      <c r="R43" s="4">
        <v>89.5218290955127</v>
      </c>
      <c r="S43" s="4">
        <v>95.513190122904703</v>
      </c>
      <c r="T43" s="3" t="b">
        <v>0</v>
      </c>
      <c r="U43" s="4">
        <v>7.2279</v>
      </c>
      <c r="V43" s="4">
        <v>75139.992363162193</v>
      </c>
      <c r="W43" s="4">
        <v>77.059305946358805</v>
      </c>
      <c r="X43" s="3" t="b">
        <v>0</v>
      </c>
    </row>
    <row r="44" spans="1:24">
      <c r="A44" s="3"/>
      <c r="B44" s="3"/>
      <c r="C44" s="3" t="s">
        <v>304</v>
      </c>
      <c r="D44" s="3" t="s">
        <v>174</v>
      </c>
      <c r="E44" s="3" t="s">
        <v>192</v>
      </c>
      <c r="F44" s="4">
        <v>11</v>
      </c>
      <c r="G44" s="3" t="s">
        <v>704</v>
      </c>
      <c r="H44" s="3" t="s">
        <v>9</v>
      </c>
      <c r="I44" s="3" t="s">
        <v>32</v>
      </c>
      <c r="J44" s="1">
        <v>44272.819965277798</v>
      </c>
      <c r="K44" s="4">
        <v>125</v>
      </c>
      <c r="L44" s="4">
        <v>8.9782499999999992</v>
      </c>
      <c r="M44" s="4">
        <v>18013.8193498607</v>
      </c>
      <c r="N44" s="3" t="b">
        <v>0</v>
      </c>
      <c r="O44" s="4">
        <v>110.61308194313</v>
      </c>
      <c r="P44" s="4"/>
      <c r="Q44" s="4">
        <v>110.61308194313</v>
      </c>
      <c r="R44" s="4">
        <v>88.490465554503899</v>
      </c>
      <c r="S44" s="4">
        <v>99.421102922806895</v>
      </c>
      <c r="T44" s="3" t="b">
        <v>0</v>
      </c>
      <c r="U44" s="4">
        <v>7.2278500000000001</v>
      </c>
      <c r="V44" s="4">
        <v>74657.970023260903</v>
      </c>
      <c r="W44" s="4">
        <v>75.595879004874803</v>
      </c>
      <c r="X44" s="3" t="b">
        <v>0</v>
      </c>
    </row>
    <row r="45" spans="1:24">
      <c r="A45" s="3"/>
      <c r="B45" s="3"/>
      <c r="C45" s="3" t="s">
        <v>259</v>
      </c>
      <c r="D45" s="3" t="s">
        <v>174</v>
      </c>
      <c r="E45" s="3" t="s">
        <v>192</v>
      </c>
      <c r="F45" s="4">
        <v>12</v>
      </c>
      <c r="G45" s="3" t="s">
        <v>703</v>
      </c>
      <c r="H45" s="3" t="s">
        <v>9</v>
      </c>
      <c r="I45" s="3" t="s">
        <v>33</v>
      </c>
      <c r="J45" s="1">
        <v>44272.835115740701</v>
      </c>
      <c r="K45" s="4">
        <v>80</v>
      </c>
      <c r="L45" s="4">
        <v>8.9757666666666704</v>
      </c>
      <c r="M45" s="4">
        <v>12928.951360229101</v>
      </c>
      <c r="N45" s="3" t="b">
        <v>0</v>
      </c>
      <c r="O45" s="4">
        <v>68.907135502195302</v>
      </c>
      <c r="P45" s="4"/>
      <c r="Q45" s="4">
        <v>68.907135502195302</v>
      </c>
      <c r="R45" s="4">
        <v>86.133919377744107</v>
      </c>
      <c r="S45" s="4">
        <v>88.649702809275198</v>
      </c>
      <c r="T45" s="3" t="b">
        <v>0</v>
      </c>
      <c r="U45" s="4">
        <v>7.2279666666666698</v>
      </c>
      <c r="V45" s="4">
        <v>76156.472283822499</v>
      </c>
      <c r="W45" s="4">
        <v>77.009481692688993</v>
      </c>
      <c r="X45" s="3" t="b">
        <v>0</v>
      </c>
    </row>
    <row r="46" spans="1:24">
      <c r="A46" s="3"/>
      <c r="B46" s="3"/>
      <c r="C46" s="3" t="s">
        <v>349</v>
      </c>
      <c r="D46" s="3" t="s">
        <v>174</v>
      </c>
      <c r="E46" s="3" t="s">
        <v>192</v>
      </c>
      <c r="F46" s="4">
        <v>13</v>
      </c>
      <c r="G46" s="3" t="s">
        <v>702</v>
      </c>
      <c r="H46" s="3" t="s">
        <v>9</v>
      </c>
      <c r="I46" s="3" t="s">
        <v>35</v>
      </c>
      <c r="J46" s="1">
        <v>44272.850150462997</v>
      </c>
      <c r="K46" s="4">
        <v>50</v>
      </c>
      <c r="L46" s="4">
        <v>8.9756666666666707</v>
      </c>
      <c r="M46" s="4">
        <v>7900.3680030351497</v>
      </c>
      <c r="N46" s="3" t="b">
        <v>1</v>
      </c>
      <c r="O46" s="4">
        <v>29.4988655767301</v>
      </c>
      <c r="P46" s="4"/>
      <c r="Q46" s="4">
        <v>29.4988655767301</v>
      </c>
      <c r="R46" s="4">
        <v>58.9977311534603</v>
      </c>
      <c r="S46" s="4">
        <v>80.047764703969193</v>
      </c>
      <c r="T46" s="3" t="b">
        <v>0</v>
      </c>
      <c r="U46" s="4">
        <v>7.2278500000000001</v>
      </c>
      <c r="V46" s="4">
        <v>77309.143117332205</v>
      </c>
      <c r="W46" s="4">
        <v>77.538011796059095</v>
      </c>
      <c r="X46" s="3" t="b">
        <v>0</v>
      </c>
    </row>
    <row r="47" spans="1:24">
      <c r="A47" s="3"/>
      <c r="B47" s="3"/>
      <c r="C47" s="3" t="s">
        <v>237</v>
      </c>
      <c r="D47" s="3" t="s">
        <v>174</v>
      </c>
      <c r="E47" s="3" t="s">
        <v>192</v>
      </c>
      <c r="F47" s="4">
        <v>14</v>
      </c>
      <c r="G47" s="3" t="s">
        <v>701</v>
      </c>
      <c r="H47" s="3" t="s">
        <v>9</v>
      </c>
      <c r="I47" s="3" t="s">
        <v>31</v>
      </c>
      <c r="J47" s="1">
        <v>44272.865358796298</v>
      </c>
      <c r="K47" s="4">
        <v>30</v>
      </c>
      <c r="L47" s="4">
        <v>8.9782833333333301</v>
      </c>
      <c r="M47" s="4">
        <v>5838.4769165509697</v>
      </c>
      <c r="N47" s="3" t="b">
        <v>1</v>
      </c>
      <c r="O47" s="4">
        <v>12.7175759859333</v>
      </c>
      <c r="P47" s="4"/>
      <c r="Q47" s="4">
        <v>12.7175759859333</v>
      </c>
      <c r="R47" s="4">
        <v>42.391919953111099</v>
      </c>
      <c r="S47" s="4">
        <v>73.143262936096505</v>
      </c>
      <c r="T47" s="3" t="b">
        <v>0</v>
      </c>
      <c r="U47" s="4">
        <v>7.2278833333333301</v>
      </c>
      <c r="V47" s="4">
        <v>79526.224439190497</v>
      </c>
      <c r="W47" s="4">
        <v>75.183608853357597</v>
      </c>
      <c r="X47" s="3" t="b">
        <v>0</v>
      </c>
    </row>
    <row r="48" spans="1:24">
      <c r="A48" s="3"/>
      <c r="B48" s="3"/>
      <c r="C48" s="3" t="s">
        <v>469</v>
      </c>
      <c r="D48" s="3" t="s">
        <v>174</v>
      </c>
      <c r="E48" s="3" t="s">
        <v>192</v>
      </c>
      <c r="F48" s="4">
        <v>15</v>
      </c>
      <c r="G48" s="3" t="s">
        <v>700</v>
      </c>
      <c r="H48" s="3" t="s">
        <v>9</v>
      </c>
      <c r="I48" s="3" t="s">
        <v>17</v>
      </c>
      <c r="J48" s="1">
        <v>44272.880532407398</v>
      </c>
      <c r="K48" s="4">
        <v>20</v>
      </c>
      <c r="L48" s="4">
        <v>8.9782499999999992</v>
      </c>
      <c r="M48" s="4">
        <v>4696.1371913414496</v>
      </c>
      <c r="N48" s="3" t="b">
        <v>1</v>
      </c>
      <c r="O48" s="4">
        <v>7.2539983925159603</v>
      </c>
      <c r="P48" s="4"/>
      <c r="Q48" s="4">
        <v>7.2539983925159603</v>
      </c>
      <c r="R48" s="4">
        <v>36.269991962579802</v>
      </c>
      <c r="S48" s="4">
        <v>60.867924910368103</v>
      </c>
      <c r="T48" s="3" t="b">
        <v>0</v>
      </c>
      <c r="U48" s="4">
        <v>7.22786666666667</v>
      </c>
      <c r="V48" s="4">
        <v>73323.3749008991</v>
      </c>
      <c r="W48" s="4">
        <v>76.289369190128198</v>
      </c>
      <c r="X48" s="3" t="b">
        <v>0</v>
      </c>
    </row>
    <row r="49" spans="1:24">
      <c r="A49" s="3"/>
      <c r="B49" s="3"/>
      <c r="C49" s="3" t="s">
        <v>467</v>
      </c>
      <c r="D49" s="3" t="s">
        <v>174</v>
      </c>
      <c r="E49" s="3" t="s">
        <v>192</v>
      </c>
      <c r="F49" s="4">
        <v>16</v>
      </c>
      <c r="G49" s="3" t="s">
        <v>699</v>
      </c>
      <c r="H49" s="3" t="s">
        <v>9</v>
      </c>
      <c r="I49" s="3" t="s">
        <v>6</v>
      </c>
      <c r="J49" s="1">
        <v>44272.895590277803</v>
      </c>
      <c r="K49" s="4">
        <v>12</v>
      </c>
      <c r="L49" s="4">
        <v>8.9756999999999998</v>
      </c>
      <c r="M49" s="4">
        <v>4453.0232433698502</v>
      </c>
      <c r="N49" s="3" t="b">
        <v>1</v>
      </c>
      <c r="O49" s="4">
        <v>5.8582925677391096</v>
      </c>
      <c r="P49" s="4"/>
      <c r="Q49" s="4">
        <v>5.8582925677391096</v>
      </c>
      <c r="R49" s="4">
        <v>48.8191047311592</v>
      </c>
      <c r="S49" s="4">
        <v>41.280353881994202</v>
      </c>
      <c r="T49" s="3" t="b">
        <v>0</v>
      </c>
      <c r="U49" s="4">
        <v>7.2279</v>
      </c>
      <c r="V49" s="4">
        <v>72226.481532715596</v>
      </c>
      <c r="W49" s="4">
        <v>76.172752765931605</v>
      </c>
      <c r="X49" s="3" t="b">
        <v>0</v>
      </c>
    </row>
    <row r="50" spans="1:24">
      <c r="A50" s="3"/>
      <c r="B50" s="3"/>
      <c r="C50" s="3" t="s">
        <v>465</v>
      </c>
      <c r="D50" s="3" t="s">
        <v>174</v>
      </c>
      <c r="E50" s="3" t="s">
        <v>192</v>
      </c>
      <c r="F50" s="4">
        <v>17</v>
      </c>
      <c r="G50" s="3" t="s">
        <v>698</v>
      </c>
      <c r="H50" s="3" t="s">
        <v>9</v>
      </c>
      <c r="I50" s="3" t="s">
        <v>23</v>
      </c>
      <c r="J50" s="1">
        <v>44272.910810185203</v>
      </c>
      <c r="K50" s="4">
        <v>7</v>
      </c>
      <c r="L50" s="4">
        <v>8.9138500000000001</v>
      </c>
      <c r="M50" s="4">
        <v>3090.44180786278</v>
      </c>
      <c r="N50" s="3" t="b">
        <v>1</v>
      </c>
      <c r="O50" s="4">
        <v>0</v>
      </c>
      <c r="P50" s="4"/>
      <c r="Q50" s="4">
        <v>0</v>
      </c>
      <c r="R50" s="4">
        <v>0</v>
      </c>
      <c r="S50" s="4">
        <v>27.361264472883899</v>
      </c>
      <c r="T50" s="3" t="b">
        <v>0</v>
      </c>
      <c r="U50" s="4">
        <v>7.2243833333333303</v>
      </c>
      <c r="V50" s="4">
        <v>74098.353995238795</v>
      </c>
      <c r="W50" s="4">
        <v>74.397993003579501</v>
      </c>
      <c r="X50" s="3" t="b">
        <v>0</v>
      </c>
    </row>
    <row r="51" spans="1:24">
      <c r="A51" s="3"/>
      <c r="B51" s="3"/>
      <c r="C51" s="3" t="s">
        <v>697</v>
      </c>
      <c r="D51" s="3" t="s">
        <v>174</v>
      </c>
      <c r="E51" s="3"/>
      <c r="F51" s="4">
        <v>21</v>
      </c>
      <c r="G51" s="3" t="s">
        <v>696</v>
      </c>
      <c r="H51" s="3" t="s">
        <v>9</v>
      </c>
      <c r="I51" s="3" t="s">
        <v>6</v>
      </c>
      <c r="J51" s="1">
        <v>44272.925844907397</v>
      </c>
      <c r="K51" s="4">
        <v>12</v>
      </c>
      <c r="L51" s="4">
        <v>8.9731666666666694</v>
      </c>
      <c r="M51" s="4">
        <v>5044.9868663095904</v>
      </c>
      <c r="N51" s="3" t="b">
        <v>1</v>
      </c>
      <c r="O51" s="4">
        <v>2.45918440748388</v>
      </c>
      <c r="P51" s="4"/>
      <c r="Q51" s="4">
        <v>2.45918440748388</v>
      </c>
      <c r="R51" s="4">
        <v>20.493203395698998</v>
      </c>
      <c r="S51" s="4">
        <v>40.581970555880297</v>
      </c>
      <c r="T51" s="3" t="b">
        <v>0</v>
      </c>
      <c r="U51" s="4">
        <v>7.2210000000000001</v>
      </c>
      <c r="V51" s="4">
        <v>90371.624476052995</v>
      </c>
      <c r="W51" s="4">
        <v>78.106065939468095</v>
      </c>
      <c r="X51" s="3" t="b">
        <v>0</v>
      </c>
    </row>
    <row r="52" spans="1:24">
      <c r="A52" s="3"/>
      <c r="B52" s="3"/>
      <c r="C52" s="3" t="s">
        <v>237</v>
      </c>
      <c r="D52" s="3" t="s">
        <v>174</v>
      </c>
      <c r="E52" s="3" t="s">
        <v>192</v>
      </c>
      <c r="F52" s="4">
        <v>14</v>
      </c>
      <c r="G52" s="3" t="s">
        <v>676</v>
      </c>
      <c r="H52" s="3" t="s">
        <v>9</v>
      </c>
      <c r="I52" s="3" t="s">
        <v>31</v>
      </c>
      <c r="J52" s="1">
        <v>44273.091157407398</v>
      </c>
      <c r="K52" s="4">
        <v>30</v>
      </c>
      <c r="L52" s="4">
        <v>8.9732000000000003</v>
      </c>
      <c r="M52" s="4">
        <v>6343.4315566292398</v>
      </c>
      <c r="N52" s="3" t="b">
        <v>0</v>
      </c>
      <c r="O52" s="4">
        <v>22.0245332853967</v>
      </c>
      <c r="P52" s="4"/>
      <c r="Q52" s="4">
        <v>22.0245332853967</v>
      </c>
      <c r="R52" s="4">
        <v>73.415110951322205</v>
      </c>
      <c r="S52" s="4">
        <v>63.3724507175043</v>
      </c>
      <c r="T52" s="3" t="b">
        <v>0</v>
      </c>
      <c r="U52" s="4">
        <v>7.2244999999999999</v>
      </c>
      <c r="V52" s="4">
        <v>70975.385553494198</v>
      </c>
      <c r="W52" s="4">
        <v>78.375755838937494</v>
      </c>
      <c r="X52" s="3" t="b">
        <v>0</v>
      </c>
    </row>
    <row r="53" spans="1:24">
      <c r="A53" s="3"/>
      <c r="B53" s="3"/>
      <c r="C53" s="3" t="s">
        <v>532</v>
      </c>
      <c r="D53" s="3" t="s">
        <v>174</v>
      </c>
      <c r="E53" s="3"/>
      <c r="F53" s="4">
        <v>19</v>
      </c>
      <c r="G53" s="3" t="s">
        <v>675</v>
      </c>
      <c r="H53" s="3" t="s">
        <v>9</v>
      </c>
      <c r="I53" s="3" t="s">
        <v>25</v>
      </c>
      <c r="J53" s="1">
        <v>44273.106307870403</v>
      </c>
      <c r="K53" s="4">
        <v>800</v>
      </c>
      <c r="L53" s="4">
        <v>8.9963333333333306</v>
      </c>
      <c r="M53" s="4">
        <v>121535.871935633</v>
      </c>
      <c r="N53" s="3" t="b">
        <v>0</v>
      </c>
      <c r="O53" s="4">
        <v>773.89482482494702</v>
      </c>
      <c r="P53" s="4"/>
      <c r="Q53" s="4">
        <v>773.89482482494702</v>
      </c>
      <c r="R53" s="4">
        <v>96.736853103118307</v>
      </c>
      <c r="S53" s="4">
        <v>95.286986469142306</v>
      </c>
      <c r="T53" s="3" t="b">
        <v>0</v>
      </c>
      <c r="U53" s="4">
        <v>7.2348333333333299</v>
      </c>
      <c r="V53" s="4">
        <v>88154.8001414881</v>
      </c>
      <c r="W53" s="4">
        <v>76.937980906582794</v>
      </c>
      <c r="X53" s="3" t="b">
        <v>0</v>
      </c>
    </row>
    <row r="54" spans="1:24">
      <c r="A54" s="3"/>
      <c r="B54" s="3"/>
      <c r="C54" s="3" t="s">
        <v>423</v>
      </c>
      <c r="D54" s="3" t="s">
        <v>174</v>
      </c>
      <c r="E54" s="3" t="s">
        <v>192</v>
      </c>
      <c r="F54" s="4">
        <v>7</v>
      </c>
      <c r="G54" s="3" t="s">
        <v>657</v>
      </c>
      <c r="H54" s="3" t="s">
        <v>9</v>
      </c>
      <c r="I54" s="3" t="s">
        <v>25</v>
      </c>
      <c r="J54" s="1">
        <v>44273.271944444401</v>
      </c>
      <c r="K54" s="4">
        <v>800</v>
      </c>
      <c r="L54" s="4">
        <v>8.9757666666666704</v>
      </c>
      <c r="M54" s="4">
        <v>100199.638316932</v>
      </c>
      <c r="N54" s="3" t="b">
        <v>0</v>
      </c>
      <c r="O54" s="4">
        <v>833.34251542095296</v>
      </c>
      <c r="P54" s="4"/>
      <c r="Q54" s="4">
        <v>833.34251542095296</v>
      </c>
      <c r="R54" s="4">
        <v>104.16781442761901</v>
      </c>
      <c r="S54" s="4">
        <v>98.334627003618806</v>
      </c>
      <c r="T54" s="3" t="b">
        <v>0</v>
      </c>
      <c r="U54" s="4">
        <v>7.22448333333333</v>
      </c>
      <c r="V54" s="4">
        <v>67674.851940117893</v>
      </c>
      <c r="W54" s="4">
        <v>78.1387447525005</v>
      </c>
      <c r="X54" s="3" t="b">
        <v>0</v>
      </c>
    </row>
    <row r="55" spans="1:24">
      <c r="A55" s="3"/>
      <c r="B55" s="3"/>
      <c r="C55" s="3" t="s">
        <v>281</v>
      </c>
      <c r="D55" s="3" t="s">
        <v>174</v>
      </c>
      <c r="E55" s="3"/>
      <c r="F55" s="4">
        <v>20</v>
      </c>
      <c r="G55" s="3" t="s">
        <v>656</v>
      </c>
      <c r="H55" s="3" t="s">
        <v>9</v>
      </c>
      <c r="I55" s="3" t="s">
        <v>35</v>
      </c>
      <c r="J55" s="1">
        <v>44273.2870833333</v>
      </c>
      <c r="K55" s="4">
        <v>50</v>
      </c>
      <c r="L55" s="4">
        <v>8.9706666666666699</v>
      </c>
      <c r="M55" s="4">
        <v>11429.2024585197</v>
      </c>
      <c r="N55" s="3" t="b">
        <v>0</v>
      </c>
      <c r="O55" s="4">
        <v>45.408903174383802</v>
      </c>
      <c r="P55" s="4"/>
      <c r="Q55" s="4">
        <v>45.408903174383802</v>
      </c>
      <c r="R55" s="4">
        <v>90.817806348767604</v>
      </c>
      <c r="S55" s="4">
        <v>66.894363640372305</v>
      </c>
      <c r="T55" s="3" t="b">
        <v>0</v>
      </c>
      <c r="U55" s="4">
        <v>7.22108333333333</v>
      </c>
      <c r="V55" s="4">
        <v>88274.079559913007</v>
      </c>
      <c r="W55" s="4">
        <v>76.982798463144803</v>
      </c>
      <c r="X55" s="3" t="b">
        <v>0</v>
      </c>
    </row>
    <row r="56" spans="1:24">
      <c r="A56" s="3"/>
      <c r="B56" s="3"/>
      <c r="C56" s="3" t="s">
        <v>304</v>
      </c>
      <c r="D56" s="3" t="s">
        <v>174</v>
      </c>
      <c r="E56" s="3" t="s">
        <v>192</v>
      </c>
      <c r="F56" s="4">
        <v>11</v>
      </c>
      <c r="G56" s="3" t="s">
        <v>635</v>
      </c>
      <c r="H56" s="3" t="s">
        <v>9</v>
      </c>
      <c r="I56" s="3" t="s">
        <v>32</v>
      </c>
      <c r="J56" s="1">
        <v>44273.452546296299</v>
      </c>
      <c r="K56" s="4">
        <v>125</v>
      </c>
      <c r="L56" s="4">
        <v>8.9756666666666707</v>
      </c>
      <c r="M56" s="4">
        <v>19446.8466373761</v>
      </c>
      <c r="N56" s="3" t="b">
        <v>0</v>
      </c>
      <c r="O56" s="4">
        <v>149.82003986471199</v>
      </c>
      <c r="P56" s="4"/>
      <c r="Q56" s="4">
        <v>149.82003986471199</v>
      </c>
      <c r="R56" s="4">
        <v>119.85603189176901</v>
      </c>
      <c r="S56" s="4">
        <v>87.273887743964394</v>
      </c>
      <c r="T56" s="3" t="b">
        <v>0</v>
      </c>
      <c r="U56" s="4">
        <v>7.2243833333333303</v>
      </c>
      <c r="V56" s="4">
        <v>63033.558978823603</v>
      </c>
      <c r="W56" s="4">
        <v>75.590852490983906</v>
      </c>
      <c r="X56" s="3" t="b">
        <v>0</v>
      </c>
    </row>
    <row r="57" spans="1:24">
      <c r="A57" s="3"/>
      <c r="B57" s="3"/>
      <c r="C57" s="3" t="s">
        <v>215</v>
      </c>
      <c r="D57" s="3" t="s">
        <v>174</v>
      </c>
      <c r="E57" s="3" t="s">
        <v>192</v>
      </c>
      <c r="F57" s="4">
        <v>6</v>
      </c>
      <c r="G57" s="3" t="s">
        <v>616</v>
      </c>
      <c r="H57" s="3" t="s">
        <v>9</v>
      </c>
      <c r="I57" s="3" t="s">
        <v>38</v>
      </c>
      <c r="J57" s="1">
        <v>44273.632997685199</v>
      </c>
      <c r="K57" s="4">
        <v>1500</v>
      </c>
      <c r="L57" s="4">
        <v>8.9756666666666707</v>
      </c>
      <c r="M57" s="4">
        <v>166618.75254364099</v>
      </c>
      <c r="N57" s="3" t="b">
        <v>0</v>
      </c>
      <c r="O57" s="4">
        <v>1389.55228364645</v>
      </c>
      <c r="P57" s="4"/>
      <c r="Q57" s="4">
        <v>1389.55228364645</v>
      </c>
      <c r="R57" s="4">
        <v>92.636818909763406</v>
      </c>
      <c r="S57" s="4">
        <v>96.520046049432494</v>
      </c>
      <c r="T57" s="3" t="b">
        <v>0</v>
      </c>
      <c r="U57" s="4">
        <v>7.2243833333333303</v>
      </c>
      <c r="V57" s="4">
        <v>68444.050067426899</v>
      </c>
      <c r="W57" s="4">
        <v>78.1458572562033</v>
      </c>
      <c r="X57" s="3" t="b">
        <v>0</v>
      </c>
    </row>
    <row r="58" spans="1:24">
      <c r="A58" s="3"/>
      <c r="B58" s="3"/>
      <c r="C58" s="3" t="s">
        <v>349</v>
      </c>
      <c r="D58" s="3" t="s">
        <v>174</v>
      </c>
      <c r="E58" s="3" t="s">
        <v>192</v>
      </c>
      <c r="F58" s="4">
        <v>13</v>
      </c>
      <c r="G58" s="3" t="s">
        <v>595</v>
      </c>
      <c r="H58" s="3" t="s">
        <v>9</v>
      </c>
      <c r="I58" s="3" t="s">
        <v>35</v>
      </c>
      <c r="J58" s="1">
        <v>44273.798460648097</v>
      </c>
      <c r="K58" s="4">
        <v>50</v>
      </c>
      <c r="L58" s="4">
        <v>8.9731333333333296</v>
      </c>
      <c r="M58" s="4">
        <v>7903.4585789902503</v>
      </c>
      <c r="N58" s="3" t="b">
        <v>0</v>
      </c>
      <c r="O58" s="4">
        <v>47.111774023176899</v>
      </c>
      <c r="P58" s="4"/>
      <c r="Q58" s="4">
        <v>47.111774023176899</v>
      </c>
      <c r="R58" s="4">
        <v>94.223548046353699</v>
      </c>
      <c r="S58" s="4">
        <v>74.704258220044295</v>
      </c>
      <c r="T58" s="3" t="b">
        <v>0</v>
      </c>
      <c r="U58" s="4">
        <v>7.2209666666666701</v>
      </c>
      <c r="V58" s="4">
        <v>59696.460322876599</v>
      </c>
      <c r="W58" s="4">
        <v>78.756337133340494</v>
      </c>
      <c r="X58" s="3" t="b">
        <v>0</v>
      </c>
    </row>
    <row r="59" spans="1:24">
      <c r="A59" s="3"/>
      <c r="B59" s="3"/>
      <c r="C59" s="3" t="s">
        <v>594</v>
      </c>
      <c r="D59" s="3" t="s">
        <v>174</v>
      </c>
      <c r="E59" s="3"/>
      <c r="F59" s="4">
        <v>18</v>
      </c>
      <c r="G59" s="3" t="s">
        <v>593</v>
      </c>
      <c r="H59" s="3" t="s">
        <v>9</v>
      </c>
      <c r="I59" s="3" t="s">
        <v>36</v>
      </c>
      <c r="J59" s="1">
        <v>44273.813680555599</v>
      </c>
      <c r="K59" s="4">
        <v>5000</v>
      </c>
      <c r="L59" s="4">
        <v>9.1534166666666703</v>
      </c>
      <c r="M59" s="4">
        <v>725958.94378734496</v>
      </c>
      <c r="N59" s="3" t="b">
        <v>0</v>
      </c>
      <c r="O59" s="4">
        <v>5011.8395395035104</v>
      </c>
      <c r="P59" s="4"/>
      <c r="Q59" s="4">
        <v>5011.8395395035104</v>
      </c>
      <c r="R59" s="4">
        <v>100.23679079007</v>
      </c>
      <c r="S59" s="4">
        <v>95.186685207506002</v>
      </c>
      <c r="T59" s="3" t="b">
        <v>0</v>
      </c>
      <c r="U59" s="4">
        <v>7.2971833333333302</v>
      </c>
      <c r="V59" s="4">
        <v>83966.753295259798</v>
      </c>
      <c r="W59" s="4">
        <v>79.896572939055602</v>
      </c>
      <c r="X59" s="3" t="b">
        <v>0</v>
      </c>
    </row>
    <row r="60" spans="1:24">
      <c r="A60" s="3"/>
      <c r="B60" s="3"/>
      <c r="C60" s="3" t="s">
        <v>193</v>
      </c>
      <c r="D60" s="3" t="s">
        <v>174</v>
      </c>
      <c r="E60" s="3" t="s">
        <v>192</v>
      </c>
      <c r="F60" s="4">
        <v>9</v>
      </c>
      <c r="G60" s="3" t="s">
        <v>573</v>
      </c>
      <c r="H60" s="3" t="s">
        <v>9</v>
      </c>
      <c r="I60" s="3" t="s">
        <v>26</v>
      </c>
      <c r="J60" s="1">
        <v>44273.979930555601</v>
      </c>
      <c r="K60" s="4">
        <v>350</v>
      </c>
      <c r="L60" s="4">
        <v>8.9731333333333296</v>
      </c>
      <c r="M60" s="4">
        <v>37671.678371357702</v>
      </c>
      <c r="N60" s="3" t="b">
        <v>0</v>
      </c>
      <c r="O60" s="4">
        <v>298.786578411618</v>
      </c>
      <c r="P60" s="4"/>
      <c r="Q60" s="4">
        <v>298.786578411618</v>
      </c>
      <c r="R60" s="4">
        <v>85.367593831890701</v>
      </c>
      <c r="S60" s="4">
        <v>89.924491565798405</v>
      </c>
      <c r="T60" s="3" t="b">
        <v>0</v>
      </c>
      <c r="U60" s="4">
        <v>7.2209500000000002</v>
      </c>
      <c r="V60" s="4">
        <v>66798.491533769193</v>
      </c>
      <c r="W60" s="4">
        <v>76.948846001110098</v>
      </c>
      <c r="X60" s="3" t="b">
        <v>0</v>
      </c>
    </row>
    <row r="61" spans="1:24">
      <c r="A61" s="3"/>
      <c r="B61" s="3"/>
      <c r="C61" s="3" t="s">
        <v>259</v>
      </c>
      <c r="D61" s="3" t="s">
        <v>174</v>
      </c>
      <c r="E61" s="3" t="s">
        <v>192</v>
      </c>
      <c r="F61" s="4">
        <v>12</v>
      </c>
      <c r="G61" s="3" t="s">
        <v>552</v>
      </c>
      <c r="H61" s="3" t="s">
        <v>9</v>
      </c>
      <c r="I61" s="3" t="s">
        <v>33</v>
      </c>
      <c r="J61" s="1">
        <v>44274.161273148202</v>
      </c>
      <c r="K61" s="4">
        <v>80</v>
      </c>
      <c r="L61" s="4">
        <v>8.9705666666666701</v>
      </c>
      <c r="M61" s="4">
        <v>13736.9768461528</v>
      </c>
      <c r="N61" s="3" t="b">
        <v>0</v>
      </c>
      <c r="O61" s="4">
        <v>82.873271584787602</v>
      </c>
      <c r="P61" s="4"/>
      <c r="Q61" s="4">
        <v>82.873271584787602</v>
      </c>
      <c r="R61" s="4">
        <v>103.591589480984</v>
      </c>
      <c r="S61" s="4">
        <v>71.308993457098197</v>
      </c>
      <c r="T61" s="3" t="b">
        <v>0</v>
      </c>
      <c r="U61" s="4">
        <v>7.2209666666666701</v>
      </c>
      <c r="V61" s="4">
        <v>70912.585378460295</v>
      </c>
      <c r="W61" s="4">
        <v>76.517127713287707</v>
      </c>
      <c r="X61" s="3" t="b">
        <v>0</v>
      </c>
    </row>
    <row r="62" spans="1:24">
      <c r="A62" s="3"/>
      <c r="B62" s="3"/>
      <c r="C62" s="3" t="s">
        <v>481</v>
      </c>
      <c r="D62" s="3" t="s">
        <v>174</v>
      </c>
      <c r="E62" s="3" t="s">
        <v>192</v>
      </c>
      <c r="F62" s="4">
        <v>4</v>
      </c>
      <c r="G62" s="3" t="s">
        <v>533</v>
      </c>
      <c r="H62" s="3" t="s">
        <v>9</v>
      </c>
      <c r="I62" s="3" t="s">
        <v>37</v>
      </c>
      <c r="J62" s="1">
        <v>44274.326655092598</v>
      </c>
      <c r="K62" s="4">
        <v>3500</v>
      </c>
      <c r="L62" s="4">
        <v>8.9756666666666707</v>
      </c>
      <c r="M62" s="4">
        <v>387190.21438502701</v>
      </c>
      <c r="N62" s="3" t="b">
        <v>0</v>
      </c>
      <c r="O62" s="4">
        <v>3442.1853150379802</v>
      </c>
      <c r="P62" s="4"/>
      <c r="Q62" s="4">
        <v>3442.1853150379802</v>
      </c>
      <c r="R62" s="4">
        <v>98.348151858227894</v>
      </c>
      <c r="S62" s="4">
        <v>94.006125330272695</v>
      </c>
      <c r="T62" s="3" t="b">
        <v>0</v>
      </c>
      <c r="U62" s="4">
        <v>7.2243833333333303</v>
      </c>
      <c r="V62" s="4">
        <v>65028.248689379201</v>
      </c>
      <c r="W62" s="4">
        <v>77.508804884760096</v>
      </c>
      <c r="X62" s="3" t="b">
        <v>0</v>
      </c>
    </row>
    <row r="63" spans="1:24">
      <c r="A63" s="3"/>
      <c r="B63" s="3"/>
      <c r="C63" s="3" t="s">
        <v>532</v>
      </c>
      <c r="D63" s="3" t="s">
        <v>174</v>
      </c>
      <c r="E63" s="3"/>
      <c r="F63" s="4">
        <v>19</v>
      </c>
      <c r="G63" s="3" t="s">
        <v>531</v>
      </c>
      <c r="H63" s="3" t="s">
        <v>9</v>
      </c>
      <c r="I63" s="3" t="s">
        <v>25</v>
      </c>
      <c r="J63" s="1">
        <v>44274.3416319444</v>
      </c>
      <c r="K63" s="4">
        <v>800</v>
      </c>
      <c r="L63" s="4">
        <v>9.0014666666666692</v>
      </c>
      <c r="M63" s="4">
        <v>137353.65933449799</v>
      </c>
      <c r="N63" s="3" t="b">
        <v>0</v>
      </c>
      <c r="O63" s="4">
        <v>810.53081163562001</v>
      </c>
      <c r="P63" s="4"/>
      <c r="Q63" s="4">
        <v>810.53081163562001</v>
      </c>
      <c r="R63" s="4">
        <v>101.316351454452</v>
      </c>
      <c r="S63" s="4">
        <v>93.689909764140296</v>
      </c>
      <c r="T63" s="3" t="b">
        <v>0</v>
      </c>
      <c r="U63" s="4">
        <v>7.2382833333333298</v>
      </c>
      <c r="V63" s="4">
        <v>95286.104837077801</v>
      </c>
      <c r="W63" s="4">
        <v>77.481008715422007</v>
      </c>
      <c r="X63" s="3" t="b">
        <v>0</v>
      </c>
    </row>
    <row r="64" spans="1:24">
      <c r="A64" s="3"/>
      <c r="B64" s="3"/>
      <c r="C64" s="3" t="s">
        <v>304</v>
      </c>
      <c r="D64" s="3" t="s">
        <v>174</v>
      </c>
      <c r="E64" s="3" t="s">
        <v>192</v>
      </c>
      <c r="F64" s="4">
        <v>11</v>
      </c>
      <c r="G64" s="3" t="s">
        <v>511</v>
      </c>
      <c r="H64" s="3" t="s">
        <v>9</v>
      </c>
      <c r="I64" s="3" t="s">
        <v>32</v>
      </c>
      <c r="J64" s="1">
        <v>44274.506793981498</v>
      </c>
      <c r="K64" s="4">
        <v>125</v>
      </c>
      <c r="L64" s="4">
        <v>8.9732000000000003</v>
      </c>
      <c r="M64" s="4">
        <v>17737.694570185999</v>
      </c>
      <c r="N64" s="3" t="b">
        <v>0</v>
      </c>
      <c r="O64" s="4">
        <v>132.82360647711701</v>
      </c>
      <c r="P64" s="4"/>
      <c r="Q64" s="4">
        <v>132.82360647711701</v>
      </c>
      <c r="R64" s="4">
        <v>106.258885181694</v>
      </c>
      <c r="S64" s="4">
        <v>90.883131654343302</v>
      </c>
      <c r="T64" s="3" t="b">
        <v>0</v>
      </c>
      <c r="U64" s="4">
        <v>7.22101666666667</v>
      </c>
      <c r="V64" s="4">
        <v>63491.6093649549</v>
      </c>
      <c r="W64" s="4">
        <v>78.4763104586319</v>
      </c>
      <c r="X64" s="3" t="b">
        <v>0</v>
      </c>
    </row>
    <row r="65" spans="1:24">
      <c r="A65" s="3"/>
      <c r="B65" s="3"/>
      <c r="C65" s="3" t="s">
        <v>469</v>
      </c>
      <c r="D65" s="3" t="s">
        <v>174</v>
      </c>
      <c r="E65" s="3" t="s">
        <v>192</v>
      </c>
      <c r="F65" s="4">
        <v>15</v>
      </c>
      <c r="G65" s="3" t="s">
        <v>491</v>
      </c>
      <c r="H65" s="3" t="s">
        <v>9</v>
      </c>
      <c r="I65" s="3" t="s">
        <v>17</v>
      </c>
      <c r="J65" s="1">
        <v>44274.672199074099</v>
      </c>
      <c r="K65" s="4">
        <v>20</v>
      </c>
      <c r="L65" s="4">
        <v>8.9705499999999994</v>
      </c>
      <c r="M65" s="4">
        <v>4944.9366165401198</v>
      </c>
      <c r="N65" s="3" t="b">
        <v>0</v>
      </c>
      <c r="O65" s="4">
        <v>16.869017686192102</v>
      </c>
      <c r="P65" s="4"/>
      <c r="Q65" s="4">
        <v>16.869017686192102</v>
      </c>
      <c r="R65" s="4">
        <v>84.345088430960701</v>
      </c>
      <c r="S65" s="4">
        <v>54.085627224754397</v>
      </c>
      <c r="T65" s="3" t="b">
        <v>0</v>
      </c>
      <c r="U65" s="4">
        <v>7.2209666666666701</v>
      </c>
      <c r="V65" s="4">
        <v>61401.441274370503</v>
      </c>
      <c r="W65" s="4">
        <v>78.431207016368504</v>
      </c>
      <c r="X65" s="3" t="b">
        <v>0</v>
      </c>
    </row>
    <row r="66" spans="1:24">
      <c r="A66" s="3"/>
      <c r="B66" s="3"/>
      <c r="C66" s="3" t="s">
        <v>237</v>
      </c>
      <c r="D66" s="3" t="s">
        <v>174</v>
      </c>
      <c r="E66" s="3" t="s">
        <v>192</v>
      </c>
      <c r="F66" s="4">
        <v>14</v>
      </c>
      <c r="G66" s="3" t="s">
        <v>444</v>
      </c>
      <c r="H66" s="3" t="s">
        <v>9</v>
      </c>
      <c r="I66" s="3" t="s">
        <v>31</v>
      </c>
      <c r="J66" s="1">
        <v>44275.1096412037</v>
      </c>
      <c r="K66" s="4">
        <v>30</v>
      </c>
      <c r="L66" s="4">
        <v>8.9731000000000005</v>
      </c>
      <c r="M66" s="4">
        <v>4023.1609281852802</v>
      </c>
      <c r="N66" s="3" t="b">
        <v>0</v>
      </c>
      <c r="O66" s="4">
        <v>14.549562339396299</v>
      </c>
      <c r="P66" s="4"/>
      <c r="Q66" s="4">
        <v>14.549562339396299</v>
      </c>
      <c r="R66" s="4">
        <v>48.498541131320899</v>
      </c>
      <c r="S66" s="4">
        <v>74.139576008311707</v>
      </c>
      <c r="T66" s="3" t="b">
        <v>0</v>
      </c>
      <c r="U66" s="4">
        <v>7.2174500000000004</v>
      </c>
      <c r="V66" s="4">
        <v>52551.052667079399</v>
      </c>
      <c r="W66" s="4">
        <v>78.539803692111306</v>
      </c>
      <c r="X66" s="3" t="b">
        <v>0</v>
      </c>
    </row>
    <row r="67" spans="1:24">
      <c r="A67" s="3"/>
      <c r="B67" s="3"/>
      <c r="C67" s="3" t="s">
        <v>423</v>
      </c>
      <c r="D67" s="3" t="s">
        <v>174</v>
      </c>
      <c r="E67" s="3" t="s">
        <v>192</v>
      </c>
      <c r="F67" s="4">
        <v>7</v>
      </c>
      <c r="G67" s="3" t="s">
        <v>422</v>
      </c>
      <c r="H67" s="3" t="s">
        <v>9</v>
      </c>
      <c r="I67" s="3" t="s">
        <v>25</v>
      </c>
      <c r="J67" s="1">
        <v>44275.290451388901</v>
      </c>
      <c r="K67" s="4">
        <v>800</v>
      </c>
      <c r="L67" s="4">
        <v>8.9730833333333297</v>
      </c>
      <c r="M67" s="4">
        <v>88734.1901045462</v>
      </c>
      <c r="N67" s="3" t="b">
        <v>0</v>
      </c>
      <c r="O67" s="4">
        <v>934.13211332371702</v>
      </c>
      <c r="P67" s="4"/>
      <c r="Q67" s="4">
        <v>934.13211332371702</v>
      </c>
      <c r="R67" s="4">
        <v>116.766514165465</v>
      </c>
      <c r="S67" s="4">
        <v>75.626192217535106</v>
      </c>
      <c r="T67" s="3" t="b">
        <v>0</v>
      </c>
      <c r="U67" s="4">
        <v>7.2209166666666702</v>
      </c>
      <c r="V67" s="4">
        <v>53666.562611529502</v>
      </c>
      <c r="W67" s="4">
        <v>77.435216364637697</v>
      </c>
      <c r="X67" s="3" t="b">
        <v>0</v>
      </c>
    </row>
    <row r="68" spans="1:24">
      <c r="A68" s="3"/>
      <c r="B68" s="3"/>
      <c r="C68" s="3" t="s">
        <v>403</v>
      </c>
      <c r="D68" s="3" t="s">
        <v>174</v>
      </c>
      <c r="E68" s="3" t="s">
        <v>192</v>
      </c>
      <c r="F68" s="4">
        <v>10</v>
      </c>
      <c r="G68" s="3" t="s">
        <v>402</v>
      </c>
      <c r="H68" s="3" t="s">
        <v>9</v>
      </c>
      <c r="I68" s="3" t="s">
        <v>20</v>
      </c>
      <c r="J68" s="1">
        <v>44275.455925925897</v>
      </c>
      <c r="K68" s="4">
        <v>200</v>
      </c>
      <c r="L68" s="4">
        <v>8.9731166666666695</v>
      </c>
      <c r="M68" s="4">
        <v>24300.771441746499</v>
      </c>
      <c r="N68" s="3" t="b">
        <v>0</v>
      </c>
      <c r="O68" s="4">
        <v>220.32621653395</v>
      </c>
      <c r="P68" s="4"/>
      <c r="Q68" s="4">
        <v>220.32621653395</v>
      </c>
      <c r="R68" s="4">
        <v>110.163108266975</v>
      </c>
      <c r="S68" s="4">
        <v>72.248876357339498</v>
      </c>
      <c r="T68" s="3" t="b">
        <v>0</v>
      </c>
      <c r="U68" s="4">
        <v>7.2209500000000002</v>
      </c>
      <c r="V68" s="4">
        <v>56590.007023291102</v>
      </c>
      <c r="W68" s="4">
        <v>76.3943710004</v>
      </c>
      <c r="X68" s="3" t="b">
        <v>0</v>
      </c>
    </row>
    <row r="69" spans="1:24">
      <c r="A69" s="3"/>
      <c r="B69" s="3"/>
      <c r="C69" s="3" t="s">
        <v>259</v>
      </c>
      <c r="D69" s="3" t="s">
        <v>174</v>
      </c>
      <c r="E69" s="3" t="s">
        <v>192</v>
      </c>
      <c r="F69" s="4">
        <v>12</v>
      </c>
      <c r="G69" s="3" t="s">
        <v>392</v>
      </c>
      <c r="H69" s="3" t="s">
        <v>9</v>
      </c>
      <c r="I69" s="3" t="s">
        <v>33</v>
      </c>
      <c r="J69" s="1">
        <v>44275.5464236111</v>
      </c>
      <c r="K69" s="4">
        <v>80</v>
      </c>
      <c r="L69" s="4">
        <v>8.9705999999999992</v>
      </c>
      <c r="M69" s="4">
        <v>12220.932442863799</v>
      </c>
      <c r="N69" s="3" t="b">
        <v>0</v>
      </c>
      <c r="O69" s="4">
        <v>100.522922403252</v>
      </c>
      <c r="P69" s="4"/>
      <c r="Q69" s="4">
        <v>100.522922403252</v>
      </c>
      <c r="R69" s="4">
        <v>125.65365300406501</v>
      </c>
      <c r="S69" s="4">
        <v>72.783708503212594</v>
      </c>
      <c r="T69" s="3" t="b">
        <v>0</v>
      </c>
      <c r="U69" s="4">
        <v>7.2210000000000001</v>
      </c>
      <c r="V69" s="4">
        <v>54562.058064843797</v>
      </c>
      <c r="W69" s="4">
        <v>78.209004969446099</v>
      </c>
      <c r="X69" s="3" t="b">
        <v>0</v>
      </c>
    </row>
    <row r="70" spans="1:24">
      <c r="A70" s="3"/>
      <c r="B70" s="3"/>
      <c r="C70" s="3" t="s">
        <v>371</v>
      </c>
      <c r="D70" s="3" t="s">
        <v>174</v>
      </c>
      <c r="E70" s="3" t="s">
        <v>192</v>
      </c>
      <c r="F70" s="4">
        <v>5</v>
      </c>
      <c r="G70" s="3" t="s">
        <v>370</v>
      </c>
      <c r="H70" s="3" t="s">
        <v>9</v>
      </c>
      <c r="I70" s="3" t="s">
        <v>14</v>
      </c>
      <c r="J70" s="1">
        <v>44275.7121990741</v>
      </c>
      <c r="K70" s="4">
        <v>2500</v>
      </c>
      <c r="L70" s="4">
        <v>8.9730833333333297</v>
      </c>
      <c r="M70" s="4">
        <v>4045.2822081624499</v>
      </c>
      <c r="N70" s="3" t="b">
        <v>0</v>
      </c>
      <c r="O70" s="4">
        <v>7.4424583793195103</v>
      </c>
      <c r="P70" s="4"/>
      <c r="Q70" s="4">
        <v>7.4424583793195103</v>
      </c>
      <c r="R70" s="4">
        <v>0.29769833517277999</v>
      </c>
      <c r="S70" s="4">
        <v>49.447664823793303</v>
      </c>
      <c r="T70" s="3" t="b">
        <v>0</v>
      </c>
      <c r="U70" s="4">
        <v>7.2243833333333303</v>
      </c>
      <c r="V70" s="4">
        <v>62844.120243849597</v>
      </c>
      <c r="W70" s="4">
        <v>75.785828722945993</v>
      </c>
      <c r="X70" s="3" t="b">
        <v>0</v>
      </c>
    </row>
    <row r="71" spans="1:24">
      <c r="A71" s="3"/>
      <c r="B71" s="3"/>
      <c r="C71" s="3" t="s">
        <v>349</v>
      </c>
      <c r="D71" s="3" t="s">
        <v>174</v>
      </c>
      <c r="E71" s="3" t="s">
        <v>192</v>
      </c>
      <c r="F71" s="4">
        <v>13</v>
      </c>
      <c r="G71" s="3" t="s">
        <v>348</v>
      </c>
      <c r="H71" s="3" t="s">
        <v>9</v>
      </c>
      <c r="I71" s="3" t="s">
        <v>35</v>
      </c>
      <c r="J71" s="1">
        <v>44275.877719907403</v>
      </c>
      <c r="K71" s="4">
        <v>50</v>
      </c>
      <c r="L71" s="4">
        <v>8.9705499999999994</v>
      </c>
      <c r="M71" s="4">
        <v>7988.5312329254302</v>
      </c>
      <c r="N71" s="3" t="b">
        <v>0</v>
      </c>
      <c r="O71" s="4">
        <v>57.835263881204298</v>
      </c>
      <c r="P71" s="4"/>
      <c r="Q71" s="4">
        <v>57.835263881204298</v>
      </c>
      <c r="R71" s="4">
        <v>115.67052776240899</v>
      </c>
      <c r="S71" s="4">
        <v>56.872285982705897</v>
      </c>
      <c r="T71" s="3" t="b">
        <v>0</v>
      </c>
      <c r="U71" s="4">
        <v>7.2174833333333304</v>
      </c>
      <c r="V71" s="4">
        <v>52980.502390062502</v>
      </c>
      <c r="W71" s="4">
        <v>77.958515153706898</v>
      </c>
      <c r="X71" s="3" t="b">
        <v>0</v>
      </c>
    </row>
    <row r="72" spans="1:24">
      <c r="A72" s="3"/>
      <c r="B72" s="3"/>
      <c r="C72" s="3" t="s">
        <v>327</v>
      </c>
      <c r="D72" s="3" t="s">
        <v>174</v>
      </c>
      <c r="E72" s="3" t="s">
        <v>192</v>
      </c>
      <c r="F72" s="4">
        <v>8</v>
      </c>
      <c r="G72" s="3" t="s">
        <v>326</v>
      </c>
      <c r="H72" s="3" t="s">
        <v>9</v>
      </c>
      <c r="I72" s="3" t="s">
        <v>12</v>
      </c>
      <c r="J72" s="1">
        <v>44276.043506944399</v>
      </c>
      <c r="K72" s="4">
        <v>500</v>
      </c>
      <c r="L72" s="4">
        <v>8.9731000000000005</v>
      </c>
      <c r="M72" s="4">
        <v>51177.651550021401</v>
      </c>
      <c r="N72" s="3" t="b">
        <v>0</v>
      </c>
      <c r="O72" s="4">
        <v>432.22970941377298</v>
      </c>
      <c r="P72" s="4"/>
      <c r="Q72" s="4">
        <v>432.22970941377298</v>
      </c>
      <c r="R72" s="4">
        <v>86.445941882754497</v>
      </c>
      <c r="S72" s="4">
        <v>80.000744365450899</v>
      </c>
      <c r="T72" s="3" t="b">
        <v>0</v>
      </c>
      <c r="U72" s="4">
        <v>7.2209166666666702</v>
      </c>
      <c r="V72" s="4">
        <v>64554.2550049438</v>
      </c>
      <c r="W72" s="4">
        <v>74.455370356008601</v>
      </c>
      <c r="X72" s="3" t="b">
        <v>0</v>
      </c>
    </row>
    <row r="73" spans="1:24">
      <c r="A73" s="3"/>
      <c r="B73" s="3"/>
      <c r="C73" s="3" t="s">
        <v>304</v>
      </c>
      <c r="D73" s="3" t="s">
        <v>174</v>
      </c>
      <c r="E73" s="3" t="s">
        <v>192</v>
      </c>
      <c r="F73" s="4">
        <v>11</v>
      </c>
      <c r="G73" s="3" t="s">
        <v>303</v>
      </c>
      <c r="H73" s="3" t="s">
        <v>9</v>
      </c>
      <c r="I73" s="3" t="s">
        <v>32</v>
      </c>
      <c r="J73" s="1">
        <v>44276.224560185197</v>
      </c>
      <c r="K73" s="4">
        <v>125</v>
      </c>
      <c r="L73" s="4">
        <v>8.9705999999999992</v>
      </c>
      <c r="M73" s="4">
        <v>18427.7764672052</v>
      </c>
      <c r="N73" s="3" t="b">
        <v>0</v>
      </c>
      <c r="O73" s="4">
        <v>144.11257029272701</v>
      </c>
      <c r="P73" s="4"/>
      <c r="Q73" s="4">
        <v>144.11257029272701</v>
      </c>
      <c r="R73" s="4">
        <v>115.29005623418099</v>
      </c>
      <c r="S73" s="4">
        <v>86.900347495676996</v>
      </c>
      <c r="T73" s="3" t="b">
        <v>0</v>
      </c>
      <c r="U73" s="4">
        <v>7.2175333333333302</v>
      </c>
      <c r="V73" s="4">
        <v>61687.325216923004</v>
      </c>
      <c r="W73" s="4">
        <v>76.499377372857296</v>
      </c>
      <c r="X73" s="3" t="b">
        <v>0</v>
      </c>
    </row>
    <row r="74" spans="1:24">
      <c r="A74" s="3"/>
      <c r="B74" s="3"/>
      <c r="C74" s="3" t="s">
        <v>215</v>
      </c>
      <c r="D74" s="3" t="s">
        <v>174</v>
      </c>
      <c r="E74" s="3" t="s">
        <v>192</v>
      </c>
      <c r="F74" s="4">
        <v>6</v>
      </c>
      <c r="G74" s="3" t="s">
        <v>282</v>
      </c>
      <c r="H74" s="3" t="s">
        <v>9</v>
      </c>
      <c r="I74" s="3" t="s">
        <v>38</v>
      </c>
      <c r="J74" s="1">
        <v>44276.389837962997</v>
      </c>
      <c r="K74" s="4">
        <v>1500</v>
      </c>
      <c r="L74" s="4">
        <v>8.9705499999999994</v>
      </c>
      <c r="M74" s="4">
        <v>184898.08540442499</v>
      </c>
      <c r="N74" s="3" t="b">
        <v>0</v>
      </c>
      <c r="O74" s="4">
        <v>1692.4524742769199</v>
      </c>
      <c r="P74" s="4"/>
      <c r="Q74" s="4">
        <v>1692.4524742769199</v>
      </c>
      <c r="R74" s="4">
        <v>112.830164951795</v>
      </c>
      <c r="S74" s="4">
        <v>88.570157611024598</v>
      </c>
      <c r="T74" s="3" t="b">
        <v>0</v>
      </c>
      <c r="U74" s="4">
        <v>7.2174833333333304</v>
      </c>
      <c r="V74" s="4">
        <v>62597.003883022902</v>
      </c>
      <c r="W74" s="4">
        <v>76.428273605391297</v>
      </c>
      <c r="X74" s="3" t="b">
        <v>0</v>
      </c>
    </row>
    <row r="75" spans="1:24">
      <c r="A75" s="3"/>
      <c r="B75" s="3"/>
      <c r="C75" s="3" t="s">
        <v>281</v>
      </c>
      <c r="D75" s="3" t="s">
        <v>174</v>
      </c>
      <c r="E75" s="3"/>
      <c r="F75" s="4">
        <v>20</v>
      </c>
      <c r="G75" s="3" t="s">
        <v>280</v>
      </c>
      <c r="H75" s="3" t="s">
        <v>9</v>
      </c>
      <c r="I75" s="3" t="s">
        <v>35</v>
      </c>
      <c r="J75" s="1">
        <v>44276.404918981498</v>
      </c>
      <c r="K75" s="4">
        <v>50</v>
      </c>
      <c r="L75" s="4">
        <v>8.9679500000000001</v>
      </c>
      <c r="M75" s="4">
        <v>8921.0690265911708</v>
      </c>
      <c r="N75" s="3" t="b">
        <v>0</v>
      </c>
      <c r="O75" s="4">
        <v>25.952950645846201</v>
      </c>
      <c r="P75" s="4"/>
      <c r="Q75" s="4">
        <v>25.952950645846201</v>
      </c>
      <c r="R75" s="4">
        <v>51.905901291692402</v>
      </c>
      <c r="S75" s="4">
        <v>82.017612248574807</v>
      </c>
      <c r="T75" s="3" t="b">
        <v>0</v>
      </c>
      <c r="U75" s="4">
        <v>7.2209333333333303</v>
      </c>
      <c r="V75" s="4">
        <v>92820.046813017194</v>
      </c>
      <c r="W75" s="4">
        <v>75.037693995493697</v>
      </c>
      <c r="X75" s="3" t="b">
        <v>0</v>
      </c>
    </row>
    <row r="76" spans="1:24">
      <c r="A76" s="3"/>
      <c r="B76" s="3"/>
      <c r="C76" s="3" t="s">
        <v>259</v>
      </c>
      <c r="D76" s="3" t="s">
        <v>174</v>
      </c>
      <c r="E76" s="3" t="s">
        <v>192</v>
      </c>
      <c r="F76" s="4">
        <v>12</v>
      </c>
      <c r="G76" s="3" t="s">
        <v>258</v>
      </c>
      <c r="H76" s="3" t="s">
        <v>9</v>
      </c>
      <c r="I76" s="3" t="s">
        <v>33</v>
      </c>
      <c r="J76" s="1">
        <v>44276.570787037002</v>
      </c>
      <c r="K76" s="4">
        <v>80</v>
      </c>
      <c r="L76" s="4">
        <v>8.9705499999999994</v>
      </c>
      <c r="M76" s="4">
        <v>12221.573418546701</v>
      </c>
      <c r="N76" s="3" t="b">
        <v>0</v>
      </c>
      <c r="O76" s="4">
        <v>91.467075162384901</v>
      </c>
      <c r="P76" s="4"/>
      <c r="Q76" s="4">
        <v>91.467075162384901</v>
      </c>
      <c r="R76" s="4">
        <v>114.333843952981</v>
      </c>
      <c r="S76" s="4">
        <v>81.449365453767996</v>
      </c>
      <c r="T76" s="3" t="b">
        <v>0</v>
      </c>
      <c r="U76" s="4">
        <v>7.2174833333333304</v>
      </c>
      <c r="V76" s="4">
        <v>58629.735202666197</v>
      </c>
      <c r="W76" s="4">
        <v>74.999016550836004</v>
      </c>
      <c r="X76" s="3" t="b">
        <v>0</v>
      </c>
    </row>
    <row r="77" spans="1:24">
      <c r="A77" s="3"/>
      <c r="B77" s="3"/>
      <c r="C77" s="3" t="s">
        <v>237</v>
      </c>
      <c r="D77" s="3" t="s">
        <v>174</v>
      </c>
      <c r="E77" s="3" t="s">
        <v>192</v>
      </c>
      <c r="F77" s="4">
        <v>14</v>
      </c>
      <c r="G77" s="3" t="s">
        <v>236</v>
      </c>
      <c r="H77" s="3" t="s">
        <v>9</v>
      </c>
      <c r="I77" s="3" t="s">
        <v>31</v>
      </c>
      <c r="J77" s="1">
        <v>44276.7358564815</v>
      </c>
      <c r="K77" s="4">
        <v>30</v>
      </c>
      <c r="L77" s="4">
        <v>8.9705166666666702</v>
      </c>
      <c r="M77" s="4">
        <v>5840.4567709120502</v>
      </c>
      <c r="N77" s="3" t="b">
        <v>1</v>
      </c>
      <c r="O77" s="4">
        <v>31.867797949962998</v>
      </c>
      <c r="P77" s="4"/>
      <c r="Q77" s="4">
        <v>31.867797949962998</v>
      </c>
      <c r="R77" s="4">
        <v>106.22599316654301</v>
      </c>
      <c r="S77" s="4">
        <v>56.546758457567499</v>
      </c>
      <c r="T77" s="3" t="b">
        <v>0</v>
      </c>
      <c r="U77" s="4">
        <v>7.2174500000000004</v>
      </c>
      <c r="V77" s="4">
        <v>54966.891253262504</v>
      </c>
      <c r="W77" s="4">
        <v>78.621696914863804</v>
      </c>
      <c r="X77" s="3" t="b">
        <v>0</v>
      </c>
    </row>
    <row r="78" spans="1:24">
      <c r="A78" s="3"/>
      <c r="B78" s="3"/>
      <c r="C78" s="3" t="s">
        <v>215</v>
      </c>
      <c r="D78" s="3" t="s">
        <v>174</v>
      </c>
      <c r="E78" s="3" t="s">
        <v>192</v>
      </c>
      <c r="F78" s="4">
        <v>6</v>
      </c>
      <c r="G78" s="3" t="s">
        <v>214</v>
      </c>
      <c r="H78" s="3" t="s">
        <v>9</v>
      </c>
      <c r="I78" s="3" t="s">
        <v>38</v>
      </c>
      <c r="J78" s="1">
        <v>44276.900798611103</v>
      </c>
      <c r="K78" s="4">
        <v>1500</v>
      </c>
      <c r="L78" s="4">
        <v>8.9706666666666699</v>
      </c>
      <c r="M78" s="4">
        <v>174437.57778016201</v>
      </c>
      <c r="N78" s="3" t="b">
        <v>0</v>
      </c>
      <c r="O78" s="4">
        <v>1613.4698571936101</v>
      </c>
      <c r="P78" s="4"/>
      <c r="Q78" s="4">
        <v>1613.4698571936101</v>
      </c>
      <c r="R78" s="4">
        <v>107.564657146241</v>
      </c>
      <c r="S78" s="4">
        <v>80.630893994666707</v>
      </c>
      <c r="T78" s="3" t="b">
        <v>0</v>
      </c>
      <c r="U78" s="4">
        <v>7.2176166666666699</v>
      </c>
      <c r="V78" s="4">
        <v>61893.568273217803</v>
      </c>
      <c r="W78" s="4">
        <v>74.0548653469897</v>
      </c>
      <c r="X78" s="3" t="b">
        <v>0</v>
      </c>
    </row>
    <row r="79" spans="1:24">
      <c r="A79" s="3"/>
      <c r="B79" s="3"/>
      <c r="C79" s="3" t="s">
        <v>193</v>
      </c>
      <c r="D79" s="3" t="s">
        <v>174</v>
      </c>
      <c r="E79" s="3" t="s">
        <v>192</v>
      </c>
      <c r="F79" s="4">
        <v>9</v>
      </c>
      <c r="G79" s="3" t="s">
        <v>191</v>
      </c>
      <c r="H79" s="3" t="s">
        <v>9</v>
      </c>
      <c r="I79" s="3" t="s">
        <v>26</v>
      </c>
      <c r="J79" s="1">
        <v>44277.065613425897</v>
      </c>
      <c r="K79" s="4">
        <v>350</v>
      </c>
      <c r="L79" s="4">
        <v>8.9705166666666702</v>
      </c>
      <c r="M79" s="4">
        <v>40511.172264689601</v>
      </c>
      <c r="N79" s="3" t="b">
        <v>0</v>
      </c>
      <c r="O79" s="4">
        <v>400.13966468942999</v>
      </c>
      <c r="P79" s="4"/>
      <c r="Q79" s="4">
        <v>400.13966468942999</v>
      </c>
      <c r="R79" s="4">
        <v>114.325618482694</v>
      </c>
      <c r="S79" s="4">
        <v>87.887989327715999</v>
      </c>
      <c r="T79" s="3" t="b">
        <v>0</v>
      </c>
      <c r="U79" s="4">
        <v>7.2139833333333296</v>
      </c>
      <c r="V79" s="4">
        <v>54911.203830992301</v>
      </c>
      <c r="W79" s="4">
        <v>78.9686322088818</v>
      </c>
      <c r="X79" s="3" t="b">
        <v>0</v>
      </c>
    </row>
    <row r="80" spans="1:24">
      <c r="A80" s="3"/>
      <c r="B80" s="3"/>
      <c r="C80" s="3" t="s">
        <v>695</v>
      </c>
      <c r="D80" s="3" t="s">
        <v>174</v>
      </c>
      <c r="E80" s="3"/>
      <c r="F80" s="4">
        <v>22</v>
      </c>
      <c r="G80" s="3" t="s">
        <v>694</v>
      </c>
      <c r="H80" s="3" t="s">
        <v>7</v>
      </c>
      <c r="I80" s="3"/>
      <c r="J80" s="1">
        <v>44272.940868055601</v>
      </c>
      <c r="K80" s="4"/>
      <c r="L80" s="4">
        <v>8.9164166666666702</v>
      </c>
      <c r="M80" s="4">
        <v>0</v>
      </c>
      <c r="N80" s="3" t="b">
        <v>1</v>
      </c>
      <c r="O80" s="4">
        <v>0</v>
      </c>
      <c r="P80" s="4"/>
      <c r="Q80" s="4">
        <v>0</v>
      </c>
      <c r="R80" s="4"/>
      <c r="S80" s="4"/>
      <c r="T80" s="3" t="b">
        <v>0</v>
      </c>
      <c r="U80" s="4">
        <v>7.22786666666667</v>
      </c>
      <c r="V80" s="4">
        <v>74178.461730704701</v>
      </c>
      <c r="W80" s="4">
        <v>75.060285476978706</v>
      </c>
      <c r="X80" s="3" t="b">
        <v>0</v>
      </c>
    </row>
    <row r="81" spans="1:24">
      <c r="A81" s="3"/>
      <c r="B81" s="3"/>
      <c r="C81" s="3" t="s">
        <v>693</v>
      </c>
      <c r="D81" s="3" t="s">
        <v>174</v>
      </c>
      <c r="E81" s="3"/>
      <c r="F81" s="4">
        <v>23</v>
      </c>
      <c r="G81" s="3" t="s">
        <v>692</v>
      </c>
      <c r="H81" s="3" t="s">
        <v>7</v>
      </c>
      <c r="I81" s="3"/>
      <c r="J81" s="1">
        <v>44272.955914351798</v>
      </c>
      <c r="K81" s="4"/>
      <c r="L81" s="4">
        <v>8.9344833333333291</v>
      </c>
      <c r="M81" s="4">
        <v>0</v>
      </c>
      <c r="N81" s="3" t="b">
        <v>1</v>
      </c>
      <c r="O81" s="4">
        <v>0</v>
      </c>
      <c r="P81" s="4"/>
      <c r="Q81" s="4">
        <v>0</v>
      </c>
      <c r="R81" s="4"/>
      <c r="S81" s="4"/>
      <c r="T81" s="3" t="b">
        <v>0</v>
      </c>
      <c r="U81" s="4">
        <v>7.2278833333333301</v>
      </c>
      <c r="V81" s="4">
        <v>75326.079986986297</v>
      </c>
      <c r="W81" s="4">
        <v>77.368566725298194</v>
      </c>
      <c r="X81" s="3" t="b">
        <v>0</v>
      </c>
    </row>
    <row r="82" spans="1:24">
      <c r="A82" s="3"/>
      <c r="B82" s="3"/>
      <c r="C82" s="3" t="s">
        <v>691</v>
      </c>
      <c r="D82" s="3" t="s">
        <v>174</v>
      </c>
      <c r="E82" s="3"/>
      <c r="F82" s="4">
        <v>24</v>
      </c>
      <c r="G82" s="3" t="s">
        <v>690</v>
      </c>
      <c r="H82" s="3" t="s">
        <v>7</v>
      </c>
      <c r="I82" s="3"/>
      <c r="J82" s="1">
        <v>44272.970972222203</v>
      </c>
      <c r="K82" s="4"/>
      <c r="L82" s="4">
        <v>9.1019000000000005</v>
      </c>
      <c r="M82" s="4">
        <v>0</v>
      </c>
      <c r="N82" s="3" t="b">
        <v>1</v>
      </c>
      <c r="O82" s="4">
        <v>0</v>
      </c>
      <c r="P82" s="4"/>
      <c r="Q82" s="4">
        <v>0</v>
      </c>
      <c r="R82" s="4"/>
      <c r="S82" s="4"/>
      <c r="T82" s="3" t="b">
        <v>0</v>
      </c>
      <c r="U82" s="4">
        <v>7.2278500000000001</v>
      </c>
      <c r="V82" s="4">
        <v>78589.893689535806</v>
      </c>
      <c r="W82" s="4">
        <v>78.884506215931395</v>
      </c>
      <c r="X82" s="3" t="b">
        <v>0</v>
      </c>
    </row>
    <row r="83" spans="1:24">
      <c r="A83" s="3"/>
      <c r="B83" s="3"/>
      <c r="C83" s="3" t="s">
        <v>689</v>
      </c>
      <c r="D83" s="3" t="s">
        <v>174</v>
      </c>
      <c r="E83" s="3"/>
      <c r="F83" s="4">
        <v>25</v>
      </c>
      <c r="G83" s="3" t="s">
        <v>688</v>
      </c>
      <c r="H83" s="3" t="s">
        <v>7</v>
      </c>
      <c r="I83" s="3"/>
      <c r="J83" s="1">
        <v>44272.9859490741</v>
      </c>
      <c r="K83" s="4"/>
      <c r="L83" s="4">
        <v>8.9164499999999993</v>
      </c>
      <c r="M83" s="4">
        <v>0</v>
      </c>
      <c r="N83" s="3" t="b">
        <v>1</v>
      </c>
      <c r="O83" s="4">
        <v>0</v>
      </c>
      <c r="P83" s="4"/>
      <c r="Q83" s="4">
        <v>0</v>
      </c>
      <c r="R83" s="4"/>
      <c r="S83" s="4"/>
      <c r="T83" s="3" t="b">
        <v>0</v>
      </c>
      <c r="U83" s="4">
        <v>7.2278833333333301</v>
      </c>
      <c r="V83" s="4">
        <v>73342.772127343298</v>
      </c>
      <c r="W83" s="4">
        <v>77.0935877784556</v>
      </c>
      <c r="X83" s="3" t="b">
        <v>0</v>
      </c>
    </row>
    <row r="84" spans="1:24">
      <c r="A84" s="3"/>
      <c r="B84" s="3"/>
      <c r="C84" s="3" t="s">
        <v>687</v>
      </c>
      <c r="D84" s="3" t="s">
        <v>174</v>
      </c>
      <c r="E84" s="3"/>
      <c r="F84" s="4">
        <v>26</v>
      </c>
      <c r="G84" s="3" t="s">
        <v>686</v>
      </c>
      <c r="H84" s="3" t="s">
        <v>7</v>
      </c>
      <c r="I84" s="3"/>
      <c r="J84" s="1">
        <v>44273.000937500001</v>
      </c>
      <c r="K84" s="4"/>
      <c r="L84" s="4">
        <v>8.9190500000000004</v>
      </c>
      <c r="M84" s="4">
        <v>0</v>
      </c>
      <c r="N84" s="3" t="b">
        <v>1</v>
      </c>
      <c r="O84" s="4">
        <v>0</v>
      </c>
      <c r="P84" s="4"/>
      <c r="Q84" s="4">
        <v>0</v>
      </c>
      <c r="R84" s="4"/>
      <c r="S84" s="4"/>
      <c r="T84" s="3" t="b">
        <v>0</v>
      </c>
      <c r="U84" s="4">
        <v>7.2279166666666699</v>
      </c>
      <c r="V84" s="4">
        <v>72455.168860024307</v>
      </c>
      <c r="W84" s="4">
        <v>77.628348066964804</v>
      </c>
      <c r="X84" s="3" t="b">
        <v>0</v>
      </c>
    </row>
    <row r="85" spans="1:24">
      <c r="A85" s="3"/>
      <c r="B85" s="3"/>
      <c r="C85" s="3" t="s">
        <v>685</v>
      </c>
      <c r="D85" s="3" t="s">
        <v>174</v>
      </c>
      <c r="E85" s="3"/>
      <c r="F85" s="4">
        <v>27</v>
      </c>
      <c r="G85" s="3" t="s">
        <v>684</v>
      </c>
      <c r="H85" s="3" t="s">
        <v>7</v>
      </c>
      <c r="I85" s="3"/>
      <c r="J85" s="1">
        <v>44273.016018518501</v>
      </c>
      <c r="K85" s="4"/>
      <c r="L85" s="4">
        <v>9.0684666666666693</v>
      </c>
      <c r="M85" s="4">
        <v>0</v>
      </c>
      <c r="N85" s="3" t="b">
        <v>1</v>
      </c>
      <c r="O85" s="4">
        <v>0</v>
      </c>
      <c r="P85" s="4"/>
      <c r="Q85" s="4">
        <v>0</v>
      </c>
      <c r="R85" s="4"/>
      <c r="S85" s="4"/>
      <c r="T85" s="3" t="b">
        <v>0</v>
      </c>
      <c r="U85" s="4">
        <v>7.2279</v>
      </c>
      <c r="V85" s="4">
        <v>73082.718726923005</v>
      </c>
      <c r="W85" s="4">
        <v>77.746883801243797</v>
      </c>
      <c r="X85" s="3" t="b">
        <v>0</v>
      </c>
    </row>
    <row r="86" spans="1:24">
      <c r="A86" s="3"/>
      <c r="B86" s="3"/>
      <c r="C86" s="3" t="s">
        <v>626</v>
      </c>
      <c r="D86" s="3" t="s">
        <v>174</v>
      </c>
      <c r="E86" s="3"/>
      <c r="F86" s="4">
        <v>28</v>
      </c>
      <c r="G86" s="3" t="s">
        <v>683</v>
      </c>
      <c r="H86" s="3" t="s">
        <v>7</v>
      </c>
      <c r="I86" s="3"/>
      <c r="J86" s="1">
        <v>44273.031041666698</v>
      </c>
      <c r="K86" s="4"/>
      <c r="L86" s="4">
        <v>8.9396166666666694</v>
      </c>
      <c r="M86" s="4">
        <v>0</v>
      </c>
      <c r="N86" s="3" t="b">
        <v>1</v>
      </c>
      <c r="O86" s="4">
        <v>0</v>
      </c>
      <c r="P86" s="4"/>
      <c r="Q86" s="4">
        <v>0</v>
      </c>
      <c r="R86" s="4"/>
      <c r="S86" s="4"/>
      <c r="T86" s="3" t="b">
        <v>0</v>
      </c>
      <c r="U86" s="4">
        <v>7.22786666666667</v>
      </c>
      <c r="V86" s="4">
        <v>72601.303425804494</v>
      </c>
      <c r="W86" s="4">
        <v>76.637905620296706</v>
      </c>
      <c r="X86" s="3" t="b">
        <v>0</v>
      </c>
    </row>
    <row r="87" spans="1:24">
      <c r="A87" s="3"/>
      <c r="B87" s="3"/>
      <c r="C87" s="3" t="s">
        <v>682</v>
      </c>
      <c r="D87" s="3" t="s">
        <v>174</v>
      </c>
      <c r="E87" s="3"/>
      <c r="F87" s="4">
        <v>29</v>
      </c>
      <c r="G87" s="3" t="s">
        <v>681</v>
      </c>
      <c r="H87" s="3" t="s">
        <v>7</v>
      </c>
      <c r="I87" s="3"/>
      <c r="J87" s="1">
        <v>44273.046041666697</v>
      </c>
      <c r="K87" s="4"/>
      <c r="L87" s="4">
        <v>8.9164999999999992</v>
      </c>
      <c r="M87" s="4">
        <v>0</v>
      </c>
      <c r="N87" s="3" t="b">
        <v>1</v>
      </c>
      <c r="O87" s="4">
        <v>0</v>
      </c>
      <c r="P87" s="4"/>
      <c r="Q87" s="4">
        <v>0</v>
      </c>
      <c r="R87" s="4"/>
      <c r="S87" s="4"/>
      <c r="T87" s="3" t="b">
        <v>0</v>
      </c>
      <c r="U87" s="4">
        <v>7.22793333333333</v>
      </c>
      <c r="V87" s="4">
        <v>72867.705615782004</v>
      </c>
      <c r="W87" s="4">
        <v>74.769332040471497</v>
      </c>
      <c r="X87" s="3" t="b">
        <v>0</v>
      </c>
    </row>
    <row r="88" spans="1:24">
      <c r="A88" s="3"/>
      <c r="B88" s="3"/>
      <c r="C88" s="3" t="s">
        <v>680</v>
      </c>
      <c r="D88" s="3" t="s">
        <v>174</v>
      </c>
      <c r="E88" s="3"/>
      <c r="F88" s="4">
        <v>30</v>
      </c>
      <c r="G88" s="3" t="s">
        <v>679</v>
      </c>
      <c r="H88" s="3" t="s">
        <v>7</v>
      </c>
      <c r="I88" s="3"/>
      <c r="J88" s="1">
        <v>44273.060995370397</v>
      </c>
      <c r="K88" s="4"/>
      <c r="L88" s="4">
        <v>8.9370166666666702</v>
      </c>
      <c r="M88" s="4">
        <v>0</v>
      </c>
      <c r="N88" s="3" t="b">
        <v>1</v>
      </c>
      <c r="O88" s="4">
        <v>0</v>
      </c>
      <c r="P88" s="4"/>
      <c r="Q88" s="4">
        <v>0</v>
      </c>
      <c r="R88" s="4"/>
      <c r="S88" s="4"/>
      <c r="T88" s="3" t="b">
        <v>0</v>
      </c>
      <c r="U88" s="4">
        <v>7.2278500000000001</v>
      </c>
      <c r="V88" s="4">
        <v>71962.229160512594</v>
      </c>
      <c r="W88" s="4">
        <v>77.305717345818906</v>
      </c>
      <c r="X88" s="3" t="b">
        <v>0</v>
      </c>
    </row>
    <row r="89" spans="1:24">
      <c r="A89" s="3"/>
      <c r="B89" s="3"/>
      <c r="C89" s="3" t="s">
        <v>678</v>
      </c>
      <c r="D89" s="3" t="s">
        <v>174</v>
      </c>
      <c r="E89" s="3"/>
      <c r="F89" s="4">
        <v>31</v>
      </c>
      <c r="G89" s="3" t="s">
        <v>677</v>
      </c>
      <c r="H89" s="3" t="s">
        <v>7</v>
      </c>
      <c r="I89" s="3"/>
      <c r="J89" s="1">
        <v>44273.076111111099</v>
      </c>
      <c r="K89" s="4"/>
      <c r="L89" s="4">
        <v>9.1199666666666701</v>
      </c>
      <c r="M89" s="4">
        <v>0</v>
      </c>
      <c r="N89" s="3" t="b">
        <v>1</v>
      </c>
      <c r="O89" s="4">
        <v>0</v>
      </c>
      <c r="P89" s="4"/>
      <c r="Q89" s="4">
        <v>0</v>
      </c>
      <c r="R89" s="4"/>
      <c r="S89" s="4"/>
      <c r="T89" s="3" t="b">
        <v>0</v>
      </c>
      <c r="U89" s="4">
        <v>7.2278833333333301</v>
      </c>
      <c r="V89" s="4">
        <v>79042.935560751299</v>
      </c>
      <c r="W89" s="4">
        <v>77.914025374937395</v>
      </c>
      <c r="X89" s="3" t="b">
        <v>0</v>
      </c>
    </row>
    <row r="90" spans="1:24">
      <c r="A90" s="3"/>
      <c r="B90" s="3"/>
      <c r="C90" s="3" t="s">
        <v>673</v>
      </c>
      <c r="D90" s="3" t="s">
        <v>174</v>
      </c>
      <c r="E90" s="3"/>
      <c r="F90" s="4">
        <v>32</v>
      </c>
      <c r="G90" s="3" t="s">
        <v>674</v>
      </c>
      <c r="H90" s="3" t="s">
        <v>7</v>
      </c>
      <c r="I90" s="3"/>
      <c r="J90" s="1">
        <v>44273.121365740699</v>
      </c>
      <c r="K90" s="4"/>
      <c r="L90" s="4">
        <v>8.9138333333333293</v>
      </c>
      <c r="M90" s="4">
        <v>0</v>
      </c>
      <c r="N90" s="3" t="b">
        <v>1</v>
      </c>
      <c r="O90" s="4">
        <v>0</v>
      </c>
      <c r="P90" s="4"/>
      <c r="Q90" s="4">
        <v>0</v>
      </c>
      <c r="R90" s="4"/>
      <c r="S90" s="4"/>
      <c r="T90" s="3" t="b">
        <v>0</v>
      </c>
      <c r="U90" s="4">
        <v>7.2278500000000001</v>
      </c>
      <c r="V90" s="4">
        <v>74415.896063726905</v>
      </c>
      <c r="W90" s="4">
        <v>78.438338109045006</v>
      </c>
      <c r="X90" s="3" t="b">
        <v>0</v>
      </c>
    </row>
    <row r="91" spans="1:24">
      <c r="A91" s="3"/>
      <c r="B91" s="3"/>
      <c r="C91" s="3" t="s">
        <v>673</v>
      </c>
      <c r="D91" s="3" t="s">
        <v>174</v>
      </c>
      <c r="E91" s="3"/>
      <c r="F91" s="4">
        <v>32</v>
      </c>
      <c r="G91" s="3" t="s">
        <v>672</v>
      </c>
      <c r="H91" s="3" t="s">
        <v>7</v>
      </c>
      <c r="I91" s="3"/>
      <c r="J91" s="1">
        <v>44273.136423611097</v>
      </c>
      <c r="K91" s="4"/>
      <c r="L91" s="4">
        <v>9.0916333333333306</v>
      </c>
      <c r="M91" s="4">
        <v>0</v>
      </c>
      <c r="N91" s="3" t="b">
        <v>1</v>
      </c>
      <c r="O91" s="4">
        <v>0</v>
      </c>
      <c r="P91" s="4"/>
      <c r="Q91" s="4">
        <v>0</v>
      </c>
      <c r="R91" s="4"/>
      <c r="S91" s="4" t="s">
        <v>30</v>
      </c>
      <c r="T91" s="3" t="b">
        <v>0</v>
      </c>
      <c r="U91" s="4">
        <v>7.2279</v>
      </c>
      <c r="V91" s="4">
        <v>74511.932516451707</v>
      </c>
      <c r="W91" s="4">
        <v>78.595742977891902</v>
      </c>
      <c r="X91" s="3" t="b">
        <v>0</v>
      </c>
    </row>
    <row r="92" spans="1:24">
      <c r="A92" s="3"/>
      <c r="B92" s="3"/>
      <c r="C92" s="3" t="s">
        <v>671</v>
      </c>
      <c r="D92" s="3" t="s">
        <v>174</v>
      </c>
      <c r="E92" s="3"/>
      <c r="F92" s="4">
        <v>33</v>
      </c>
      <c r="G92" s="3" t="s">
        <v>670</v>
      </c>
      <c r="H92" s="3" t="s">
        <v>7</v>
      </c>
      <c r="I92" s="3"/>
      <c r="J92" s="1">
        <v>44273.151400463001</v>
      </c>
      <c r="K92" s="4"/>
      <c r="L92" s="4">
        <v>8.9318666666666697</v>
      </c>
      <c r="M92" s="4">
        <v>0</v>
      </c>
      <c r="N92" s="3" t="b">
        <v>1</v>
      </c>
      <c r="O92" s="4">
        <v>0</v>
      </c>
      <c r="P92" s="4"/>
      <c r="Q92" s="4">
        <v>0</v>
      </c>
      <c r="R92" s="4"/>
      <c r="S92" s="4"/>
      <c r="T92" s="3" t="b">
        <v>0</v>
      </c>
      <c r="U92" s="4">
        <v>7.2278500000000001</v>
      </c>
      <c r="V92" s="4">
        <v>74584.792121936305</v>
      </c>
      <c r="W92" s="4">
        <v>77.428141532369693</v>
      </c>
      <c r="X92" s="3" t="b">
        <v>0</v>
      </c>
    </row>
    <row r="93" spans="1:24">
      <c r="A93" s="3"/>
      <c r="B93" s="3"/>
      <c r="C93" s="3" t="s">
        <v>669</v>
      </c>
      <c r="D93" s="3" t="s">
        <v>174</v>
      </c>
      <c r="E93" s="3"/>
      <c r="F93" s="4">
        <v>34</v>
      </c>
      <c r="G93" s="3" t="s">
        <v>668</v>
      </c>
      <c r="H93" s="3" t="s">
        <v>7</v>
      </c>
      <c r="I93" s="3"/>
      <c r="J93" s="1">
        <v>44273.166365740697</v>
      </c>
      <c r="K93" s="4"/>
      <c r="L93" s="4">
        <v>8.9138666666666708</v>
      </c>
      <c r="M93" s="4">
        <v>0</v>
      </c>
      <c r="N93" s="3" t="b">
        <v>1</v>
      </c>
      <c r="O93" s="4">
        <v>0</v>
      </c>
      <c r="P93" s="4"/>
      <c r="Q93" s="4">
        <v>0</v>
      </c>
      <c r="R93" s="4"/>
      <c r="S93" s="4"/>
      <c r="T93" s="3" t="b">
        <v>0</v>
      </c>
      <c r="U93" s="4">
        <v>7.2278833333333301</v>
      </c>
      <c r="V93" s="4">
        <v>79693.647895281407</v>
      </c>
      <c r="W93" s="4">
        <v>76.960986423404194</v>
      </c>
      <c r="X93" s="3" t="b">
        <v>0</v>
      </c>
    </row>
    <row r="94" spans="1:24">
      <c r="A94" s="3"/>
      <c r="B94" s="3"/>
      <c r="C94" s="3" t="s">
        <v>667</v>
      </c>
      <c r="D94" s="3" t="s">
        <v>174</v>
      </c>
      <c r="E94" s="3"/>
      <c r="F94" s="4">
        <v>35</v>
      </c>
      <c r="G94" s="3" t="s">
        <v>666</v>
      </c>
      <c r="H94" s="3" t="s">
        <v>7</v>
      </c>
      <c r="I94" s="3"/>
      <c r="J94" s="1">
        <v>44273.181504629603</v>
      </c>
      <c r="K94" s="4"/>
      <c r="L94" s="4">
        <v>8.9396166666666694</v>
      </c>
      <c r="M94" s="4">
        <v>0</v>
      </c>
      <c r="N94" s="3" t="b">
        <v>1</v>
      </c>
      <c r="O94" s="4">
        <v>0</v>
      </c>
      <c r="P94" s="4"/>
      <c r="Q94" s="4">
        <v>0</v>
      </c>
      <c r="R94" s="4"/>
      <c r="S94" s="4"/>
      <c r="T94" s="3" t="b">
        <v>0</v>
      </c>
      <c r="U94" s="4">
        <v>7.22786666666667</v>
      </c>
      <c r="V94" s="4">
        <v>79756.564746914504</v>
      </c>
      <c r="W94" s="4">
        <v>75.957571425805099</v>
      </c>
      <c r="X94" s="3" t="b">
        <v>0</v>
      </c>
    </row>
    <row r="95" spans="1:24">
      <c r="A95" s="3"/>
      <c r="B95" s="3"/>
      <c r="C95" s="3" t="s">
        <v>653</v>
      </c>
      <c r="D95" s="3" t="s">
        <v>174</v>
      </c>
      <c r="E95" s="3"/>
      <c r="F95" s="4">
        <v>36</v>
      </c>
      <c r="G95" s="3" t="s">
        <v>665</v>
      </c>
      <c r="H95" s="3" t="s">
        <v>7</v>
      </c>
      <c r="I95" s="3"/>
      <c r="J95" s="1">
        <v>44273.1965277778</v>
      </c>
      <c r="K95" s="4"/>
      <c r="L95" s="4">
        <v>9.0607166666666696</v>
      </c>
      <c r="M95" s="4">
        <v>0</v>
      </c>
      <c r="N95" s="3" t="b">
        <v>1</v>
      </c>
      <c r="O95" s="4">
        <v>0</v>
      </c>
      <c r="P95" s="4"/>
      <c r="Q95" s="4">
        <v>0</v>
      </c>
      <c r="R95" s="4"/>
      <c r="S95" s="4" t="s">
        <v>30</v>
      </c>
      <c r="T95" s="3" t="b">
        <v>0</v>
      </c>
      <c r="U95" s="4">
        <v>7.22441666666667</v>
      </c>
      <c r="V95" s="4">
        <v>74267.429110044497</v>
      </c>
      <c r="W95" s="4">
        <v>76.033256027041404</v>
      </c>
      <c r="X95" s="3" t="b">
        <v>0</v>
      </c>
    </row>
    <row r="96" spans="1:24">
      <c r="A96" s="3"/>
      <c r="B96" s="3"/>
      <c r="C96" s="3" t="s">
        <v>664</v>
      </c>
      <c r="D96" s="3" t="s">
        <v>174</v>
      </c>
      <c r="E96" s="3"/>
      <c r="F96" s="4">
        <v>37</v>
      </c>
      <c r="G96" s="3" t="s">
        <v>663</v>
      </c>
      <c r="H96" s="3" t="s">
        <v>7</v>
      </c>
      <c r="I96" s="3"/>
      <c r="J96" s="1">
        <v>44273.211550925902</v>
      </c>
      <c r="K96" s="4"/>
      <c r="L96" s="4">
        <v>8.9679333333333293</v>
      </c>
      <c r="M96" s="4">
        <v>0</v>
      </c>
      <c r="N96" s="3" t="b">
        <v>1</v>
      </c>
      <c r="O96" s="4">
        <v>0</v>
      </c>
      <c r="P96" s="4"/>
      <c r="Q96" s="4">
        <v>0</v>
      </c>
      <c r="R96" s="4"/>
      <c r="S96" s="4"/>
      <c r="T96" s="3" t="b">
        <v>0</v>
      </c>
      <c r="U96" s="4">
        <v>7.2243833333333303</v>
      </c>
      <c r="V96" s="4">
        <v>80745.089450166895</v>
      </c>
      <c r="W96" s="4">
        <v>77.644747272822102</v>
      </c>
      <c r="X96" s="3" t="b">
        <v>0</v>
      </c>
    </row>
    <row r="97" spans="1:24">
      <c r="A97" s="3"/>
      <c r="B97" s="3"/>
      <c r="C97" s="3" t="s">
        <v>662</v>
      </c>
      <c r="D97" s="3" t="s">
        <v>174</v>
      </c>
      <c r="E97" s="3"/>
      <c r="F97" s="4">
        <v>38</v>
      </c>
      <c r="G97" s="3" t="s">
        <v>661</v>
      </c>
      <c r="H97" s="3" t="s">
        <v>7</v>
      </c>
      <c r="I97" s="3"/>
      <c r="J97" s="1">
        <v>44273.2267013889</v>
      </c>
      <c r="K97" s="4"/>
      <c r="L97" s="4">
        <v>8.93706666666667</v>
      </c>
      <c r="M97" s="4">
        <v>0</v>
      </c>
      <c r="N97" s="3" t="b">
        <v>1</v>
      </c>
      <c r="O97" s="4">
        <v>0</v>
      </c>
      <c r="P97" s="4"/>
      <c r="Q97" s="4">
        <v>0</v>
      </c>
      <c r="R97" s="4"/>
      <c r="S97" s="4"/>
      <c r="T97" s="3" t="b">
        <v>0</v>
      </c>
      <c r="U97" s="4">
        <v>7.2278833333333301</v>
      </c>
      <c r="V97" s="4">
        <v>82685.934806210906</v>
      </c>
      <c r="W97" s="4">
        <v>78.281335041979005</v>
      </c>
      <c r="X97" s="3" t="b">
        <v>0</v>
      </c>
    </row>
    <row r="98" spans="1:24">
      <c r="A98" s="3"/>
      <c r="B98" s="3"/>
      <c r="C98" s="3" t="s">
        <v>626</v>
      </c>
      <c r="D98" s="3" t="s">
        <v>174</v>
      </c>
      <c r="E98" s="3"/>
      <c r="F98" s="4">
        <v>28</v>
      </c>
      <c r="G98" s="3" t="s">
        <v>660</v>
      </c>
      <c r="H98" s="3" t="s">
        <v>7</v>
      </c>
      <c r="I98" s="3"/>
      <c r="J98" s="1">
        <v>44273.2417361111</v>
      </c>
      <c r="K98" s="4"/>
      <c r="L98" s="4">
        <v>8.9164666666666701</v>
      </c>
      <c r="M98" s="4">
        <v>0</v>
      </c>
      <c r="N98" s="3" t="b">
        <v>1</v>
      </c>
      <c r="O98" s="4">
        <v>0</v>
      </c>
      <c r="P98" s="4"/>
      <c r="Q98" s="4">
        <v>0</v>
      </c>
      <c r="R98" s="4"/>
      <c r="S98" s="4"/>
      <c r="T98" s="3" t="b">
        <v>0</v>
      </c>
      <c r="U98" s="4">
        <v>7.2279</v>
      </c>
      <c r="V98" s="4">
        <v>71112.8044277671</v>
      </c>
      <c r="W98" s="4">
        <v>75.747991622061505</v>
      </c>
      <c r="X98" s="3" t="b">
        <v>0</v>
      </c>
    </row>
    <row r="99" spans="1:24">
      <c r="A99" s="3"/>
      <c r="B99" s="3"/>
      <c r="C99" s="3" t="s">
        <v>659</v>
      </c>
      <c r="D99" s="3" t="s">
        <v>174</v>
      </c>
      <c r="E99" s="3"/>
      <c r="F99" s="4">
        <v>39</v>
      </c>
      <c r="G99" s="3" t="s">
        <v>658</v>
      </c>
      <c r="H99" s="3" t="s">
        <v>7</v>
      </c>
      <c r="I99" s="3"/>
      <c r="J99" s="1">
        <v>44273.256874999999</v>
      </c>
      <c r="K99" s="4"/>
      <c r="L99" s="4">
        <v>8.9705499999999994</v>
      </c>
      <c r="M99" s="4">
        <v>0</v>
      </c>
      <c r="N99" s="3" t="b">
        <v>1</v>
      </c>
      <c r="O99" s="4">
        <v>0</v>
      </c>
      <c r="P99" s="4"/>
      <c r="Q99" s="4">
        <v>0</v>
      </c>
      <c r="R99" s="4"/>
      <c r="S99" s="4"/>
      <c r="T99" s="3" t="b">
        <v>0</v>
      </c>
      <c r="U99" s="4">
        <v>7.22441666666667</v>
      </c>
      <c r="V99" s="4">
        <v>73589.731653510695</v>
      </c>
      <c r="W99" s="4">
        <v>76.853473939814805</v>
      </c>
      <c r="X99" s="3" t="b">
        <v>0</v>
      </c>
    </row>
    <row r="100" spans="1:24">
      <c r="A100" s="3"/>
      <c r="B100" s="3"/>
      <c r="C100" s="3" t="s">
        <v>655</v>
      </c>
      <c r="D100" s="3" t="s">
        <v>174</v>
      </c>
      <c r="E100" s="3"/>
      <c r="F100" s="4">
        <v>40</v>
      </c>
      <c r="G100" s="3" t="s">
        <v>654</v>
      </c>
      <c r="H100" s="3" t="s">
        <v>7</v>
      </c>
      <c r="I100" s="3"/>
      <c r="J100" s="1">
        <v>44273.302199074104</v>
      </c>
      <c r="K100" s="4"/>
      <c r="L100" s="4">
        <v>8.9756666666666707</v>
      </c>
      <c r="M100" s="4">
        <v>0</v>
      </c>
      <c r="N100" s="3" t="b">
        <v>1</v>
      </c>
      <c r="O100" s="4">
        <v>0</v>
      </c>
      <c r="P100" s="4"/>
      <c r="Q100" s="4">
        <v>0</v>
      </c>
      <c r="R100" s="4"/>
      <c r="S100" s="4"/>
      <c r="T100" s="3" t="b">
        <v>0</v>
      </c>
      <c r="U100" s="4">
        <v>7.2278500000000001</v>
      </c>
      <c r="V100" s="4">
        <v>69924.345363959306</v>
      </c>
      <c r="W100" s="4">
        <v>78.422169744036793</v>
      </c>
      <c r="X100" s="3" t="b">
        <v>0</v>
      </c>
    </row>
    <row r="101" spans="1:24">
      <c r="A101" s="3"/>
      <c r="B101" s="3"/>
      <c r="C101" s="3" t="s">
        <v>653</v>
      </c>
      <c r="D101" s="3" t="s">
        <v>174</v>
      </c>
      <c r="E101" s="3"/>
      <c r="F101" s="4">
        <v>36</v>
      </c>
      <c r="G101" s="3" t="s">
        <v>652</v>
      </c>
      <c r="H101" s="3" t="s">
        <v>7</v>
      </c>
      <c r="I101" s="3"/>
      <c r="J101" s="1">
        <v>44273.317245370403</v>
      </c>
      <c r="K101" s="4"/>
      <c r="L101" s="4">
        <v>9.1173833333333292</v>
      </c>
      <c r="M101" s="4">
        <v>0</v>
      </c>
      <c r="N101" s="3" t="b">
        <v>1</v>
      </c>
      <c r="O101" s="4">
        <v>0</v>
      </c>
      <c r="P101" s="4"/>
      <c r="Q101" s="4">
        <v>0</v>
      </c>
      <c r="R101" s="4"/>
      <c r="S101" s="4"/>
      <c r="T101" s="3" t="b">
        <v>0</v>
      </c>
      <c r="U101" s="4">
        <v>7.2278833333333301</v>
      </c>
      <c r="V101" s="4">
        <v>72700.880390549602</v>
      </c>
      <c r="W101" s="4">
        <v>79.501848768630595</v>
      </c>
      <c r="X101" s="3" t="b">
        <v>0</v>
      </c>
    </row>
    <row r="102" spans="1:24">
      <c r="A102" s="3"/>
      <c r="B102" s="3"/>
      <c r="C102" s="3" t="s">
        <v>651</v>
      </c>
      <c r="D102" s="3" t="s">
        <v>174</v>
      </c>
      <c r="E102" s="3"/>
      <c r="F102" s="4">
        <v>41</v>
      </c>
      <c r="G102" s="3" t="s">
        <v>650</v>
      </c>
      <c r="H102" s="3" t="s">
        <v>7</v>
      </c>
      <c r="I102" s="3"/>
      <c r="J102" s="1">
        <v>44273.332245370402</v>
      </c>
      <c r="K102" s="4"/>
      <c r="L102" s="4">
        <v>8.9756833333333308</v>
      </c>
      <c r="M102" s="4">
        <v>0</v>
      </c>
      <c r="N102" s="3" t="b">
        <v>1</v>
      </c>
      <c r="O102" s="4">
        <v>0</v>
      </c>
      <c r="P102" s="4"/>
      <c r="Q102" s="4">
        <v>0</v>
      </c>
      <c r="R102" s="4"/>
      <c r="S102" s="4"/>
      <c r="T102" s="3" t="b">
        <v>0</v>
      </c>
      <c r="U102" s="4">
        <v>7.22441666666667</v>
      </c>
      <c r="V102" s="4">
        <v>75824.442328007295</v>
      </c>
      <c r="W102" s="4">
        <v>80.088283429872604</v>
      </c>
      <c r="X102" s="3" t="b">
        <v>0</v>
      </c>
    </row>
    <row r="103" spans="1:24">
      <c r="A103" s="3"/>
      <c r="B103" s="3"/>
      <c r="C103" s="3" t="s">
        <v>649</v>
      </c>
      <c r="D103" s="3" t="s">
        <v>174</v>
      </c>
      <c r="E103" s="3"/>
      <c r="F103" s="4">
        <v>42</v>
      </c>
      <c r="G103" s="3" t="s">
        <v>648</v>
      </c>
      <c r="H103" s="3" t="s">
        <v>7</v>
      </c>
      <c r="I103" s="3"/>
      <c r="J103" s="1">
        <v>44273.347268518497</v>
      </c>
      <c r="K103" s="4"/>
      <c r="L103" s="4">
        <v>9.1071000000000009</v>
      </c>
      <c r="M103" s="4">
        <v>0</v>
      </c>
      <c r="N103" s="3" t="b">
        <v>1</v>
      </c>
      <c r="O103" s="4">
        <v>0</v>
      </c>
      <c r="P103" s="4"/>
      <c r="Q103" s="4">
        <v>0</v>
      </c>
      <c r="R103" s="4"/>
      <c r="S103" s="4" t="s">
        <v>30</v>
      </c>
      <c r="T103" s="3" t="b">
        <v>0</v>
      </c>
      <c r="U103" s="4">
        <v>7.2244333333333302</v>
      </c>
      <c r="V103" s="4">
        <v>75319.144294031605</v>
      </c>
      <c r="W103" s="4">
        <v>74.080742411344403</v>
      </c>
      <c r="X103" s="3" t="b">
        <v>0</v>
      </c>
    </row>
    <row r="104" spans="1:24">
      <c r="A104" s="3"/>
      <c r="B104" s="3"/>
      <c r="C104" s="3" t="s">
        <v>647</v>
      </c>
      <c r="D104" s="3" t="s">
        <v>174</v>
      </c>
      <c r="E104" s="3"/>
      <c r="F104" s="4">
        <v>43</v>
      </c>
      <c r="G104" s="3" t="s">
        <v>646</v>
      </c>
      <c r="H104" s="3" t="s">
        <v>4</v>
      </c>
      <c r="I104" s="3"/>
      <c r="J104" s="1">
        <v>44273.362291666701</v>
      </c>
      <c r="K104" s="4"/>
      <c r="L104" s="4">
        <v>8.9756666666666707</v>
      </c>
      <c r="M104" s="4">
        <v>5618.5902642301298</v>
      </c>
      <c r="N104" s="3" t="b">
        <v>0</v>
      </c>
      <c r="O104" s="4">
        <v>14.442575031768801</v>
      </c>
      <c r="P104" s="4"/>
      <c r="Q104" s="4">
        <v>14.442575031768801</v>
      </c>
      <c r="R104" s="4"/>
      <c r="S104" s="4">
        <v>47.235647894826499</v>
      </c>
      <c r="T104" s="3" t="b">
        <v>0</v>
      </c>
      <c r="U104" s="4">
        <v>7.2278500000000001</v>
      </c>
      <c r="V104" s="4">
        <v>73567.052499025507</v>
      </c>
      <c r="W104" s="4">
        <v>75.106519078833003</v>
      </c>
      <c r="X104" s="3" t="b">
        <v>0</v>
      </c>
    </row>
    <row r="105" spans="1:24">
      <c r="A105" s="3"/>
      <c r="B105" s="3"/>
      <c r="C105" s="3" t="s">
        <v>645</v>
      </c>
      <c r="D105" s="3" t="s">
        <v>174</v>
      </c>
      <c r="E105" s="3"/>
      <c r="F105" s="4">
        <v>44</v>
      </c>
      <c r="G105" s="3" t="s">
        <v>644</v>
      </c>
      <c r="H105" s="3" t="s">
        <v>7</v>
      </c>
      <c r="I105" s="3"/>
      <c r="J105" s="1">
        <v>44273.3774305556</v>
      </c>
      <c r="K105" s="4"/>
      <c r="L105" s="4">
        <v>8.9756999999999998</v>
      </c>
      <c r="M105" s="4">
        <v>4916.6613777318698</v>
      </c>
      <c r="N105" s="3" t="b">
        <v>0</v>
      </c>
      <c r="O105" s="4">
        <v>8.3941779612638392</v>
      </c>
      <c r="P105" s="4"/>
      <c r="Q105" s="4">
        <v>8.3941779612638392</v>
      </c>
      <c r="R105" s="4"/>
      <c r="S105" s="4">
        <v>59.393618144215701</v>
      </c>
      <c r="T105" s="3" t="b">
        <v>0</v>
      </c>
      <c r="U105" s="4">
        <v>7.2278833333333301</v>
      </c>
      <c r="V105" s="4">
        <v>74492.516742242005</v>
      </c>
      <c r="W105" s="4">
        <v>79.457055385419807</v>
      </c>
      <c r="X105" s="3" t="b">
        <v>0</v>
      </c>
    </row>
    <row r="106" spans="1:24">
      <c r="A106" s="3"/>
      <c r="B106" s="3"/>
      <c r="C106" s="3" t="s">
        <v>643</v>
      </c>
      <c r="D106" s="3" t="s">
        <v>174</v>
      </c>
      <c r="E106" s="3"/>
      <c r="F106" s="4">
        <v>45</v>
      </c>
      <c r="G106" s="3" t="s">
        <v>642</v>
      </c>
      <c r="H106" s="3" t="s">
        <v>7</v>
      </c>
      <c r="I106" s="3"/>
      <c r="J106" s="1">
        <v>44273.392488425903</v>
      </c>
      <c r="K106" s="4"/>
      <c r="L106" s="4">
        <v>8.9757999999999996</v>
      </c>
      <c r="M106" s="4">
        <v>6005.2812994612596</v>
      </c>
      <c r="N106" s="3" t="b">
        <v>1</v>
      </c>
      <c r="O106" s="4">
        <v>18.089406966576799</v>
      </c>
      <c r="P106" s="4"/>
      <c r="Q106" s="4">
        <v>18.089406966576799</v>
      </c>
      <c r="R106" s="4"/>
      <c r="S106" s="4">
        <v>51.332273073970498</v>
      </c>
      <c r="T106" s="3" t="b">
        <v>0</v>
      </c>
      <c r="U106" s="4">
        <v>7.2279833333333299</v>
      </c>
      <c r="V106" s="4">
        <v>72679.203180890006</v>
      </c>
      <c r="W106" s="4">
        <v>74.537613208002398</v>
      </c>
      <c r="X106" s="3" t="b">
        <v>0</v>
      </c>
    </row>
    <row r="107" spans="1:24">
      <c r="A107" s="3"/>
      <c r="B107" s="3"/>
      <c r="C107" s="3" t="s">
        <v>641</v>
      </c>
      <c r="D107" s="3" t="s">
        <v>174</v>
      </c>
      <c r="E107" s="3"/>
      <c r="F107" s="4">
        <v>46</v>
      </c>
      <c r="G107" s="3" t="s">
        <v>640</v>
      </c>
      <c r="H107" s="3" t="s">
        <v>7</v>
      </c>
      <c r="I107" s="3"/>
      <c r="J107" s="1">
        <v>44273.407534722202</v>
      </c>
      <c r="K107" s="4"/>
      <c r="L107" s="4">
        <v>8.9756999999999998</v>
      </c>
      <c r="M107" s="4">
        <v>8194.1658456554796</v>
      </c>
      <c r="N107" s="3" t="b">
        <v>1</v>
      </c>
      <c r="O107" s="4">
        <v>31.453204350152099</v>
      </c>
      <c r="P107" s="4"/>
      <c r="Q107" s="4">
        <v>31.453204350152099</v>
      </c>
      <c r="R107" s="4"/>
      <c r="S107" s="4">
        <v>56.0873926256196</v>
      </c>
      <c r="T107" s="3" t="b">
        <v>0</v>
      </c>
      <c r="U107" s="4">
        <v>7.22441666666667</v>
      </c>
      <c r="V107" s="4">
        <v>77638.063758377597</v>
      </c>
      <c r="W107" s="4">
        <v>78.191068018000905</v>
      </c>
      <c r="X107" s="3" t="b">
        <v>0</v>
      </c>
    </row>
    <row r="108" spans="1:24">
      <c r="A108" s="3"/>
      <c r="B108" s="3"/>
      <c r="C108" s="3" t="s">
        <v>639</v>
      </c>
      <c r="D108" s="3" t="s">
        <v>174</v>
      </c>
      <c r="E108" s="3"/>
      <c r="F108" s="4">
        <v>47</v>
      </c>
      <c r="G108" s="3" t="s">
        <v>638</v>
      </c>
      <c r="H108" s="3" t="s">
        <v>7</v>
      </c>
      <c r="I108" s="3"/>
      <c r="J108" s="1">
        <v>44273.422523148103</v>
      </c>
      <c r="K108" s="4"/>
      <c r="L108" s="4">
        <v>8.9756666666666707</v>
      </c>
      <c r="M108" s="4">
        <v>7172.8928349403504</v>
      </c>
      <c r="N108" s="3" t="b">
        <v>0</v>
      </c>
      <c r="O108" s="4">
        <v>22.722981715894299</v>
      </c>
      <c r="P108" s="4"/>
      <c r="Q108" s="4">
        <v>22.722981715894299</v>
      </c>
      <c r="R108" s="4"/>
      <c r="S108" s="4">
        <v>67.654308437319798</v>
      </c>
      <c r="T108" s="3" t="b">
        <v>0</v>
      </c>
      <c r="U108" s="4">
        <v>7.2278500000000001</v>
      </c>
      <c r="V108" s="4">
        <v>79194.8013873702</v>
      </c>
      <c r="W108" s="4">
        <v>75.518576263385199</v>
      </c>
      <c r="X108" s="3" t="b">
        <v>0</v>
      </c>
    </row>
    <row r="109" spans="1:24">
      <c r="A109" s="3"/>
      <c r="B109" s="3"/>
      <c r="C109" s="3" t="s">
        <v>637</v>
      </c>
      <c r="D109" s="3" t="s">
        <v>174</v>
      </c>
      <c r="E109" s="3"/>
      <c r="F109" s="4">
        <v>48</v>
      </c>
      <c r="G109" s="3" t="s">
        <v>636</v>
      </c>
      <c r="H109" s="3" t="s">
        <v>7</v>
      </c>
      <c r="I109" s="3"/>
      <c r="J109" s="1">
        <v>44273.437511574099</v>
      </c>
      <c r="K109" s="4"/>
      <c r="L109" s="4">
        <v>8.9756999999999998</v>
      </c>
      <c r="M109" s="4">
        <v>8155.43495265605</v>
      </c>
      <c r="N109" s="3" t="b">
        <v>1</v>
      </c>
      <c r="O109" s="4">
        <v>32.138167947009897</v>
      </c>
      <c r="P109" s="4"/>
      <c r="Q109" s="4">
        <v>32.138167947009897</v>
      </c>
      <c r="R109" s="4"/>
      <c r="S109" s="4">
        <v>56.352910271765502</v>
      </c>
      <c r="T109" s="3" t="b">
        <v>0</v>
      </c>
      <c r="U109" s="4">
        <v>7.22441666666667</v>
      </c>
      <c r="V109" s="4">
        <v>76420.633277888002</v>
      </c>
      <c r="W109" s="4">
        <v>75.267468013702498</v>
      </c>
      <c r="X109" s="3" t="b">
        <v>0</v>
      </c>
    </row>
    <row r="110" spans="1:24">
      <c r="A110" s="3"/>
      <c r="B110" s="3"/>
      <c r="C110" s="3" t="s">
        <v>633</v>
      </c>
      <c r="D110" s="3" t="s">
        <v>174</v>
      </c>
      <c r="E110" s="3"/>
      <c r="F110" s="4">
        <v>49</v>
      </c>
      <c r="G110" s="3" t="s">
        <v>632</v>
      </c>
      <c r="H110" s="3" t="s">
        <v>7</v>
      </c>
      <c r="I110" s="3"/>
      <c r="J110" s="1">
        <v>44273.482511574097</v>
      </c>
      <c r="K110" s="4"/>
      <c r="L110" s="4">
        <v>8.9756666666666707</v>
      </c>
      <c r="M110" s="4">
        <v>7137.6150262145602</v>
      </c>
      <c r="N110" s="3" t="b">
        <v>1</v>
      </c>
      <c r="O110" s="4">
        <v>21.520857814568298</v>
      </c>
      <c r="P110" s="4"/>
      <c r="Q110" s="4">
        <v>21.520857814568298</v>
      </c>
      <c r="R110" s="4"/>
      <c r="S110" s="4">
        <v>72.387709063437399</v>
      </c>
      <c r="T110" s="3" t="b">
        <v>0</v>
      </c>
      <c r="U110" s="4">
        <v>7.2278500000000001</v>
      </c>
      <c r="V110" s="4">
        <v>80640.629123216597</v>
      </c>
      <c r="W110" s="4">
        <v>76.074055500768694</v>
      </c>
      <c r="X110" s="3" t="b">
        <v>0</v>
      </c>
    </row>
    <row r="111" spans="1:24">
      <c r="A111" s="3"/>
      <c r="B111" s="3"/>
      <c r="C111" s="3" t="s">
        <v>631</v>
      </c>
      <c r="D111" s="3" t="s">
        <v>174</v>
      </c>
      <c r="E111" s="3"/>
      <c r="F111" s="4">
        <v>50</v>
      </c>
      <c r="G111" s="3" t="s">
        <v>630</v>
      </c>
      <c r="H111" s="3" t="s">
        <v>7</v>
      </c>
      <c r="I111" s="3"/>
      <c r="J111" s="1">
        <v>44273.497488425899</v>
      </c>
      <c r="K111" s="4"/>
      <c r="L111" s="4">
        <v>9.0968833333333308</v>
      </c>
      <c r="M111" s="4">
        <v>65.881076914972098</v>
      </c>
      <c r="N111" s="3" t="b">
        <v>0</v>
      </c>
      <c r="O111" s="4">
        <v>0</v>
      </c>
      <c r="P111" s="4"/>
      <c r="Q111" s="4">
        <v>0</v>
      </c>
      <c r="R111" s="4"/>
      <c r="S111" s="4" t="s">
        <v>30</v>
      </c>
      <c r="T111" s="3" t="b">
        <v>0</v>
      </c>
      <c r="U111" s="4">
        <v>7.22105</v>
      </c>
      <c r="V111" s="4">
        <v>93955.170903715101</v>
      </c>
      <c r="W111" s="4">
        <v>74.510896564424698</v>
      </c>
      <c r="X111" s="3" t="b">
        <v>0</v>
      </c>
    </row>
    <row r="112" spans="1:24">
      <c r="A112" s="3"/>
      <c r="B112" s="3"/>
      <c r="C112" s="3" t="s">
        <v>628</v>
      </c>
      <c r="D112" s="3" t="s">
        <v>174</v>
      </c>
      <c r="E112" s="3"/>
      <c r="F112" s="4">
        <v>51</v>
      </c>
      <c r="G112" s="3" t="s">
        <v>629</v>
      </c>
      <c r="H112" s="3" t="s">
        <v>7</v>
      </c>
      <c r="I112" s="3"/>
      <c r="J112" s="1">
        <v>44273.512430555602</v>
      </c>
      <c r="K112" s="4"/>
      <c r="L112" s="4">
        <v>8.9679333333333293</v>
      </c>
      <c r="M112" s="4">
        <v>11595.898647387599</v>
      </c>
      <c r="N112" s="3" t="b">
        <v>0</v>
      </c>
      <c r="O112" s="4">
        <v>158.382336441712</v>
      </c>
      <c r="P112" s="4"/>
      <c r="Q112" s="4">
        <v>158.382336441712</v>
      </c>
      <c r="R112" s="4"/>
      <c r="S112" s="4">
        <v>74.156888202486201</v>
      </c>
      <c r="T112" s="3" t="b">
        <v>0</v>
      </c>
      <c r="U112" s="4">
        <v>7.23478333333333</v>
      </c>
      <c r="V112" s="4">
        <v>35878.600702700998</v>
      </c>
      <c r="W112" s="4">
        <v>77.935810901967699</v>
      </c>
      <c r="X112" s="3" t="b">
        <v>0</v>
      </c>
    </row>
    <row r="113" spans="1:24">
      <c r="A113" s="3"/>
      <c r="B113" s="3"/>
      <c r="C113" s="3" t="s">
        <v>628</v>
      </c>
      <c r="D113" s="3" t="s">
        <v>174</v>
      </c>
      <c r="E113" s="3"/>
      <c r="F113" s="4">
        <v>51</v>
      </c>
      <c r="G113" s="3" t="s">
        <v>627</v>
      </c>
      <c r="H113" s="3" t="s">
        <v>7</v>
      </c>
      <c r="I113" s="3"/>
      <c r="J113" s="1">
        <v>44273.527499999997</v>
      </c>
      <c r="K113" s="4"/>
      <c r="L113" s="4">
        <v>8.9679833333333292</v>
      </c>
      <c r="M113" s="4">
        <v>11238.638436933599</v>
      </c>
      <c r="N113" s="3" t="b">
        <v>0</v>
      </c>
      <c r="O113" s="4">
        <v>151.282633533986</v>
      </c>
      <c r="P113" s="4"/>
      <c r="Q113" s="4">
        <v>151.282633533986</v>
      </c>
      <c r="R113" s="4"/>
      <c r="S113" s="4">
        <v>84.838234644950205</v>
      </c>
      <c r="T113" s="3" t="b">
        <v>0</v>
      </c>
      <c r="U113" s="4">
        <v>7.2348166666666698</v>
      </c>
      <c r="V113" s="4">
        <v>36134.337551898097</v>
      </c>
      <c r="W113" s="4">
        <v>83.619383508119199</v>
      </c>
      <c r="X113" s="3" t="b">
        <v>0</v>
      </c>
    </row>
    <row r="114" spans="1:24">
      <c r="A114" s="3"/>
      <c r="B114" s="3"/>
      <c r="C114" s="3" t="s">
        <v>626</v>
      </c>
      <c r="D114" s="3" t="s">
        <v>174</v>
      </c>
      <c r="E114" s="3"/>
      <c r="F114" s="4">
        <v>28</v>
      </c>
      <c r="G114" s="3" t="s">
        <v>625</v>
      </c>
      <c r="H114" s="3" t="s">
        <v>7</v>
      </c>
      <c r="I114" s="3"/>
      <c r="J114" s="1">
        <v>44273.542592592603</v>
      </c>
      <c r="K114" s="4"/>
      <c r="L114" s="4">
        <v>8.9086999999999996</v>
      </c>
      <c r="M114" s="4">
        <v>0</v>
      </c>
      <c r="N114" s="3" t="b">
        <v>1</v>
      </c>
      <c r="O114" s="4">
        <v>0</v>
      </c>
      <c r="P114" s="4"/>
      <c r="Q114" s="4">
        <v>0</v>
      </c>
      <c r="R114" s="4"/>
      <c r="S114" s="4"/>
      <c r="T114" s="3" t="b">
        <v>0</v>
      </c>
      <c r="U114" s="4">
        <v>7.2244000000000002</v>
      </c>
      <c r="V114" s="4">
        <v>66883.867320856894</v>
      </c>
      <c r="W114" s="4">
        <v>77.835542143324304</v>
      </c>
      <c r="X114" s="3" t="b">
        <v>0</v>
      </c>
    </row>
    <row r="115" spans="1:24">
      <c r="A115" s="3"/>
      <c r="B115" s="3"/>
      <c r="C115" s="3" t="s">
        <v>624</v>
      </c>
      <c r="D115" s="3" t="s">
        <v>174</v>
      </c>
      <c r="E115" s="3"/>
      <c r="F115" s="4">
        <v>52</v>
      </c>
      <c r="G115" s="3" t="s">
        <v>623</v>
      </c>
      <c r="H115" s="3" t="s">
        <v>7</v>
      </c>
      <c r="I115" s="3"/>
      <c r="J115" s="1">
        <v>44273.557581018496</v>
      </c>
      <c r="K115" s="4"/>
      <c r="L115" s="4">
        <v>8.9396333333333295</v>
      </c>
      <c r="M115" s="4">
        <v>0</v>
      </c>
      <c r="N115" s="3" t="b">
        <v>1</v>
      </c>
      <c r="O115" s="4">
        <v>0</v>
      </c>
      <c r="P115" s="4"/>
      <c r="Q115" s="4">
        <v>0</v>
      </c>
      <c r="R115" s="4"/>
      <c r="S115" s="4"/>
      <c r="T115" s="3" t="b">
        <v>0</v>
      </c>
      <c r="U115" s="4">
        <v>7.22441666666667</v>
      </c>
      <c r="V115" s="4">
        <v>70633.340498512698</v>
      </c>
      <c r="W115" s="4">
        <v>81.154397716599107</v>
      </c>
      <c r="X115" s="3" t="b">
        <v>0</v>
      </c>
    </row>
    <row r="116" spans="1:24">
      <c r="A116" s="3"/>
      <c r="B116" s="3"/>
      <c r="C116" s="3" t="s">
        <v>622</v>
      </c>
      <c r="D116" s="3" t="s">
        <v>174</v>
      </c>
      <c r="E116" s="3"/>
      <c r="F116" s="4">
        <v>53</v>
      </c>
      <c r="G116" s="3" t="s">
        <v>621</v>
      </c>
      <c r="H116" s="3" t="s">
        <v>7</v>
      </c>
      <c r="I116" s="3"/>
      <c r="J116" s="1">
        <v>44273.572662036997</v>
      </c>
      <c r="K116" s="4"/>
      <c r="L116" s="4">
        <v>8.9112666666666698</v>
      </c>
      <c r="M116" s="4">
        <v>0</v>
      </c>
      <c r="N116" s="3" t="b">
        <v>1</v>
      </c>
      <c r="O116" s="4">
        <v>0</v>
      </c>
      <c r="P116" s="4"/>
      <c r="Q116" s="4">
        <v>0</v>
      </c>
      <c r="R116" s="4"/>
      <c r="S116" s="4" t="s">
        <v>30</v>
      </c>
      <c r="T116" s="3" t="b">
        <v>0</v>
      </c>
      <c r="U116" s="4">
        <v>7.2278500000000001</v>
      </c>
      <c r="V116" s="4">
        <v>71600.750563563503</v>
      </c>
      <c r="W116" s="4">
        <v>78.0962953946309</v>
      </c>
      <c r="X116" s="3" t="b">
        <v>0</v>
      </c>
    </row>
    <row r="117" spans="1:24">
      <c r="A117" s="3"/>
      <c r="B117" s="3"/>
      <c r="C117" s="3" t="s">
        <v>620</v>
      </c>
      <c r="D117" s="3" t="s">
        <v>174</v>
      </c>
      <c r="E117" s="3"/>
      <c r="F117" s="4">
        <v>54</v>
      </c>
      <c r="G117" s="3" t="s">
        <v>619</v>
      </c>
      <c r="H117" s="3" t="s">
        <v>7</v>
      </c>
      <c r="I117" s="3"/>
      <c r="J117" s="1">
        <v>44273.587858796302</v>
      </c>
      <c r="K117" s="4"/>
      <c r="L117" s="4">
        <v>9.0272333333333297</v>
      </c>
      <c r="M117" s="4">
        <v>0</v>
      </c>
      <c r="N117" s="3" t="b">
        <v>1</v>
      </c>
      <c r="O117" s="4">
        <v>0</v>
      </c>
      <c r="P117" s="4"/>
      <c r="Q117" s="4">
        <v>0</v>
      </c>
      <c r="R117" s="4"/>
      <c r="S117" s="4" t="s">
        <v>30</v>
      </c>
      <c r="T117" s="3" t="b">
        <v>0</v>
      </c>
      <c r="U117" s="4">
        <v>7.2278833333333301</v>
      </c>
      <c r="V117" s="4">
        <v>69732.713060165697</v>
      </c>
      <c r="W117" s="4">
        <v>77.178415768308597</v>
      </c>
      <c r="X117" s="3" t="b">
        <v>0</v>
      </c>
    </row>
    <row r="118" spans="1:24">
      <c r="A118" s="3"/>
      <c r="B118" s="3"/>
      <c r="C118" s="3" t="s">
        <v>577</v>
      </c>
      <c r="D118" s="3" t="s">
        <v>174</v>
      </c>
      <c r="E118" s="3"/>
      <c r="F118" s="4">
        <v>55</v>
      </c>
      <c r="G118" s="3" t="s">
        <v>618</v>
      </c>
      <c r="H118" s="3" t="s">
        <v>7</v>
      </c>
      <c r="I118" s="3"/>
      <c r="J118" s="1">
        <v>44273.602905092601</v>
      </c>
      <c r="K118" s="4"/>
      <c r="L118" s="4">
        <v>8.9397166666666692</v>
      </c>
      <c r="M118" s="4">
        <v>0</v>
      </c>
      <c r="N118" s="3" t="b">
        <v>1</v>
      </c>
      <c r="O118" s="4">
        <v>0</v>
      </c>
      <c r="P118" s="4"/>
      <c r="Q118" s="4">
        <v>0</v>
      </c>
      <c r="R118" s="4"/>
      <c r="S118" s="4" t="s">
        <v>30</v>
      </c>
      <c r="T118" s="3" t="b">
        <v>0</v>
      </c>
      <c r="U118" s="4">
        <v>7.2244999999999999</v>
      </c>
      <c r="V118" s="4">
        <v>68573.536937900106</v>
      </c>
      <c r="W118" s="4">
        <v>80.870099199770806</v>
      </c>
      <c r="X118" s="3" t="b">
        <v>0</v>
      </c>
    </row>
    <row r="119" spans="1:24">
      <c r="A119" s="3"/>
      <c r="B119" s="3"/>
      <c r="C119" s="3" t="s">
        <v>577</v>
      </c>
      <c r="D119" s="3" t="s">
        <v>174</v>
      </c>
      <c r="E119" s="3"/>
      <c r="F119" s="4">
        <v>55</v>
      </c>
      <c r="G119" s="3" t="s">
        <v>617</v>
      </c>
      <c r="H119" s="3" t="s">
        <v>7</v>
      </c>
      <c r="I119" s="3"/>
      <c r="J119" s="1">
        <v>44273.617939814802</v>
      </c>
      <c r="K119" s="4"/>
      <c r="L119" s="4">
        <v>8.9371166666666699</v>
      </c>
      <c r="M119" s="4">
        <v>0</v>
      </c>
      <c r="N119" s="3" t="b">
        <v>1</v>
      </c>
      <c r="O119" s="4">
        <v>0</v>
      </c>
      <c r="P119" s="4"/>
      <c r="Q119" s="4">
        <v>0</v>
      </c>
      <c r="R119" s="4"/>
      <c r="S119" s="4"/>
      <c r="T119" s="3" t="b">
        <v>0</v>
      </c>
      <c r="U119" s="4">
        <v>7.22448333333333</v>
      </c>
      <c r="V119" s="4">
        <v>73961.038935245204</v>
      </c>
      <c r="W119" s="4">
        <v>77.434435338410594</v>
      </c>
      <c r="X119" s="3" t="b">
        <v>0</v>
      </c>
    </row>
    <row r="120" spans="1:24">
      <c r="A120" s="3"/>
      <c r="B120" s="3"/>
      <c r="C120" s="3" t="s">
        <v>615</v>
      </c>
      <c r="D120" s="3" t="s">
        <v>174</v>
      </c>
      <c r="E120" s="3"/>
      <c r="F120" s="4">
        <v>56</v>
      </c>
      <c r="G120" s="3" t="s">
        <v>614</v>
      </c>
      <c r="H120" s="3" t="s">
        <v>7</v>
      </c>
      <c r="I120" s="3"/>
      <c r="J120" s="1">
        <v>44273.648020833301</v>
      </c>
      <c r="K120" s="4"/>
      <c r="L120" s="4">
        <v>8.9396166666666694</v>
      </c>
      <c r="M120" s="4">
        <v>0</v>
      </c>
      <c r="N120" s="3" t="b">
        <v>1</v>
      </c>
      <c r="O120" s="4">
        <v>0</v>
      </c>
      <c r="P120" s="4"/>
      <c r="Q120" s="4">
        <v>0</v>
      </c>
      <c r="R120" s="4"/>
      <c r="S120" s="4"/>
      <c r="T120" s="3" t="b">
        <v>0</v>
      </c>
      <c r="U120" s="4">
        <v>7.22441666666667</v>
      </c>
      <c r="V120" s="4">
        <v>67473.995734906101</v>
      </c>
      <c r="W120" s="4">
        <v>75.760198372433607</v>
      </c>
      <c r="X120" s="3" t="b">
        <v>0</v>
      </c>
    </row>
    <row r="121" spans="1:24">
      <c r="A121" s="3"/>
      <c r="B121" s="3"/>
      <c r="C121" s="3" t="s">
        <v>613</v>
      </c>
      <c r="D121" s="3" t="s">
        <v>174</v>
      </c>
      <c r="E121" s="3"/>
      <c r="F121" s="4">
        <v>57</v>
      </c>
      <c r="G121" s="3" t="s">
        <v>612</v>
      </c>
      <c r="H121" s="3" t="s">
        <v>7</v>
      </c>
      <c r="I121" s="3"/>
      <c r="J121" s="1">
        <v>44273.663020833301</v>
      </c>
      <c r="K121" s="4"/>
      <c r="L121" s="4">
        <v>8.9370333333333303</v>
      </c>
      <c r="M121" s="4">
        <v>0</v>
      </c>
      <c r="N121" s="3" t="b">
        <v>1</v>
      </c>
      <c r="O121" s="4">
        <v>0</v>
      </c>
      <c r="P121" s="4"/>
      <c r="Q121" s="4">
        <v>0</v>
      </c>
      <c r="R121" s="4"/>
      <c r="S121" s="4"/>
      <c r="T121" s="3" t="b">
        <v>0</v>
      </c>
      <c r="U121" s="4">
        <v>7.2244000000000002</v>
      </c>
      <c r="V121" s="4">
        <v>65331.725632961803</v>
      </c>
      <c r="W121" s="4">
        <v>74.512653487502803</v>
      </c>
      <c r="X121" s="3" t="b">
        <v>0</v>
      </c>
    </row>
    <row r="122" spans="1:24">
      <c r="A122" s="3"/>
      <c r="B122" s="3"/>
      <c r="C122" s="3" t="s">
        <v>611</v>
      </c>
      <c r="D122" s="3" t="s">
        <v>174</v>
      </c>
      <c r="E122" s="3"/>
      <c r="F122" s="4">
        <v>58</v>
      </c>
      <c r="G122" s="3" t="s">
        <v>610</v>
      </c>
      <c r="H122" s="3" t="s">
        <v>7</v>
      </c>
      <c r="I122" s="3"/>
      <c r="J122" s="1">
        <v>44273.678182870397</v>
      </c>
      <c r="K122" s="4"/>
      <c r="L122" s="4">
        <v>8.9113166666666697</v>
      </c>
      <c r="M122" s="4">
        <v>0</v>
      </c>
      <c r="N122" s="3" t="b">
        <v>1</v>
      </c>
      <c r="O122" s="4">
        <v>0</v>
      </c>
      <c r="P122" s="4"/>
      <c r="Q122" s="4">
        <v>0</v>
      </c>
      <c r="R122" s="4"/>
      <c r="S122" s="4"/>
      <c r="T122" s="3" t="b">
        <v>0</v>
      </c>
      <c r="U122" s="4">
        <v>7.2244333333333302</v>
      </c>
      <c r="V122" s="4">
        <v>63050.998943321698</v>
      </c>
      <c r="W122" s="4">
        <v>76.694505686382897</v>
      </c>
      <c r="X122" s="3" t="b">
        <v>0</v>
      </c>
    </row>
    <row r="123" spans="1:24">
      <c r="A123" s="3"/>
      <c r="B123" s="3"/>
      <c r="C123" s="3" t="s">
        <v>609</v>
      </c>
      <c r="D123" s="3" t="s">
        <v>174</v>
      </c>
      <c r="E123" s="3"/>
      <c r="F123" s="4">
        <v>59</v>
      </c>
      <c r="G123" s="3" t="s">
        <v>608</v>
      </c>
      <c r="H123" s="3" t="s">
        <v>7</v>
      </c>
      <c r="I123" s="3"/>
      <c r="J123" s="1">
        <v>44273.693229166704</v>
      </c>
      <c r="K123" s="4"/>
      <c r="L123" s="4">
        <v>8.9138500000000001</v>
      </c>
      <c r="M123" s="4">
        <v>0</v>
      </c>
      <c r="N123" s="3" t="b">
        <v>1</v>
      </c>
      <c r="O123" s="4">
        <v>0</v>
      </c>
      <c r="P123" s="4"/>
      <c r="Q123" s="4">
        <v>0</v>
      </c>
      <c r="R123" s="4"/>
      <c r="S123" s="4"/>
      <c r="T123" s="3" t="b">
        <v>0</v>
      </c>
      <c r="U123" s="4">
        <v>7.2243833333333303</v>
      </c>
      <c r="V123" s="4">
        <v>72298.661405253006</v>
      </c>
      <c r="W123" s="4">
        <v>76.616339624807097</v>
      </c>
      <c r="X123" s="3" t="b">
        <v>0</v>
      </c>
    </row>
    <row r="124" spans="1:24">
      <c r="A124" s="3"/>
      <c r="B124" s="3"/>
      <c r="C124" s="3" t="s">
        <v>607</v>
      </c>
      <c r="D124" s="3" t="s">
        <v>174</v>
      </c>
      <c r="E124" s="3"/>
      <c r="F124" s="4">
        <v>60</v>
      </c>
      <c r="G124" s="3" t="s">
        <v>606</v>
      </c>
      <c r="H124" s="3" t="s">
        <v>7</v>
      </c>
      <c r="I124" s="3"/>
      <c r="J124" s="1">
        <v>44273.708263888897</v>
      </c>
      <c r="K124" s="4"/>
      <c r="L124" s="4">
        <v>8.9370499999999993</v>
      </c>
      <c r="M124" s="4">
        <v>0</v>
      </c>
      <c r="N124" s="3" t="b">
        <v>1</v>
      </c>
      <c r="O124" s="4">
        <v>0</v>
      </c>
      <c r="P124" s="4"/>
      <c r="Q124" s="4">
        <v>0</v>
      </c>
      <c r="R124" s="4"/>
      <c r="S124" s="4"/>
      <c r="T124" s="3" t="b">
        <v>0</v>
      </c>
      <c r="U124" s="4">
        <v>7.22441666666667</v>
      </c>
      <c r="V124" s="4">
        <v>70700.313010592698</v>
      </c>
      <c r="W124" s="4">
        <v>79.945915548664999</v>
      </c>
      <c r="X124" s="3" t="b">
        <v>0</v>
      </c>
    </row>
    <row r="125" spans="1:24">
      <c r="A125" s="3"/>
      <c r="B125" s="3"/>
      <c r="C125" s="3" t="s">
        <v>605</v>
      </c>
      <c r="D125" s="3" t="s">
        <v>174</v>
      </c>
      <c r="E125" s="3"/>
      <c r="F125" s="4">
        <v>61</v>
      </c>
      <c r="G125" s="3" t="s">
        <v>604</v>
      </c>
      <c r="H125" s="3" t="s">
        <v>7</v>
      </c>
      <c r="I125" s="3"/>
      <c r="J125" s="1">
        <v>44273.723333333299</v>
      </c>
      <c r="K125" s="4"/>
      <c r="L125" s="4">
        <v>9.0684166666666695</v>
      </c>
      <c r="M125" s="4">
        <v>0</v>
      </c>
      <c r="N125" s="3" t="b">
        <v>1</v>
      </c>
      <c r="O125" s="4">
        <v>0</v>
      </c>
      <c r="P125" s="4"/>
      <c r="Q125" s="4">
        <v>0</v>
      </c>
      <c r="R125" s="4"/>
      <c r="S125" s="4"/>
      <c r="T125" s="3" t="b">
        <v>0</v>
      </c>
      <c r="U125" s="4">
        <v>7.2243833333333303</v>
      </c>
      <c r="V125" s="4">
        <v>78607.382226079295</v>
      </c>
      <c r="W125" s="4">
        <v>80.435472126596096</v>
      </c>
      <c r="X125" s="3" t="b">
        <v>0</v>
      </c>
    </row>
    <row r="126" spans="1:24">
      <c r="A126" s="3"/>
      <c r="B126" s="3"/>
      <c r="C126" s="3" t="s">
        <v>603</v>
      </c>
      <c r="D126" s="3" t="s">
        <v>174</v>
      </c>
      <c r="E126" s="3"/>
      <c r="F126" s="4">
        <v>62</v>
      </c>
      <c r="G126" s="3" t="s">
        <v>602</v>
      </c>
      <c r="H126" s="3" t="s">
        <v>7</v>
      </c>
      <c r="I126" s="3"/>
      <c r="J126" s="1">
        <v>44273.738356481503</v>
      </c>
      <c r="K126" s="4"/>
      <c r="L126" s="4">
        <v>9.0658833333333302</v>
      </c>
      <c r="M126" s="4">
        <v>0</v>
      </c>
      <c r="N126" s="3" t="b">
        <v>1</v>
      </c>
      <c r="O126" s="4">
        <v>0</v>
      </c>
      <c r="P126" s="4"/>
      <c r="Q126" s="4">
        <v>0</v>
      </c>
      <c r="R126" s="4"/>
      <c r="S126" s="4" t="s">
        <v>30</v>
      </c>
      <c r="T126" s="3" t="b">
        <v>0</v>
      </c>
      <c r="U126" s="4">
        <v>7.22441666666667</v>
      </c>
      <c r="V126" s="4">
        <v>73220.9490984109</v>
      </c>
      <c r="W126" s="4">
        <v>78.190170639874907</v>
      </c>
      <c r="X126" s="3" t="b">
        <v>0</v>
      </c>
    </row>
    <row r="127" spans="1:24">
      <c r="A127" s="3"/>
      <c r="B127" s="3"/>
      <c r="C127" s="3" t="s">
        <v>601</v>
      </c>
      <c r="D127" s="3" t="s">
        <v>174</v>
      </c>
      <c r="E127" s="3"/>
      <c r="F127" s="4">
        <v>63</v>
      </c>
      <c r="G127" s="3" t="s">
        <v>600</v>
      </c>
      <c r="H127" s="3" t="s">
        <v>7</v>
      </c>
      <c r="I127" s="3"/>
      <c r="J127" s="1">
        <v>44273.753402777802</v>
      </c>
      <c r="K127" s="4"/>
      <c r="L127" s="4">
        <v>8.9114000000000004</v>
      </c>
      <c r="M127" s="4">
        <v>0</v>
      </c>
      <c r="N127" s="3" t="b">
        <v>1</v>
      </c>
      <c r="O127" s="4">
        <v>0</v>
      </c>
      <c r="P127" s="4"/>
      <c r="Q127" s="4">
        <v>0</v>
      </c>
      <c r="R127" s="4"/>
      <c r="S127" s="4"/>
      <c r="T127" s="3" t="b">
        <v>0</v>
      </c>
      <c r="U127" s="4">
        <v>7.2245166666666698</v>
      </c>
      <c r="V127" s="4">
        <v>82820.132531157695</v>
      </c>
      <c r="W127" s="4">
        <v>78.671284394256901</v>
      </c>
      <c r="X127" s="3" t="b">
        <v>0</v>
      </c>
    </row>
    <row r="128" spans="1:24">
      <c r="A128" s="3"/>
      <c r="B128" s="3"/>
      <c r="C128" s="3" t="s">
        <v>599</v>
      </c>
      <c r="D128" s="3" t="s">
        <v>174</v>
      </c>
      <c r="E128" s="3"/>
      <c r="F128" s="4">
        <v>64</v>
      </c>
      <c r="G128" s="3" t="s">
        <v>598</v>
      </c>
      <c r="H128" s="3" t="s">
        <v>7</v>
      </c>
      <c r="I128" s="3"/>
      <c r="J128" s="1">
        <v>44273.768437500003</v>
      </c>
      <c r="K128" s="4"/>
      <c r="L128" s="4">
        <v>8.9731166666666695</v>
      </c>
      <c r="M128" s="4">
        <v>0</v>
      </c>
      <c r="N128" s="3" t="b">
        <v>1</v>
      </c>
      <c r="O128" s="4">
        <v>0</v>
      </c>
      <c r="P128" s="4"/>
      <c r="Q128" s="4">
        <v>0</v>
      </c>
      <c r="R128" s="4"/>
      <c r="S128" s="4"/>
      <c r="T128" s="3" t="b">
        <v>0</v>
      </c>
      <c r="U128" s="4">
        <v>7.22441666666667</v>
      </c>
      <c r="V128" s="4">
        <v>90051.063001341405</v>
      </c>
      <c r="W128" s="4">
        <v>78.688422470132707</v>
      </c>
      <c r="X128" s="3" t="b">
        <v>0</v>
      </c>
    </row>
    <row r="129" spans="1:24">
      <c r="A129" s="3"/>
      <c r="B129" s="3"/>
      <c r="C129" s="3" t="s">
        <v>597</v>
      </c>
      <c r="D129" s="3" t="s">
        <v>174</v>
      </c>
      <c r="E129" s="3"/>
      <c r="F129" s="4">
        <v>65</v>
      </c>
      <c r="G129" s="3" t="s">
        <v>596</v>
      </c>
      <c r="H129" s="3" t="s">
        <v>7</v>
      </c>
      <c r="I129" s="3"/>
      <c r="J129" s="1">
        <v>44273.783460648097</v>
      </c>
      <c r="K129" s="4"/>
      <c r="L129" s="4">
        <v>8.9138500000000001</v>
      </c>
      <c r="M129" s="4">
        <v>0</v>
      </c>
      <c r="N129" s="3" t="b">
        <v>1</v>
      </c>
      <c r="O129" s="4">
        <v>0</v>
      </c>
      <c r="P129" s="4"/>
      <c r="Q129" s="4">
        <v>0</v>
      </c>
      <c r="R129" s="4"/>
      <c r="S129" s="4"/>
      <c r="T129" s="3" t="b">
        <v>0</v>
      </c>
      <c r="U129" s="4">
        <v>7.2243833333333303</v>
      </c>
      <c r="V129" s="4">
        <v>72443.464807883807</v>
      </c>
      <c r="W129" s="4">
        <v>74.458046121696398</v>
      </c>
      <c r="X129" s="3" t="b">
        <v>0</v>
      </c>
    </row>
    <row r="130" spans="1:24">
      <c r="A130" s="3"/>
      <c r="B130" s="3"/>
      <c r="C130" s="3" t="s">
        <v>583</v>
      </c>
      <c r="D130" s="3" t="s">
        <v>174</v>
      </c>
      <c r="E130" s="3"/>
      <c r="F130" s="4">
        <v>66</v>
      </c>
      <c r="G130" s="3" t="s">
        <v>592</v>
      </c>
      <c r="H130" s="3" t="s">
        <v>7</v>
      </c>
      <c r="I130" s="3"/>
      <c r="J130" s="1">
        <v>44273.828877314802</v>
      </c>
      <c r="K130" s="4"/>
      <c r="L130" s="4">
        <v>8.9113166666666697</v>
      </c>
      <c r="M130" s="4">
        <v>0</v>
      </c>
      <c r="N130" s="3" t="b">
        <v>1</v>
      </c>
      <c r="O130" s="4">
        <v>0</v>
      </c>
      <c r="P130" s="4"/>
      <c r="Q130" s="4">
        <v>0</v>
      </c>
      <c r="R130" s="4"/>
      <c r="S130" s="4"/>
      <c r="T130" s="3" t="b">
        <v>0</v>
      </c>
      <c r="U130" s="4">
        <v>7.2278833333333301</v>
      </c>
      <c r="V130" s="4">
        <v>71389.296575762899</v>
      </c>
      <c r="W130" s="4">
        <v>79.041660295018005</v>
      </c>
      <c r="X130" s="3" t="b">
        <v>0</v>
      </c>
    </row>
    <row r="131" spans="1:24">
      <c r="A131" s="3"/>
      <c r="B131" s="3"/>
      <c r="C131" s="3" t="s">
        <v>591</v>
      </c>
      <c r="D131" s="3" t="s">
        <v>174</v>
      </c>
      <c r="E131" s="3"/>
      <c r="F131" s="4">
        <v>67</v>
      </c>
      <c r="G131" s="3" t="s">
        <v>590</v>
      </c>
      <c r="H131" s="3" t="s">
        <v>7</v>
      </c>
      <c r="I131" s="3"/>
      <c r="J131" s="1">
        <v>44273.843981481499</v>
      </c>
      <c r="K131" s="4"/>
      <c r="L131" s="4">
        <v>8.9679500000000001</v>
      </c>
      <c r="M131" s="4">
        <v>0</v>
      </c>
      <c r="N131" s="3" t="b">
        <v>1</v>
      </c>
      <c r="O131" s="4">
        <v>0</v>
      </c>
      <c r="P131" s="4"/>
      <c r="Q131" s="4">
        <v>0</v>
      </c>
      <c r="R131" s="4"/>
      <c r="S131" s="4"/>
      <c r="T131" s="3" t="b">
        <v>0</v>
      </c>
      <c r="U131" s="4">
        <v>7.2243833333333303</v>
      </c>
      <c r="V131" s="4">
        <v>66223.603395128594</v>
      </c>
      <c r="W131" s="4">
        <v>73.478040209034106</v>
      </c>
      <c r="X131" s="3" t="b">
        <v>0</v>
      </c>
    </row>
    <row r="132" spans="1:24">
      <c r="A132" s="3"/>
      <c r="B132" s="3"/>
      <c r="C132" s="3" t="s">
        <v>589</v>
      </c>
      <c r="D132" s="3" t="s">
        <v>174</v>
      </c>
      <c r="E132" s="3"/>
      <c r="F132" s="4">
        <v>68</v>
      </c>
      <c r="G132" s="3" t="s">
        <v>588</v>
      </c>
      <c r="H132" s="3" t="s">
        <v>7</v>
      </c>
      <c r="I132" s="3"/>
      <c r="J132" s="1">
        <v>44273.8591087963</v>
      </c>
      <c r="K132" s="4"/>
      <c r="L132" s="4">
        <v>8.9731333333333296</v>
      </c>
      <c r="M132" s="4">
        <v>0</v>
      </c>
      <c r="N132" s="3" t="b">
        <v>1</v>
      </c>
      <c r="O132" s="4">
        <v>0</v>
      </c>
      <c r="P132" s="4"/>
      <c r="Q132" s="4">
        <v>0</v>
      </c>
      <c r="R132" s="4"/>
      <c r="S132" s="4"/>
      <c r="T132" s="3" t="b">
        <v>0</v>
      </c>
      <c r="U132" s="4">
        <v>7.2244333333333302</v>
      </c>
      <c r="V132" s="4">
        <v>64470.356239889603</v>
      </c>
      <c r="W132" s="4">
        <v>75.3584821835356</v>
      </c>
      <c r="X132" s="3" t="b">
        <v>0</v>
      </c>
    </row>
    <row r="133" spans="1:24">
      <c r="A133" s="3"/>
      <c r="B133" s="3"/>
      <c r="C133" s="3" t="s">
        <v>587</v>
      </c>
      <c r="D133" s="3" t="s">
        <v>174</v>
      </c>
      <c r="E133" s="3"/>
      <c r="F133" s="4">
        <v>69</v>
      </c>
      <c r="G133" s="3" t="s">
        <v>586</v>
      </c>
      <c r="H133" s="3" t="s">
        <v>7</v>
      </c>
      <c r="I133" s="3"/>
      <c r="J133" s="1">
        <v>44273.874131944402</v>
      </c>
      <c r="K133" s="4"/>
      <c r="L133" s="4">
        <v>8.9679333333333293</v>
      </c>
      <c r="M133" s="4">
        <v>0</v>
      </c>
      <c r="N133" s="3" t="b">
        <v>1</v>
      </c>
      <c r="O133" s="4">
        <v>0</v>
      </c>
      <c r="P133" s="4"/>
      <c r="Q133" s="4">
        <v>0</v>
      </c>
      <c r="R133" s="4"/>
      <c r="S133" s="4"/>
      <c r="T133" s="3" t="b">
        <v>0</v>
      </c>
      <c r="U133" s="4">
        <v>7.2243833333333303</v>
      </c>
      <c r="V133" s="4">
        <v>68819.670504773298</v>
      </c>
      <c r="W133" s="4">
        <v>77.341003358894</v>
      </c>
      <c r="X133" s="3" t="b">
        <v>0</v>
      </c>
    </row>
    <row r="134" spans="1:24">
      <c r="A134" s="3"/>
      <c r="B134" s="3"/>
      <c r="C134" s="3" t="s">
        <v>585</v>
      </c>
      <c r="D134" s="3" t="s">
        <v>174</v>
      </c>
      <c r="E134" s="3"/>
      <c r="F134" s="4">
        <v>70</v>
      </c>
      <c r="G134" s="3" t="s">
        <v>584</v>
      </c>
      <c r="H134" s="3" t="s">
        <v>7</v>
      </c>
      <c r="I134" s="3"/>
      <c r="J134" s="1">
        <v>44273.889155092598</v>
      </c>
      <c r="K134" s="4"/>
      <c r="L134" s="4">
        <v>8.9731333333333296</v>
      </c>
      <c r="M134" s="4">
        <v>6883.2156539748103</v>
      </c>
      <c r="N134" s="3" t="b">
        <v>0</v>
      </c>
      <c r="O134" s="4">
        <v>22.659820108291399</v>
      </c>
      <c r="P134" s="4"/>
      <c r="Q134" s="4">
        <v>22.659820108291399</v>
      </c>
      <c r="R134" s="4"/>
      <c r="S134" s="4">
        <v>44.633203830813002</v>
      </c>
      <c r="T134" s="3" t="b">
        <v>0</v>
      </c>
      <c r="U134" s="4">
        <v>7.22441666666667</v>
      </c>
      <c r="V134" s="4">
        <v>76087.506750343106</v>
      </c>
      <c r="W134" s="4">
        <v>74.815423393567301</v>
      </c>
      <c r="X134" s="3" t="b">
        <v>0</v>
      </c>
    </row>
    <row r="135" spans="1:24">
      <c r="A135" s="3"/>
      <c r="B135" s="3"/>
      <c r="C135" s="3" t="s">
        <v>583</v>
      </c>
      <c r="D135" s="3" t="s">
        <v>174</v>
      </c>
      <c r="E135" s="3"/>
      <c r="F135" s="4">
        <v>66</v>
      </c>
      <c r="G135" s="3" t="s">
        <v>582</v>
      </c>
      <c r="H135" s="3" t="s">
        <v>7</v>
      </c>
      <c r="I135" s="3"/>
      <c r="J135" s="1">
        <v>44273.904247685197</v>
      </c>
      <c r="K135" s="4"/>
      <c r="L135" s="4">
        <v>8.9138333333333293</v>
      </c>
      <c r="M135" s="4">
        <v>0</v>
      </c>
      <c r="N135" s="3" t="b">
        <v>1</v>
      </c>
      <c r="O135" s="4">
        <v>0</v>
      </c>
      <c r="P135" s="4"/>
      <c r="Q135" s="4">
        <v>0</v>
      </c>
      <c r="R135" s="4"/>
      <c r="S135" s="4"/>
      <c r="T135" s="3" t="b">
        <v>0</v>
      </c>
      <c r="U135" s="4">
        <v>7.2243833333333303</v>
      </c>
      <c r="V135" s="4">
        <v>58825.909375777497</v>
      </c>
      <c r="W135" s="4">
        <v>76.248039269352404</v>
      </c>
      <c r="X135" s="3" t="b">
        <v>0</v>
      </c>
    </row>
    <row r="136" spans="1:24">
      <c r="A136" s="3"/>
      <c r="B136" s="3"/>
      <c r="C136" s="3" t="s">
        <v>581</v>
      </c>
      <c r="D136" s="3" t="s">
        <v>174</v>
      </c>
      <c r="E136" s="3"/>
      <c r="F136" s="4">
        <v>71</v>
      </c>
      <c r="G136" s="3" t="s">
        <v>580</v>
      </c>
      <c r="H136" s="3" t="s">
        <v>7</v>
      </c>
      <c r="I136" s="3"/>
      <c r="J136" s="1">
        <v>44273.919270833299</v>
      </c>
      <c r="K136" s="4"/>
      <c r="L136" s="4">
        <v>8.9756999999999998</v>
      </c>
      <c r="M136" s="4">
        <v>7911.1830718258798</v>
      </c>
      <c r="N136" s="3" t="b">
        <v>0</v>
      </c>
      <c r="O136" s="4">
        <v>34.447806148953198</v>
      </c>
      <c r="P136" s="4"/>
      <c r="Q136" s="4">
        <v>34.447806148953198</v>
      </c>
      <c r="R136" s="4"/>
      <c r="S136" s="4">
        <v>60.152840994095399</v>
      </c>
      <c r="T136" s="3" t="b">
        <v>0</v>
      </c>
      <c r="U136" s="4">
        <v>7.22441666666667</v>
      </c>
      <c r="V136" s="4">
        <v>71479.130545946202</v>
      </c>
      <c r="W136" s="4">
        <v>72.5661809858764</v>
      </c>
      <c r="X136" s="3" t="b">
        <v>0</v>
      </c>
    </row>
    <row r="137" spans="1:24">
      <c r="A137" s="3"/>
      <c r="B137" s="3"/>
      <c r="C137" s="3" t="s">
        <v>579</v>
      </c>
      <c r="D137" s="3" t="s">
        <v>174</v>
      </c>
      <c r="E137" s="3"/>
      <c r="F137" s="4">
        <v>72</v>
      </c>
      <c r="G137" s="3" t="s">
        <v>578</v>
      </c>
      <c r="H137" s="3" t="s">
        <v>7</v>
      </c>
      <c r="I137" s="3"/>
      <c r="J137" s="1">
        <v>44273.934479166703</v>
      </c>
      <c r="K137" s="4"/>
      <c r="L137" s="4">
        <v>8.9731000000000005</v>
      </c>
      <c r="M137" s="4">
        <v>7485.9156678353002</v>
      </c>
      <c r="N137" s="3" t="b">
        <v>0</v>
      </c>
      <c r="O137" s="4">
        <v>34.8221198489504</v>
      </c>
      <c r="P137" s="4"/>
      <c r="Q137" s="4">
        <v>34.8221198489504</v>
      </c>
      <c r="R137" s="4"/>
      <c r="S137" s="4">
        <v>58.437585552330198</v>
      </c>
      <c r="T137" s="3" t="b">
        <v>0</v>
      </c>
      <c r="U137" s="4">
        <v>7.2243833333333303</v>
      </c>
      <c r="V137" s="4">
        <v>67246.765003039996</v>
      </c>
      <c r="W137" s="4">
        <v>75.500689627789797</v>
      </c>
      <c r="X137" s="3" t="b">
        <v>0</v>
      </c>
    </row>
    <row r="138" spans="1:24">
      <c r="A138" s="3"/>
      <c r="B138" s="3"/>
      <c r="C138" s="3" t="s">
        <v>577</v>
      </c>
      <c r="D138" s="3" t="s">
        <v>174</v>
      </c>
      <c r="E138" s="3"/>
      <c r="F138" s="4">
        <v>55</v>
      </c>
      <c r="G138" s="3" t="s">
        <v>576</v>
      </c>
      <c r="H138" s="3" t="s">
        <v>7</v>
      </c>
      <c r="I138" s="3"/>
      <c r="J138" s="1">
        <v>44273.949583333299</v>
      </c>
      <c r="K138" s="4"/>
      <c r="L138" s="4">
        <v>8.9782833333333301</v>
      </c>
      <c r="M138" s="4">
        <v>0</v>
      </c>
      <c r="N138" s="3" t="b">
        <v>1</v>
      </c>
      <c r="O138" s="4">
        <v>0</v>
      </c>
      <c r="P138" s="4"/>
      <c r="Q138" s="4">
        <v>0</v>
      </c>
      <c r="R138" s="4"/>
      <c r="S138" s="4"/>
      <c r="T138" s="3" t="b">
        <v>0</v>
      </c>
      <c r="U138" s="4">
        <v>7.2209666666666701</v>
      </c>
      <c r="V138" s="4">
        <v>66844.4562360852</v>
      </c>
      <c r="W138" s="4">
        <v>75.403322439949093</v>
      </c>
      <c r="X138" s="3" t="b">
        <v>0</v>
      </c>
    </row>
    <row r="139" spans="1:24">
      <c r="A139" s="3"/>
      <c r="B139" s="3"/>
      <c r="C139" s="3" t="s">
        <v>575</v>
      </c>
      <c r="D139" s="3" t="s">
        <v>174</v>
      </c>
      <c r="E139" s="3"/>
      <c r="F139" s="4">
        <v>73</v>
      </c>
      <c r="G139" s="3" t="s">
        <v>574</v>
      </c>
      <c r="H139" s="3" t="s">
        <v>7</v>
      </c>
      <c r="I139" s="3"/>
      <c r="J139" s="1">
        <v>44273.964768518497</v>
      </c>
      <c r="K139" s="4"/>
      <c r="L139" s="4">
        <v>8.9731000000000005</v>
      </c>
      <c r="M139" s="4">
        <v>7216.9741295276799</v>
      </c>
      <c r="N139" s="3" t="b">
        <v>0</v>
      </c>
      <c r="O139" s="4">
        <v>29.161795512448201</v>
      </c>
      <c r="P139" s="4"/>
      <c r="Q139" s="4">
        <v>29.161795512448201</v>
      </c>
      <c r="R139" s="4"/>
      <c r="S139" s="4">
        <v>61.696602665501999</v>
      </c>
      <c r="T139" s="3" t="b">
        <v>0</v>
      </c>
      <c r="U139" s="4">
        <v>7.2244000000000002</v>
      </c>
      <c r="V139" s="4">
        <v>71023.4948944481</v>
      </c>
      <c r="W139" s="4">
        <v>76.996818045990196</v>
      </c>
      <c r="X139" s="3" t="b">
        <v>0</v>
      </c>
    </row>
    <row r="140" spans="1:24">
      <c r="A140" s="3"/>
      <c r="B140" s="3"/>
      <c r="C140" s="3" t="s">
        <v>572</v>
      </c>
      <c r="D140" s="3" t="s">
        <v>174</v>
      </c>
      <c r="E140" s="3"/>
      <c r="F140" s="4">
        <v>74</v>
      </c>
      <c r="G140" s="3" t="s">
        <v>571</v>
      </c>
      <c r="H140" s="3" t="s">
        <v>7</v>
      </c>
      <c r="I140" s="3"/>
      <c r="J140" s="1">
        <v>44273.995266203703</v>
      </c>
      <c r="K140" s="4"/>
      <c r="L140" s="4">
        <v>8.9757166666666706</v>
      </c>
      <c r="M140" s="4">
        <v>5182.3414605519702</v>
      </c>
      <c r="N140" s="3" t="b">
        <v>0</v>
      </c>
      <c r="O140" s="4">
        <v>7.1451279608824603</v>
      </c>
      <c r="P140" s="4"/>
      <c r="Q140" s="4">
        <v>7.1451279608824603</v>
      </c>
      <c r="R140" s="4"/>
      <c r="S140" s="4">
        <v>82.272763373351495</v>
      </c>
      <c r="T140" s="3" t="b">
        <v>0</v>
      </c>
      <c r="U140" s="4">
        <v>7.2244333333333302</v>
      </c>
      <c r="V140" s="4">
        <v>81151.295165982694</v>
      </c>
      <c r="W140" s="4">
        <v>76.894408412382703</v>
      </c>
      <c r="X140" s="3" t="b">
        <v>0</v>
      </c>
    </row>
    <row r="141" spans="1:24">
      <c r="A141" s="3"/>
      <c r="B141" s="3"/>
      <c r="C141" s="3" t="s">
        <v>570</v>
      </c>
      <c r="D141" s="3" t="s">
        <v>174</v>
      </c>
      <c r="E141" s="3"/>
      <c r="F141" s="4">
        <v>75</v>
      </c>
      <c r="G141" s="3" t="s">
        <v>569</v>
      </c>
      <c r="H141" s="3" t="s">
        <v>7</v>
      </c>
      <c r="I141" s="3"/>
      <c r="J141" s="1">
        <v>44274.010358796302</v>
      </c>
      <c r="K141" s="4"/>
      <c r="L141" s="4">
        <v>8.9731166666666695</v>
      </c>
      <c r="M141" s="4">
        <v>8059.8475402526901</v>
      </c>
      <c r="N141" s="3" t="b">
        <v>1</v>
      </c>
      <c r="O141" s="4">
        <v>28.659816893570699</v>
      </c>
      <c r="P141" s="4"/>
      <c r="Q141" s="4">
        <v>28.659816893570699</v>
      </c>
      <c r="R141" s="4"/>
      <c r="S141" s="4">
        <v>63.436588466212797</v>
      </c>
      <c r="T141" s="3" t="b">
        <v>0</v>
      </c>
      <c r="U141" s="4">
        <v>7.22441666666667</v>
      </c>
      <c r="V141" s="4">
        <v>79996.012172647999</v>
      </c>
      <c r="W141" s="4">
        <v>78.312491243395797</v>
      </c>
      <c r="X141" s="3" t="b">
        <v>0</v>
      </c>
    </row>
    <row r="142" spans="1:24">
      <c r="A142" s="3"/>
      <c r="B142" s="3"/>
      <c r="C142" s="3" t="s">
        <v>568</v>
      </c>
      <c r="D142" s="3" t="s">
        <v>174</v>
      </c>
      <c r="E142" s="3"/>
      <c r="F142" s="4">
        <v>76</v>
      </c>
      <c r="G142" s="3" t="s">
        <v>567</v>
      </c>
      <c r="H142" s="3" t="s">
        <v>7</v>
      </c>
      <c r="I142" s="3"/>
      <c r="J142" s="1">
        <v>44274.025428240697</v>
      </c>
      <c r="K142" s="4"/>
      <c r="L142" s="4">
        <v>8.9705166666666702</v>
      </c>
      <c r="M142" s="4">
        <v>9248.9557607116603</v>
      </c>
      <c r="N142" s="3" t="b">
        <v>1</v>
      </c>
      <c r="O142" s="4">
        <v>42.1204813314436</v>
      </c>
      <c r="P142" s="4"/>
      <c r="Q142" s="4">
        <v>42.1204813314436</v>
      </c>
      <c r="R142" s="4"/>
      <c r="S142" s="4">
        <v>57.811748780083498</v>
      </c>
      <c r="T142" s="3" t="b">
        <v>0</v>
      </c>
      <c r="U142" s="4">
        <v>7.2244000000000002</v>
      </c>
      <c r="V142" s="4">
        <v>74687.6504400829</v>
      </c>
      <c r="W142" s="4">
        <v>76.463978715441499</v>
      </c>
      <c r="X142" s="3" t="b">
        <v>0</v>
      </c>
    </row>
    <row r="143" spans="1:24">
      <c r="A143" s="3"/>
      <c r="B143" s="3"/>
      <c r="C143" s="3" t="s">
        <v>566</v>
      </c>
      <c r="D143" s="3" t="s">
        <v>174</v>
      </c>
      <c r="E143" s="3"/>
      <c r="F143" s="4">
        <v>77</v>
      </c>
      <c r="G143" s="3" t="s">
        <v>565</v>
      </c>
      <c r="H143" s="3" t="s">
        <v>7</v>
      </c>
      <c r="I143" s="3"/>
      <c r="J143" s="1">
        <v>44274.040532407402</v>
      </c>
      <c r="K143" s="4"/>
      <c r="L143" s="4">
        <v>8.9756999999999998</v>
      </c>
      <c r="M143" s="4">
        <v>9573.3866927048603</v>
      </c>
      <c r="N143" s="3" t="b">
        <v>0</v>
      </c>
      <c r="O143" s="4">
        <v>48.6292075479803</v>
      </c>
      <c r="P143" s="4"/>
      <c r="Q143" s="4">
        <v>48.6292075479803</v>
      </c>
      <c r="R143" s="4"/>
      <c r="S143" s="4">
        <v>58.516937543406897</v>
      </c>
      <c r="T143" s="3" t="b">
        <v>0</v>
      </c>
      <c r="U143" s="4">
        <v>7.2278833333333301</v>
      </c>
      <c r="V143" s="4">
        <v>70915.998288610004</v>
      </c>
      <c r="W143" s="4">
        <v>74.887010886341599</v>
      </c>
      <c r="X143" s="3" t="b">
        <v>0</v>
      </c>
    </row>
    <row r="144" spans="1:24">
      <c r="A144" s="3"/>
      <c r="B144" s="3"/>
      <c r="C144" s="3" t="s">
        <v>563</v>
      </c>
      <c r="D144" s="3" t="s">
        <v>174</v>
      </c>
      <c r="E144" s="3"/>
      <c r="F144" s="4">
        <v>78</v>
      </c>
      <c r="G144" s="3" t="s">
        <v>564</v>
      </c>
      <c r="H144" s="3" t="s">
        <v>7</v>
      </c>
      <c r="I144" s="3"/>
      <c r="J144" s="1">
        <v>44274.0555439815</v>
      </c>
      <c r="K144" s="4"/>
      <c r="L144" s="4">
        <v>8.9731000000000005</v>
      </c>
      <c r="M144" s="4">
        <v>9033.5162970979509</v>
      </c>
      <c r="N144" s="3" t="b">
        <v>0</v>
      </c>
      <c r="O144" s="4">
        <v>43.088606748670202</v>
      </c>
      <c r="P144" s="4"/>
      <c r="Q144" s="4">
        <v>43.088606748670202</v>
      </c>
      <c r="R144" s="4"/>
      <c r="S144" s="4">
        <v>60.898347432721302</v>
      </c>
      <c r="T144" s="3" t="b">
        <v>0</v>
      </c>
      <c r="U144" s="4">
        <v>7.2244000000000002</v>
      </c>
      <c r="V144" s="4">
        <v>71982.928384956103</v>
      </c>
      <c r="W144" s="4">
        <v>74.505991972225203</v>
      </c>
      <c r="X144" s="3" t="b">
        <v>0</v>
      </c>
    </row>
    <row r="145" spans="1:24">
      <c r="A145" s="3"/>
      <c r="B145" s="3"/>
      <c r="C145" s="3" t="s">
        <v>563</v>
      </c>
      <c r="D145" s="3" t="s">
        <v>174</v>
      </c>
      <c r="E145" s="3"/>
      <c r="F145" s="4">
        <v>78</v>
      </c>
      <c r="G145" s="3" t="s">
        <v>562</v>
      </c>
      <c r="H145" s="3" t="s">
        <v>7</v>
      </c>
      <c r="I145" s="3"/>
      <c r="J145" s="1">
        <v>44274.0707175926</v>
      </c>
      <c r="K145" s="4"/>
      <c r="L145" s="4">
        <v>8.9731333333333296</v>
      </c>
      <c r="M145" s="4">
        <v>9128.7157357608503</v>
      </c>
      <c r="N145" s="3" t="b">
        <v>1</v>
      </c>
      <c r="O145" s="4">
        <v>44.124936288013799</v>
      </c>
      <c r="P145" s="4"/>
      <c r="Q145" s="4">
        <v>44.124936288013799</v>
      </c>
      <c r="R145" s="4"/>
      <c r="S145" s="4">
        <v>69.425096832705904</v>
      </c>
      <c r="T145" s="3" t="b">
        <v>0</v>
      </c>
      <c r="U145" s="4">
        <v>7.2244333333333302</v>
      </c>
      <c r="V145" s="4">
        <v>71725.845922272405</v>
      </c>
      <c r="W145" s="4">
        <v>74.4589725122853</v>
      </c>
      <c r="X145" s="3" t="b">
        <v>0</v>
      </c>
    </row>
    <row r="146" spans="1:24">
      <c r="A146" s="3"/>
      <c r="B146" s="3"/>
      <c r="C146" s="3" t="s">
        <v>561</v>
      </c>
      <c r="D146" s="3" t="s">
        <v>174</v>
      </c>
      <c r="E146" s="3"/>
      <c r="F146" s="4">
        <v>79</v>
      </c>
      <c r="G146" s="3" t="s">
        <v>560</v>
      </c>
      <c r="H146" s="3" t="s">
        <v>7</v>
      </c>
      <c r="I146" s="3"/>
      <c r="J146" s="1">
        <v>44274.085833333302</v>
      </c>
      <c r="K146" s="4"/>
      <c r="L146" s="4">
        <v>8.9732166666666693</v>
      </c>
      <c r="M146" s="4">
        <v>10175.791325899199</v>
      </c>
      <c r="N146" s="3" t="b">
        <v>0</v>
      </c>
      <c r="O146" s="4">
        <v>50.396820907426303</v>
      </c>
      <c r="P146" s="4"/>
      <c r="Q146" s="4">
        <v>50.396820907426303</v>
      </c>
      <c r="R146" s="4"/>
      <c r="S146" s="4">
        <v>70.901577008409603</v>
      </c>
      <c r="T146" s="3" t="b">
        <v>0</v>
      </c>
      <c r="U146" s="4">
        <v>7.2245166666666698</v>
      </c>
      <c r="V146" s="4">
        <v>73723.081850931296</v>
      </c>
      <c r="W146" s="4">
        <v>77.141274679320304</v>
      </c>
      <c r="X146" s="3" t="b">
        <v>0</v>
      </c>
    </row>
    <row r="147" spans="1:24">
      <c r="A147" s="3"/>
      <c r="B147" s="3"/>
      <c r="C147" s="3" t="s">
        <v>559</v>
      </c>
      <c r="D147" s="3" t="s">
        <v>174</v>
      </c>
      <c r="E147" s="3"/>
      <c r="F147" s="4">
        <v>80</v>
      </c>
      <c r="G147" s="3" t="s">
        <v>558</v>
      </c>
      <c r="H147" s="3" t="s">
        <v>7</v>
      </c>
      <c r="I147" s="3"/>
      <c r="J147" s="1">
        <v>44274.100879629601</v>
      </c>
      <c r="K147" s="4"/>
      <c r="L147" s="4">
        <v>8.9705499999999994</v>
      </c>
      <c r="M147" s="4">
        <v>7816.3445536040199</v>
      </c>
      <c r="N147" s="3" t="b">
        <v>1</v>
      </c>
      <c r="O147" s="4">
        <v>38.012479741181302</v>
      </c>
      <c r="P147" s="4"/>
      <c r="Q147" s="4">
        <v>38.012479741181302</v>
      </c>
      <c r="R147" s="4"/>
      <c r="S147" s="4">
        <v>74.893888741264107</v>
      </c>
      <c r="T147" s="3" t="b">
        <v>0</v>
      </c>
      <c r="U147" s="4">
        <v>7.2209666666666701</v>
      </c>
      <c r="V147" s="4">
        <v>66926.007510594995</v>
      </c>
      <c r="W147" s="4">
        <v>75.236123688508101</v>
      </c>
      <c r="X147" s="3" t="b">
        <v>0</v>
      </c>
    </row>
    <row r="148" spans="1:24">
      <c r="A148" s="3"/>
      <c r="B148" s="3"/>
      <c r="C148" s="3" t="s">
        <v>557</v>
      </c>
      <c r="D148" s="3" t="s">
        <v>174</v>
      </c>
      <c r="E148" s="3"/>
      <c r="F148" s="4">
        <v>81</v>
      </c>
      <c r="G148" s="3" t="s">
        <v>556</v>
      </c>
      <c r="H148" s="3" t="s">
        <v>7</v>
      </c>
      <c r="I148" s="3"/>
      <c r="J148" s="1">
        <v>44274.116087962997</v>
      </c>
      <c r="K148" s="4"/>
      <c r="L148" s="4">
        <v>8.9731000000000005</v>
      </c>
      <c r="M148" s="4">
        <v>7586.8152808227596</v>
      </c>
      <c r="N148" s="3" t="b">
        <v>1</v>
      </c>
      <c r="O148" s="4">
        <v>37.976098444144299</v>
      </c>
      <c r="P148" s="4"/>
      <c r="Q148" s="4">
        <v>37.976098444144299</v>
      </c>
      <c r="R148" s="4"/>
      <c r="S148" s="4">
        <v>78.051929166290293</v>
      </c>
      <c r="T148" s="3" t="b">
        <v>0</v>
      </c>
      <c r="U148" s="4">
        <v>7.2243833333333303</v>
      </c>
      <c r="V148" s="4">
        <v>64995.423869499697</v>
      </c>
      <c r="W148" s="4">
        <v>76.952045523928902</v>
      </c>
      <c r="X148" s="3" t="b">
        <v>0</v>
      </c>
    </row>
    <row r="149" spans="1:24">
      <c r="A149" s="3"/>
      <c r="B149" s="3"/>
      <c r="C149" s="3" t="s">
        <v>555</v>
      </c>
      <c r="D149" s="3" t="s">
        <v>174</v>
      </c>
      <c r="E149" s="3"/>
      <c r="F149" s="4">
        <v>82</v>
      </c>
      <c r="G149" s="3" t="s">
        <v>554</v>
      </c>
      <c r="H149" s="3" t="s">
        <v>7</v>
      </c>
      <c r="I149" s="3"/>
      <c r="J149" s="1">
        <v>44274.131226851903</v>
      </c>
      <c r="K149" s="4"/>
      <c r="L149" s="4">
        <v>8.9139999999999997</v>
      </c>
      <c r="M149" s="4">
        <v>0</v>
      </c>
      <c r="N149" s="3" t="b">
        <v>1</v>
      </c>
      <c r="O149" s="4">
        <v>0</v>
      </c>
      <c r="P149" s="4"/>
      <c r="Q149" s="4">
        <v>0</v>
      </c>
      <c r="R149" s="4"/>
      <c r="S149" s="4"/>
      <c r="T149" s="3" t="b">
        <v>0</v>
      </c>
      <c r="U149" s="4">
        <v>7.2245499999999998</v>
      </c>
      <c r="V149" s="4">
        <v>61467.660178336802</v>
      </c>
      <c r="W149" s="4">
        <v>77.464739437483701</v>
      </c>
      <c r="X149" s="3" t="b">
        <v>0</v>
      </c>
    </row>
    <row r="150" spans="1:24">
      <c r="A150" s="3"/>
      <c r="B150" s="3"/>
      <c r="C150" s="3" t="s">
        <v>551</v>
      </c>
      <c r="D150" s="3" t="s">
        <v>174</v>
      </c>
      <c r="E150" s="3"/>
      <c r="F150" s="4">
        <v>83</v>
      </c>
      <c r="G150" s="3" t="s">
        <v>550</v>
      </c>
      <c r="H150" s="3" t="s">
        <v>7</v>
      </c>
      <c r="I150" s="3"/>
      <c r="J150" s="1">
        <v>44274.176342592596</v>
      </c>
      <c r="K150" s="4"/>
      <c r="L150" s="4">
        <v>8.9138500000000001</v>
      </c>
      <c r="M150" s="4">
        <v>0</v>
      </c>
      <c r="N150" s="3" t="b">
        <v>1</v>
      </c>
      <c r="O150" s="4">
        <v>0</v>
      </c>
      <c r="P150" s="4"/>
      <c r="Q150" s="4">
        <v>0</v>
      </c>
      <c r="R150" s="4"/>
      <c r="S150" s="4"/>
      <c r="T150" s="3" t="b">
        <v>0</v>
      </c>
      <c r="U150" s="4">
        <v>7.2244000000000002</v>
      </c>
      <c r="V150" s="4">
        <v>68118.800312288004</v>
      </c>
      <c r="W150" s="4">
        <v>76.333916911146105</v>
      </c>
      <c r="X150" s="3" t="b">
        <v>0</v>
      </c>
    </row>
    <row r="151" spans="1:24">
      <c r="A151" s="3"/>
      <c r="B151" s="3"/>
      <c r="C151" s="3" t="s">
        <v>549</v>
      </c>
      <c r="D151" s="3" t="s">
        <v>174</v>
      </c>
      <c r="E151" s="3"/>
      <c r="F151" s="4">
        <v>84</v>
      </c>
      <c r="G151" s="3" t="s">
        <v>548</v>
      </c>
      <c r="H151" s="3" t="s">
        <v>7</v>
      </c>
      <c r="I151" s="3"/>
      <c r="J151" s="1">
        <v>44274.191377314797</v>
      </c>
      <c r="K151" s="4"/>
      <c r="L151" s="4">
        <v>9.0916166666666705</v>
      </c>
      <c r="M151" s="4">
        <v>0</v>
      </c>
      <c r="N151" s="3" t="b">
        <v>1</v>
      </c>
      <c r="O151" s="4">
        <v>0</v>
      </c>
      <c r="P151" s="4"/>
      <c r="Q151" s="4">
        <v>0</v>
      </c>
      <c r="R151" s="4"/>
      <c r="S151" s="4"/>
      <c r="T151" s="3" t="b">
        <v>0</v>
      </c>
      <c r="U151" s="4">
        <v>7.22441666666667</v>
      </c>
      <c r="V151" s="4">
        <v>66903.845231747298</v>
      </c>
      <c r="W151" s="4">
        <v>74.542975455152998</v>
      </c>
      <c r="X151" s="3" t="b">
        <v>0</v>
      </c>
    </row>
    <row r="152" spans="1:24">
      <c r="A152" s="3"/>
      <c r="B152" s="3"/>
      <c r="C152" s="3" t="s">
        <v>547</v>
      </c>
      <c r="D152" s="3" t="s">
        <v>174</v>
      </c>
      <c r="E152" s="3"/>
      <c r="F152" s="4">
        <v>85</v>
      </c>
      <c r="G152" s="3" t="s">
        <v>546</v>
      </c>
      <c r="H152" s="3" t="s">
        <v>7</v>
      </c>
      <c r="I152" s="3"/>
      <c r="J152" s="1">
        <v>44274.206365740698</v>
      </c>
      <c r="K152" s="4"/>
      <c r="L152" s="4">
        <v>9.0014500000000002</v>
      </c>
      <c r="M152" s="4">
        <v>0</v>
      </c>
      <c r="N152" s="3" t="b">
        <v>1</v>
      </c>
      <c r="O152" s="4">
        <v>0</v>
      </c>
      <c r="P152" s="4"/>
      <c r="Q152" s="4">
        <v>0</v>
      </c>
      <c r="R152" s="4"/>
      <c r="S152" s="4"/>
      <c r="T152" s="3" t="b">
        <v>0</v>
      </c>
      <c r="U152" s="4">
        <v>7.2244000000000002</v>
      </c>
      <c r="V152" s="4">
        <v>66710.883568968304</v>
      </c>
      <c r="W152" s="4">
        <v>77.535284461672603</v>
      </c>
      <c r="X152" s="3" t="b">
        <v>0</v>
      </c>
    </row>
    <row r="153" spans="1:24">
      <c r="A153" s="3"/>
      <c r="B153" s="3"/>
      <c r="C153" s="3" t="s">
        <v>545</v>
      </c>
      <c r="D153" s="3" t="s">
        <v>174</v>
      </c>
      <c r="E153" s="3"/>
      <c r="F153" s="4">
        <v>86</v>
      </c>
      <c r="G153" s="3" t="s">
        <v>544</v>
      </c>
      <c r="H153" s="3" t="s">
        <v>7</v>
      </c>
      <c r="I153" s="3"/>
      <c r="J153" s="1">
        <v>44274.221412036997</v>
      </c>
      <c r="K153" s="4"/>
      <c r="L153" s="4">
        <v>8.93706666666667</v>
      </c>
      <c r="M153" s="4">
        <v>0</v>
      </c>
      <c r="N153" s="3" t="b">
        <v>1</v>
      </c>
      <c r="O153" s="4">
        <v>0</v>
      </c>
      <c r="P153" s="4"/>
      <c r="Q153" s="4">
        <v>0</v>
      </c>
      <c r="R153" s="4"/>
      <c r="S153" s="4"/>
      <c r="T153" s="3" t="b">
        <v>0</v>
      </c>
      <c r="U153" s="4">
        <v>7.2244333333333302</v>
      </c>
      <c r="V153" s="4">
        <v>69370.622007108905</v>
      </c>
      <c r="W153" s="4">
        <v>76.104684598776601</v>
      </c>
      <c r="X153" s="3" t="b">
        <v>0</v>
      </c>
    </row>
    <row r="154" spans="1:24">
      <c r="A154" s="3"/>
      <c r="B154" s="3"/>
      <c r="C154" s="3" t="s">
        <v>543</v>
      </c>
      <c r="D154" s="3" t="s">
        <v>174</v>
      </c>
      <c r="E154" s="3"/>
      <c r="F154" s="4">
        <v>87</v>
      </c>
      <c r="G154" s="3" t="s">
        <v>542</v>
      </c>
      <c r="H154" s="3" t="s">
        <v>7</v>
      </c>
      <c r="I154" s="3"/>
      <c r="J154" s="1">
        <v>44274.236377314803</v>
      </c>
      <c r="K154" s="4"/>
      <c r="L154" s="4">
        <v>8.9679500000000001</v>
      </c>
      <c r="M154" s="4">
        <v>0</v>
      </c>
      <c r="N154" s="3" t="b">
        <v>1</v>
      </c>
      <c r="O154" s="4">
        <v>0</v>
      </c>
      <c r="P154" s="4"/>
      <c r="Q154" s="4">
        <v>0</v>
      </c>
      <c r="R154" s="4"/>
      <c r="S154" s="4"/>
      <c r="T154" s="3" t="b">
        <v>0</v>
      </c>
      <c r="U154" s="4">
        <v>7.2244000000000002</v>
      </c>
      <c r="V154" s="4">
        <v>68597.598871376395</v>
      </c>
      <c r="W154" s="4">
        <v>77.953527621246806</v>
      </c>
      <c r="X154" s="3" t="b">
        <v>0</v>
      </c>
    </row>
    <row r="155" spans="1:24">
      <c r="A155" s="3"/>
      <c r="B155" s="3"/>
      <c r="C155" s="3" t="s">
        <v>541</v>
      </c>
      <c r="D155" s="3" t="s">
        <v>174</v>
      </c>
      <c r="E155" s="3"/>
      <c r="F155" s="4">
        <v>88</v>
      </c>
      <c r="G155" s="3" t="s">
        <v>540</v>
      </c>
      <c r="H155" s="3" t="s">
        <v>7</v>
      </c>
      <c r="I155" s="3"/>
      <c r="J155" s="1">
        <v>44274.251377314802</v>
      </c>
      <c r="K155" s="4"/>
      <c r="L155" s="4">
        <v>8.9087499999999995</v>
      </c>
      <c r="M155" s="4">
        <v>0</v>
      </c>
      <c r="N155" s="3" t="b">
        <v>1</v>
      </c>
      <c r="O155" s="4">
        <v>0</v>
      </c>
      <c r="P155" s="4"/>
      <c r="Q155" s="4">
        <v>0</v>
      </c>
      <c r="R155" s="4"/>
      <c r="S155" s="4"/>
      <c r="T155" s="3" t="b">
        <v>0</v>
      </c>
      <c r="U155" s="4">
        <v>7.22445</v>
      </c>
      <c r="V155" s="4">
        <v>82856.4991833596</v>
      </c>
      <c r="W155" s="4">
        <v>73.999361793592698</v>
      </c>
      <c r="X155" s="3" t="b">
        <v>0</v>
      </c>
    </row>
    <row r="156" spans="1:24">
      <c r="A156" s="3"/>
      <c r="B156" s="3"/>
      <c r="C156" s="3" t="s">
        <v>521</v>
      </c>
      <c r="D156" s="3" t="s">
        <v>174</v>
      </c>
      <c r="E156" s="3"/>
      <c r="F156" s="4">
        <v>89</v>
      </c>
      <c r="G156" s="3" t="s">
        <v>539</v>
      </c>
      <c r="H156" s="3" t="s">
        <v>7</v>
      </c>
      <c r="I156" s="3"/>
      <c r="J156" s="1">
        <v>44274.266400462999</v>
      </c>
      <c r="K156" s="4"/>
      <c r="L156" s="4">
        <v>8.9756666666666707</v>
      </c>
      <c r="M156" s="4">
        <v>0</v>
      </c>
      <c r="N156" s="3" t="b">
        <v>1</v>
      </c>
      <c r="O156" s="4">
        <v>0</v>
      </c>
      <c r="P156" s="4"/>
      <c r="Q156" s="4">
        <v>0</v>
      </c>
      <c r="R156" s="4"/>
      <c r="S156" s="4"/>
      <c r="T156" s="3" t="b">
        <v>0</v>
      </c>
      <c r="U156" s="4">
        <v>7.2244000000000002</v>
      </c>
      <c r="V156" s="4">
        <v>78198.150384119202</v>
      </c>
      <c r="W156" s="4">
        <v>76.727478070819899</v>
      </c>
      <c r="X156" s="3" t="b">
        <v>0</v>
      </c>
    </row>
    <row r="157" spans="1:24">
      <c r="A157" s="3"/>
      <c r="B157" s="3"/>
      <c r="C157" s="3" t="s">
        <v>521</v>
      </c>
      <c r="D157" s="3" t="s">
        <v>174</v>
      </c>
      <c r="E157" s="3"/>
      <c r="F157" s="4">
        <v>89</v>
      </c>
      <c r="G157" s="3" t="s">
        <v>538</v>
      </c>
      <c r="H157" s="3" t="s">
        <v>7</v>
      </c>
      <c r="I157" s="3"/>
      <c r="J157" s="1">
        <v>44274.281539351898</v>
      </c>
      <c r="K157" s="4"/>
      <c r="L157" s="4">
        <v>8.9138833333333292</v>
      </c>
      <c r="M157" s="4">
        <v>0</v>
      </c>
      <c r="N157" s="3" t="b">
        <v>1</v>
      </c>
      <c r="O157" s="4">
        <v>0</v>
      </c>
      <c r="P157" s="4"/>
      <c r="Q157" s="4">
        <v>0</v>
      </c>
      <c r="R157" s="4"/>
      <c r="S157" s="4"/>
      <c r="T157" s="3" t="b">
        <v>0</v>
      </c>
      <c r="U157" s="4">
        <v>7.2244333333333302</v>
      </c>
      <c r="V157" s="4">
        <v>75643.610485070807</v>
      </c>
      <c r="W157" s="4">
        <v>75.960838913128796</v>
      </c>
      <c r="X157" s="3" t="b">
        <v>0</v>
      </c>
    </row>
    <row r="158" spans="1:24">
      <c r="A158" s="3"/>
      <c r="B158" s="3"/>
      <c r="C158" s="3" t="s">
        <v>537</v>
      </c>
      <c r="D158" s="3" t="s">
        <v>174</v>
      </c>
      <c r="E158" s="3"/>
      <c r="F158" s="4">
        <v>90</v>
      </c>
      <c r="G158" s="3" t="s">
        <v>536</v>
      </c>
      <c r="H158" s="3" t="s">
        <v>7</v>
      </c>
      <c r="I158" s="3"/>
      <c r="J158" s="1">
        <v>44274.2966087963</v>
      </c>
      <c r="K158" s="4"/>
      <c r="L158" s="4">
        <v>8.9112666666666698</v>
      </c>
      <c r="M158" s="4">
        <v>0</v>
      </c>
      <c r="N158" s="3" t="b">
        <v>1</v>
      </c>
      <c r="O158" s="4">
        <v>0</v>
      </c>
      <c r="P158" s="4"/>
      <c r="Q158" s="4">
        <v>0</v>
      </c>
      <c r="R158" s="4"/>
      <c r="S158" s="4"/>
      <c r="T158" s="3" t="b">
        <v>0</v>
      </c>
      <c r="U158" s="4">
        <v>7.22786666666667</v>
      </c>
      <c r="V158" s="4">
        <v>72363.773594004801</v>
      </c>
      <c r="W158" s="4">
        <v>76.219685541947001</v>
      </c>
      <c r="X158" s="3" t="b">
        <v>0</v>
      </c>
    </row>
    <row r="159" spans="1:24">
      <c r="A159" s="3"/>
      <c r="B159" s="3"/>
      <c r="C159" s="3" t="s">
        <v>535</v>
      </c>
      <c r="D159" s="3" t="s">
        <v>174</v>
      </c>
      <c r="E159" s="3"/>
      <c r="F159" s="4">
        <v>91</v>
      </c>
      <c r="G159" s="3" t="s">
        <v>534</v>
      </c>
      <c r="H159" s="3" t="s">
        <v>7</v>
      </c>
      <c r="I159" s="3"/>
      <c r="J159" s="1">
        <v>44274.311666666697</v>
      </c>
      <c r="K159" s="4"/>
      <c r="L159" s="4">
        <v>8.9756999999999998</v>
      </c>
      <c r="M159" s="4">
        <v>0</v>
      </c>
      <c r="N159" s="3" t="b">
        <v>1</v>
      </c>
      <c r="O159" s="4">
        <v>0</v>
      </c>
      <c r="P159" s="4"/>
      <c r="Q159" s="4">
        <v>0</v>
      </c>
      <c r="R159" s="4"/>
      <c r="S159" s="4"/>
      <c r="T159" s="3" t="b">
        <v>0</v>
      </c>
      <c r="U159" s="4">
        <v>7.2278833333333301</v>
      </c>
      <c r="V159" s="4">
        <v>70789.192526490297</v>
      </c>
      <c r="W159" s="4">
        <v>74.335348906864496</v>
      </c>
      <c r="X159" s="3" t="b">
        <v>0</v>
      </c>
    </row>
    <row r="160" spans="1:24">
      <c r="A160" s="3"/>
      <c r="B160" s="3"/>
      <c r="C160" s="3" t="s">
        <v>530</v>
      </c>
      <c r="D160" s="3" t="s">
        <v>174</v>
      </c>
      <c r="E160" s="3"/>
      <c r="F160" s="4">
        <v>92</v>
      </c>
      <c r="G160" s="3" t="s">
        <v>529</v>
      </c>
      <c r="H160" s="3" t="s">
        <v>7</v>
      </c>
      <c r="I160" s="3"/>
      <c r="J160" s="1">
        <v>44274.356643518498</v>
      </c>
      <c r="K160" s="4"/>
      <c r="L160" s="4">
        <v>9.1121999999999996</v>
      </c>
      <c r="M160" s="4">
        <v>0</v>
      </c>
      <c r="N160" s="3" t="b">
        <v>1</v>
      </c>
      <c r="O160" s="4">
        <v>0</v>
      </c>
      <c r="P160" s="4"/>
      <c r="Q160" s="4">
        <v>0</v>
      </c>
      <c r="R160" s="4"/>
      <c r="S160" s="4"/>
      <c r="T160" s="3" t="b">
        <v>0</v>
      </c>
      <c r="U160" s="4">
        <v>7.2243833333333303</v>
      </c>
      <c r="V160" s="4">
        <v>72748.523553116902</v>
      </c>
      <c r="W160" s="4">
        <v>76.092858278903705</v>
      </c>
      <c r="X160" s="3" t="b">
        <v>0</v>
      </c>
    </row>
    <row r="161" spans="1:24">
      <c r="A161" s="3"/>
      <c r="B161" s="3"/>
      <c r="C161" s="3" t="s">
        <v>528</v>
      </c>
      <c r="D161" s="3" t="s">
        <v>174</v>
      </c>
      <c r="E161" s="3"/>
      <c r="F161" s="4">
        <v>93</v>
      </c>
      <c r="G161" s="3" t="s">
        <v>527</v>
      </c>
      <c r="H161" s="3" t="s">
        <v>7</v>
      </c>
      <c r="I161" s="3"/>
      <c r="J161" s="1">
        <v>44274.371747685203</v>
      </c>
      <c r="K161" s="4"/>
      <c r="L161" s="4">
        <v>8.9731166666666695</v>
      </c>
      <c r="M161" s="4">
        <v>0</v>
      </c>
      <c r="N161" s="3" t="b">
        <v>1</v>
      </c>
      <c r="O161" s="4">
        <v>0</v>
      </c>
      <c r="P161" s="4"/>
      <c r="Q161" s="4">
        <v>0</v>
      </c>
      <c r="R161" s="4"/>
      <c r="S161" s="4"/>
      <c r="T161" s="3" t="b">
        <v>0</v>
      </c>
      <c r="U161" s="4">
        <v>7.22441666666667</v>
      </c>
      <c r="V161" s="4">
        <v>74438.522876997798</v>
      </c>
      <c r="W161" s="4">
        <v>73.437247768219706</v>
      </c>
      <c r="X161" s="3" t="b">
        <v>0</v>
      </c>
    </row>
    <row r="162" spans="1:24">
      <c r="A162" s="3"/>
      <c r="B162" s="3"/>
      <c r="C162" s="3" t="s">
        <v>526</v>
      </c>
      <c r="D162" s="3" t="s">
        <v>174</v>
      </c>
      <c r="E162" s="3"/>
      <c r="F162" s="4">
        <v>94</v>
      </c>
      <c r="G162" s="3" t="s">
        <v>525</v>
      </c>
      <c r="H162" s="3" t="s">
        <v>7</v>
      </c>
      <c r="I162" s="3"/>
      <c r="J162" s="1">
        <v>44274.386793981503</v>
      </c>
      <c r="K162" s="4"/>
      <c r="L162" s="4">
        <v>8.9731000000000005</v>
      </c>
      <c r="M162" s="4">
        <v>0</v>
      </c>
      <c r="N162" s="3" t="b">
        <v>1</v>
      </c>
      <c r="O162" s="4">
        <v>0</v>
      </c>
      <c r="P162" s="4"/>
      <c r="Q162" s="4">
        <v>0</v>
      </c>
      <c r="R162" s="4"/>
      <c r="S162" s="4"/>
      <c r="T162" s="3" t="b">
        <v>0</v>
      </c>
      <c r="U162" s="4">
        <v>7.2244000000000002</v>
      </c>
      <c r="V162" s="4">
        <v>71462.960795798601</v>
      </c>
      <c r="W162" s="4">
        <v>74.586832787492597</v>
      </c>
      <c r="X162" s="3" t="b">
        <v>0</v>
      </c>
    </row>
    <row r="163" spans="1:24">
      <c r="A163" s="3"/>
      <c r="B163" s="3"/>
      <c r="C163" s="3" t="s">
        <v>524</v>
      </c>
      <c r="D163" s="3" t="s">
        <v>174</v>
      </c>
      <c r="E163" s="3"/>
      <c r="F163" s="4">
        <v>95</v>
      </c>
      <c r="G163" s="3" t="s">
        <v>523</v>
      </c>
      <c r="H163" s="3" t="s">
        <v>7</v>
      </c>
      <c r="I163" s="3"/>
      <c r="J163" s="1">
        <v>44274.401828703703</v>
      </c>
      <c r="K163" s="4"/>
      <c r="L163" s="4">
        <v>8.9731333333333296</v>
      </c>
      <c r="M163" s="4">
        <v>5980.5447753071303</v>
      </c>
      <c r="N163" s="3" t="b">
        <v>1</v>
      </c>
      <c r="O163" s="4">
        <v>18.911739875296501</v>
      </c>
      <c r="P163" s="4"/>
      <c r="Q163" s="4">
        <v>18.911739875296501</v>
      </c>
      <c r="R163" s="4"/>
      <c r="S163" s="4">
        <v>38.0761958855066</v>
      </c>
      <c r="T163" s="3" t="b">
        <v>0</v>
      </c>
      <c r="U163" s="4">
        <v>7.2278833333333301</v>
      </c>
      <c r="V163" s="4">
        <v>71165.320470705599</v>
      </c>
      <c r="W163" s="4">
        <v>80.838671975155805</v>
      </c>
      <c r="X163" s="3" t="b">
        <v>0</v>
      </c>
    </row>
    <row r="164" spans="1:24">
      <c r="A164" s="3"/>
      <c r="B164" s="3"/>
      <c r="C164" s="3" t="s">
        <v>510</v>
      </c>
      <c r="D164" s="3" t="s">
        <v>174</v>
      </c>
      <c r="E164" s="3"/>
      <c r="F164" s="4">
        <v>96</v>
      </c>
      <c r="G164" s="3" t="s">
        <v>522</v>
      </c>
      <c r="H164" s="3" t="s">
        <v>7</v>
      </c>
      <c r="I164" s="3"/>
      <c r="J164" s="1">
        <v>44274.4167592593</v>
      </c>
      <c r="K164" s="4"/>
      <c r="L164" s="4">
        <v>8.9756833333333308</v>
      </c>
      <c r="M164" s="4">
        <v>5793.8525371960404</v>
      </c>
      <c r="N164" s="3" t="b">
        <v>1</v>
      </c>
      <c r="O164" s="4">
        <v>17.625759389421201</v>
      </c>
      <c r="P164" s="4"/>
      <c r="Q164" s="4">
        <v>17.625759389421201</v>
      </c>
      <c r="R164" s="4"/>
      <c r="S164" s="4">
        <v>43.715469179342001</v>
      </c>
      <c r="T164" s="3" t="b">
        <v>0</v>
      </c>
      <c r="U164" s="4">
        <v>7.2244000000000002</v>
      </c>
      <c r="V164" s="4">
        <v>70801.640641669597</v>
      </c>
      <c r="W164" s="4">
        <v>74.571436909140999</v>
      </c>
      <c r="X164" s="3" t="b">
        <v>0</v>
      </c>
    </row>
    <row r="165" spans="1:24">
      <c r="A165" s="3"/>
      <c r="B165" s="3"/>
      <c r="C165" s="3" t="s">
        <v>521</v>
      </c>
      <c r="D165" s="3" t="s">
        <v>174</v>
      </c>
      <c r="E165" s="3"/>
      <c r="F165" s="4">
        <v>89</v>
      </c>
      <c r="G165" s="3" t="s">
        <v>520</v>
      </c>
      <c r="H165" s="3" t="s">
        <v>7</v>
      </c>
      <c r="I165" s="3"/>
      <c r="J165" s="1">
        <v>44274.431828703702</v>
      </c>
      <c r="K165" s="4"/>
      <c r="L165" s="4">
        <v>8.9731166666666695</v>
      </c>
      <c r="M165" s="4">
        <v>0</v>
      </c>
      <c r="N165" s="3" t="b">
        <v>1</v>
      </c>
      <c r="O165" s="4">
        <v>0</v>
      </c>
      <c r="P165" s="4"/>
      <c r="Q165" s="4">
        <v>0</v>
      </c>
      <c r="R165" s="4"/>
      <c r="S165" s="4"/>
      <c r="T165" s="3" t="b">
        <v>0</v>
      </c>
      <c r="U165" s="4">
        <v>7.22441666666667</v>
      </c>
      <c r="V165" s="4">
        <v>77754.782017816295</v>
      </c>
      <c r="W165" s="4">
        <v>77.255418643145404</v>
      </c>
      <c r="X165" s="3" t="b">
        <v>0</v>
      </c>
    </row>
    <row r="166" spans="1:24">
      <c r="A166" s="3"/>
      <c r="B166" s="3"/>
      <c r="C166" s="3" t="s">
        <v>519</v>
      </c>
      <c r="D166" s="3" t="s">
        <v>174</v>
      </c>
      <c r="E166" s="3"/>
      <c r="F166" s="4">
        <v>97</v>
      </c>
      <c r="G166" s="3" t="s">
        <v>518</v>
      </c>
      <c r="H166" s="3" t="s">
        <v>7</v>
      </c>
      <c r="I166" s="3"/>
      <c r="J166" s="1">
        <v>44274.446967592601</v>
      </c>
      <c r="K166" s="4"/>
      <c r="L166" s="4">
        <v>8.9756666666666707</v>
      </c>
      <c r="M166" s="4">
        <v>9219.4921009080408</v>
      </c>
      <c r="N166" s="3" t="b">
        <v>0</v>
      </c>
      <c r="O166" s="4">
        <v>40.035222859391602</v>
      </c>
      <c r="P166" s="4"/>
      <c r="Q166" s="4">
        <v>40.035222859391602</v>
      </c>
      <c r="R166" s="4"/>
      <c r="S166" s="4">
        <v>67.368716573033495</v>
      </c>
      <c r="T166" s="3" t="b">
        <v>0</v>
      </c>
      <c r="U166" s="4">
        <v>7.2244000000000002</v>
      </c>
      <c r="V166" s="4">
        <v>76663.386397363895</v>
      </c>
      <c r="W166" s="4">
        <v>75.743326820439805</v>
      </c>
      <c r="X166" s="3" t="b">
        <v>0</v>
      </c>
    </row>
    <row r="167" spans="1:24">
      <c r="A167" s="3"/>
      <c r="B167" s="3"/>
      <c r="C167" s="3" t="s">
        <v>517</v>
      </c>
      <c r="D167" s="3" t="s">
        <v>174</v>
      </c>
      <c r="E167" s="3"/>
      <c r="F167" s="4">
        <v>98</v>
      </c>
      <c r="G167" s="3" t="s">
        <v>516</v>
      </c>
      <c r="H167" s="3" t="s">
        <v>7</v>
      </c>
      <c r="I167" s="3"/>
      <c r="J167" s="1">
        <v>44274.461932870399</v>
      </c>
      <c r="K167" s="4"/>
      <c r="L167" s="4">
        <v>8.9731333333333296</v>
      </c>
      <c r="M167" s="4">
        <v>8094.2324142071802</v>
      </c>
      <c r="N167" s="3" t="b">
        <v>0</v>
      </c>
      <c r="O167" s="4">
        <v>35.633637277895097</v>
      </c>
      <c r="P167" s="4"/>
      <c r="Q167" s="4">
        <v>35.633637277895097</v>
      </c>
      <c r="R167" s="4"/>
      <c r="S167" s="4">
        <v>66.516626071168105</v>
      </c>
      <c r="T167" s="3" t="b">
        <v>0</v>
      </c>
      <c r="U167" s="4">
        <v>7.2244333333333302</v>
      </c>
      <c r="V167" s="4">
        <v>71813.622922592695</v>
      </c>
      <c r="W167" s="4">
        <v>79.6137519998871</v>
      </c>
      <c r="X167" s="3" t="b">
        <v>0</v>
      </c>
    </row>
    <row r="168" spans="1:24">
      <c r="A168" s="3"/>
      <c r="B168" s="3"/>
      <c r="C168" s="3" t="s">
        <v>515</v>
      </c>
      <c r="D168" s="3" t="s">
        <v>174</v>
      </c>
      <c r="E168" s="3"/>
      <c r="F168" s="4">
        <v>99</v>
      </c>
      <c r="G168" s="3" t="s">
        <v>514</v>
      </c>
      <c r="H168" s="3" t="s">
        <v>7</v>
      </c>
      <c r="I168" s="3"/>
      <c r="J168" s="1">
        <v>44274.476863425902</v>
      </c>
      <c r="K168" s="4"/>
      <c r="L168" s="4">
        <v>8.9731166666666695</v>
      </c>
      <c r="M168" s="4">
        <v>11359.2449429016</v>
      </c>
      <c r="N168" s="3" t="b">
        <v>1</v>
      </c>
      <c r="O168" s="4">
        <v>29.5009142635252</v>
      </c>
      <c r="P168" s="4"/>
      <c r="Q168" s="4">
        <v>29.5009142635252</v>
      </c>
      <c r="R168" s="4"/>
      <c r="S168" s="4">
        <v>51.661957556351197</v>
      </c>
      <c r="T168" s="3" t="b">
        <v>0</v>
      </c>
      <c r="U168" s="4">
        <v>7.22441666666667</v>
      </c>
      <c r="V168" s="4">
        <v>111152.202635033</v>
      </c>
      <c r="W168" s="4">
        <v>75.557820879693594</v>
      </c>
      <c r="X168" s="3" t="b">
        <v>0</v>
      </c>
    </row>
    <row r="169" spans="1:24">
      <c r="A169" s="3"/>
      <c r="B169" s="3"/>
      <c r="C169" s="3" t="s">
        <v>513</v>
      </c>
      <c r="D169" s="3" t="s">
        <v>174</v>
      </c>
      <c r="E169" s="3"/>
      <c r="F169" s="4">
        <v>100</v>
      </c>
      <c r="G169" s="3" t="s">
        <v>512</v>
      </c>
      <c r="H169" s="3" t="s">
        <v>7</v>
      </c>
      <c r="I169" s="3"/>
      <c r="J169" s="1">
        <v>44274.491793981499</v>
      </c>
      <c r="K169" s="4"/>
      <c r="L169" s="4">
        <v>8.9731166666666695</v>
      </c>
      <c r="M169" s="4">
        <v>9461.5125764326604</v>
      </c>
      <c r="N169" s="3" t="b">
        <v>1</v>
      </c>
      <c r="O169" s="4">
        <v>47.908595019839296</v>
      </c>
      <c r="P169" s="4"/>
      <c r="Q169" s="4">
        <v>47.908595019839296</v>
      </c>
      <c r="R169" s="4"/>
      <c r="S169" s="4">
        <v>63.180491313019303</v>
      </c>
      <c r="T169" s="3" t="b">
        <v>0</v>
      </c>
      <c r="U169" s="4">
        <v>7.22441666666667</v>
      </c>
      <c r="V169" s="4">
        <v>70734.748986074803</v>
      </c>
      <c r="W169" s="4">
        <v>79.698776603595306</v>
      </c>
      <c r="X169" s="3" t="b">
        <v>0</v>
      </c>
    </row>
    <row r="170" spans="1:24">
      <c r="A170" s="3"/>
      <c r="B170" s="3"/>
      <c r="C170" s="3" t="s">
        <v>510</v>
      </c>
      <c r="D170" s="3" t="s">
        <v>174</v>
      </c>
      <c r="E170" s="3"/>
      <c r="F170" s="4">
        <v>96</v>
      </c>
      <c r="G170" s="3" t="s">
        <v>509</v>
      </c>
      <c r="H170" s="3" t="s">
        <v>7</v>
      </c>
      <c r="I170" s="3"/>
      <c r="J170" s="1">
        <v>44274.521689814799</v>
      </c>
      <c r="K170" s="4"/>
      <c r="L170" s="4">
        <v>8.9731500000000004</v>
      </c>
      <c r="M170" s="4">
        <v>5681.5509425064201</v>
      </c>
      <c r="N170" s="3" t="b">
        <v>1</v>
      </c>
      <c r="O170" s="4">
        <v>16.496019577545798</v>
      </c>
      <c r="P170" s="4"/>
      <c r="Q170" s="4">
        <v>16.496019577545798</v>
      </c>
      <c r="R170" s="4"/>
      <c r="S170" s="4">
        <v>50.9651488821019</v>
      </c>
      <c r="T170" s="3" t="b">
        <v>0</v>
      </c>
      <c r="U170" s="4">
        <v>7.22445</v>
      </c>
      <c r="V170" s="4">
        <v>71112.786022316606</v>
      </c>
      <c r="W170" s="4">
        <v>75.236180356111703</v>
      </c>
      <c r="X170" s="3" t="b">
        <v>0</v>
      </c>
    </row>
    <row r="171" spans="1:24">
      <c r="A171" s="3"/>
      <c r="B171" s="3"/>
      <c r="C171" s="3" t="s">
        <v>508</v>
      </c>
      <c r="D171" s="3" t="s">
        <v>174</v>
      </c>
      <c r="E171" s="3"/>
      <c r="F171" s="4">
        <v>101</v>
      </c>
      <c r="G171" s="3" t="s">
        <v>507</v>
      </c>
      <c r="H171" s="3" t="s">
        <v>7</v>
      </c>
      <c r="I171" s="3"/>
      <c r="J171" s="1">
        <v>44274.536736111098</v>
      </c>
      <c r="K171" s="4"/>
      <c r="L171" s="4">
        <v>8.9731000000000005</v>
      </c>
      <c r="M171" s="4">
        <v>9929.3899491907796</v>
      </c>
      <c r="N171" s="3" t="b">
        <v>1</v>
      </c>
      <c r="O171" s="4">
        <v>53.055277470726203</v>
      </c>
      <c r="P171" s="4"/>
      <c r="Q171" s="4">
        <v>53.055277470726203</v>
      </c>
      <c r="R171" s="4"/>
      <c r="S171" s="4">
        <v>67.250814639713795</v>
      </c>
      <c r="T171" s="3" t="b">
        <v>0</v>
      </c>
      <c r="U171" s="4">
        <v>7.2243833333333303</v>
      </c>
      <c r="V171" s="4">
        <v>69637.966862966801</v>
      </c>
      <c r="W171" s="4">
        <v>79.330684807728503</v>
      </c>
      <c r="X171" s="3" t="b">
        <v>0</v>
      </c>
    </row>
    <row r="172" spans="1:24">
      <c r="A172" s="3"/>
      <c r="B172" s="3"/>
      <c r="C172" s="3" t="s">
        <v>505</v>
      </c>
      <c r="D172" s="3" t="s">
        <v>174</v>
      </c>
      <c r="E172" s="3"/>
      <c r="F172" s="4">
        <v>102</v>
      </c>
      <c r="G172" s="3" t="s">
        <v>506</v>
      </c>
      <c r="H172" s="3" t="s">
        <v>7</v>
      </c>
      <c r="I172" s="3"/>
      <c r="J172" s="1">
        <v>44274.551759259302</v>
      </c>
      <c r="K172" s="4"/>
      <c r="L172" s="4">
        <v>8.9731333333333296</v>
      </c>
      <c r="M172" s="4">
        <v>11956.6220317031</v>
      </c>
      <c r="N172" s="3" t="b">
        <v>1</v>
      </c>
      <c r="O172" s="4">
        <v>76.340798619224003</v>
      </c>
      <c r="P172" s="4"/>
      <c r="Q172" s="4">
        <v>76.340798619224003</v>
      </c>
      <c r="R172" s="4"/>
      <c r="S172" s="4">
        <v>62.352987174247701</v>
      </c>
      <c r="T172" s="3" t="b">
        <v>0</v>
      </c>
      <c r="U172" s="4">
        <v>7.2244333333333302</v>
      </c>
      <c r="V172" s="4">
        <v>65510.237233264801</v>
      </c>
      <c r="W172" s="4">
        <v>76.996276462641802</v>
      </c>
      <c r="X172" s="3" t="b">
        <v>0</v>
      </c>
    </row>
    <row r="173" spans="1:24">
      <c r="A173" s="3"/>
      <c r="B173" s="3"/>
      <c r="C173" s="3" t="s">
        <v>505</v>
      </c>
      <c r="D173" s="3" t="s">
        <v>174</v>
      </c>
      <c r="E173" s="3"/>
      <c r="F173" s="4">
        <v>102</v>
      </c>
      <c r="G173" s="3" t="s">
        <v>504</v>
      </c>
      <c r="H173" s="3" t="s">
        <v>7</v>
      </c>
      <c r="I173" s="3"/>
      <c r="J173" s="1">
        <v>44274.566782407397</v>
      </c>
      <c r="K173" s="4"/>
      <c r="L173" s="4">
        <v>8.9731166666666695</v>
      </c>
      <c r="M173" s="4">
        <v>10692.0453493478</v>
      </c>
      <c r="N173" s="3" t="b">
        <v>0</v>
      </c>
      <c r="O173" s="4">
        <v>60.538310341181599</v>
      </c>
      <c r="P173" s="4"/>
      <c r="Q173" s="4">
        <v>60.538310341181599</v>
      </c>
      <c r="R173" s="4"/>
      <c r="S173" s="4">
        <v>69.856126326791795</v>
      </c>
      <c r="T173" s="3" t="b">
        <v>0</v>
      </c>
      <c r="U173" s="4">
        <v>7.2244000000000002</v>
      </c>
      <c r="V173" s="4">
        <v>68795.591990097906</v>
      </c>
      <c r="W173" s="4">
        <v>78.267186945188897</v>
      </c>
      <c r="X173" s="3" t="b">
        <v>0</v>
      </c>
    </row>
    <row r="174" spans="1:24">
      <c r="A174" s="3"/>
      <c r="B174" s="3"/>
      <c r="C174" s="3" t="s">
        <v>503</v>
      </c>
      <c r="D174" s="3" t="s">
        <v>174</v>
      </c>
      <c r="E174" s="3"/>
      <c r="F174" s="4">
        <v>103</v>
      </c>
      <c r="G174" s="3" t="s">
        <v>502</v>
      </c>
      <c r="H174" s="3" t="s">
        <v>7</v>
      </c>
      <c r="I174" s="3"/>
      <c r="J174" s="1">
        <v>44274.581863425898</v>
      </c>
      <c r="K174" s="4"/>
      <c r="L174" s="4">
        <v>8.9731333333333296</v>
      </c>
      <c r="M174" s="4">
        <v>9435.1019930642397</v>
      </c>
      <c r="N174" s="3" t="b">
        <v>0</v>
      </c>
      <c r="O174" s="4">
        <v>47.831314019308898</v>
      </c>
      <c r="P174" s="4"/>
      <c r="Q174" s="4">
        <v>47.831314019308898</v>
      </c>
      <c r="R174" s="4"/>
      <c r="S174" s="4">
        <v>61.5633735302074</v>
      </c>
      <c r="T174" s="3" t="b">
        <v>0</v>
      </c>
      <c r="U174" s="4">
        <v>7.2244333333333302</v>
      </c>
      <c r="V174" s="4">
        <v>70607.254376370402</v>
      </c>
      <c r="W174" s="4">
        <v>75.291516481828097</v>
      </c>
      <c r="X174" s="3" t="b">
        <v>0</v>
      </c>
    </row>
    <row r="175" spans="1:24">
      <c r="A175" s="3"/>
      <c r="B175" s="3"/>
      <c r="C175" s="3" t="s">
        <v>501</v>
      </c>
      <c r="D175" s="3" t="s">
        <v>174</v>
      </c>
      <c r="E175" s="3"/>
      <c r="F175" s="4">
        <v>104</v>
      </c>
      <c r="G175" s="3" t="s">
        <v>500</v>
      </c>
      <c r="H175" s="3" t="s">
        <v>7</v>
      </c>
      <c r="I175" s="3"/>
      <c r="J175" s="1">
        <v>44274.596875000003</v>
      </c>
      <c r="K175" s="4"/>
      <c r="L175" s="4">
        <v>8.9757166666666706</v>
      </c>
      <c r="M175" s="4">
        <v>9287.9171687615708</v>
      </c>
      <c r="N175" s="3" t="b">
        <v>1</v>
      </c>
      <c r="O175" s="4">
        <v>34.626478405624901</v>
      </c>
      <c r="P175" s="4"/>
      <c r="Q175" s="4">
        <v>34.626478405624901</v>
      </c>
      <c r="R175" s="4"/>
      <c r="S175" s="4">
        <v>58.971240731399597</v>
      </c>
      <c r="T175" s="3" t="b">
        <v>0</v>
      </c>
      <c r="U175" s="4">
        <v>7.2244333333333302</v>
      </c>
      <c r="V175" s="4">
        <v>83686.536389269604</v>
      </c>
      <c r="W175" s="4">
        <v>74.193799331412805</v>
      </c>
      <c r="X175" s="3" t="b">
        <v>0</v>
      </c>
    </row>
    <row r="176" spans="1:24">
      <c r="A176" s="3"/>
      <c r="B176" s="3"/>
      <c r="C176" s="3" t="s">
        <v>499</v>
      </c>
      <c r="D176" s="3" t="s">
        <v>174</v>
      </c>
      <c r="E176" s="3"/>
      <c r="F176" s="4">
        <v>105</v>
      </c>
      <c r="G176" s="3" t="s">
        <v>498</v>
      </c>
      <c r="H176" s="3" t="s">
        <v>7</v>
      </c>
      <c r="I176" s="3"/>
      <c r="J176" s="1">
        <v>44274.611863425896</v>
      </c>
      <c r="K176" s="4"/>
      <c r="L176" s="4">
        <v>8.9731333333333296</v>
      </c>
      <c r="M176" s="4">
        <v>11326.714602736</v>
      </c>
      <c r="N176" s="3" t="b">
        <v>1</v>
      </c>
      <c r="O176" s="4">
        <v>57.5592218782988</v>
      </c>
      <c r="P176" s="4"/>
      <c r="Q176" s="4">
        <v>57.5592218782988</v>
      </c>
      <c r="R176" s="4"/>
      <c r="S176" s="4">
        <v>57.114895281484998</v>
      </c>
      <c r="T176" s="3" t="b">
        <v>0</v>
      </c>
      <c r="U176" s="4">
        <v>7.2244333333333302</v>
      </c>
      <c r="V176" s="4">
        <v>75356.134776984996</v>
      </c>
      <c r="W176" s="4">
        <v>75.4560231272213</v>
      </c>
      <c r="X176" s="3" t="b">
        <v>0</v>
      </c>
    </row>
    <row r="177" spans="1:24">
      <c r="A177" s="3"/>
      <c r="B177" s="3"/>
      <c r="C177" s="3" t="s">
        <v>497</v>
      </c>
      <c r="D177" s="3" t="s">
        <v>174</v>
      </c>
      <c r="E177" s="3"/>
      <c r="F177" s="4">
        <v>106</v>
      </c>
      <c r="G177" s="3" t="s">
        <v>496</v>
      </c>
      <c r="H177" s="3" t="s">
        <v>7</v>
      </c>
      <c r="I177" s="3"/>
      <c r="J177" s="1">
        <v>44274.626898148097</v>
      </c>
      <c r="K177" s="4"/>
      <c r="L177" s="4">
        <v>8.9730833333333297</v>
      </c>
      <c r="M177" s="4">
        <v>12657.575297265301</v>
      </c>
      <c r="N177" s="3" t="b">
        <v>1</v>
      </c>
      <c r="O177" s="4">
        <v>70.292543077459101</v>
      </c>
      <c r="P177" s="4"/>
      <c r="Q177" s="4">
        <v>70.292543077459101</v>
      </c>
      <c r="R177" s="4"/>
      <c r="S177" s="4">
        <v>62.1726167420263</v>
      </c>
      <c r="T177" s="3" t="b">
        <v>0</v>
      </c>
      <c r="U177" s="4">
        <v>7.2243833333333303</v>
      </c>
      <c r="V177" s="4">
        <v>73529.029872063096</v>
      </c>
      <c r="W177" s="4">
        <v>79.091054295794706</v>
      </c>
      <c r="X177" s="3" t="b">
        <v>0</v>
      </c>
    </row>
    <row r="178" spans="1:24">
      <c r="A178" s="3"/>
      <c r="B178" s="3"/>
      <c r="C178" s="3" t="s">
        <v>495</v>
      </c>
      <c r="D178" s="3" t="s">
        <v>174</v>
      </c>
      <c r="E178" s="3"/>
      <c r="F178" s="4">
        <v>107</v>
      </c>
      <c r="G178" s="3" t="s">
        <v>494</v>
      </c>
      <c r="H178" s="3" t="s">
        <v>7</v>
      </c>
      <c r="I178" s="3"/>
      <c r="J178" s="1">
        <v>44274.641956018502</v>
      </c>
      <c r="K178" s="4"/>
      <c r="L178" s="4">
        <v>8.9707166666666698</v>
      </c>
      <c r="M178" s="4">
        <v>12364.1987526499</v>
      </c>
      <c r="N178" s="3" t="b">
        <v>0</v>
      </c>
      <c r="O178" s="4">
        <v>89.695507069149301</v>
      </c>
      <c r="P178" s="4"/>
      <c r="Q178" s="4">
        <v>89.695507069149301</v>
      </c>
      <c r="R178" s="4"/>
      <c r="S178" s="4">
        <v>63.343644159089202</v>
      </c>
      <c r="T178" s="3" t="b">
        <v>0</v>
      </c>
      <c r="U178" s="4">
        <v>7.2211166666666697</v>
      </c>
      <c r="V178" s="4">
        <v>60191.121726946098</v>
      </c>
      <c r="W178" s="4">
        <v>78.306009059291497</v>
      </c>
      <c r="X178" s="3" t="b">
        <v>0</v>
      </c>
    </row>
    <row r="179" spans="1:24">
      <c r="A179" s="3"/>
      <c r="B179" s="3"/>
      <c r="C179" s="3" t="s">
        <v>493</v>
      </c>
      <c r="D179" s="3" t="s">
        <v>174</v>
      </c>
      <c r="E179" s="3"/>
      <c r="F179" s="4">
        <v>108</v>
      </c>
      <c r="G179" s="3" t="s">
        <v>492</v>
      </c>
      <c r="H179" s="3" t="s">
        <v>7</v>
      </c>
      <c r="I179" s="3"/>
      <c r="J179" s="1">
        <v>44274.657048611101</v>
      </c>
      <c r="K179" s="4"/>
      <c r="L179" s="4">
        <v>8.9731000000000005</v>
      </c>
      <c r="M179" s="4">
        <v>12489.6751164246</v>
      </c>
      <c r="N179" s="3" t="b">
        <v>1</v>
      </c>
      <c r="O179" s="4">
        <v>83.104132623946995</v>
      </c>
      <c r="P179" s="4"/>
      <c r="Q179" s="4">
        <v>83.104132623946995</v>
      </c>
      <c r="R179" s="4"/>
      <c r="S179" s="4">
        <v>71.649091974574802</v>
      </c>
      <c r="T179" s="3" t="b">
        <v>0</v>
      </c>
      <c r="U179" s="4">
        <v>7.2244000000000002</v>
      </c>
      <c r="V179" s="4">
        <v>64342.315787875697</v>
      </c>
      <c r="W179" s="4">
        <v>74.365746501736794</v>
      </c>
      <c r="X179" s="3" t="b">
        <v>0</v>
      </c>
    </row>
    <row r="180" spans="1:24">
      <c r="A180" s="3"/>
      <c r="B180" s="3"/>
      <c r="C180" s="3" t="s">
        <v>490</v>
      </c>
      <c r="D180" s="3" t="s">
        <v>174</v>
      </c>
      <c r="E180" s="3"/>
      <c r="F180" s="4">
        <v>109</v>
      </c>
      <c r="G180" s="3" t="s">
        <v>489</v>
      </c>
      <c r="H180" s="3" t="s">
        <v>7</v>
      </c>
      <c r="I180" s="3"/>
      <c r="J180" s="1">
        <v>44274.687280092599</v>
      </c>
      <c r="K180" s="4"/>
      <c r="L180" s="4">
        <v>8.9731000000000005</v>
      </c>
      <c r="M180" s="4">
        <v>24689.069162872202</v>
      </c>
      <c r="N180" s="3" t="b">
        <v>1</v>
      </c>
      <c r="O180" s="4">
        <v>70.369284358435706</v>
      </c>
      <c r="P180" s="4"/>
      <c r="Q180" s="4">
        <v>70.369284358435706</v>
      </c>
      <c r="R180" s="4"/>
      <c r="S180" s="4">
        <v>78.328824507985402</v>
      </c>
      <c r="T180" s="3" t="b">
        <v>0</v>
      </c>
      <c r="U180" s="4">
        <v>7.2243833333333303</v>
      </c>
      <c r="V180" s="4">
        <v>143311.54117131801</v>
      </c>
      <c r="W180" s="4">
        <v>78.144771174533901</v>
      </c>
      <c r="X180" s="3" t="b">
        <v>0</v>
      </c>
    </row>
    <row r="181" spans="1:24">
      <c r="A181" s="3"/>
      <c r="B181" s="3"/>
      <c r="C181" s="3" t="s">
        <v>488</v>
      </c>
      <c r="D181" s="3" t="s">
        <v>174</v>
      </c>
      <c r="E181" s="3"/>
      <c r="F181" s="4">
        <v>110</v>
      </c>
      <c r="G181" s="3" t="s">
        <v>487</v>
      </c>
      <c r="H181" s="3" t="s">
        <v>7</v>
      </c>
      <c r="I181" s="3"/>
      <c r="J181" s="1">
        <v>44274.702291666697</v>
      </c>
      <c r="K181" s="4"/>
      <c r="L181" s="4">
        <v>8.9705666666666701</v>
      </c>
      <c r="M181" s="4">
        <v>13339.249267803099</v>
      </c>
      <c r="N181" s="3" t="b">
        <v>1</v>
      </c>
      <c r="O181" s="4">
        <v>74.270643768523897</v>
      </c>
      <c r="P181" s="4"/>
      <c r="Q181" s="4">
        <v>74.270643768523897</v>
      </c>
      <c r="R181" s="4"/>
      <c r="S181" s="4">
        <v>74.396214471282804</v>
      </c>
      <c r="T181" s="3" t="b">
        <v>0</v>
      </c>
      <c r="U181" s="4">
        <v>7.2209500000000002</v>
      </c>
      <c r="V181" s="4">
        <v>74535.323918093403</v>
      </c>
      <c r="W181" s="4">
        <v>74.626856192483899</v>
      </c>
      <c r="X181" s="3" t="b">
        <v>0</v>
      </c>
    </row>
    <row r="182" spans="1:24">
      <c r="A182" s="3"/>
      <c r="B182" s="3"/>
      <c r="C182" s="3" t="s">
        <v>486</v>
      </c>
      <c r="D182" s="3" t="s">
        <v>174</v>
      </c>
      <c r="E182" s="3"/>
      <c r="F182" s="4">
        <v>111</v>
      </c>
      <c r="G182" s="3" t="s">
        <v>485</v>
      </c>
      <c r="H182" s="3" t="s">
        <v>7</v>
      </c>
      <c r="I182" s="3"/>
      <c r="J182" s="1">
        <v>44274.717314814799</v>
      </c>
      <c r="K182" s="4"/>
      <c r="L182" s="4">
        <v>8.9705166666666702</v>
      </c>
      <c r="M182" s="4">
        <v>12274.2316868951</v>
      </c>
      <c r="N182" s="3" t="b">
        <v>1</v>
      </c>
      <c r="O182" s="4">
        <v>60.585393185167902</v>
      </c>
      <c r="P182" s="4"/>
      <c r="Q182" s="4">
        <v>60.585393185167902</v>
      </c>
      <c r="R182" s="4"/>
      <c r="S182" s="4">
        <v>71.444968214110403</v>
      </c>
      <c r="T182" s="3" t="b">
        <v>0</v>
      </c>
      <c r="U182" s="4">
        <v>7.2209166666666702</v>
      </c>
      <c r="V182" s="4">
        <v>78934.813548310995</v>
      </c>
      <c r="W182" s="4">
        <v>78.071144368436606</v>
      </c>
      <c r="X182" s="3" t="b">
        <v>0</v>
      </c>
    </row>
    <row r="183" spans="1:24">
      <c r="A183" s="3"/>
      <c r="B183" s="3"/>
      <c r="C183" s="3" t="s">
        <v>463</v>
      </c>
      <c r="D183" s="3" t="s">
        <v>174</v>
      </c>
      <c r="E183" s="3"/>
      <c r="F183" s="4">
        <v>112</v>
      </c>
      <c r="G183" s="3" t="s">
        <v>462</v>
      </c>
      <c r="H183" s="3" t="s">
        <v>7</v>
      </c>
      <c r="I183" s="3"/>
      <c r="J183" s="1">
        <v>44274.958657407398</v>
      </c>
      <c r="K183" s="4"/>
      <c r="L183" s="4">
        <v>8.9035499999999992</v>
      </c>
      <c r="M183" s="4">
        <v>0</v>
      </c>
      <c r="N183" s="3" t="b">
        <v>1</v>
      </c>
      <c r="O183" s="4">
        <v>0</v>
      </c>
      <c r="P183" s="4"/>
      <c r="Q183" s="4">
        <v>0</v>
      </c>
      <c r="R183" s="4"/>
      <c r="S183" s="4"/>
      <c r="T183" s="3" t="b">
        <v>0</v>
      </c>
      <c r="U183" s="4">
        <v>7.2244000000000002</v>
      </c>
      <c r="V183" s="4">
        <v>83171.532721779804</v>
      </c>
      <c r="W183" s="4">
        <v>74.913675437222096</v>
      </c>
      <c r="X183" s="3" t="b">
        <v>0</v>
      </c>
    </row>
    <row r="184" spans="1:24">
      <c r="A184" s="3"/>
      <c r="B184" s="3"/>
      <c r="C184" s="3" t="s">
        <v>461</v>
      </c>
      <c r="D184" s="3" t="s">
        <v>174</v>
      </c>
      <c r="E184" s="3"/>
      <c r="F184" s="4">
        <v>113</v>
      </c>
      <c r="G184" s="3" t="s">
        <v>460</v>
      </c>
      <c r="H184" s="3" t="s">
        <v>7</v>
      </c>
      <c r="I184" s="3"/>
      <c r="J184" s="1">
        <v>44274.973715277803</v>
      </c>
      <c r="K184" s="4"/>
      <c r="L184" s="4">
        <v>9.0478500000000004</v>
      </c>
      <c r="M184" s="4">
        <v>0</v>
      </c>
      <c r="N184" s="3" t="b">
        <v>1</v>
      </c>
      <c r="O184" s="4">
        <v>0</v>
      </c>
      <c r="P184" s="4"/>
      <c r="Q184" s="4">
        <v>0</v>
      </c>
      <c r="R184" s="4"/>
      <c r="S184" s="4"/>
      <c r="T184" s="3" t="b">
        <v>0</v>
      </c>
      <c r="U184" s="4">
        <v>7.22441666666667</v>
      </c>
      <c r="V184" s="4">
        <v>71154.967226759007</v>
      </c>
      <c r="W184" s="4">
        <v>77.474707832483503</v>
      </c>
      <c r="X184" s="3" t="b">
        <v>0</v>
      </c>
    </row>
    <row r="185" spans="1:24">
      <c r="A185" s="3"/>
      <c r="B185" s="3"/>
      <c r="C185" s="3" t="s">
        <v>458</v>
      </c>
      <c r="D185" s="3" t="s">
        <v>174</v>
      </c>
      <c r="E185" s="3"/>
      <c r="F185" s="4">
        <v>114</v>
      </c>
      <c r="G185" s="3" t="s">
        <v>459</v>
      </c>
      <c r="H185" s="3" t="s">
        <v>7</v>
      </c>
      <c r="I185" s="3"/>
      <c r="J185" s="1">
        <v>44274.988888888904</v>
      </c>
      <c r="K185" s="4"/>
      <c r="L185" s="4">
        <v>8.9061166666666693</v>
      </c>
      <c r="M185" s="4">
        <v>0</v>
      </c>
      <c r="N185" s="3" t="b">
        <v>1</v>
      </c>
      <c r="O185" s="4">
        <v>0</v>
      </c>
      <c r="P185" s="4"/>
      <c r="Q185" s="4">
        <v>0</v>
      </c>
      <c r="R185" s="4"/>
      <c r="S185" s="4"/>
      <c r="T185" s="3" t="b">
        <v>0</v>
      </c>
      <c r="U185" s="4">
        <v>7.2278500000000001</v>
      </c>
      <c r="V185" s="4">
        <v>83692.990564451902</v>
      </c>
      <c r="W185" s="4">
        <v>77.542926340584799</v>
      </c>
      <c r="X185" s="3" t="b">
        <v>0</v>
      </c>
    </row>
    <row r="186" spans="1:24">
      <c r="A186" s="3"/>
      <c r="B186" s="3"/>
      <c r="C186" s="3" t="s">
        <v>458</v>
      </c>
      <c r="D186" s="3" t="s">
        <v>174</v>
      </c>
      <c r="E186" s="3"/>
      <c r="F186" s="4">
        <v>114</v>
      </c>
      <c r="G186" s="3" t="s">
        <v>457</v>
      </c>
      <c r="H186" s="3" t="s">
        <v>7</v>
      </c>
      <c r="I186" s="3"/>
      <c r="J186" s="1">
        <v>44275.003958333298</v>
      </c>
      <c r="K186" s="4"/>
      <c r="L186" s="4">
        <v>8.9061500000000002</v>
      </c>
      <c r="M186" s="4">
        <v>0</v>
      </c>
      <c r="N186" s="3" t="b">
        <v>1</v>
      </c>
      <c r="O186" s="4">
        <v>0</v>
      </c>
      <c r="P186" s="4"/>
      <c r="Q186" s="4">
        <v>0</v>
      </c>
      <c r="R186" s="4"/>
      <c r="S186" s="4"/>
      <c r="T186" s="3" t="b">
        <v>0</v>
      </c>
      <c r="U186" s="4">
        <v>7.2244333333333302</v>
      </c>
      <c r="V186" s="4">
        <v>90383.209759625999</v>
      </c>
      <c r="W186" s="4">
        <v>75.299058011950507</v>
      </c>
      <c r="X186" s="3" t="b">
        <v>0</v>
      </c>
    </row>
    <row r="187" spans="1:24">
      <c r="A187" s="3"/>
      <c r="B187" s="3"/>
      <c r="C187" s="3" t="s">
        <v>456</v>
      </c>
      <c r="D187" s="3" t="s">
        <v>174</v>
      </c>
      <c r="E187" s="3"/>
      <c r="F187" s="4">
        <v>115</v>
      </c>
      <c r="G187" s="3" t="s">
        <v>455</v>
      </c>
      <c r="H187" s="3" t="s">
        <v>7</v>
      </c>
      <c r="I187" s="3"/>
      <c r="J187" s="1">
        <v>44275.019131944398</v>
      </c>
      <c r="K187" s="4"/>
      <c r="L187" s="4">
        <v>8.9731500000000004</v>
      </c>
      <c r="M187" s="4">
        <v>0</v>
      </c>
      <c r="N187" s="3" t="b">
        <v>1</v>
      </c>
      <c r="O187" s="4">
        <v>0</v>
      </c>
      <c r="P187" s="4"/>
      <c r="Q187" s="4">
        <v>0</v>
      </c>
      <c r="R187" s="4"/>
      <c r="S187" s="4"/>
      <c r="T187" s="3" t="b">
        <v>0</v>
      </c>
      <c r="U187" s="4">
        <v>7.22445</v>
      </c>
      <c r="V187" s="4">
        <v>109782.679943592</v>
      </c>
      <c r="W187" s="4">
        <v>77.278775403078797</v>
      </c>
      <c r="X187" s="3" t="b">
        <v>0</v>
      </c>
    </row>
    <row r="188" spans="1:24">
      <c r="A188" s="3"/>
      <c r="B188" s="3"/>
      <c r="C188" s="3" t="s">
        <v>454</v>
      </c>
      <c r="D188" s="3" t="s">
        <v>174</v>
      </c>
      <c r="E188" s="3"/>
      <c r="F188" s="4">
        <v>116</v>
      </c>
      <c r="G188" s="3" t="s">
        <v>453</v>
      </c>
      <c r="H188" s="3" t="s">
        <v>7</v>
      </c>
      <c r="I188" s="3"/>
      <c r="J188" s="1">
        <v>44275.034293981502</v>
      </c>
      <c r="K188" s="4"/>
      <c r="L188" s="4">
        <v>8.9190333333333296</v>
      </c>
      <c r="M188" s="4">
        <v>0</v>
      </c>
      <c r="N188" s="3" t="b">
        <v>1</v>
      </c>
      <c r="O188" s="4">
        <v>0</v>
      </c>
      <c r="P188" s="4"/>
      <c r="Q188" s="4">
        <v>0</v>
      </c>
      <c r="R188" s="4"/>
      <c r="S188" s="4"/>
      <c r="T188" s="3" t="b">
        <v>0</v>
      </c>
      <c r="U188" s="4">
        <v>7.2244333333333302</v>
      </c>
      <c r="V188" s="4">
        <v>70918.758468752407</v>
      </c>
      <c r="W188" s="4">
        <v>75.417737827630106</v>
      </c>
      <c r="X188" s="3" t="b">
        <v>0</v>
      </c>
    </row>
    <row r="189" spans="1:24">
      <c r="A189" s="3"/>
      <c r="B189" s="3"/>
      <c r="C189" s="3" t="s">
        <v>452</v>
      </c>
      <c r="D189" s="3" t="s">
        <v>174</v>
      </c>
      <c r="E189" s="3"/>
      <c r="F189" s="4">
        <v>117</v>
      </c>
      <c r="G189" s="3" t="s">
        <v>451</v>
      </c>
      <c r="H189" s="3" t="s">
        <v>7</v>
      </c>
      <c r="I189" s="3"/>
      <c r="J189" s="1">
        <v>44275.049363425896</v>
      </c>
      <c r="K189" s="4"/>
      <c r="L189" s="4">
        <v>9.1276666666666699</v>
      </c>
      <c r="M189" s="4">
        <v>0</v>
      </c>
      <c r="N189" s="3" t="b">
        <v>1</v>
      </c>
      <c r="O189" s="4">
        <v>0</v>
      </c>
      <c r="P189" s="4"/>
      <c r="Q189" s="4">
        <v>0</v>
      </c>
      <c r="R189" s="4"/>
      <c r="S189" s="4"/>
      <c r="T189" s="3" t="b">
        <v>0</v>
      </c>
      <c r="U189" s="4">
        <v>7.2243833333333303</v>
      </c>
      <c r="V189" s="4">
        <v>75077.507305609601</v>
      </c>
      <c r="W189" s="4">
        <v>78.3877188052207</v>
      </c>
      <c r="X189" s="3" t="b">
        <v>0</v>
      </c>
    </row>
    <row r="190" spans="1:24">
      <c r="A190" s="3"/>
      <c r="B190" s="3"/>
      <c r="C190" s="3" t="s">
        <v>450</v>
      </c>
      <c r="D190" s="3" t="s">
        <v>174</v>
      </c>
      <c r="E190" s="3"/>
      <c r="F190" s="4">
        <v>118</v>
      </c>
      <c r="G190" s="3" t="s">
        <v>449</v>
      </c>
      <c r="H190" s="3" t="s">
        <v>7</v>
      </c>
      <c r="I190" s="3"/>
      <c r="J190" s="1">
        <v>44275.064490740697</v>
      </c>
      <c r="K190" s="4"/>
      <c r="L190" s="4">
        <v>9.1019666666666694</v>
      </c>
      <c r="M190" s="4">
        <v>0</v>
      </c>
      <c r="N190" s="3" t="b">
        <v>1</v>
      </c>
      <c r="O190" s="4">
        <v>0</v>
      </c>
      <c r="P190" s="4"/>
      <c r="Q190" s="4">
        <v>0</v>
      </c>
      <c r="R190" s="4"/>
      <c r="S190" s="4"/>
      <c r="T190" s="3" t="b">
        <v>0</v>
      </c>
      <c r="U190" s="4">
        <v>7.22445</v>
      </c>
      <c r="V190" s="4">
        <v>87298.823781717394</v>
      </c>
      <c r="W190" s="4">
        <v>78.670028013842298</v>
      </c>
      <c r="X190" s="3" t="b">
        <v>0</v>
      </c>
    </row>
    <row r="191" spans="1:24">
      <c r="A191" s="3"/>
      <c r="B191" s="3"/>
      <c r="C191" s="3" t="s">
        <v>448</v>
      </c>
      <c r="D191" s="3" t="s">
        <v>174</v>
      </c>
      <c r="E191" s="3"/>
      <c r="F191" s="4">
        <v>119</v>
      </c>
      <c r="G191" s="3" t="s">
        <v>447</v>
      </c>
      <c r="H191" s="3" t="s">
        <v>7</v>
      </c>
      <c r="I191" s="3"/>
      <c r="J191" s="1">
        <v>44275.079548611102</v>
      </c>
      <c r="K191" s="4"/>
      <c r="L191" s="4">
        <v>8.9730833333333297</v>
      </c>
      <c r="M191" s="4">
        <v>0</v>
      </c>
      <c r="N191" s="3" t="b">
        <v>1</v>
      </c>
      <c r="O191" s="4">
        <v>0</v>
      </c>
      <c r="P191" s="4"/>
      <c r="Q191" s="4">
        <v>0</v>
      </c>
      <c r="R191" s="4"/>
      <c r="S191" s="4"/>
      <c r="T191" s="3" t="b">
        <v>0</v>
      </c>
      <c r="U191" s="4">
        <v>7.2243833333333303</v>
      </c>
      <c r="V191" s="4">
        <v>82923.038215294597</v>
      </c>
      <c r="W191" s="4">
        <v>76.389271924278702</v>
      </c>
      <c r="X191" s="3" t="b">
        <v>0</v>
      </c>
    </row>
    <row r="192" spans="1:24">
      <c r="A192" s="3"/>
      <c r="B192" s="3"/>
      <c r="C192" s="3" t="s">
        <v>446</v>
      </c>
      <c r="D192" s="3" t="s">
        <v>174</v>
      </c>
      <c r="E192" s="3"/>
      <c r="F192" s="4">
        <v>120</v>
      </c>
      <c r="G192" s="3" t="s">
        <v>445</v>
      </c>
      <c r="H192" s="3" t="s">
        <v>7</v>
      </c>
      <c r="I192" s="3"/>
      <c r="J192" s="1">
        <v>44275.094618055598</v>
      </c>
      <c r="K192" s="4"/>
      <c r="L192" s="4">
        <v>9.0787666666666702</v>
      </c>
      <c r="M192" s="4">
        <v>0</v>
      </c>
      <c r="N192" s="3" t="b">
        <v>1</v>
      </c>
      <c r="O192" s="4">
        <v>0</v>
      </c>
      <c r="P192" s="4"/>
      <c r="Q192" s="4">
        <v>0</v>
      </c>
      <c r="R192" s="4"/>
      <c r="S192" s="4" t="s">
        <v>30</v>
      </c>
      <c r="T192" s="3" t="b">
        <v>0</v>
      </c>
      <c r="U192" s="4">
        <v>7.2244333333333302</v>
      </c>
      <c r="V192" s="4">
        <v>72429.700152962294</v>
      </c>
      <c r="W192" s="4">
        <v>80.316964987537204</v>
      </c>
      <c r="X192" s="3" t="b">
        <v>0</v>
      </c>
    </row>
    <row r="193" spans="1:24">
      <c r="A193" s="3"/>
      <c r="B193" s="3"/>
      <c r="C193" s="3" t="s">
        <v>442</v>
      </c>
      <c r="D193" s="3" t="s">
        <v>174</v>
      </c>
      <c r="E193" s="3"/>
      <c r="F193" s="4">
        <v>121</v>
      </c>
      <c r="G193" s="3" t="s">
        <v>441</v>
      </c>
      <c r="H193" s="3" t="s">
        <v>7</v>
      </c>
      <c r="I193" s="3"/>
      <c r="J193" s="1">
        <v>44275.139872685198</v>
      </c>
      <c r="K193" s="4"/>
      <c r="L193" s="4">
        <v>8.9730833333333297</v>
      </c>
      <c r="M193" s="4">
        <v>6749.2356576232496</v>
      </c>
      <c r="N193" s="3" t="b">
        <v>1</v>
      </c>
      <c r="O193" s="4">
        <v>16.595685212796099</v>
      </c>
      <c r="P193" s="4"/>
      <c r="Q193" s="4">
        <v>16.595685212796099</v>
      </c>
      <c r="R193" s="4"/>
      <c r="S193" s="4">
        <v>58.455924655489603</v>
      </c>
      <c r="T193" s="3" t="b">
        <v>0</v>
      </c>
      <c r="U193" s="4">
        <v>7.2243833333333303</v>
      </c>
      <c r="V193" s="4">
        <v>84296.077874569295</v>
      </c>
      <c r="W193" s="4">
        <v>75.340356060742394</v>
      </c>
      <c r="X193" s="3" t="b">
        <v>0</v>
      </c>
    </row>
    <row r="194" spans="1:24">
      <c r="A194" s="3"/>
      <c r="B194" s="3"/>
      <c r="C194" s="3" t="s">
        <v>440</v>
      </c>
      <c r="D194" s="3" t="s">
        <v>174</v>
      </c>
      <c r="E194" s="3"/>
      <c r="F194" s="4">
        <v>122</v>
      </c>
      <c r="G194" s="3" t="s">
        <v>439</v>
      </c>
      <c r="H194" s="3" t="s">
        <v>7</v>
      </c>
      <c r="I194" s="3"/>
      <c r="J194" s="1">
        <v>44275.154872685198</v>
      </c>
      <c r="K194" s="4"/>
      <c r="L194" s="4">
        <v>8.9756999999999998</v>
      </c>
      <c r="M194" s="4">
        <v>9544.5649822016694</v>
      </c>
      <c r="N194" s="3" t="b">
        <v>1</v>
      </c>
      <c r="O194" s="4">
        <v>27.750316920451102</v>
      </c>
      <c r="P194" s="4"/>
      <c r="Q194" s="4">
        <v>27.750316920451102</v>
      </c>
      <c r="R194" s="4"/>
      <c r="S194" s="4">
        <v>61.068125256498597</v>
      </c>
      <c r="T194" s="3" t="b">
        <v>0</v>
      </c>
      <c r="U194" s="4">
        <v>7.22441666666667</v>
      </c>
      <c r="V194" s="4">
        <v>96221.650673494602</v>
      </c>
      <c r="W194" s="4">
        <v>78.573899409547906</v>
      </c>
      <c r="X194" s="3" t="b">
        <v>0</v>
      </c>
    </row>
    <row r="195" spans="1:24">
      <c r="A195" s="3"/>
      <c r="B195" s="3"/>
      <c r="C195" s="3" t="s">
        <v>438</v>
      </c>
      <c r="D195" s="3" t="s">
        <v>174</v>
      </c>
      <c r="E195" s="3"/>
      <c r="F195" s="4">
        <v>123</v>
      </c>
      <c r="G195" s="3" t="s">
        <v>437</v>
      </c>
      <c r="H195" s="3" t="s">
        <v>7</v>
      </c>
      <c r="I195" s="3"/>
      <c r="J195" s="1">
        <v>44275.170023148101</v>
      </c>
      <c r="K195" s="4"/>
      <c r="L195" s="4">
        <v>8.9756666666666707</v>
      </c>
      <c r="M195" s="4">
        <v>8240.3163141718796</v>
      </c>
      <c r="N195" s="3" t="b">
        <v>0</v>
      </c>
      <c r="O195" s="4">
        <v>25.997532828499999</v>
      </c>
      <c r="P195" s="4"/>
      <c r="Q195" s="4">
        <v>25.997532828499999</v>
      </c>
      <c r="R195" s="4"/>
      <c r="S195" s="4">
        <v>49.709498036151999</v>
      </c>
      <c r="T195" s="3" t="b">
        <v>0</v>
      </c>
      <c r="U195" s="4">
        <v>7.2243833333333303</v>
      </c>
      <c r="V195" s="4">
        <v>85668.9530358552</v>
      </c>
      <c r="W195" s="4">
        <v>75.707099494842396</v>
      </c>
      <c r="X195" s="3" t="b">
        <v>0</v>
      </c>
    </row>
    <row r="196" spans="1:24">
      <c r="A196" s="3"/>
      <c r="B196" s="3"/>
      <c r="C196" s="3" t="s">
        <v>436</v>
      </c>
      <c r="D196" s="3" t="s">
        <v>174</v>
      </c>
      <c r="E196" s="3"/>
      <c r="F196" s="4">
        <v>124</v>
      </c>
      <c r="G196" s="3" t="s">
        <v>435</v>
      </c>
      <c r="H196" s="3" t="s">
        <v>7</v>
      </c>
      <c r="I196" s="3"/>
      <c r="J196" s="1">
        <v>44275.185011574104</v>
      </c>
      <c r="K196" s="4"/>
      <c r="L196" s="4">
        <v>8.9756999999999998</v>
      </c>
      <c r="M196" s="4">
        <v>10425.3775623932</v>
      </c>
      <c r="N196" s="3" t="b">
        <v>1</v>
      </c>
      <c r="O196" s="4">
        <v>39.192666064962403</v>
      </c>
      <c r="P196" s="4"/>
      <c r="Q196" s="4">
        <v>39.192666064962403</v>
      </c>
      <c r="R196" s="4"/>
      <c r="S196" s="4">
        <v>62.8643234285557</v>
      </c>
      <c r="T196" s="3" t="b">
        <v>0</v>
      </c>
      <c r="U196" s="4">
        <v>7.2278833333333301</v>
      </c>
      <c r="V196" s="4">
        <v>87744.924336847806</v>
      </c>
      <c r="W196" s="4">
        <v>76.115084892709802</v>
      </c>
      <c r="X196" s="3" t="b">
        <v>0</v>
      </c>
    </row>
    <row r="197" spans="1:24">
      <c r="A197" s="3"/>
      <c r="B197" s="3"/>
      <c r="C197" s="3" t="s">
        <v>434</v>
      </c>
      <c r="D197" s="3" t="s">
        <v>174</v>
      </c>
      <c r="E197" s="3"/>
      <c r="F197" s="4">
        <v>125</v>
      </c>
      <c r="G197" s="3" t="s">
        <v>433</v>
      </c>
      <c r="H197" s="3" t="s">
        <v>7</v>
      </c>
      <c r="I197" s="3"/>
      <c r="J197" s="1">
        <v>44275.199988425898</v>
      </c>
      <c r="K197" s="4"/>
      <c r="L197" s="4">
        <v>8.9756833333333308</v>
      </c>
      <c r="M197" s="4">
        <v>8223.3067535322498</v>
      </c>
      <c r="N197" s="3" t="b">
        <v>1</v>
      </c>
      <c r="O197" s="4">
        <v>45.291671547226798</v>
      </c>
      <c r="P197" s="4"/>
      <c r="Q197" s="4">
        <v>45.291671547226798</v>
      </c>
      <c r="R197" s="4"/>
      <c r="S197" s="4">
        <v>51.804663026967702</v>
      </c>
      <c r="T197" s="3" t="b">
        <v>0</v>
      </c>
      <c r="U197" s="4">
        <v>7.2243833333333303</v>
      </c>
      <c r="V197" s="4">
        <v>63611.932276361498</v>
      </c>
      <c r="W197" s="4">
        <v>74.572257511531305</v>
      </c>
      <c r="X197" s="3" t="b">
        <v>0</v>
      </c>
    </row>
    <row r="198" spans="1:24">
      <c r="A198" s="3"/>
      <c r="B198" s="3"/>
      <c r="C198" s="3" t="s">
        <v>421</v>
      </c>
      <c r="D198" s="3" t="s">
        <v>174</v>
      </c>
      <c r="E198" s="3"/>
      <c r="F198" s="4">
        <v>126</v>
      </c>
      <c r="G198" s="3" t="s">
        <v>432</v>
      </c>
      <c r="H198" s="3" t="s">
        <v>7</v>
      </c>
      <c r="I198" s="3"/>
      <c r="J198" s="1">
        <v>44275.215092592603</v>
      </c>
      <c r="K198" s="4"/>
      <c r="L198" s="4">
        <v>8.9757166666666706</v>
      </c>
      <c r="M198" s="4">
        <v>9536.4933593909791</v>
      </c>
      <c r="N198" s="3" t="b">
        <v>1</v>
      </c>
      <c r="O198" s="4">
        <v>59.652088733956603</v>
      </c>
      <c r="P198" s="4"/>
      <c r="Q198" s="4">
        <v>59.652088733956603</v>
      </c>
      <c r="R198" s="4"/>
      <c r="S198" s="4">
        <v>59.111887714775001</v>
      </c>
      <c r="T198" s="3" t="b">
        <v>0</v>
      </c>
      <c r="U198" s="4">
        <v>7.2279</v>
      </c>
      <c r="V198" s="4">
        <v>61966.355631102699</v>
      </c>
      <c r="W198" s="4">
        <v>76.101020285224806</v>
      </c>
      <c r="X198" s="3" t="b">
        <v>0</v>
      </c>
    </row>
    <row r="199" spans="1:24">
      <c r="A199" s="3"/>
      <c r="B199" s="3"/>
      <c r="C199" s="3" t="s">
        <v>431</v>
      </c>
      <c r="D199" s="3" t="s">
        <v>174</v>
      </c>
      <c r="E199" s="3"/>
      <c r="F199" s="4">
        <v>127</v>
      </c>
      <c r="G199" s="3" t="s">
        <v>430</v>
      </c>
      <c r="H199" s="3" t="s">
        <v>7</v>
      </c>
      <c r="I199" s="3"/>
      <c r="J199" s="1">
        <v>44275.230138888903</v>
      </c>
      <c r="K199" s="4"/>
      <c r="L199" s="4">
        <v>8.9732500000000002</v>
      </c>
      <c r="M199" s="4">
        <v>15876.933058013899</v>
      </c>
      <c r="N199" s="3" t="b">
        <v>1</v>
      </c>
      <c r="O199" s="4">
        <v>92.667167790088001</v>
      </c>
      <c r="P199" s="4"/>
      <c r="Q199" s="4">
        <v>92.667167790088001</v>
      </c>
      <c r="R199" s="4"/>
      <c r="S199" s="4">
        <v>72.351675566164005</v>
      </c>
      <c r="T199" s="3" t="b">
        <v>0</v>
      </c>
      <c r="U199" s="4">
        <v>7.2245333333333299</v>
      </c>
      <c r="V199" s="4">
        <v>75420.779679173895</v>
      </c>
      <c r="W199" s="4">
        <v>78.940363019034194</v>
      </c>
      <c r="X199" s="3" t="b">
        <v>0</v>
      </c>
    </row>
    <row r="200" spans="1:24">
      <c r="A200" s="3"/>
      <c r="B200" s="3"/>
      <c r="C200" s="3" t="s">
        <v>429</v>
      </c>
      <c r="D200" s="3" t="s">
        <v>174</v>
      </c>
      <c r="E200" s="3"/>
      <c r="F200" s="4">
        <v>128</v>
      </c>
      <c r="G200" s="3" t="s">
        <v>428</v>
      </c>
      <c r="H200" s="3" t="s">
        <v>7</v>
      </c>
      <c r="I200" s="3"/>
      <c r="J200" s="1">
        <v>44275.2452430556</v>
      </c>
      <c r="K200" s="4"/>
      <c r="L200" s="4">
        <v>8.9731166666666695</v>
      </c>
      <c r="M200" s="4">
        <v>16125.620843868101</v>
      </c>
      <c r="N200" s="3" t="b">
        <v>1</v>
      </c>
      <c r="O200" s="4">
        <v>120.937217664342</v>
      </c>
      <c r="P200" s="4"/>
      <c r="Q200" s="4">
        <v>120.937217664342</v>
      </c>
      <c r="R200" s="4"/>
      <c r="S200" s="4">
        <v>71.636974943565093</v>
      </c>
      <c r="T200" s="3" t="b">
        <v>0</v>
      </c>
      <c r="U200" s="4">
        <v>7.22441666666667</v>
      </c>
      <c r="V200" s="4">
        <v>62263.922784206101</v>
      </c>
      <c r="W200" s="4">
        <v>81.286336031092901</v>
      </c>
      <c r="X200" s="3" t="b">
        <v>0</v>
      </c>
    </row>
    <row r="201" spans="1:24">
      <c r="A201" s="3"/>
      <c r="B201" s="3"/>
      <c r="C201" s="3" t="s">
        <v>427</v>
      </c>
      <c r="D201" s="3" t="s">
        <v>174</v>
      </c>
      <c r="E201" s="3"/>
      <c r="F201" s="4">
        <v>129</v>
      </c>
      <c r="G201" s="3" t="s">
        <v>426</v>
      </c>
      <c r="H201" s="3" t="s">
        <v>7</v>
      </c>
      <c r="I201" s="3"/>
      <c r="J201" s="1">
        <v>44275.260381944398</v>
      </c>
      <c r="K201" s="4"/>
      <c r="L201" s="4">
        <v>8.9731000000000005</v>
      </c>
      <c r="M201" s="4">
        <v>16207.267791263999</v>
      </c>
      <c r="N201" s="3" t="b">
        <v>1</v>
      </c>
      <c r="O201" s="4">
        <v>89.0336598009645</v>
      </c>
      <c r="P201" s="4"/>
      <c r="Q201" s="4">
        <v>89.0336598009645</v>
      </c>
      <c r="R201" s="4"/>
      <c r="S201" s="4">
        <v>71.176316951638199</v>
      </c>
      <c r="T201" s="3" t="b">
        <v>0</v>
      </c>
      <c r="U201" s="4">
        <v>7.2244000000000002</v>
      </c>
      <c r="V201" s="4">
        <v>79338.2092651891</v>
      </c>
      <c r="W201" s="4">
        <v>80.147894422862507</v>
      </c>
      <c r="X201" s="3" t="b">
        <v>0</v>
      </c>
    </row>
    <row r="202" spans="1:24">
      <c r="A202" s="3"/>
      <c r="B202" s="3"/>
      <c r="C202" s="3" t="s">
        <v>425</v>
      </c>
      <c r="D202" s="3" t="s">
        <v>174</v>
      </c>
      <c r="E202" s="3"/>
      <c r="F202" s="4">
        <v>130</v>
      </c>
      <c r="G202" s="3" t="s">
        <v>424</v>
      </c>
      <c r="H202" s="3" t="s">
        <v>7</v>
      </c>
      <c r="I202" s="3"/>
      <c r="J202" s="1">
        <v>44275.275474536997</v>
      </c>
      <c r="K202" s="4"/>
      <c r="L202" s="4">
        <v>8.9757166666666706</v>
      </c>
      <c r="M202" s="4">
        <v>16032.2421732193</v>
      </c>
      <c r="N202" s="3" t="b">
        <v>1</v>
      </c>
      <c r="O202" s="4">
        <v>146.029987746876</v>
      </c>
      <c r="P202" s="4"/>
      <c r="Q202" s="4">
        <v>146.029987746876</v>
      </c>
      <c r="R202" s="4"/>
      <c r="S202" s="4">
        <v>73.479095598546493</v>
      </c>
      <c r="T202" s="3" t="b">
        <v>0</v>
      </c>
      <c r="U202" s="4">
        <v>7.22441666666667</v>
      </c>
      <c r="V202" s="4">
        <v>53083.963760107603</v>
      </c>
      <c r="W202" s="4">
        <v>78.0873831162546</v>
      </c>
      <c r="X202" s="3" t="b">
        <v>0</v>
      </c>
    </row>
    <row r="203" spans="1:24">
      <c r="A203" s="3"/>
      <c r="B203" s="3"/>
      <c r="C203" s="3" t="s">
        <v>421</v>
      </c>
      <c r="D203" s="3" t="s">
        <v>174</v>
      </c>
      <c r="E203" s="3"/>
      <c r="F203" s="4">
        <v>126</v>
      </c>
      <c r="G203" s="3" t="s">
        <v>420</v>
      </c>
      <c r="H203" s="3" t="s">
        <v>7</v>
      </c>
      <c r="I203" s="3"/>
      <c r="J203" s="1">
        <v>44275.305428240703</v>
      </c>
      <c r="K203" s="4"/>
      <c r="L203" s="4">
        <v>8.9731333333333296</v>
      </c>
      <c r="M203" s="4">
        <v>9855.9880721355294</v>
      </c>
      <c r="N203" s="3" t="b">
        <v>1</v>
      </c>
      <c r="O203" s="4">
        <v>66.770443350218898</v>
      </c>
      <c r="P203" s="4"/>
      <c r="Q203" s="4">
        <v>66.770443350218898</v>
      </c>
      <c r="R203" s="4"/>
      <c r="S203" s="4">
        <v>57.342389277680802</v>
      </c>
      <c r="T203" s="3" t="b">
        <v>0</v>
      </c>
      <c r="U203" s="4">
        <v>7.22441666666667</v>
      </c>
      <c r="V203" s="4">
        <v>59336.138339449702</v>
      </c>
      <c r="W203" s="4">
        <v>80.626181114908107</v>
      </c>
      <c r="X203" s="3" t="b">
        <v>0</v>
      </c>
    </row>
    <row r="204" spans="1:24">
      <c r="A204" s="3"/>
      <c r="B204" s="3"/>
      <c r="C204" s="3" t="s">
        <v>419</v>
      </c>
      <c r="D204" s="3" t="s">
        <v>174</v>
      </c>
      <c r="E204" s="3"/>
      <c r="F204" s="4">
        <v>131</v>
      </c>
      <c r="G204" s="3" t="s">
        <v>418</v>
      </c>
      <c r="H204" s="3" t="s">
        <v>7</v>
      </c>
      <c r="I204" s="3"/>
      <c r="J204" s="1">
        <v>44275.320474537002</v>
      </c>
      <c r="K204" s="4"/>
      <c r="L204" s="4">
        <v>8.9756666666666707</v>
      </c>
      <c r="M204" s="4">
        <v>20070.2910205382</v>
      </c>
      <c r="N204" s="3" t="b">
        <v>1</v>
      </c>
      <c r="O204" s="4">
        <v>137.397926392464</v>
      </c>
      <c r="P204" s="4"/>
      <c r="Q204" s="4">
        <v>137.397926392464</v>
      </c>
      <c r="R204" s="4"/>
      <c r="S204" s="4">
        <v>74.666055504486096</v>
      </c>
      <c r="T204" s="3" t="b">
        <v>0</v>
      </c>
      <c r="U204" s="4">
        <v>7.2243833333333303</v>
      </c>
      <c r="V204" s="4">
        <v>69879.071226843793</v>
      </c>
      <c r="W204" s="4">
        <v>76.170335646224501</v>
      </c>
      <c r="X204" s="3" t="b">
        <v>0</v>
      </c>
    </row>
    <row r="205" spans="1:24">
      <c r="A205" s="3"/>
      <c r="B205" s="3"/>
      <c r="C205" s="3" t="s">
        <v>395</v>
      </c>
      <c r="D205" s="3" t="s">
        <v>174</v>
      </c>
      <c r="E205" s="3"/>
      <c r="F205" s="4">
        <v>132</v>
      </c>
      <c r="G205" s="3" t="s">
        <v>417</v>
      </c>
      <c r="H205" s="3" t="s">
        <v>7</v>
      </c>
      <c r="I205" s="3"/>
      <c r="J205" s="1">
        <v>44275.3355324074</v>
      </c>
      <c r="K205" s="4"/>
      <c r="L205" s="4">
        <v>8.9756999999999998</v>
      </c>
      <c r="M205" s="4">
        <v>15918.733269222999</v>
      </c>
      <c r="N205" s="3" t="b">
        <v>1</v>
      </c>
      <c r="O205" s="4">
        <v>102.199855700133</v>
      </c>
      <c r="P205" s="4"/>
      <c r="Q205" s="4">
        <v>102.199855700133</v>
      </c>
      <c r="R205" s="4"/>
      <c r="S205" s="4">
        <v>61.494643246261802</v>
      </c>
      <c r="T205" s="3" t="b">
        <v>0</v>
      </c>
      <c r="U205" s="4">
        <v>7.2278833333333301</v>
      </c>
      <c r="V205" s="4">
        <v>70170.531167504698</v>
      </c>
      <c r="W205" s="4">
        <v>75.494487677794396</v>
      </c>
      <c r="X205" s="3" t="b">
        <v>0</v>
      </c>
    </row>
    <row r="206" spans="1:24">
      <c r="A206" s="3"/>
      <c r="B206" s="3"/>
      <c r="C206" s="3" t="s">
        <v>395</v>
      </c>
      <c r="D206" s="3" t="s">
        <v>174</v>
      </c>
      <c r="E206" s="3"/>
      <c r="F206" s="4">
        <v>132</v>
      </c>
      <c r="G206" s="3" t="s">
        <v>416</v>
      </c>
      <c r="H206" s="3" t="s">
        <v>7</v>
      </c>
      <c r="I206" s="3"/>
      <c r="J206" s="1">
        <v>44275.350682870398</v>
      </c>
      <c r="K206" s="4"/>
      <c r="L206" s="4">
        <v>8.9756999999999998</v>
      </c>
      <c r="M206" s="4">
        <v>15271.955773261099</v>
      </c>
      <c r="N206" s="3" t="b">
        <v>1</v>
      </c>
      <c r="O206" s="4">
        <v>100.11179551825199</v>
      </c>
      <c r="P206" s="4"/>
      <c r="Q206" s="4">
        <v>100.11179551825199</v>
      </c>
      <c r="R206" s="4"/>
      <c r="S206" s="4">
        <v>65.5743150438839</v>
      </c>
      <c r="T206" s="3" t="b">
        <v>0</v>
      </c>
      <c r="U206" s="4">
        <v>7.2278833333333301</v>
      </c>
      <c r="V206" s="4">
        <v>68399.065444435197</v>
      </c>
      <c r="W206" s="4">
        <v>78.287650075399995</v>
      </c>
      <c r="X206" s="3" t="b">
        <v>0</v>
      </c>
    </row>
    <row r="207" spans="1:24">
      <c r="A207" s="3"/>
      <c r="B207" s="3"/>
      <c r="C207" s="3" t="s">
        <v>415</v>
      </c>
      <c r="D207" s="3" t="s">
        <v>174</v>
      </c>
      <c r="E207" s="3"/>
      <c r="F207" s="4">
        <v>133</v>
      </c>
      <c r="G207" s="3" t="s">
        <v>414</v>
      </c>
      <c r="H207" s="3" t="s">
        <v>7</v>
      </c>
      <c r="I207" s="3"/>
      <c r="J207" s="1">
        <v>44275.365775462997</v>
      </c>
      <c r="K207" s="4"/>
      <c r="L207" s="4">
        <v>8.9757166666666706</v>
      </c>
      <c r="M207" s="4">
        <v>11639.490587624699</v>
      </c>
      <c r="N207" s="3" t="b">
        <v>1</v>
      </c>
      <c r="O207" s="4">
        <v>59.703442451950103</v>
      </c>
      <c r="P207" s="4"/>
      <c r="Q207" s="4">
        <v>59.703442451950103</v>
      </c>
      <c r="R207" s="4"/>
      <c r="S207" s="4">
        <v>59.2316505044001</v>
      </c>
      <c r="T207" s="3" t="b">
        <v>0</v>
      </c>
      <c r="U207" s="4">
        <v>7.2244333333333302</v>
      </c>
      <c r="V207" s="4">
        <v>75587.988169239805</v>
      </c>
      <c r="W207" s="4">
        <v>77.082600199269905</v>
      </c>
      <c r="X207" s="3" t="b">
        <v>0</v>
      </c>
    </row>
    <row r="208" spans="1:24">
      <c r="A208" s="3"/>
      <c r="B208" s="3"/>
      <c r="C208" s="3" t="s">
        <v>413</v>
      </c>
      <c r="D208" s="3" t="s">
        <v>174</v>
      </c>
      <c r="E208" s="3"/>
      <c r="F208" s="4">
        <v>134</v>
      </c>
      <c r="G208" s="3" t="s">
        <v>412</v>
      </c>
      <c r="H208" s="3" t="s">
        <v>7</v>
      </c>
      <c r="I208" s="3"/>
      <c r="J208" s="1">
        <v>44275.3808796296</v>
      </c>
      <c r="K208" s="4"/>
      <c r="L208" s="4">
        <v>8.9731000000000005</v>
      </c>
      <c r="M208" s="4">
        <v>11820.9209611322</v>
      </c>
      <c r="N208" s="3" t="b">
        <v>1</v>
      </c>
      <c r="O208" s="4">
        <v>80.826637587142798</v>
      </c>
      <c r="P208" s="4"/>
      <c r="Q208" s="4">
        <v>80.826637587142798</v>
      </c>
      <c r="R208" s="4"/>
      <c r="S208" s="4">
        <v>68.745402478056306</v>
      </c>
      <c r="T208" s="3" t="b">
        <v>0</v>
      </c>
      <c r="U208" s="4">
        <v>7.2244000000000002</v>
      </c>
      <c r="V208" s="4">
        <v>62147.491726783403</v>
      </c>
      <c r="W208" s="4">
        <v>74.781077705435905</v>
      </c>
      <c r="X208" s="3" t="b">
        <v>0</v>
      </c>
    </row>
    <row r="209" spans="1:24">
      <c r="A209" s="3"/>
      <c r="B209" s="3"/>
      <c r="C209" s="3" t="s">
        <v>411</v>
      </c>
      <c r="D209" s="3" t="s">
        <v>174</v>
      </c>
      <c r="E209" s="3"/>
      <c r="F209" s="4">
        <v>135</v>
      </c>
      <c r="G209" s="3" t="s">
        <v>410</v>
      </c>
      <c r="H209" s="3" t="s">
        <v>7</v>
      </c>
      <c r="I209" s="3"/>
      <c r="J209" s="1">
        <v>44275.395949074104</v>
      </c>
      <c r="K209" s="4"/>
      <c r="L209" s="4">
        <v>8.9731166666666695</v>
      </c>
      <c r="M209" s="4">
        <v>10882.945362479901</v>
      </c>
      <c r="N209" s="3" t="b">
        <v>1</v>
      </c>
      <c r="O209" s="4">
        <v>58.138343686178899</v>
      </c>
      <c r="P209" s="4"/>
      <c r="Q209" s="4">
        <v>58.138343686178899</v>
      </c>
      <c r="R209" s="4"/>
      <c r="S209" s="4">
        <v>70.108873574631204</v>
      </c>
      <c r="T209" s="3" t="b">
        <v>0</v>
      </c>
      <c r="U209" s="4">
        <v>7.22441666666667</v>
      </c>
      <c r="V209" s="4">
        <v>71928.539138672204</v>
      </c>
      <c r="W209" s="4">
        <v>78.9167404367806</v>
      </c>
      <c r="X209" s="3" t="b">
        <v>0</v>
      </c>
    </row>
    <row r="210" spans="1:24">
      <c r="A210" s="3"/>
      <c r="B210" s="3"/>
      <c r="C210" s="3" t="s">
        <v>409</v>
      </c>
      <c r="D210" s="3" t="s">
        <v>174</v>
      </c>
      <c r="E210" s="3"/>
      <c r="F210" s="4">
        <v>136</v>
      </c>
      <c r="G210" s="3" t="s">
        <v>408</v>
      </c>
      <c r="H210" s="3" t="s">
        <v>7</v>
      </c>
      <c r="I210" s="3"/>
      <c r="J210" s="1">
        <v>44275.410891203697</v>
      </c>
      <c r="K210" s="4"/>
      <c r="L210" s="4">
        <v>8.9731000000000005</v>
      </c>
      <c r="M210" s="4">
        <v>17393.127086517299</v>
      </c>
      <c r="N210" s="3" t="b">
        <v>1</v>
      </c>
      <c r="O210" s="4">
        <v>120.30647778499301</v>
      </c>
      <c r="P210" s="4"/>
      <c r="Q210" s="4">
        <v>120.30647778499301</v>
      </c>
      <c r="R210" s="4"/>
      <c r="S210" s="4">
        <v>64.734590775928893</v>
      </c>
      <c r="T210" s="3" t="b">
        <v>0</v>
      </c>
      <c r="U210" s="4">
        <v>7.2244000000000002</v>
      </c>
      <c r="V210" s="4">
        <v>67439.631471389104</v>
      </c>
      <c r="W210" s="4">
        <v>79.054579425610797</v>
      </c>
      <c r="X210" s="3" t="b">
        <v>0</v>
      </c>
    </row>
    <row r="211" spans="1:24">
      <c r="A211" s="3"/>
      <c r="B211" s="3"/>
      <c r="C211" s="3" t="s">
        <v>407</v>
      </c>
      <c r="D211" s="3" t="s">
        <v>174</v>
      </c>
      <c r="E211" s="3"/>
      <c r="F211" s="4">
        <v>137</v>
      </c>
      <c r="G211" s="3" t="s">
        <v>406</v>
      </c>
      <c r="H211" s="3" t="s">
        <v>7</v>
      </c>
      <c r="I211" s="3"/>
      <c r="J211" s="1">
        <v>44275.425798611097</v>
      </c>
      <c r="K211" s="4"/>
      <c r="L211" s="4">
        <v>8.9757166666666706</v>
      </c>
      <c r="M211" s="4">
        <v>24825.1332847011</v>
      </c>
      <c r="N211" s="3" t="b">
        <v>1</v>
      </c>
      <c r="O211" s="4">
        <v>131.991410499273</v>
      </c>
      <c r="P211" s="4"/>
      <c r="Q211" s="4">
        <v>131.991410499273</v>
      </c>
      <c r="R211" s="4"/>
      <c r="S211" s="4">
        <v>71.5231766464223</v>
      </c>
      <c r="T211" s="3" t="b">
        <v>0</v>
      </c>
      <c r="U211" s="4">
        <v>7.2244333333333302</v>
      </c>
      <c r="V211" s="4">
        <v>89317.142429423198</v>
      </c>
      <c r="W211" s="4">
        <v>78.484619145145103</v>
      </c>
      <c r="X211" s="3" t="b">
        <v>0</v>
      </c>
    </row>
    <row r="212" spans="1:24">
      <c r="A212" s="3"/>
      <c r="B212" s="3"/>
      <c r="C212" s="3" t="s">
        <v>405</v>
      </c>
      <c r="D212" s="3" t="s">
        <v>174</v>
      </c>
      <c r="E212" s="3"/>
      <c r="F212" s="4">
        <v>138</v>
      </c>
      <c r="G212" s="3" t="s">
        <v>404</v>
      </c>
      <c r="H212" s="3" t="s">
        <v>7</v>
      </c>
      <c r="I212" s="3"/>
      <c r="J212" s="1">
        <v>44275.440879629597</v>
      </c>
      <c r="K212" s="4"/>
      <c r="L212" s="4">
        <v>8.9731000000000005</v>
      </c>
      <c r="M212" s="4">
        <v>19371.552531112</v>
      </c>
      <c r="N212" s="3" t="b">
        <v>1</v>
      </c>
      <c r="O212" s="4">
        <v>113.653348783693</v>
      </c>
      <c r="P212" s="4"/>
      <c r="Q212" s="4">
        <v>113.653348783693</v>
      </c>
      <c r="R212" s="4"/>
      <c r="S212" s="4">
        <v>63.215163829427802</v>
      </c>
      <c r="T212" s="3" t="b">
        <v>0</v>
      </c>
      <c r="U212" s="4">
        <v>7.2244000000000002</v>
      </c>
      <c r="V212" s="4">
        <v>78587.061129315203</v>
      </c>
      <c r="W212" s="4">
        <v>75.502850083080602</v>
      </c>
      <c r="X212" s="3" t="b">
        <v>0</v>
      </c>
    </row>
    <row r="213" spans="1:24">
      <c r="A213" s="3"/>
      <c r="B213" s="3"/>
      <c r="C213" s="3" t="s">
        <v>401</v>
      </c>
      <c r="D213" s="3" t="s">
        <v>174</v>
      </c>
      <c r="E213" s="3"/>
      <c r="F213" s="4">
        <v>139</v>
      </c>
      <c r="G213" s="3" t="s">
        <v>400</v>
      </c>
      <c r="H213" s="3" t="s">
        <v>7</v>
      </c>
      <c r="I213" s="3"/>
      <c r="J213" s="1">
        <v>44275.471030092602</v>
      </c>
      <c r="K213" s="4"/>
      <c r="L213" s="4">
        <v>8.9756833333333308</v>
      </c>
      <c r="M213" s="4">
        <v>17419.219592291302</v>
      </c>
      <c r="N213" s="3" t="b">
        <v>1</v>
      </c>
      <c r="O213" s="4">
        <v>145.600959989996</v>
      </c>
      <c r="P213" s="4"/>
      <c r="Q213" s="4">
        <v>145.600959989996</v>
      </c>
      <c r="R213" s="4"/>
      <c r="S213" s="4">
        <v>62.6803835024172</v>
      </c>
      <c r="T213" s="3" t="b">
        <v>0</v>
      </c>
      <c r="U213" s="4">
        <v>7.2244000000000002</v>
      </c>
      <c r="V213" s="4">
        <v>57817.1883420956</v>
      </c>
      <c r="W213" s="4">
        <v>74.106672877998605</v>
      </c>
      <c r="X213" s="3" t="b">
        <v>0</v>
      </c>
    </row>
    <row r="214" spans="1:24">
      <c r="A214" s="3"/>
      <c r="B214" s="3"/>
      <c r="C214" s="3" t="s">
        <v>399</v>
      </c>
      <c r="D214" s="3" t="s">
        <v>174</v>
      </c>
      <c r="E214" s="3"/>
      <c r="F214" s="4">
        <v>140</v>
      </c>
      <c r="G214" s="3" t="s">
        <v>398</v>
      </c>
      <c r="H214" s="3" t="s">
        <v>7</v>
      </c>
      <c r="I214" s="3"/>
      <c r="J214" s="1">
        <v>44275.486099537004</v>
      </c>
      <c r="K214" s="4"/>
      <c r="L214" s="4">
        <v>8.9756999999999998</v>
      </c>
      <c r="M214" s="4">
        <v>20311.039198140999</v>
      </c>
      <c r="N214" s="3" t="b">
        <v>1</v>
      </c>
      <c r="O214" s="4">
        <v>108.605861511599</v>
      </c>
      <c r="P214" s="4"/>
      <c r="Q214" s="4">
        <v>108.605861511599</v>
      </c>
      <c r="R214" s="4"/>
      <c r="S214" s="4">
        <v>58.283257778798301</v>
      </c>
      <c r="T214" s="3" t="b">
        <v>0</v>
      </c>
      <c r="U214" s="4">
        <v>7.22441666666667</v>
      </c>
      <c r="V214" s="4">
        <v>85396.949379790894</v>
      </c>
      <c r="W214" s="4">
        <v>77.820459818353896</v>
      </c>
      <c r="X214" s="3" t="b">
        <v>0</v>
      </c>
    </row>
    <row r="215" spans="1:24">
      <c r="A215" s="3"/>
      <c r="B215" s="3"/>
      <c r="C215" s="3" t="s">
        <v>397</v>
      </c>
      <c r="D215" s="3" t="s">
        <v>174</v>
      </c>
      <c r="E215" s="3"/>
      <c r="F215" s="4">
        <v>141</v>
      </c>
      <c r="G215" s="3" t="s">
        <v>396</v>
      </c>
      <c r="H215" s="3" t="s">
        <v>7</v>
      </c>
      <c r="I215" s="3"/>
      <c r="J215" s="1">
        <v>44275.5011689815</v>
      </c>
      <c r="K215" s="4"/>
      <c r="L215" s="4">
        <v>8.9731000000000005</v>
      </c>
      <c r="M215" s="4">
        <v>14338.048174559701</v>
      </c>
      <c r="N215" s="3" t="b">
        <v>1</v>
      </c>
      <c r="O215" s="4">
        <v>113.49295385469</v>
      </c>
      <c r="P215" s="4"/>
      <c r="Q215" s="4">
        <v>113.49295385469</v>
      </c>
      <c r="R215" s="4"/>
      <c r="S215" s="4">
        <v>65.334840660606702</v>
      </c>
      <c r="T215" s="3" t="b">
        <v>0</v>
      </c>
      <c r="U215" s="4">
        <v>7.2243833333333303</v>
      </c>
      <c r="V215" s="4">
        <v>58231.973551978001</v>
      </c>
      <c r="W215" s="4">
        <v>74.772904289893106</v>
      </c>
      <c r="X215" s="3" t="b">
        <v>0</v>
      </c>
    </row>
    <row r="216" spans="1:24">
      <c r="A216" s="3"/>
      <c r="B216" s="3"/>
      <c r="C216" s="3" t="s">
        <v>395</v>
      </c>
      <c r="D216" s="3" t="s">
        <v>174</v>
      </c>
      <c r="E216" s="3"/>
      <c r="F216" s="4">
        <v>132</v>
      </c>
      <c r="G216" s="3" t="s">
        <v>394</v>
      </c>
      <c r="H216" s="3" t="s">
        <v>7</v>
      </c>
      <c r="I216" s="3"/>
      <c r="J216" s="1">
        <v>44275.516203703701</v>
      </c>
      <c r="K216" s="4"/>
      <c r="L216" s="4">
        <v>8.9756999999999998</v>
      </c>
      <c r="M216" s="4">
        <v>18410.5899854616</v>
      </c>
      <c r="N216" s="3" t="b">
        <v>1</v>
      </c>
      <c r="O216" s="4">
        <v>136.88323671596001</v>
      </c>
      <c r="P216" s="4"/>
      <c r="Q216" s="4">
        <v>136.88323671596001</v>
      </c>
      <c r="R216" s="4"/>
      <c r="S216" s="4">
        <v>67.699309784988301</v>
      </c>
      <c r="T216" s="3" t="b">
        <v>0</v>
      </c>
      <c r="U216" s="4">
        <v>7.2279</v>
      </c>
      <c r="V216" s="4">
        <v>64298.0425972827</v>
      </c>
      <c r="W216" s="4">
        <v>75.116970130841196</v>
      </c>
      <c r="X216" s="3" t="b">
        <v>0</v>
      </c>
    </row>
    <row r="217" spans="1:24">
      <c r="A217" s="3"/>
      <c r="B217" s="3"/>
      <c r="C217" s="3" t="s">
        <v>391</v>
      </c>
      <c r="D217" s="3" t="s">
        <v>174</v>
      </c>
      <c r="E217" s="3"/>
      <c r="F217" s="4">
        <v>142</v>
      </c>
      <c r="G217" s="3" t="s">
        <v>390</v>
      </c>
      <c r="H217" s="3" t="s">
        <v>7</v>
      </c>
      <c r="I217" s="3"/>
      <c r="J217" s="1">
        <v>44275.561481481498</v>
      </c>
      <c r="K217" s="4"/>
      <c r="L217" s="4">
        <v>8.9731000000000005</v>
      </c>
      <c r="M217" s="4">
        <v>120710.009106846</v>
      </c>
      <c r="N217" s="3" t="b">
        <v>0</v>
      </c>
      <c r="O217" s="4">
        <v>1120.4432377137</v>
      </c>
      <c r="P217" s="4">
        <f>(M217/(AVERAGE(M217:M219))*100)</f>
        <v>93.968292579064425</v>
      </c>
      <c r="Q217" s="4">
        <v>1120.4432377137</v>
      </c>
      <c r="R217" s="4"/>
      <c r="S217" s="4">
        <v>76.687081678185905</v>
      </c>
      <c r="T217" s="3" t="b">
        <v>0</v>
      </c>
      <c r="U217" s="4">
        <v>7.2243833333333303</v>
      </c>
      <c r="V217" s="4">
        <v>61183.515853749101</v>
      </c>
      <c r="W217" s="4">
        <v>77.137959657234106</v>
      </c>
      <c r="X217" s="3" t="b">
        <v>0</v>
      </c>
    </row>
    <row r="218" spans="1:24">
      <c r="A218" s="3"/>
      <c r="B218" s="3"/>
      <c r="C218" s="3" t="s">
        <v>389</v>
      </c>
      <c r="D218" s="3" t="s">
        <v>174</v>
      </c>
      <c r="E218" s="3"/>
      <c r="F218" s="4">
        <v>143</v>
      </c>
      <c r="G218" s="3" t="s">
        <v>388</v>
      </c>
      <c r="H218" s="3" t="s">
        <v>7</v>
      </c>
      <c r="I218" s="3"/>
      <c r="J218" s="1">
        <v>44275.5766435185</v>
      </c>
      <c r="K218" s="4"/>
      <c r="L218" s="4">
        <v>8.9731166666666695</v>
      </c>
      <c r="M218" s="4">
        <v>139107.60241736801</v>
      </c>
      <c r="N218" s="3" t="b">
        <v>0</v>
      </c>
      <c r="O218" s="4">
        <v>1200.7811039794101</v>
      </c>
      <c r="P218" s="4">
        <f>(M218/(AVERAGE(M217:M219))*100)</f>
        <v>108.29014081472764</v>
      </c>
      <c r="Q218" s="4">
        <v>1200.7811039794101</v>
      </c>
      <c r="R218" s="4"/>
      <c r="S218" s="4">
        <v>83.8963081815279</v>
      </c>
      <c r="T218" s="3" t="b">
        <v>0</v>
      </c>
      <c r="U218" s="4">
        <v>7.22441666666667</v>
      </c>
      <c r="V218" s="4">
        <v>65906.576692616203</v>
      </c>
      <c r="W218" s="4">
        <v>77.289951105448097</v>
      </c>
      <c r="X218" s="3" t="b">
        <v>0</v>
      </c>
    </row>
    <row r="219" spans="1:24">
      <c r="A219" s="3"/>
      <c r="B219" s="3"/>
      <c r="C219" s="3" t="s">
        <v>387</v>
      </c>
      <c r="D219" s="3" t="s">
        <v>174</v>
      </c>
      <c r="E219" s="3"/>
      <c r="F219" s="4">
        <v>144</v>
      </c>
      <c r="G219" s="3" t="s">
        <v>386</v>
      </c>
      <c r="H219" s="3" t="s">
        <v>7</v>
      </c>
      <c r="I219" s="3"/>
      <c r="J219" s="1">
        <v>44275.591655092598</v>
      </c>
      <c r="K219" s="4"/>
      <c r="L219" s="4">
        <v>8.9731500000000004</v>
      </c>
      <c r="M219" s="4">
        <v>125557.090283679</v>
      </c>
      <c r="N219" s="3" t="b">
        <v>0</v>
      </c>
      <c r="O219" s="4">
        <v>1096.0926852381699</v>
      </c>
      <c r="P219" s="4">
        <f>(M219/(AVERAGE(M217:M219))*100)</f>
        <v>97.741566606207954</v>
      </c>
      <c r="Q219" s="4">
        <v>1096.0926852381699</v>
      </c>
      <c r="R219" s="4"/>
      <c r="S219" s="4">
        <v>85.733163338962896</v>
      </c>
      <c r="T219" s="3" t="b">
        <v>0</v>
      </c>
      <c r="U219" s="4">
        <v>7.22445</v>
      </c>
      <c r="V219" s="4">
        <v>65016.3618790365</v>
      </c>
      <c r="W219" s="4">
        <v>77.937472517632699</v>
      </c>
      <c r="X219" s="3" t="b">
        <v>0</v>
      </c>
    </row>
    <row r="220" spans="1:24">
      <c r="A220" s="3"/>
      <c r="B220" s="3"/>
      <c r="C220" s="3" t="s">
        <v>385</v>
      </c>
      <c r="D220" s="3" t="s">
        <v>174</v>
      </c>
      <c r="E220" s="3"/>
      <c r="F220" s="4">
        <v>145</v>
      </c>
      <c r="G220" s="3" t="s">
        <v>384</v>
      </c>
      <c r="H220" s="3" t="s">
        <v>7</v>
      </c>
      <c r="I220" s="3"/>
      <c r="J220" s="1">
        <v>44275.606724537</v>
      </c>
      <c r="K220" s="4"/>
      <c r="L220" s="4">
        <v>8.9731333333333296</v>
      </c>
      <c r="M220" s="4">
        <v>129484.520708913</v>
      </c>
      <c r="N220" s="3" t="b">
        <v>0</v>
      </c>
      <c r="O220" s="4">
        <v>1148.49354548064</v>
      </c>
      <c r="P220" s="4">
        <f>(M220/(AVERAGE(M220:M222))*100)</f>
        <v>97.39124536377642</v>
      </c>
      <c r="Q220" s="4">
        <v>1148.49354548064</v>
      </c>
      <c r="R220" s="4"/>
      <c r="S220" s="4">
        <v>80.679373430484503</v>
      </c>
      <c r="T220" s="3" t="b">
        <v>0</v>
      </c>
      <c r="U220" s="4">
        <v>7.2244333333333302</v>
      </c>
      <c r="V220" s="4">
        <v>64068.986020653203</v>
      </c>
      <c r="W220" s="4">
        <v>77.337782760174093</v>
      </c>
      <c r="X220" s="3" t="b">
        <v>0</v>
      </c>
    </row>
    <row r="221" spans="1:24">
      <c r="A221" s="3"/>
      <c r="B221" s="3"/>
      <c r="C221" s="3" t="s">
        <v>383</v>
      </c>
      <c r="D221" s="3" t="s">
        <v>174</v>
      </c>
      <c r="E221" s="3"/>
      <c r="F221" s="4">
        <v>146</v>
      </c>
      <c r="G221" s="3" t="s">
        <v>382</v>
      </c>
      <c r="H221" s="3" t="s">
        <v>7</v>
      </c>
      <c r="I221" s="3"/>
      <c r="J221" s="1">
        <v>44275.621759259302</v>
      </c>
      <c r="K221" s="4"/>
      <c r="L221" s="4">
        <v>8.9730833333333297</v>
      </c>
      <c r="M221" s="4">
        <v>127040.75104359799</v>
      </c>
      <c r="N221" s="3" t="b">
        <v>0</v>
      </c>
      <c r="O221" s="4">
        <v>1108.4480946388901</v>
      </c>
      <c r="P221" s="4">
        <f>(M221/(AVERAGE(M220:M222))*100)</f>
        <v>95.553174142720692</v>
      </c>
      <c r="Q221" s="4">
        <v>1108.4480946388901</v>
      </c>
      <c r="R221" s="4"/>
      <c r="S221" s="4">
        <v>85.040663091489293</v>
      </c>
      <c r="T221" s="3" t="b">
        <v>0</v>
      </c>
      <c r="U221" s="4">
        <v>7.2243833333333303</v>
      </c>
      <c r="V221" s="4">
        <v>65070.744955408001</v>
      </c>
      <c r="W221" s="4">
        <v>74.073626631150006</v>
      </c>
      <c r="X221" s="3" t="b">
        <v>0</v>
      </c>
    </row>
    <row r="222" spans="1:24">
      <c r="A222" s="3"/>
      <c r="B222" s="3"/>
      <c r="C222" s="3" t="s">
        <v>381</v>
      </c>
      <c r="D222" s="3" t="s">
        <v>174</v>
      </c>
      <c r="E222" s="3"/>
      <c r="F222" s="4">
        <v>147</v>
      </c>
      <c r="G222" s="3" t="s">
        <v>380</v>
      </c>
      <c r="H222" s="3" t="s">
        <v>7</v>
      </c>
      <c r="I222" s="3"/>
      <c r="J222" s="1">
        <v>44275.636805555601</v>
      </c>
      <c r="K222" s="4"/>
      <c r="L222" s="4">
        <v>8.9732000000000003</v>
      </c>
      <c r="M222" s="4">
        <v>142333.538067391</v>
      </c>
      <c r="N222" s="3" t="b">
        <v>0</v>
      </c>
      <c r="O222" s="4">
        <v>1268.43816332246</v>
      </c>
      <c r="P222" s="4">
        <f>(M222/(AVERAGE(M220:M222))*100)</f>
        <v>107.05558049350297</v>
      </c>
      <c r="Q222" s="4">
        <v>1268.43816332246</v>
      </c>
      <c r="R222" s="4"/>
      <c r="S222" s="4">
        <v>85.6472796438633</v>
      </c>
      <c r="T222" s="3" t="b">
        <v>0</v>
      </c>
      <c r="U222" s="4">
        <v>7.22448333333333</v>
      </c>
      <c r="V222" s="4">
        <v>63921.424912217699</v>
      </c>
      <c r="W222" s="4">
        <v>76.682205320381897</v>
      </c>
      <c r="X222" s="3" t="b">
        <v>0</v>
      </c>
    </row>
    <row r="223" spans="1:24">
      <c r="A223" s="3"/>
      <c r="B223" s="3"/>
      <c r="C223" s="3" t="s">
        <v>379</v>
      </c>
      <c r="D223" s="3" t="s">
        <v>174</v>
      </c>
      <c r="E223" s="3"/>
      <c r="F223" s="4">
        <v>148</v>
      </c>
      <c r="G223" s="3" t="s">
        <v>378</v>
      </c>
      <c r="H223" s="3" t="s">
        <v>7</v>
      </c>
      <c r="I223" s="3"/>
      <c r="J223" s="1">
        <v>44275.651898148099</v>
      </c>
      <c r="K223" s="4"/>
      <c r="L223" s="4">
        <v>8.9730833333333297</v>
      </c>
      <c r="M223" s="4">
        <v>136942.53957168799</v>
      </c>
      <c r="N223" s="3" t="b">
        <v>0</v>
      </c>
      <c r="O223" s="4">
        <v>1091.62165793341</v>
      </c>
      <c r="P223" s="4">
        <f>(M223/(AVERAGE(M223:M225))*100)</f>
        <v>104.76869813890386</v>
      </c>
      <c r="Q223" s="4">
        <v>1091.62165793341</v>
      </c>
      <c r="R223" s="4"/>
      <c r="S223" s="4">
        <v>80.816955453428605</v>
      </c>
      <c r="T223" s="3" t="b">
        <v>0</v>
      </c>
      <c r="U223" s="4">
        <v>7.2243833333333303</v>
      </c>
      <c r="V223" s="4">
        <v>71194.6570007478</v>
      </c>
      <c r="W223" s="4">
        <v>76.795002881756801</v>
      </c>
      <c r="X223" s="3" t="b">
        <v>0</v>
      </c>
    </row>
    <row r="224" spans="1:24">
      <c r="A224" s="3"/>
      <c r="B224" s="3"/>
      <c r="C224" s="3" t="s">
        <v>377</v>
      </c>
      <c r="D224" s="3" t="s">
        <v>174</v>
      </c>
      <c r="E224" s="3"/>
      <c r="F224" s="4">
        <v>149</v>
      </c>
      <c r="G224" s="3" t="s">
        <v>376</v>
      </c>
      <c r="H224" s="3" t="s">
        <v>7</v>
      </c>
      <c r="I224" s="3"/>
      <c r="J224" s="1">
        <v>44275.666956018496</v>
      </c>
      <c r="K224" s="4"/>
      <c r="L224" s="4">
        <v>8.9731166666666695</v>
      </c>
      <c r="M224" s="4">
        <v>127799.080153453</v>
      </c>
      <c r="N224" s="3" t="b">
        <v>0</v>
      </c>
      <c r="O224" s="4">
        <v>1122.8159001182501</v>
      </c>
      <c r="P224" s="4">
        <f>(M224/(AVERAGE(M223:M225))*100)</f>
        <v>97.773440545970857</v>
      </c>
      <c r="Q224" s="4">
        <v>1122.8159001182501</v>
      </c>
      <c r="R224" s="4"/>
      <c r="S224" s="4">
        <v>80.914919817121501</v>
      </c>
      <c r="T224" s="3" t="b">
        <v>0</v>
      </c>
      <c r="U224" s="4">
        <v>7.22441666666667</v>
      </c>
      <c r="V224" s="4">
        <v>64643.399521562496</v>
      </c>
      <c r="W224" s="4">
        <v>74.907005304611303</v>
      </c>
      <c r="X224" s="3" t="b">
        <v>0</v>
      </c>
    </row>
    <row r="225" spans="1:24">
      <c r="A225" s="3"/>
      <c r="B225" s="3"/>
      <c r="C225" s="3" t="s">
        <v>375</v>
      </c>
      <c r="D225" s="3" t="s">
        <v>174</v>
      </c>
      <c r="E225" s="3"/>
      <c r="F225" s="4">
        <v>150</v>
      </c>
      <c r="G225" s="3" t="s">
        <v>374</v>
      </c>
      <c r="H225" s="3" t="s">
        <v>7</v>
      </c>
      <c r="I225" s="3"/>
      <c r="J225" s="1">
        <v>44275.682013888902</v>
      </c>
      <c r="K225" s="4"/>
      <c r="L225" s="4">
        <v>8.9731666666666694</v>
      </c>
      <c r="M225" s="4">
        <v>127386.58842571601</v>
      </c>
      <c r="N225" s="3" t="b">
        <v>0</v>
      </c>
      <c r="O225" s="4">
        <v>1020.16424148013</v>
      </c>
      <c r="P225" s="4">
        <f>(M225/(AVERAGE(M223:M225))*100)</f>
        <v>97.457861315125285</v>
      </c>
      <c r="Q225" s="4">
        <v>1020.16424148013</v>
      </c>
      <c r="R225" s="4"/>
      <c r="S225" s="4">
        <v>75.484554036083395</v>
      </c>
      <c r="T225" s="3" t="b">
        <v>0</v>
      </c>
      <c r="U225" s="4">
        <v>7.2244666666666699</v>
      </c>
      <c r="V225" s="4">
        <v>70732.557601396606</v>
      </c>
      <c r="W225" s="4">
        <v>75.484760292009298</v>
      </c>
      <c r="X225" s="3" t="b">
        <v>0</v>
      </c>
    </row>
    <row r="226" spans="1:24">
      <c r="A226" s="3"/>
      <c r="B226" s="3"/>
      <c r="C226" s="3" t="s">
        <v>373</v>
      </c>
      <c r="D226" s="3" t="s">
        <v>174</v>
      </c>
      <c r="E226" s="3"/>
      <c r="F226" s="4">
        <v>22</v>
      </c>
      <c r="G226" s="3" t="s">
        <v>372</v>
      </c>
      <c r="H226" s="3" t="s">
        <v>7</v>
      </c>
      <c r="I226" s="3"/>
      <c r="J226" s="1">
        <v>44275.697071759299</v>
      </c>
      <c r="K226" s="4"/>
      <c r="L226" s="4">
        <v>8.9731166666666695</v>
      </c>
      <c r="M226" s="4">
        <v>113804.36004501001</v>
      </c>
      <c r="N226" s="3" t="b">
        <v>0</v>
      </c>
      <c r="O226" s="4">
        <v>934.63079283153104</v>
      </c>
      <c r="P226" s="4">
        <f>(M226/(AVERAGE(M226:M228))*100)</f>
        <v>93.361906691660238</v>
      </c>
      <c r="Q226" s="4">
        <v>934.63079283153104</v>
      </c>
      <c r="R226" s="4"/>
      <c r="S226" s="4">
        <v>84.475104216607804</v>
      </c>
      <c r="T226" s="3" t="b">
        <v>0</v>
      </c>
      <c r="U226" s="4">
        <v>7.2278833333333301</v>
      </c>
      <c r="V226" s="4">
        <v>68793.457948260097</v>
      </c>
      <c r="W226" s="4">
        <v>75.288723574166099</v>
      </c>
      <c r="X226" s="3" t="b">
        <v>0</v>
      </c>
    </row>
    <row r="227" spans="1:24">
      <c r="A227" s="3"/>
      <c r="B227" s="3"/>
      <c r="C227" s="3" t="s">
        <v>369</v>
      </c>
      <c r="D227" s="3" t="s">
        <v>174</v>
      </c>
      <c r="E227" s="3"/>
      <c r="F227" s="4">
        <v>23</v>
      </c>
      <c r="G227" s="3" t="s">
        <v>368</v>
      </c>
      <c r="H227" s="3" t="s">
        <v>7</v>
      </c>
      <c r="I227" s="3"/>
      <c r="J227" s="1">
        <v>44275.727210648103</v>
      </c>
      <c r="K227" s="4"/>
      <c r="L227" s="4">
        <v>8.9758499999999994</v>
      </c>
      <c r="M227" s="4">
        <v>137110.00325377201</v>
      </c>
      <c r="N227" s="3" t="b">
        <v>0</v>
      </c>
      <c r="O227" s="4">
        <v>1153.7320144933301</v>
      </c>
      <c r="P227" s="4">
        <f>(M227/(AVERAGE(M226:M228))*100)</f>
        <v>112.48120305064863</v>
      </c>
      <c r="Q227" s="4">
        <v>1153.7320144933301</v>
      </c>
      <c r="R227" s="4"/>
      <c r="S227" s="4">
        <v>90.002903039964096</v>
      </c>
      <c r="T227" s="3" t="b">
        <v>0</v>
      </c>
      <c r="U227" s="4">
        <v>7.2280333333333298</v>
      </c>
      <c r="V227" s="4">
        <v>67541.874536781994</v>
      </c>
      <c r="W227" s="4">
        <v>75.518228778758399</v>
      </c>
      <c r="X227" s="3" t="b">
        <v>0</v>
      </c>
    </row>
    <row r="228" spans="1:24">
      <c r="A228" s="3"/>
      <c r="B228" s="3"/>
      <c r="C228" s="3" t="s">
        <v>367</v>
      </c>
      <c r="D228" s="3" t="s">
        <v>174</v>
      </c>
      <c r="E228" s="3"/>
      <c r="F228" s="4">
        <v>24</v>
      </c>
      <c r="G228" s="3" t="s">
        <v>366</v>
      </c>
      <c r="H228" s="3" t="s">
        <v>7</v>
      </c>
      <c r="I228" s="3"/>
      <c r="J228" s="1">
        <v>44275.742337962998</v>
      </c>
      <c r="K228" s="4"/>
      <c r="L228" s="4">
        <v>8.9756666666666707</v>
      </c>
      <c r="M228" s="4">
        <v>114773.41261885301</v>
      </c>
      <c r="N228" s="3" t="b">
        <v>0</v>
      </c>
      <c r="O228" s="4">
        <v>901.29111220508196</v>
      </c>
      <c r="P228" s="4">
        <f>(M228/(AVERAGE(M226:M228))*100)</f>
        <v>94.156890257691103</v>
      </c>
      <c r="Q228" s="4">
        <v>901.29111220508196</v>
      </c>
      <c r="R228" s="4"/>
      <c r="S228" s="4">
        <v>88.164095594076997</v>
      </c>
      <c r="T228" s="3" t="b">
        <v>0</v>
      </c>
      <c r="U228" s="4">
        <v>7.2278500000000001</v>
      </c>
      <c r="V228" s="4">
        <v>71862.719720098903</v>
      </c>
      <c r="W228" s="4">
        <v>73.165189765555397</v>
      </c>
      <c r="X228" s="3" t="b">
        <v>0</v>
      </c>
    </row>
    <row r="229" spans="1:24">
      <c r="A229" s="3"/>
      <c r="B229" s="3"/>
      <c r="C229" s="3" t="s">
        <v>365</v>
      </c>
      <c r="D229" s="3" t="s">
        <v>174</v>
      </c>
      <c r="E229" s="3"/>
      <c r="F229" s="4">
        <v>25</v>
      </c>
      <c r="G229" s="3" t="s">
        <v>364</v>
      </c>
      <c r="H229" s="3" t="s">
        <v>7</v>
      </c>
      <c r="I229" s="3"/>
      <c r="J229" s="1">
        <v>44275.757384259297</v>
      </c>
      <c r="K229" s="4"/>
      <c r="L229" s="4">
        <v>8.9756999999999998</v>
      </c>
      <c r="M229" s="4">
        <v>97741.481636885597</v>
      </c>
      <c r="N229" s="3" t="b">
        <v>0</v>
      </c>
      <c r="O229" s="4">
        <v>782.52707032010005</v>
      </c>
      <c r="P229" s="4">
        <f>(M229/(AVERAGE(M229:M231))*100)</f>
        <v>101.37923242610636</v>
      </c>
      <c r="Q229" s="4">
        <v>782.52707032010005</v>
      </c>
      <c r="R229" s="4"/>
      <c r="S229" s="4">
        <v>86.726339076054998</v>
      </c>
      <c r="T229" s="3" t="b">
        <v>0</v>
      </c>
      <c r="U229" s="4">
        <v>7.2278833333333301</v>
      </c>
      <c r="V229" s="4">
        <v>70142.6786833316</v>
      </c>
      <c r="W229" s="4">
        <v>77.156178632553804</v>
      </c>
      <c r="X229" s="3" t="b">
        <v>0</v>
      </c>
    </row>
    <row r="230" spans="1:24">
      <c r="A230" s="3"/>
      <c r="B230" s="3"/>
      <c r="C230" s="3" t="s">
        <v>363</v>
      </c>
      <c r="D230" s="3" t="s">
        <v>174</v>
      </c>
      <c r="E230" s="3"/>
      <c r="F230" s="4">
        <v>26</v>
      </c>
      <c r="G230" s="3" t="s">
        <v>362</v>
      </c>
      <c r="H230" s="3" t="s">
        <v>7</v>
      </c>
      <c r="I230" s="3"/>
      <c r="J230" s="1">
        <v>44275.772442129601</v>
      </c>
      <c r="K230" s="4"/>
      <c r="L230" s="4">
        <v>8.9756833333333308</v>
      </c>
      <c r="M230" s="4">
        <v>96524.239691292605</v>
      </c>
      <c r="N230" s="3" t="b">
        <v>0</v>
      </c>
      <c r="O230" s="4">
        <v>738.780356264945</v>
      </c>
      <c r="P230" s="4">
        <f>(M230/(AVERAGE(M229:M231))*100)</f>
        <v>100.11668706609713</v>
      </c>
      <c r="Q230" s="4">
        <v>738.780356264945</v>
      </c>
      <c r="R230" s="4"/>
      <c r="S230" s="4">
        <v>89.852743666327797</v>
      </c>
      <c r="T230" s="3" t="b">
        <v>0</v>
      </c>
      <c r="U230" s="4">
        <v>7.22786666666667</v>
      </c>
      <c r="V230" s="4">
        <v>73210.345981728795</v>
      </c>
      <c r="W230" s="4">
        <v>73.971484874800197</v>
      </c>
      <c r="X230" s="3" t="b">
        <v>0</v>
      </c>
    </row>
    <row r="231" spans="1:24">
      <c r="A231" s="3"/>
      <c r="B231" s="3"/>
      <c r="C231" s="3" t="s">
        <v>361</v>
      </c>
      <c r="D231" s="3" t="s">
        <v>174</v>
      </c>
      <c r="E231" s="3"/>
      <c r="F231" s="4">
        <v>27</v>
      </c>
      <c r="G231" s="3" t="s">
        <v>360</v>
      </c>
      <c r="H231" s="3" t="s">
        <v>7</v>
      </c>
      <c r="I231" s="3"/>
      <c r="J231" s="1">
        <v>44275.7874421296</v>
      </c>
      <c r="K231" s="4"/>
      <c r="L231" s="4">
        <v>8.9756999999999998</v>
      </c>
      <c r="M231" s="4">
        <v>94969.497654549094</v>
      </c>
      <c r="N231" s="3" t="b">
        <v>0</v>
      </c>
      <c r="O231" s="4">
        <v>688.17789503498705</v>
      </c>
      <c r="P231" s="4">
        <f>(M231/(AVERAGE(M229:M231))*100)</f>
        <v>98.50408050779653</v>
      </c>
      <c r="Q231" s="4">
        <v>688.17789503498705</v>
      </c>
      <c r="R231" s="4"/>
      <c r="S231" s="4">
        <v>89.986808557449606</v>
      </c>
      <c r="T231" s="3" t="b">
        <v>0</v>
      </c>
      <c r="U231" s="4">
        <v>7.2278833333333301</v>
      </c>
      <c r="V231" s="4">
        <v>77105.726391694901</v>
      </c>
      <c r="W231" s="4">
        <v>75.018966944695094</v>
      </c>
      <c r="X231" s="3" t="b">
        <v>0</v>
      </c>
    </row>
    <row r="232" spans="1:24">
      <c r="A232" s="3"/>
      <c r="B232" s="3"/>
      <c r="C232" s="3" t="s">
        <v>359</v>
      </c>
      <c r="D232" s="3" t="s">
        <v>174</v>
      </c>
      <c r="E232" s="3"/>
      <c r="F232" s="4">
        <v>28</v>
      </c>
      <c r="G232" s="3" t="s">
        <v>358</v>
      </c>
      <c r="H232" s="3" t="s">
        <v>7</v>
      </c>
      <c r="I232" s="3"/>
      <c r="J232" s="1">
        <v>44275.802557870396</v>
      </c>
      <c r="K232" s="4"/>
      <c r="L232" s="4">
        <v>8.9731000000000005</v>
      </c>
      <c r="M232" s="4">
        <v>80291.7039718202</v>
      </c>
      <c r="N232" s="3" t="b">
        <v>0</v>
      </c>
      <c r="O232" s="4">
        <v>547.36028370109796</v>
      </c>
      <c r="P232" s="4">
        <f>(M232/(AVERAGE(M232:M234))*100)</f>
        <v>109.6237333741072</v>
      </c>
      <c r="Q232" s="4">
        <v>547.36028370109796</v>
      </c>
      <c r="R232" s="4"/>
      <c r="S232" s="4">
        <v>91.302848868199604</v>
      </c>
      <c r="T232" s="3" t="b">
        <v>0</v>
      </c>
      <c r="U232" s="4">
        <v>7.22786666666667</v>
      </c>
      <c r="V232" s="4">
        <v>81085.674509581702</v>
      </c>
      <c r="W232" s="4">
        <v>74.982135762259801</v>
      </c>
      <c r="X232" s="3" t="b">
        <v>0</v>
      </c>
    </row>
    <row r="233" spans="1:24">
      <c r="A233" s="3"/>
      <c r="B233" s="3"/>
      <c r="C233" s="3" t="s">
        <v>357</v>
      </c>
      <c r="D233" s="3" t="s">
        <v>174</v>
      </c>
      <c r="E233" s="3"/>
      <c r="F233" s="4">
        <v>29</v>
      </c>
      <c r="G233" s="3" t="s">
        <v>356</v>
      </c>
      <c r="H233" s="3" t="s">
        <v>7</v>
      </c>
      <c r="I233" s="3"/>
      <c r="J233" s="1">
        <v>44275.817650463003</v>
      </c>
      <c r="K233" s="4"/>
      <c r="L233" s="4">
        <v>8.9731166666666695</v>
      </c>
      <c r="M233" s="4">
        <v>77130.939804296198</v>
      </c>
      <c r="N233" s="3" t="b">
        <v>0</v>
      </c>
      <c r="O233" s="4">
        <v>632.08024205270704</v>
      </c>
      <c r="P233" s="4">
        <f>(M233/(AVERAGE(M232:M234))*100)</f>
        <v>105.3082841904569</v>
      </c>
      <c r="Q233" s="4">
        <v>632.08024205270704</v>
      </c>
      <c r="R233" s="4"/>
      <c r="S233" s="4">
        <v>91.199345241711399</v>
      </c>
      <c r="T233" s="3" t="b">
        <v>0</v>
      </c>
      <c r="U233" s="4">
        <v>7.2278833333333301</v>
      </c>
      <c r="V233" s="4">
        <v>67927.808196181504</v>
      </c>
      <c r="W233" s="4">
        <v>78.141258407955505</v>
      </c>
      <c r="X233" s="3" t="b">
        <v>0</v>
      </c>
    </row>
    <row r="234" spans="1:24">
      <c r="A234" s="3"/>
      <c r="B234" s="3"/>
      <c r="C234" s="3" t="s">
        <v>355</v>
      </c>
      <c r="D234" s="3" t="s">
        <v>174</v>
      </c>
      <c r="E234" s="3"/>
      <c r="F234" s="4">
        <v>30</v>
      </c>
      <c r="G234" s="3" t="s">
        <v>354</v>
      </c>
      <c r="H234" s="3" t="s">
        <v>7</v>
      </c>
      <c r="I234" s="3"/>
      <c r="J234" s="1">
        <v>44275.832789351902</v>
      </c>
      <c r="K234" s="4"/>
      <c r="L234" s="4">
        <v>8.9731500000000004</v>
      </c>
      <c r="M234" s="4">
        <v>62306.336894007902</v>
      </c>
      <c r="N234" s="3" t="b">
        <v>0</v>
      </c>
      <c r="O234" s="4">
        <v>469.68071322249301</v>
      </c>
      <c r="P234" s="4">
        <f>(M234/(AVERAGE(M232:M234))*100)</f>
        <v>85.067982435435923</v>
      </c>
      <c r="Q234" s="4">
        <v>469.68071322249301</v>
      </c>
      <c r="R234" s="4"/>
      <c r="S234" s="4">
        <v>84.478284129805004</v>
      </c>
      <c r="T234" s="3" t="b">
        <v>0</v>
      </c>
      <c r="U234" s="4">
        <v>7.22445</v>
      </c>
      <c r="V234" s="4">
        <v>72702.403670956497</v>
      </c>
      <c r="W234" s="4">
        <v>77.4065154729048</v>
      </c>
      <c r="X234" s="3" t="b">
        <v>0</v>
      </c>
    </row>
    <row r="235" spans="1:24">
      <c r="A235" s="3"/>
      <c r="B235" s="3"/>
      <c r="C235" s="3" t="s">
        <v>353</v>
      </c>
      <c r="D235" s="3" t="s">
        <v>174</v>
      </c>
      <c r="E235" s="3"/>
      <c r="F235" s="4">
        <v>31</v>
      </c>
      <c r="G235" s="3" t="s">
        <v>352</v>
      </c>
      <c r="H235" s="3" t="s">
        <v>7</v>
      </c>
      <c r="I235" s="3"/>
      <c r="J235" s="1">
        <v>44275.847847222198</v>
      </c>
      <c r="K235" s="4"/>
      <c r="L235" s="4">
        <v>8.9731333333333296</v>
      </c>
      <c r="M235" s="4">
        <v>46717.692681410103</v>
      </c>
      <c r="N235" s="3" t="b">
        <v>0</v>
      </c>
      <c r="O235" s="4">
        <v>287.871849184582</v>
      </c>
      <c r="P235" s="4">
        <f>(M235/(AVERAGE(M235:M237))*100)</f>
        <v>97.303676405535867</v>
      </c>
      <c r="Q235" s="4">
        <v>287.871849184582</v>
      </c>
      <c r="R235" s="4"/>
      <c r="S235" s="4">
        <v>86.1771528764544</v>
      </c>
      <c r="T235" s="3" t="b">
        <v>0</v>
      </c>
      <c r="U235" s="4">
        <v>7.22441666666667</v>
      </c>
      <c r="V235" s="4">
        <v>85682.223705798693</v>
      </c>
      <c r="W235" s="4">
        <v>76.985082012567503</v>
      </c>
      <c r="X235" s="3" t="b">
        <v>0</v>
      </c>
    </row>
    <row r="236" spans="1:24">
      <c r="A236" s="3"/>
      <c r="B236" s="3"/>
      <c r="C236" s="3" t="s">
        <v>351</v>
      </c>
      <c r="D236" s="3" t="s">
        <v>174</v>
      </c>
      <c r="E236" s="3"/>
      <c r="F236" s="4">
        <v>32</v>
      </c>
      <c r="G236" s="3" t="s">
        <v>350</v>
      </c>
      <c r="H236" s="3" t="s">
        <v>7</v>
      </c>
      <c r="I236" s="3"/>
      <c r="J236" s="1">
        <v>44275.862800925897</v>
      </c>
      <c r="K236" s="4"/>
      <c r="L236" s="4">
        <v>8.9731000000000005</v>
      </c>
      <c r="M236" s="4">
        <v>45454.807159518597</v>
      </c>
      <c r="N236" s="3" t="b">
        <v>0</v>
      </c>
      <c r="O236" s="4">
        <v>316.40413439468199</v>
      </c>
      <c r="P236" s="4">
        <f>(M236/(AVERAGE(M235:M237))*100)</f>
        <v>94.673336654012459</v>
      </c>
      <c r="Q236" s="4">
        <v>316.40413439468199</v>
      </c>
      <c r="R236" s="4"/>
      <c r="S236" s="4">
        <v>76.246773065702797</v>
      </c>
      <c r="T236" s="3" t="b">
        <v>0</v>
      </c>
      <c r="U236" s="4">
        <v>7.2243833333333303</v>
      </c>
      <c r="V236" s="4">
        <v>76501.326974967102</v>
      </c>
      <c r="W236" s="4">
        <v>75.859983411145606</v>
      </c>
      <c r="X236" s="3" t="b">
        <v>0</v>
      </c>
    </row>
    <row r="237" spans="1:24">
      <c r="A237" s="3"/>
      <c r="B237" s="3"/>
      <c r="C237" s="3" t="s">
        <v>347</v>
      </c>
      <c r="D237" s="3" t="s">
        <v>174</v>
      </c>
      <c r="E237" s="3"/>
      <c r="F237" s="4">
        <v>33</v>
      </c>
      <c r="G237" s="3" t="s">
        <v>346</v>
      </c>
      <c r="H237" s="3" t="s">
        <v>7</v>
      </c>
      <c r="I237" s="3"/>
      <c r="J237" s="1">
        <v>44275.892800925903</v>
      </c>
      <c r="K237" s="4"/>
      <c r="L237" s="4">
        <v>8.9731000000000005</v>
      </c>
      <c r="M237" s="4">
        <v>51864.275768771302</v>
      </c>
      <c r="N237" s="3" t="b">
        <v>0</v>
      </c>
      <c r="O237" s="4">
        <v>347.38592685231799</v>
      </c>
      <c r="P237" s="4">
        <f>(M237/(AVERAGE(M235:M237))*100)</f>
        <v>108.02298694045167</v>
      </c>
      <c r="Q237" s="4">
        <v>347.38592685231799</v>
      </c>
      <c r="R237" s="4"/>
      <c r="S237" s="4">
        <v>79.894833070483003</v>
      </c>
      <c r="T237" s="3" t="b">
        <v>0</v>
      </c>
      <c r="U237" s="4">
        <v>7.2243833333333303</v>
      </c>
      <c r="V237" s="4">
        <v>80124.385848963298</v>
      </c>
      <c r="W237" s="4">
        <v>75.448940163704194</v>
      </c>
      <c r="X237" s="3" t="b">
        <v>0</v>
      </c>
    </row>
    <row r="238" spans="1:24">
      <c r="A238" s="3"/>
      <c r="B238" s="3"/>
      <c r="C238" s="3" t="s">
        <v>345</v>
      </c>
      <c r="D238" s="3" t="s">
        <v>174</v>
      </c>
      <c r="E238" s="3"/>
      <c r="F238" s="4">
        <v>34</v>
      </c>
      <c r="G238" s="3" t="s">
        <v>344</v>
      </c>
      <c r="H238" s="3" t="s">
        <v>7</v>
      </c>
      <c r="I238" s="3"/>
      <c r="J238" s="1">
        <v>44275.9078703704</v>
      </c>
      <c r="K238" s="4"/>
      <c r="L238" s="4">
        <v>8.9731333333333296</v>
      </c>
      <c r="M238" s="4">
        <v>13500.922458974899</v>
      </c>
      <c r="N238" s="3" t="b">
        <v>0</v>
      </c>
      <c r="O238" s="4">
        <v>72.119146933264204</v>
      </c>
      <c r="P238" s="4">
        <f>(M238/(AVERAGE(M238:M240))*100)</f>
        <v>83.787982131031171</v>
      </c>
      <c r="Q238" s="4">
        <v>72.119146933264204</v>
      </c>
      <c r="R238" s="4"/>
      <c r="S238" s="4">
        <v>80.445230977282307</v>
      </c>
      <c r="T238" s="3" t="b">
        <v>0</v>
      </c>
      <c r="U238" s="4">
        <v>7.22441666666667</v>
      </c>
      <c r="V238" s="4">
        <v>77026.587139436597</v>
      </c>
      <c r="W238" s="4">
        <v>75.343412128582699</v>
      </c>
      <c r="X238" s="3" t="b">
        <v>0</v>
      </c>
    </row>
    <row r="239" spans="1:24">
      <c r="A239" s="3"/>
      <c r="B239" s="3"/>
      <c r="C239" s="3" t="s">
        <v>343</v>
      </c>
      <c r="D239" s="3" t="s">
        <v>174</v>
      </c>
      <c r="E239" s="3"/>
      <c r="F239" s="4">
        <v>35</v>
      </c>
      <c r="G239" s="3" t="s">
        <v>342</v>
      </c>
      <c r="H239" s="3" t="s">
        <v>7</v>
      </c>
      <c r="I239" s="3"/>
      <c r="J239" s="1">
        <v>44275.9229513889</v>
      </c>
      <c r="K239" s="4"/>
      <c r="L239" s="4">
        <v>8.9756666666666707</v>
      </c>
      <c r="M239" s="4">
        <v>15416.5354776079</v>
      </c>
      <c r="N239" s="3" t="b">
        <v>0</v>
      </c>
      <c r="O239" s="4">
        <v>102.98890310801301</v>
      </c>
      <c r="P239" s="4">
        <f>(M239/(AVERAGE(M238:M240))*100)</f>
        <v>95.676454927087761</v>
      </c>
      <c r="Q239" s="4">
        <v>102.98890310801301</v>
      </c>
      <c r="R239" s="4"/>
      <c r="S239" s="4">
        <v>78.869946158981705</v>
      </c>
      <c r="T239" s="3" t="b">
        <v>0</v>
      </c>
      <c r="U239" s="4">
        <v>7.2278500000000001</v>
      </c>
      <c r="V239" s="4">
        <v>67553.910219829399</v>
      </c>
      <c r="W239" s="4">
        <v>78.293253533948501</v>
      </c>
      <c r="X239" s="3" t="b">
        <v>0</v>
      </c>
    </row>
    <row r="240" spans="1:24">
      <c r="A240" s="3"/>
      <c r="B240" s="3"/>
      <c r="C240" s="3" t="s">
        <v>341</v>
      </c>
      <c r="D240" s="3" t="s">
        <v>174</v>
      </c>
      <c r="E240" s="3"/>
      <c r="F240" s="4">
        <v>36</v>
      </c>
      <c r="G240" s="3" t="s">
        <v>340</v>
      </c>
      <c r="H240" s="3" t="s">
        <v>7</v>
      </c>
      <c r="I240" s="3"/>
      <c r="J240" s="1">
        <v>44275.938125000001</v>
      </c>
      <c r="K240" s="4"/>
      <c r="L240" s="4">
        <v>8.9731166666666695</v>
      </c>
      <c r="M240" s="4">
        <v>19422.1324757806</v>
      </c>
      <c r="N240" s="3" t="b">
        <v>0</v>
      </c>
      <c r="O240" s="4">
        <v>117.519331303794</v>
      </c>
      <c r="P240" s="4">
        <f>(M240/(AVERAGE(M238:M240))*100)</f>
        <v>120.5355629418811</v>
      </c>
      <c r="Q240" s="4">
        <v>117.519331303794</v>
      </c>
      <c r="R240" s="4"/>
      <c r="S240" s="4">
        <v>82.053315304589006</v>
      </c>
      <c r="T240" s="3" t="b">
        <v>0</v>
      </c>
      <c r="U240" s="4">
        <v>7.2278833333333301</v>
      </c>
      <c r="V240" s="4">
        <v>76728.720143642393</v>
      </c>
      <c r="W240" s="4">
        <v>75.991463462608806</v>
      </c>
      <c r="X240" s="3" t="b">
        <v>0</v>
      </c>
    </row>
    <row r="241" spans="1:24">
      <c r="A241" s="3"/>
      <c r="B241" s="3"/>
      <c r="C241" s="3" t="s">
        <v>339</v>
      </c>
      <c r="D241" s="3" t="s">
        <v>174</v>
      </c>
      <c r="E241" s="3"/>
      <c r="F241" s="4">
        <v>37</v>
      </c>
      <c r="G241" s="3" t="s">
        <v>338</v>
      </c>
      <c r="H241" s="3" t="s">
        <v>7</v>
      </c>
      <c r="I241" s="3"/>
      <c r="J241" s="1">
        <v>44275.953125</v>
      </c>
      <c r="K241" s="4"/>
      <c r="L241" s="4">
        <v>8.9731000000000005</v>
      </c>
      <c r="M241" s="4">
        <v>22346.6491324245</v>
      </c>
      <c r="N241" s="3" t="b">
        <v>0</v>
      </c>
      <c r="O241" s="4">
        <v>146.27608796983199</v>
      </c>
      <c r="P241" s="4">
        <f>(M241/(AVERAGE(M241:M243))*100)</f>
        <v>107.06651381453108</v>
      </c>
      <c r="Q241" s="4">
        <v>146.27608796983199</v>
      </c>
      <c r="R241" s="4"/>
      <c r="S241" s="4">
        <v>79.376040713966503</v>
      </c>
      <c r="T241" s="3" t="b">
        <v>0</v>
      </c>
      <c r="U241" s="4">
        <v>7.2243833333333303</v>
      </c>
      <c r="V241" s="4">
        <v>73888.198036726593</v>
      </c>
      <c r="W241" s="4">
        <v>78.651612703544302</v>
      </c>
      <c r="X241" s="3" t="b">
        <v>0</v>
      </c>
    </row>
    <row r="242" spans="1:24">
      <c r="A242" s="3"/>
      <c r="B242" s="3"/>
      <c r="C242" s="3" t="s">
        <v>337</v>
      </c>
      <c r="D242" s="3" t="s">
        <v>174</v>
      </c>
      <c r="E242" s="3"/>
      <c r="F242" s="4">
        <v>38</v>
      </c>
      <c r="G242" s="3" t="s">
        <v>336</v>
      </c>
      <c r="H242" s="3" t="s">
        <v>7</v>
      </c>
      <c r="I242" s="3"/>
      <c r="J242" s="1">
        <v>44275.968055555597</v>
      </c>
      <c r="K242" s="4"/>
      <c r="L242" s="4">
        <v>8.9731166666666695</v>
      </c>
      <c r="M242" s="4">
        <v>20738.2138158487</v>
      </c>
      <c r="N242" s="3" t="b">
        <v>0</v>
      </c>
      <c r="O242" s="4">
        <v>135.13554534792101</v>
      </c>
      <c r="P242" s="4">
        <f>(M242/(AVERAGE(M241:M243))*100)</f>
        <v>99.360232616780024</v>
      </c>
      <c r="Q242" s="4">
        <v>135.13554534792101</v>
      </c>
      <c r="R242" s="4"/>
      <c r="S242" s="4">
        <v>82.154877390716905</v>
      </c>
      <c r="T242" s="3" t="b">
        <v>0</v>
      </c>
      <c r="U242" s="4">
        <v>7.22441666666667</v>
      </c>
      <c r="V242" s="4">
        <v>73193.227795869505</v>
      </c>
      <c r="W242" s="4">
        <v>75.285449719527406</v>
      </c>
      <c r="X242" s="3" t="b">
        <v>0</v>
      </c>
    </row>
    <row r="243" spans="1:24">
      <c r="A243" s="3"/>
      <c r="B243" s="3"/>
      <c r="C243" s="3" t="s">
        <v>335</v>
      </c>
      <c r="D243" s="3" t="s">
        <v>174</v>
      </c>
      <c r="E243" s="3"/>
      <c r="F243" s="4">
        <v>39</v>
      </c>
      <c r="G243" s="3" t="s">
        <v>334</v>
      </c>
      <c r="H243" s="3" t="s">
        <v>7</v>
      </c>
      <c r="I243" s="3"/>
      <c r="J243" s="1">
        <v>44275.983136574097</v>
      </c>
      <c r="K243" s="4"/>
      <c r="L243" s="4">
        <v>8.9731000000000005</v>
      </c>
      <c r="M243" s="4">
        <v>19530.370338770499</v>
      </c>
      <c r="N243" s="3" t="b">
        <v>0</v>
      </c>
      <c r="O243" s="4">
        <v>140.28186413046001</v>
      </c>
      <c r="P243" s="4">
        <f>(M243/(AVERAGE(M241:M243))*100)</f>
        <v>93.573253568688912</v>
      </c>
      <c r="Q243" s="4">
        <v>140.28186413046001</v>
      </c>
      <c r="R243" s="4"/>
      <c r="S243" s="4">
        <v>87.564523578571695</v>
      </c>
      <c r="T243" s="3" t="b">
        <v>0</v>
      </c>
      <c r="U243" s="4">
        <v>7.2243833333333303</v>
      </c>
      <c r="V243" s="4">
        <v>66848.216966825203</v>
      </c>
      <c r="W243" s="4">
        <v>73.499220688663002</v>
      </c>
      <c r="X243" s="3" t="b">
        <v>0</v>
      </c>
    </row>
    <row r="244" spans="1:24">
      <c r="A244" s="3"/>
      <c r="B244" s="3"/>
      <c r="C244" s="3" t="s">
        <v>333</v>
      </c>
      <c r="D244" s="3" t="s">
        <v>174</v>
      </c>
      <c r="E244" s="3"/>
      <c r="F244" s="4">
        <v>40</v>
      </c>
      <c r="G244" s="3" t="s">
        <v>332</v>
      </c>
      <c r="H244" s="3" t="s">
        <v>7</v>
      </c>
      <c r="I244" s="3"/>
      <c r="J244" s="1">
        <v>44275.998148148101</v>
      </c>
      <c r="K244" s="4"/>
      <c r="L244" s="4">
        <v>8.9731166666666695</v>
      </c>
      <c r="M244" s="4">
        <v>24487.550613988398</v>
      </c>
      <c r="N244" s="3" t="b">
        <v>0</v>
      </c>
      <c r="O244" s="4">
        <v>152.794100570708</v>
      </c>
      <c r="P244" s="4">
        <f>(M244/(AVERAGE(M244:M246))*100)</f>
        <v>118.73201138679963</v>
      </c>
      <c r="Q244" s="4">
        <v>152.794100570708</v>
      </c>
      <c r="R244" s="4"/>
      <c r="S244" s="4">
        <v>89.409305874356804</v>
      </c>
      <c r="T244" s="3" t="b">
        <v>0</v>
      </c>
      <c r="U244" s="4">
        <v>7.2278833333333301</v>
      </c>
      <c r="V244" s="4">
        <v>78081.4144255305</v>
      </c>
      <c r="W244" s="4">
        <v>77.147407392522695</v>
      </c>
      <c r="X244" s="3" t="b">
        <v>0</v>
      </c>
    </row>
    <row r="245" spans="1:24">
      <c r="A245" s="3"/>
      <c r="B245" s="3"/>
      <c r="C245" s="3" t="s">
        <v>331</v>
      </c>
      <c r="D245" s="3" t="s">
        <v>174</v>
      </c>
      <c r="E245" s="3"/>
      <c r="F245" s="4">
        <v>41</v>
      </c>
      <c r="G245" s="3" t="s">
        <v>330</v>
      </c>
      <c r="H245" s="3" t="s">
        <v>7</v>
      </c>
      <c r="I245" s="3"/>
      <c r="J245" s="1">
        <v>44276.013229166703</v>
      </c>
      <c r="K245" s="4"/>
      <c r="L245" s="4">
        <v>8.9732166666666693</v>
      </c>
      <c r="M245" s="4">
        <v>20383.360668110501</v>
      </c>
      <c r="N245" s="3" t="b">
        <v>0</v>
      </c>
      <c r="O245" s="4">
        <v>146.79394732832401</v>
      </c>
      <c r="P245" s="4">
        <f>(M245/(AVERAGE(M244:M246))*100)</f>
        <v>98.832155534773506</v>
      </c>
      <c r="Q245" s="4">
        <v>146.79394732832401</v>
      </c>
      <c r="R245" s="4"/>
      <c r="S245" s="4">
        <v>90.913521110681899</v>
      </c>
      <c r="T245" s="3" t="b">
        <v>0</v>
      </c>
      <c r="U245" s="4">
        <v>7.2279833333333299</v>
      </c>
      <c r="V245" s="4">
        <v>67199.363275309399</v>
      </c>
      <c r="W245" s="4">
        <v>74.578905720584004</v>
      </c>
      <c r="X245" s="3" t="b">
        <v>0</v>
      </c>
    </row>
    <row r="246" spans="1:24">
      <c r="A246" s="3"/>
      <c r="B246" s="3"/>
      <c r="C246" s="3" t="s">
        <v>329</v>
      </c>
      <c r="D246" s="3" t="s">
        <v>174</v>
      </c>
      <c r="E246" s="3"/>
      <c r="F246" s="4">
        <v>42</v>
      </c>
      <c r="G246" s="3" t="s">
        <v>328</v>
      </c>
      <c r="H246" s="3" t="s">
        <v>7</v>
      </c>
      <c r="I246" s="3"/>
      <c r="J246" s="1">
        <v>44276.028391203698</v>
      </c>
      <c r="K246" s="4"/>
      <c r="L246" s="4">
        <v>8.9731333333333296</v>
      </c>
      <c r="M246" s="4">
        <v>17001.747139093</v>
      </c>
      <c r="N246" s="3" t="b">
        <v>0</v>
      </c>
      <c r="O246" s="4">
        <v>91.710040736832894</v>
      </c>
      <c r="P246" s="4">
        <f>(M246/(AVERAGE(M244:M246))*100)</f>
        <v>82.43583307842691</v>
      </c>
      <c r="Q246" s="4">
        <v>91.710040736832894</v>
      </c>
      <c r="R246" s="4"/>
      <c r="S246" s="4">
        <v>79.650567613408299</v>
      </c>
      <c r="T246" s="3" t="b">
        <v>0</v>
      </c>
      <c r="U246" s="4">
        <v>7.2278833333333301</v>
      </c>
      <c r="V246" s="4">
        <v>81398.652531551095</v>
      </c>
      <c r="W246" s="4">
        <v>72.668491349514298</v>
      </c>
      <c r="X246" s="3" t="b">
        <v>0</v>
      </c>
    </row>
    <row r="247" spans="1:24">
      <c r="A247" s="3"/>
      <c r="B247" s="3"/>
      <c r="C247" s="3" t="s">
        <v>324</v>
      </c>
      <c r="D247" s="3" t="s">
        <v>174</v>
      </c>
      <c r="E247" s="3"/>
      <c r="F247" s="4">
        <v>43</v>
      </c>
      <c r="G247" s="3" t="s">
        <v>323</v>
      </c>
      <c r="H247" s="3" t="s">
        <v>7</v>
      </c>
      <c r="I247" s="3"/>
      <c r="J247" s="1">
        <v>44276.073750000003</v>
      </c>
      <c r="K247" s="4"/>
      <c r="L247" s="4">
        <v>8.9061500000000002</v>
      </c>
      <c r="M247" s="4">
        <v>0</v>
      </c>
      <c r="N247" s="3" t="b">
        <v>1</v>
      </c>
      <c r="O247" s="4">
        <v>0</v>
      </c>
      <c r="P247" s="4"/>
      <c r="Q247" s="4">
        <v>0</v>
      </c>
      <c r="R247" s="4"/>
      <c r="S247" s="4"/>
      <c r="T247" s="3" t="b">
        <v>0</v>
      </c>
      <c r="U247" s="4">
        <v>7.22441666666667</v>
      </c>
      <c r="V247" s="4">
        <v>70239.234271396796</v>
      </c>
      <c r="W247" s="4">
        <v>76.347111237756707</v>
      </c>
      <c r="X247" s="3" t="b">
        <v>0</v>
      </c>
    </row>
    <row r="248" spans="1:24">
      <c r="A248" s="3"/>
      <c r="B248" s="3"/>
      <c r="C248" s="3" t="s">
        <v>322</v>
      </c>
      <c r="D248" s="3" t="s">
        <v>174</v>
      </c>
      <c r="E248" s="3"/>
      <c r="F248" s="4">
        <v>44</v>
      </c>
      <c r="G248" s="3" t="s">
        <v>321</v>
      </c>
      <c r="H248" s="3" t="s">
        <v>7</v>
      </c>
      <c r="I248" s="3"/>
      <c r="J248" s="1">
        <v>44276.088761574101</v>
      </c>
      <c r="K248" s="4"/>
      <c r="L248" s="4">
        <v>8.9319166666666696</v>
      </c>
      <c r="M248" s="4">
        <v>0</v>
      </c>
      <c r="N248" s="3" t="b">
        <v>1</v>
      </c>
      <c r="O248" s="4">
        <v>0</v>
      </c>
      <c r="P248" s="4"/>
      <c r="Q248" s="4">
        <v>0</v>
      </c>
      <c r="R248" s="4"/>
      <c r="S248" s="4"/>
      <c r="T248" s="3" t="b">
        <v>0</v>
      </c>
      <c r="U248" s="4">
        <v>7.2244333333333302</v>
      </c>
      <c r="V248" s="4">
        <v>64423.962795819498</v>
      </c>
      <c r="W248" s="4">
        <v>80.085912249686103</v>
      </c>
      <c r="X248" s="3" t="b">
        <v>0</v>
      </c>
    </row>
    <row r="249" spans="1:24">
      <c r="A249" s="3"/>
      <c r="B249" s="3"/>
      <c r="C249" s="3" t="s">
        <v>320</v>
      </c>
      <c r="D249" s="3" t="s">
        <v>174</v>
      </c>
      <c r="E249" s="3"/>
      <c r="F249" s="4">
        <v>45</v>
      </c>
      <c r="G249" s="3" t="s">
        <v>319</v>
      </c>
      <c r="H249" s="3" t="s">
        <v>7</v>
      </c>
      <c r="I249" s="3"/>
      <c r="J249" s="1">
        <v>44276.103888888902</v>
      </c>
      <c r="K249" s="4"/>
      <c r="L249" s="4">
        <v>8.8983833333333298</v>
      </c>
      <c r="M249" s="4">
        <v>0</v>
      </c>
      <c r="N249" s="3" t="b">
        <v>1</v>
      </c>
      <c r="O249" s="4">
        <v>0</v>
      </c>
      <c r="P249" s="4"/>
      <c r="Q249" s="4">
        <v>0</v>
      </c>
      <c r="R249" s="4"/>
      <c r="S249" s="4" t="s">
        <v>30</v>
      </c>
      <c r="T249" s="3" t="b">
        <v>0</v>
      </c>
      <c r="U249" s="4">
        <v>7.2244000000000002</v>
      </c>
      <c r="V249" s="4">
        <v>69646.645464031506</v>
      </c>
      <c r="W249" s="4">
        <v>76.193006522001497</v>
      </c>
      <c r="X249" s="3" t="b">
        <v>0</v>
      </c>
    </row>
    <row r="250" spans="1:24">
      <c r="A250" s="3"/>
      <c r="B250" s="3"/>
      <c r="C250" s="3" t="s">
        <v>318</v>
      </c>
      <c r="D250" s="3" t="s">
        <v>174</v>
      </c>
      <c r="E250" s="3"/>
      <c r="F250" s="4">
        <v>46</v>
      </c>
      <c r="G250" s="3" t="s">
        <v>317</v>
      </c>
      <c r="H250" s="3" t="s">
        <v>7</v>
      </c>
      <c r="I250" s="3"/>
      <c r="J250" s="1">
        <v>44276.119050925903</v>
      </c>
      <c r="K250" s="4"/>
      <c r="L250" s="4">
        <v>9.0684500000000003</v>
      </c>
      <c r="M250" s="4">
        <v>0</v>
      </c>
      <c r="N250" s="3" t="b">
        <v>1</v>
      </c>
      <c r="O250" s="4">
        <v>0</v>
      </c>
      <c r="P250" s="4"/>
      <c r="Q250" s="4">
        <v>0</v>
      </c>
      <c r="R250" s="4"/>
      <c r="S250" s="4"/>
      <c r="T250" s="3" t="b">
        <v>0</v>
      </c>
      <c r="U250" s="4">
        <v>7.2244333333333302</v>
      </c>
      <c r="V250" s="4">
        <v>72159.244467235694</v>
      </c>
      <c r="W250" s="4">
        <v>73.630132309161098</v>
      </c>
      <c r="X250" s="3" t="b">
        <v>0</v>
      </c>
    </row>
    <row r="251" spans="1:24">
      <c r="A251" s="3"/>
      <c r="B251" s="3"/>
      <c r="C251" s="3" t="s">
        <v>316</v>
      </c>
      <c r="D251" s="3" t="s">
        <v>174</v>
      </c>
      <c r="E251" s="3"/>
      <c r="F251" s="4">
        <v>47</v>
      </c>
      <c r="G251" s="3" t="s">
        <v>315</v>
      </c>
      <c r="H251" s="3" t="s">
        <v>7</v>
      </c>
      <c r="I251" s="3"/>
      <c r="J251" s="1">
        <v>44276.134166666699</v>
      </c>
      <c r="K251" s="4"/>
      <c r="L251" s="4">
        <v>8.9061833333333293</v>
      </c>
      <c r="M251" s="4">
        <v>0</v>
      </c>
      <c r="N251" s="3" t="b">
        <v>1</v>
      </c>
      <c r="O251" s="4">
        <v>0</v>
      </c>
      <c r="P251" s="4"/>
      <c r="Q251" s="4">
        <v>0</v>
      </c>
      <c r="R251" s="4"/>
      <c r="S251" s="4"/>
      <c r="T251" s="3" t="b">
        <v>0</v>
      </c>
      <c r="U251" s="4">
        <v>7.2209833333333302</v>
      </c>
      <c r="V251" s="4">
        <v>66451.075386017095</v>
      </c>
      <c r="W251" s="4">
        <v>72.253798703990896</v>
      </c>
      <c r="X251" s="3" t="b">
        <v>0</v>
      </c>
    </row>
    <row r="252" spans="1:24">
      <c r="A252" s="3"/>
      <c r="B252" s="3"/>
      <c r="C252" s="3" t="s">
        <v>314</v>
      </c>
      <c r="D252" s="3" t="s">
        <v>174</v>
      </c>
      <c r="E252" s="3"/>
      <c r="F252" s="4">
        <v>48</v>
      </c>
      <c r="G252" s="3" t="s">
        <v>313</v>
      </c>
      <c r="H252" s="3" t="s">
        <v>7</v>
      </c>
      <c r="I252" s="3"/>
      <c r="J252" s="1">
        <v>44276.1492013889</v>
      </c>
      <c r="K252" s="4"/>
      <c r="L252" s="4">
        <v>8.9962999999999997</v>
      </c>
      <c r="M252" s="4">
        <v>0</v>
      </c>
      <c r="N252" s="3" t="b">
        <v>1</v>
      </c>
      <c r="O252" s="4">
        <v>0</v>
      </c>
      <c r="P252" s="4"/>
      <c r="Q252" s="4">
        <v>0</v>
      </c>
      <c r="R252" s="4"/>
      <c r="S252" s="4"/>
      <c r="T252" s="3" t="b">
        <v>0</v>
      </c>
      <c r="U252" s="4">
        <v>7.22441666666667</v>
      </c>
      <c r="V252" s="4">
        <v>72640.974559194394</v>
      </c>
      <c r="W252" s="4">
        <v>76.484162310283295</v>
      </c>
      <c r="X252" s="3" t="b">
        <v>0</v>
      </c>
    </row>
    <row r="253" spans="1:24">
      <c r="A253" s="3"/>
      <c r="B253" s="3"/>
      <c r="C253" s="3" t="s">
        <v>312</v>
      </c>
      <c r="D253" s="3" t="s">
        <v>174</v>
      </c>
      <c r="E253" s="3"/>
      <c r="F253" s="4">
        <v>49</v>
      </c>
      <c r="G253" s="3" t="s">
        <v>311</v>
      </c>
      <c r="H253" s="3" t="s">
        <v>7</v>
      </c>
      <c r="I253" s="3"/>
      <c r="J253" s="1">
        <v>44276.1643287037</v>
      </c>
      <c r="K253" s="4"/>
      <c r="L253" s="4">
        <v>8.9061166666666693</v>
      </c>
      <c r="M253" s="4">
        <v>0</v>
      </c>
      <c r="N253" s="3" t="b">
        <v>1</v>
      </c>
      <c r="O253" s="4">
        <v>0</v>
      </c>
      <c r="P253" s="4"/>
      <c r="Q253" s="4">
        <v>0</v>
      </c>
      <c r="R253" s="4"/>
      <c r="S253" s="4"/>
      <c r="T253" s="3" t="b">
        <v>0</v>
      </c>
      <c r="U253" s="4">
        <v>7.2244000000000002</v>
      </c>
      <c r="V253" s="4">
        <v>67932.130865228406</v>
      </c>
      <c r="W253" s="4">
        <v>74.128202848826007</v>
      </c>
      <c r="X253" s="3" t="b">
        <v>0</v>
      </c>
    </row>
    <row r="254" spans="1:24">
      <c r="A254" s="3"/>
      <c r="B254" s="3"/>
      <c r="C254" s="3" t="s">
        <v>310</v>
      </c>
      <c r="D254" s="3" t="s">
        <v>174</v>
      </c>
      <c r="E254" s="3"/>
      <c r="F254" s="4">
        <v>50</v>
      </c>
      <c r="G254" s="3" t="s">
        <v>309</v>
      </c>
      <c r="H254" s="3" t="s">
        <v>7</v>
      </c>
      <c r="I254" s="3"/>
      <c r="J254" s="1">
        <v>44276.179456018501</v>
      </c>
      <c r="K254" s="4"/>
      <c r="L254" s="4">
        <v>9.0066166666666696</v>
      </c>
      <c r="M254" s="4">
        <v>0</v>
      </c>
      <c r="N254" s="3" t="b">
        <v>1</v>
      </c>
      <c r="O254" s="4">
        <v>0</v>
      </c>
      <c r="P254" s="4"/>
      <c r="Q254" s="4">
        <v>0</v>
      </c>
      <c r="R254" s="4"/>
      <c r="S254" s="4"/>
      <c r="T254" s="3" t="b">
        <v>0</v>
      </c>
      <c r="U254" s="4">
        <v>7.2174833333333304</v>
      </c>
      <c r="V254" s="4">
        <v>80562.437805279202</v>
      </c>
      <c r="W254" s="4">
        <v>77.869052587825905</v>
      </c>
      <c r="X254" s="3" t="b">
        <v>0</v>
      </c>
    </row>
    <row r="255" spans="1:24">
      <c r="A255" s="3"/>
      <c r="B255" s="3"/>
      <c r="C255" s="3" t="s">
        <v>308</v>
      </c>
      <c r="D255" s="3" t="s">
        <v>174</v>
      </c>
      <c r="E255" s="3"/>
      <c r="F255" s="4">
        <v>51</v>
      </c>
      <c r="G255" s="3" t="s">
        <v>307</v>
      </c>
      <c r="H255" s="3" t="s">
        <v>7</v>
      </c>
      <c r="I255" s="3"/>
      <c r="J255" s="1">
        <v>44276.194467592599</v>
      </c>
      <c r="K255" s="4"/>
      <c r="L255" s="4">
        <v>9.0761500000000002</v>
      </c>
      <c r="M255" s="4">
        <v>0</v>
      </c>
      <c r="N255" s="3" t="b">
        <v>1</v>
      </c>
      <c r="O255" s="4">
        <v>0</v>
      </c>
      <c r="P255" s="4"/>
      <c r="Q255" s="4">
        <v>0</v>
      </c>
      <c r="R255" s="4"/>
      <c r="S255" s="4"/>
      <c r="T255" s="3" t="b">
        <v>0</v>
      </c>
      <c r="U255" s="4">
        <v>7.2243833333333303</v>
      </c>
      <c r="V255" s="4">
        <v>70563.686119518694</v>
      </c>
      <c r="W255" s="4">
        <v>76.943360671055302</v>
      </c>
      <c r="X255" s="3" t="b">
        <v>0</v>
      </c>
    </row>
    <row r="256" spans="1:24">
      <c r="A256" s="3"/>
      <c r="B256" s="3"/>
      <c r="C256" s="3" t="s">
        <v>306</v>
      </c>
      <c r="D256" s="3" t="s">
        <v>174</v>
      </c>
      <c r="E256" s="3"/>
      <c r="F256" s="4">
        <v>52</v>
      </c>
      <c r="G256" s="3" t="s">
        <v>305</v>
      </c>
      <c r="H256" s="3" t="s">
        <v>7</v>
      </c>
      <c r="I256" s="3"/>
      <c r="J256" s="1">
        <v>44276.209571759297</v>
      </c>
      <c r="K256" s="4"/>
      <c r="L256" s="4">
        <v>8.9732166666666693</v>
      </c>
      <c r="M256" s="4">
        <v>6768.1357153917197</v>
      </c>
      <c r="N256" s="3" t="b">
        <v>1</v>
      </c>
      <c r="O256" s="4">
        <v>20.679097297773598</v>
      </c>
      <c r="P256" s="4"/>
      <c r="Q256" s="4">
        <v>20.679097297773598</v>
      </c>
      <c r="R256" s="4"/>
      <c r="S256" s="4">
        <v>56.3434933892853</v>
      </c>
      <c r="T256" s="3" t="b">
        <v>0</v>
      </c>
      <c r="U256" s="4">
        <v>7.2245166666666698</v>
      </c>
      <c r="V256" s="4">
        <v>77733.9328253516</v>
      </c>
      <c r="W256" s="4">
        <v>77.165710418163101</v>
      </c>
      <c r="X256" s="3" t="b">
        <v>0</v>
      </c>
    </row>
    <row r="257" spans="1:24">
      <c r="A257" s="3"/>
      <c r="B257" s="3"/>
      <c r="C257" s="3" t="s">
        <v>302</v>
      </c>
      <c r="D257" s="3" t="s">
        <v>174</v>
      </c>
      <c r="E257" s="3"/>
      <c r="F257" s="4">
        <v>53</v>
      </c>
      <c r="G257" s="3" t="s">
        <v>301</v>
      </c>
      <c r="H257" s="3" t="s">
        <v>7</v>
      </c>
      <c r="I257" s="3"/>
      <c r="J257" s="1">
        <v>44276.239502314798</v>
      </c>
      <c r="K257" s="4"/>
      <c r="L257" s="4">
        <v>8.9731166666666695</v>
      </c>
      <c r="M257" s="4">
        <v>7359.8931806406099</v>
      </c>
      <c r="N257" s="3" t="b">
        <v>0</v>
      </c>
      <c r="O257" s="4">
        <v>32.875015471102003</v>
      </c>
      <c r="P257" s="4"/>
      <c r="Q257" s="4">
        <v>32.875015471102003</v>
      </c>
      <c r="R257" s="4"/>
      <c r="S257" s="4">
        <v>57.072067569246599</v>
      </c>
      <c r="T257" s="3" t="b">
        <v>0</v>
      </c>
      <c r="U257" s="4">
        <v>7.2278833333333301</v>
      </c>
      <c r="V257" s="4">
        <v>68158.999735331498</v>
      </c>
      <c r="W257" s="4">
        <v>75.2035760800578</v>
      </c>
      <c r="X257" s="3" t="b">
        <v>0</v>
      </c>
    </row>
    <row r="258" spans="1:24">
      <c r="A258" s="3"/>
      <c r="B258" s="3"/>
      <c r="C258" s="3" t="s">
        <v>300</v>
      </c>
      <c r="D258" s="3" t="s">
        <v>174</v>
      </c>
      <c r="E258" s="3"/>
      <c r="F258" s="4">
        <v>54</v>
      </c>
      <c r="G258" s="3" t="s">
        <v>299</v>
      </c>
      <c r="H258" s="3" t="s">
        <v>7</v>
      </c>
      <c r="I258" s="3"/>
      <c r="J258" s="1">
        <v>44276.254456018498</v>
      </c>
      <c r="K258" s="4"/>
      <c r="L258" s="4">
        <v>8.9731000000000005</v>
      </c>
      <c r="M258" s="4">
        <v>6943.2227339292804</v>
      </c>
      <c r="N258" s="3" t="b">
        <v>1</v>
      </c>
      <c r="O258" s="4">
        <v>25.2131270565215</v>
      </c>
      <c r="P258" s="4"/>
      <c r="Q258" s="4">
        <v>25.2131270565215</v>
      </c>
      <c r="R258" s="4"/>
      <c r="S258" s="4">
        <v>56.739714577289497</v>
      </c>
      <c r="T258" s="3" t="b">
        <v>0</v>
      </c>
      <c r="U258" s="4">
        <v>7.22786666666667</v>
      </c>
      <c r="V258" s="4">
        <v>73207.682666595298</v>
      </c>
      <c r="W258" s="4">
        <v>76.640310981458597</v>
      </c>
      <c r="X258" s="3" t="b">
        <v>0</v>
      </c>
    </row>
    <row r="259" spans="1:24">
      <c r="A259" s="3"/>
      <c r="B259" s="3"/>
      <c r="C259" s="3" t="s">
        <v>298</v>
      </c>
      <c r="D259" s="3" t="s">
        <v>174</v>
      </c>
      <c r="E259" s="3"/>
      <c r="F259" s="4">
        <v>55</v>
      </c>
      <c r="G259" s="3" t="s">
        <v>297</v>
      </c>
      <c r="H259" s="3" t="s">
        <v>7</v>
      </c>
      <c r="I259" s="3"/>
      <c r="J259" s="1">
        <v>44276.269363425898</v>
      </c>
      <c r="K259" s="4"/>
      <c r="L259" s="4">
        <v>8.9731333333333296</v>
      </c>
      <c r="M259" s="4">
        <v>9583.6048928626296</v>
      </c>
      <c r="N259" s="3" t="b">
        <v>1</v>
      </c>
      <c r="O259" s="4">
        <v>50.097379453875398</v>
      </c>
      <c r="P259" s="4"/>
      <c r="Q259" s="4">
        <v>50.097379453875398</v>
      </c>
      <c r="R259" s="4"/>
      <c r="S259" s="4">
        <v>57.430211196493197</v>
      </c>
      <c r="T259" s="3" t="b">
        <v>0</v>
      </c>
      <c r="U259" s="4">
        <v>7.2279</v>
      </c>
      <c r="V259" s="4">
        <v>69691.982920996204</v>
      </c>
      <c r="W259" s="4">
        <v>76.537038752967206</v>
      </c>
      <c r="X259" s="3" t="b">
        <v>0</v>
      </c>
    </row>
    <row r="260" spans="1:24">
      <c r="A260" s="3"/>
      <c r="B260" s="3"/>
      <c r="C260" s="3" t="s">
        <v>296</v>
      </c>
      <c r="D260" s="3" t="s">
        <v>174</v>
      </c>
      <c r="E260" s="3"/>
      <c r="F260" s="4">
        <v>56</v>
      </c>
      <c r="G260" s="3" t="s">
        <v>295</v>
      </c>
      <c r="H260" s="3" t="s">
        <v>7</v>
      </c>
      <c r="I260" s="3"/>
      <c r="J260" s="1">
        <v>44276.284386574102</v>
      </c>
      <c r="K260" s="4"/>
      <c r="L260" s="4">
        <v>8.9756666666666707</v>
      </c>
      <c r="M260" s="4">
        <v>11928.6475224161</v>
      </c>
      <c r="N260" s="3" t="b">
        <v>1</v>
      </c>
      <c r="O260" s="4">
        <v>55.228501041878403</v>
      </c>
      <c r="P260" s="4"/>
      <c r="Q260" s="4">
        <v>55.228501041878403</v>
      </c>
      <c r="R260" s="4"/>
      <c r="S260" s="4">
        <v>70.696122112747105</v>
      </c>
      <c r="T260" s="3" t="b">
        <v>0</v>
      </c>
      <c r="U260" s="4">
        <v>7.2278500000000001</v>
      </c>
      <c r="V260" s="4">
        <v>81528.583056391799</v>
      </c>
      <c r="W260" s="4">
        <v>74.729026580384797</v>
      </c>
      <c r="X260" s="3" t="b">
        <v>0</v>
      </c>
    </row>
    <row r="261" spans="1:24">
      <c r="A261" s="3"/>
      <c r="B261" s="3"/>
      <c r="C261" s="3" t="s">
        <v>294</v>
      </c>
      <c r="D261" s="3" t="s">
        <v>174</v>
      </c>
      <c r="E261" s="3"/>
      <c r="F261" s="4">
        <v>57</v>
      </c>
      <c r="G261" s="3" t="s">
        <v>293</v>
      </c>
      <c r="H261" s="3" t="s">
        <v>7</v>
      </c>
      <c r="I261" s="3"/>
      <c r="J261" s="1">
        <v>44276.299479166701</v>
      </c>
      <c r="K261" s="4"/>
      <c r="L261" s="4">
        <v>8.9731166666666695</v>
      </c>
      <c r="M261" s="4">
        <v>11369.363480914901</v>
      </c>
      <c r="N261" s="3" t="b">
        <v>1</v>
      </c>
      <c r="O261" s="4">
        <v>62.173787018278297</v>
      </c>
      <c r="P261" s="4"/>
      <c r="Q261" s="4">
        <v>62.173787018278297</v>
      </c>
      <c r="R261" s="4"/>
      <c r="S261" s="4">
        <v>57.894573551915698</v>
      </c>
      <c r="T261" s="3" t="b">
        <v>0</v>
      </c>
      <c r="U261" s="4">
        <v>7.22441666666667</v>
      </c>
      <c r="V261" s="4">
        <v>71857.001376022105</v>
      </c>
      <c r="W261" s="4">
        <v>79.761254632257007</v>
      </c>
      <c r="X261" s="3" t="b">
        <v>0</v>
      </c>
    </row>
    <row r="262" spans="1:24">
      <c r="A262" s="3"/>
      <c r="B262" s="3"/>
      <c r="C262" s="3" t="s">
        <v>292</v>
      </c>
      <c r="D262" s="3" t="s">
        <v>174</v>
      </c>
      <c r="E262" s="3"/>
      <c r="F262" s="4">
        <v>58</v>
      </c>
      <c r="G262" s="3" t="s">
        <v>291</v>
      </c>
      <c r="H262" s="3" t="s">
        <v>7</v>
      </c>
      <c r="I262" s="3"/>
      <c r="J262" s="1">
        <v>44276.314502314803</v>
      </c>
      <c r="K262" s="4"/>
      <c r="L262" s="4">
        <v>8.9731666666666694</v>
      </c>
      <c r="M262" s="4">
        <v>17216.538426723298</v>
      </c>
      <c r="N262" s="3" t="b">
        <v>1</v>
      </c>
      <c r="O262" s="4">
        <v>87.347718456571897</v>
      </c>
      <c r="P262" s="4"/>
      <c r="Q262" s="4">
        <v>87.347718456571897</v>
      </c>
      <c r="R262" s="4"/>
      <c r="S262" s="4">
        <v>77.353594283138705</v>
      </c>
      <c r="T262" s="3" t="b">
        <v>0</v>
      </c>
      <c r="U262" s="4">
        <v>7.22445</v>
      </c>
      <c r="V262" s="4">
        <v>85488.663770163199</v>
      </c>
      <c r="W262" s="4">
        <v>72.944281794303606</v>
      </c>
      <c r="X262" s="3" t="b">
        <v>0</v>
      </c>
    </row>
    <row r="263" spans="1:24">
      <c r="A263" s="3"/>
      <c r="B263" s="3"/>
      <c r="C263" s="3" t="s">
        <v>290</v>
      </c>
      <c r="D263" s="3" t="s">
        <v>174</v>
      </c>
      <c r="E263" s="3"/>
      <c r="F263" s="4">
        <v>59</v>
      </c>
      <c r="G263" s="3" t="s">
        <v>289</v>
      </c>
      <c r="H263" s="3" t="s">
        <v>7</v>
      </c>
      <c r="I263" s="3"/>
      <c r="J263" s="1">
        <v>44276.3296064815</v>
      </c>
      <c r="K263" s="4"/>
      <c r="L263" s="4">
        <v>8.9732333333333294</v>
      </c>
      <c r="M263" s="4">
        <v>18850.669940611999</v>
      </c>
      <c r="N263" s="3" t="b">
        <v>1</v>
      </c>
      <c r="O263" s="4">
        <v>91.515096841807804</v>
      </c>
      <c r="P263" s="4"/>
      <c r="Q263" s="4">
        <v>91.515096841807804</v>
      </c>
      <c r="R263" s="4"/>
      <c r="S263" s="4">
        <v>77.155325898975207</v>
      </c>
      <c r="T263" s="3" t="b">
        <v>0</v>
      </c>
      <c r="U263" s="4">
        <v>7.2279999999999998</v>
      </c>
      <c r="V263" s="4">
        <v>90395.3464126857</v>
      </c>
      <c r="W263" s="4">
        <v>76.484947724439905</v>
      </c>
      <c r="X263" s="3" t="b">
        <v>0</v>
      </c>
    </row>
    <row r="264" spans="1:24">
      <c r="A264" s="3"/>
      <c r="B264" s="3"/>
      <c r="C264" s="3" t="s">
        <v>288</v>
      </c>
      <c r="D264" s="3" t="s">
        <v>174</v>
      </c>
      <c r="E264" s="3"/>
      <c r="F264" s="4">
        <v>60</v>
      </c>
      <c r="G264" s="3" t="s">
        <v>287</v>
      </c>
      <c r="H264" s="3" t="s">
        <v>7</v>
      </c>
      <c r="I264" s="3"/>
      <c r="J264" s="1">
        <v>44276.3446527778</v>
      </c>
      <c r="K264" s="4"/>
      <c r="L264" s="4">
        <v>8.9730833333333297</v>
      </c>
      <c r="M264" s="4">
        <v>15169.480695976299</v>
      </c>
      <c r="N264" s="3" t="b">
        <v>1</v>
      </c>
      <c r="O264" s="4">
        <v>81.904082144553897</v>
      </c>
      <c r="P264" s="4"/>
      <c r="Q264" s="4">
        <v>81.904082144553897</v>
      </c>
      <c r="R264" s="4"/>
      <c r="S264" s="4">
        <v>70.454811353563201</v>
      </c>
      <c r="T264" s="3" t="b">
        <v>0</v>
      </c>
      <c r="U264" s="4">
        <v>7.2243833333333303</v>
      </c>
      <c r="V264" s="4">
        <v>78985.041956265006</v>
      </c>
      <c r="W264" s="4">
        <v>76.980835673481494</v>
      </c>
      <c r="X264" s="3" t="b">
        <v>0</v>
      </c>
    </row>
    <row r="265" spans="1:24">
      <c r="A265" s="3"/>
      <c r="B265" s="3"/>
      <c r="C265" s="3" t="s">
        <v>286</v>
      </c>
      <c r="D265" s="3" t="s">
        <v>174</v>
      </c>
      <c r="E265" s="3"/>
      <c r="F265" s="4">
        <v>61</v>
      </c>
      <c r="G265" s="3" t="s">
        <v>285</v>
      </c>
      <c r="H265" s="3" t="s">
        <v>7</v>
      </c>
      <c r="I265" s="3"/>
      <c r="J265" s="1">
        <v>44276.359745370399</v>
      </c>
      <c r="K265" s="4"/>
      <c r="L265" s="4">
        <v>8.9731333333333296</v>
      </c>
      <c r="M265" s="4">
        <v>18796.416839304999</v>
      </c>
      <c r="N265" s="3" t="b">
        <v>1</v>
      </c>
      <c r="O265" s="4">
        <v>116.45312780352801</v>
      </c>
      <c r="P265" s="4"/>
      <c r="Q265" s="4">
        <v>116.45312780352801</v>
      </c>
      <c r="R265" s="4"/>
      <c r="S265" s="4">
        <v>70.086245782256597</v>
      </c>
      <c r="T265" s="3" t="b">
        <v>0</v>
      </c>
      <c r="U265" s="4">
        <v>7.2244333333333302</v>
      </c>
      <c r="V265" s="4">
        <v>74797.027087571201</v>
      </c>
      <c r="W265" s="4">
        <v>78.518348632671504</v>
      </c>
      <c r="X265" s="3" t="b">
        <v>0</v>
      </c>
    </row>
    <row r="266" spans="1:24">
      <c r="A266" s="3"/>
      <c r="B266" s="3"/>
      <c r="C266" s="3" t="s">
        <v>284</v>
      </c>
      <c r="D266" s="3" t="s">
        <v>174</v>
      </c>
      <c r="E266" s="3"/>
      <c r="F266" s="4">
        <v>62</v>
      </c>
      <c r="G266" s="3" t="s">
        <v>283</v>
      </c>
      <c r="H266" s="3" t="s">
        <v>7</v>
      </c>
      <c r="I266" s="3"/>
      <c r="J266" s="1">
        <v>44276.3747337963</v>
      </c>
      <c r="K266" s="4"/>
      <c r="L266" s="4">
        <v>8.9731000000000005</v>
      </c>
      <c r="M266" s="4">
        <v>21490.941787189098</v>
      </c>
      <c r="N266" s="3" t="b">
        <v>1</v>
      </c>
      <c r="O266" s="4">
        <v>101.162560933309</v>
      </c>
      <c r="P266" s="4"/>
      <c r="Q266" s="4">
        <v>101.162560933309</v>
      </c>
      <c r="R266" s="4"/>
      <c r="S266" s="4">
        <v>74.595363841639497</v>
      </c>
      <c r="T266" s="3" t="b">
        <v>0</v>
      </c>
      <c r="U266" s="4">
        <v>7.2278500000000001</v>
      </c>
      <c r="V266" s="4">
        <v>95481.735964347696</v>
      </c>
      <c r="W266" s="4">
        <v>74.689203518272805</v>
      </c>
      <c r="X266" s="3" t="b">
        <v>0</v>
      </c>
    </row>
    <row r="267" spans="1:24">
      <c r="A267" s="3"/>
      <c r="B267" s="3"/>
      <c r="C267" s="3" t="s">
        <v>279</v>
      </c>
      <c r="D267" s="3" t="s">
        <v>174</v>
      </c>
      <c r="E267" s="3"/>
      <c r="F267" s="4">
        <v>63</v>
      </c>
      <c r="G267" s="3" t="s">
        <v>278</v>
      </c>
      <c r="H267" s="3" t="s">
        <v>7</v>
      </c>
      <c r="I267" s="3"/>
      <c r="J267" s="1">
        <v>44276.420034722199</v>
      </c>
      <c r="K267" s="4"/>
      <c r="L267" s="4">
        <v>8.9705666666666701</v>
      </c>
      <c r="M267" s="4">
        <v>18690.470474257199</v>
      </c>
      <c r="N267" s="3" t="b">
        <v>1</v>
      </c>
      <c r="O267" s="4">
        <v>102.422911724036</v>
      </c>
      <c r="P267" s="4"/>
      <c r="Q267" s="4">
        <v>102.422911724036</v>
      </c>
      <c r="R267" s="4"/>
      <c r="S267" s="4">
        <v>69.865884569757498</v>
      </c>
      <c r="T267" s="3" t="b">
        <v>0</v>
      </c>
      <c r="U267" s="4">
        <v>7.2244333333333302</v>
      </c>
      <c r="V267" s="4">
        <v>82249.803832863399</v>
      </c>
      <c r="W267" s="4">
        <v>74.264843639307898</v>
      </c>
      <c r="X267" s="3" t="b">
        <v>0</v>
      </c>
    </row>
    <row r="268" spans="1:24">
      <c r="A268" s="3"/>
      <c r="B268" s="3"/>
      <c r="C268" s="3" t="s">
        <v>277</v>
      </c>
      <c r="D268" s="3" t="s">
        <v>174</v>
      </c>
      <c r="E268" s="3"/>
      <c r="F268" s="4">
        <v>64</v>
      </c>
      <c r="G268" s="3" t="s">
        <v>276</v>
      </c>
      <c r="H268" s="3" t="s">
        <v>7</v>
      </c>
      <c r="I268" s="3"/>
      <c r="J268" s="1">
        <v>44276.435138888897</v>
      </c>
      <c r="K268" s="4"/>
      <c r="L268" s="4">
        <v>8.9731000000000005</v>
      </c>
      <c r="M268" s="4">
        <v>9665.74061342393</v>
      </c>
      <c r="N268" s="3" t="b">
        <v>1</v>
      </c>
      <c r="O268" s="4">
        <v>58.558480715058302</v>
      </c>
      <c r="P268" s="4"/>
      <c r="Q268" s="4">
        <v>58.558480715058302</v>
      </c>
      <c r="R268" s="4"/>
      <c r="S268" s="4">
        <v>71.222201106331894</v>
      </c>
      <c r="T268" s="3" t="b">
        <v>0</v>
      </c>
      <c r="U268" s="4">
        <v>7.22786666666667</v>
      </c>
      <c r="V268" s="4">
        <v>63580.933132789803</v>
      </c>
      <c r="W268" s="4">
        <v>74.689307103996995</v>
      </c>
      <c r="X268" s="3" t="b">
        <v>0</v>
      </c>
    </row>
    <row r="269" spans="1:24">
      <c r="A269" s="3"/>
      <c r="B269" s="3"/>
      <c r="C269" s="3" t="s">
        <v>275</v>
      </c>
      <c r="D269" s="3" t="s">
        <v>174</v>
      </c>
      <c r="E269" s="3"/>
      <c r="F269" s="4">
        <v>65</v>
      </c>
      <c r="G269" s="3" t="s">
        <v>274</v>
      </c>
      <c r="H269" s="3" t="s">
        <v>7</v>
      </c>
      <c r="I269" s="3"/>
      <c r="J269" s="1">
        <v>44276.450092592597</v>
      </c>
      <c r="K269" s="4"/>
      <c r="L269" s="4">
        <v>8.9731166666666695</v>
      </c>
      <c r="M269" s="4">
        <v>12780.204817539799</v>
      </c>
      <c r="N269" s="3" t="b">
        <v>1</v>
      </c>
      <c r="O269" s="4">
        <v>74.446329724090702</v>
      </c>
      <c r="P269" s="4"/>
      <c r="Q269" s="4">
        <v>74.446329724090702</v>
      </c>
      <c r="R269" s="4"/>
      <c r="S269" s="4">
        <v>70.315614049170705</v>
      </c>
      <c r="T269" s="3" t="b">
        <v>0</v>
      </c>
      <c r="U269" s="4">
        <v>7.2278833333333301</v>
      </c>
      <c r="V269" s="4">
        <v>71291.559111537994</v>
      </c>
      <c r="W269" s="4">
        <v>74.520949076173096</v>
      </c>
      <c r="X269" s="3" t="b">
        <v>0</v>
      </c>
    </row>
    <row r="270" spans="1:24">
      <c r="A270" s="3"/>
      <c r="B270" s="3"/>
      <c r="C270" s="3" t="s">
        <v>273</v>
      </c>
      <c r="D270" s="3" t="s">
        <v>174</v>
      </c>
      <c r="E270" s="3"/>
      <c r="F270" s="4">
        <v>66</v>
      </c>
      <c r="G270" s="3" t="s">
        <v>272</v>
      </c>
      <c r="H270" s="3" t="s">
        <v>7</v>
      </c>
      <c r="I270" s="3"/>
      <c r="J270" s="1">
        <v>44276.465011574102</v>
      </c>
      <c r="K270" s="4"/>
      <c r="L270" s="4">
        <v>8.9731000000000005</v>
      </c>
      <c r="M270" s="4">
        <v>13955.6527396851</v>
      </c>
      <c r="N270" s="3" t="b">
        <v>1</v>
      </c>
      <c r="O270" s="4">
        <v>79.325607691304796</v>
      </c>
      <c r="P270" s="4"/>
      <c r="Q270" s="4">
        <v>79.325607691304796</v>
      </c>
      <c r="R270" s="4"/>
      <c r="S270" s="4">
        <v>77.8978475823601</v>
      </c>
      <c r="T270" s="3" t="b">
        <v>0</v>
      </c>
      <c r="U270" s="4">
        <v>7.22786666666667</v>
      </c>
      <c r="V270" s="4">
        <v>74377.151379080795</v>
      </c>
      <c r="W270" s="4">
        <v>78.807471803857993</v>
      </c>
      <c r="X270" s="3" t="b">
        <v>0</v>
      </c>
    </row>
    <row r="271" spans="1:24">
      <c r="A271" s="3"/>
      <c r="B271" s="3"/>
      <c r="C271" s="3" t="s">
        <v>271</v>
      </c>
      <c r="D271" s="3" t="s">
        <v>174</v>
      </c>
      <c r="E271" s="3"/>
      <c r="F271" s="4">
        <v>67</v>
      </c>
      <c r="G271" s="3" t="s">
        <v>270</v>
      </c>
      <c r="H271" s="3" t="s">
        <v>7</v>
      </c>
      <c r="I271" s="3"/>
      <c r="J271" s="1">
        <v>44276.480127314797</v>
      </c>
      <c r="K271" s="4"/>
      <c r="L271" s="4">
        <v>8.9731333333333296</v>
      </c>
      <c r="M271" s="4">
        <v>15536.7380056211</v>
      </c>
      <c r="N271" s="3" t="b">
        <v>1</v>
      </c>
      <c r="O271" s="4">
        <v>103.71555391131</v>
      </c>
      <c r="P271" s="4"/>
      <c r="Q271" s="4">
        <v>103.71555391131</v>
      </c>
      <c r="R271" s="4"/>
      <c r="S271" s="4">
        <v>76.768065477166601</v>
      </c>
      <c r="T271" s="3" t="b">
        <v>0</v>
      </c>
      <c r="U271" s="4">
        <v>7.22441666666667</v>
      </c>
      <c r="V271" s="4">
        <v>67710.921951671102</v>
      </c>
      <c r="W271" s="4">
        <v>75.335440429784995</v>
      </c>
      <c r="X271" s="3" t="b">
        <v>0</v>
      </c>
    </row>
    <row r="272" spans="1:24">
      <c r="A272" s="3"/>
      <c r="B272" s="3"/>
      <c r="C272" s="3" t="s">
        <v>269</v>
      </c>
      <c r="D272" s="3" t="s">
        <v>174</v>
      </c>
      <c r="E272" s="3"/>
      <c r="F272" s="4">
        <v>68</v>
      </c>
      <c r="G272" s="3" t="s">
        <v>268</v>
      </c>
      <c r="H272" s="3" t="s">
        <v>7</v>
      </c>
      <c r="I272" s="3"/>
      <c r="J272" s="1">
        <v>44276.495185185202</v>
      </c>
      <c r="K272" s="4"/>
      <c r="L272" s="4">
        <v>8.9705166666666702</v>
      </c>
      <c r="M272" s="4">
        <v>18416.767106478801</v>
      </c>
      <c r="N272" s="3" t="b">
        <v>1</v>
      </c>
      <c r="O272" s="4">
        <v>108.889923041201</v>
      </c>
      <c r="P272" s="4"/>
      <c r="Q272" s="4">
        <v>108.889923041201</v>
      </c>
      <c r="R272" s="4"/>
      <c r="S272" s="4">
        <v>77.479520549968001</v>
      </c>
      <c r="T272" s="3" t="b">
        <v>0</v>
      </c>
      <c r="U272" s="4">
        <v>7.2243833333333303</v>
      </c>
      <c r="V272" s="4">
        <v>77274.300573156404</v>
      </c>
      <c r="W272" s="4">
        <v>74.307912540604207</v>
      </c>
      <c r="X272" s="3" t="b">
        <v>0</v>
      </c>
    </row>
    <row r="273" spans="1:24">
      <c r="A273" s="3"/>
      <c r="B273" s="3"/>
      <c r="C273" s="3" t="s">
        <v>267</v>
      </c>
      <c r="D273" s="3" t="s">
        <v>174</v>
      </c>
      <c r="E273" s="3"/>
      <c r="F273" s="4">
        <v>69</v>
      </c>
      <c r="G273" s="3" t="s">
        <v>266</v>
      </c>
      <c r="H273" s="3" t="s">
        <v>7</v>
      </c>
      <c r="I273" s="3"/>
      <c r="J273" s="1">
        <v>44276.510277777801</v>
      </c>
      <c r="K273" s="4"/>
      <c r="L273" s="4">
        <v>8.9731166666666695</v>
      </c>
      <c r="M273" s="4">
        <v>18981.285523038601</v>
      </c>
      <c r="N273" s="3" t="b">
        <v>1</v>
      </c>
      <c r="O273" s="4">
        <v>120.911124724779</v>
      </c>
      <c r="P273" s="4"/>
      <c r="Q273" s="4">
        <v>120.911124724779</v>
      </c>
      <c r="R273" s="4"/>
      <c r="S273" s="4">
        <v>71.978327203254693</v>
      </c>
      <c r="T273" s="3" t="b">
        <v>0</v>
      </c>
      <c r="U273" s="4">
        <v>7.2278833333333301</v>
      </c>
      <c r="V273" s="4">
        <v>73302.821799705605</v>
      </c>
      <c r="W273" s="4">
        <v>75.877214032956402</v>
      </c>
      <c r="X273" s="3" t="b">
        <v>0</v>
      </c>
    </row>
    <row r="274" spans="1:24">
      <c r="A274" s="3"/>
      <c r="B274" s="3"/>
      <c r="C274" s="3" t="s">
        <v>265</v>
      </c>
      <c r="D274" s="3" t="s">
        <v>174</v>
      </c>
      <c r="E274" s="3"/>
      <c r="F274" s="4">
        <v>70</v>
      </c>
      <c r="G274" s="3" t="s">
        <v>264</v>
      </c>
      <c r="H274" s="3" t="s">
        <v>7</v>
      </c>
      <c r="I274" s="3"/>
      <c r="J274" s="1">
        <v>44276.525462963</v>
      </c>
      <c r="K274" s="4"/>
      <c r="L274" s="4">
        <v>8.9731500000000004</v>
      </c>
      <c r="M274" s="4">
        <v>19583.5693598937</v>
      </c>
      <c r="N274" s="3" t="b">
        <v>1</v>
      </c>
      <c r="O274" s="4">
        <v>129.187545815058</v>
      </c>
      <c r="P274" s="4"/>
      <c r="Q274" s="4">
        <v>129.187545815058</v>
      </c>
      <c r="R274" s="4"/>
      <c r="S274" s="4">
        <v>75.835037424100605</v>
      </c>
      <c r="T274" s="3" t="b">
        <v>0</v>
      </c>
      <c r="U274" s="4">
        <v>7.2279166666666699</v>
      </c>
      <c r="V274" s="4">
        <v>71699.057919405299</v>
      </c>
      <c r="W274" s="4">
        <v>79.671492438073301</v>
      </c>
      <c r="X274" s="3" t="b">
        <v>0</v>
      </c>
    </row>
    <row r="275" spans="1:24">
      <c r="A275" s="3"/>
      <c r="B275" s="3"/>
      <c r="C275" s="3" t="s">
        <v>263</v>
      </c>
      <c r="D275" s="3" t="s">
        <v>174</v>
      </c>
      <c r="E275" s="3"/>
      <c r="F275" s="4">
        <v>71</v>
      </c>
      <c r="G275" s="3" t="s">
        <v>262</v>
      </c>
      <c r="H275" s="3" t="s">
        <v>7</v>
      </c>
      <c r="I275" s="3"/>
      <c r="J275" s="1">
        <v>44276.540578703702</v>
      </c>
      <c r="K275" s="4"/>
      <c r="L275" s="4">
        <v>8.9731166666666695</v>
      </c>
      <c r="M275" s="4">
        <v>14967.465479533001</v>
      </c>
      <c r="N275" s="3" t="b">
        <v>0</v>
      </c>
      <c r="O275" s="4">
        <v>101.46367432385</v>
      </c>
      <c r="P275" s="4"/>
      <c r="Q275" s="4">
        <v>101.46367432385</v>
      </c>
      <c r="R275" s="4"/>
      <c r="S275" s="4">
        <v>83.842446094894797</v>
      </c>
      <c r="T275" s="3" t="b">
        <v>0</v>
      </c>
      <c r="U275" s="4">
        <v>7.2278833333333301</v>
      </c>
      <c r="V275" s="4">
        <v>66346.493194865106</v>
      </c>
      <c r="W275" s="4">
        <v>80.002914022832201</v>
      </c>
      <c r="X275" s="3" t="b">
        <v>0</v>
      </c>
    </row>
    <row r="276" spans="1:24">
      <c r="A276" s="3"/>
      <c r="B276" s="3"/>
      <c r="C276" s="3" t="s">
        <v>261</v>
      </c>
      <c r="D276" s="3" t="s">
        <v>174</v>
      </c>
      <c r="E276" s="3"/>
      <c r="F276" s="4">
        <v>72</v>
      </c>
      <c r="G276" s="3" t="s">
        <v>260</v>
      </c>
      <c r="H276" s="3" t="s">
        <v>7</v>
      </c>
      <c r="I276" s="3"/>
      <c r="J276" s="1">
        <v>44276.555729166699</v>
      </c>
      <c r="K276" s="4"/>
      <c r="L276" s="4">
        <v>8.9731000000000005</v>
      </c>
      <c r="M276" s="4">
        <v>15885.455587844701</v>
      </c>
      <c r="N276" s="3" t="b">
        <v>0</v>
      </c>
      <c r="O276" s="4">
        <v>77.973468344682004</v>
      </c>
      <c r="P276" s="4"/>
      <c r="Q276" s="4">
        <v>77.973468344682004</v>
      </c>
      <c r="R276" s="4"/>
      <c r="S276" s="4">
        <v>83.346374888178801</v>
      </c>
      <c r="T276" s="3" t="b">
        <v>0</v>
      </c>
      <c r="U276" s="4">
        <v>7.2278500000000001</v>
      </c>
      <c r="V276" s="4">
        <v>85721.376542643004</v>
      </c>
      <c r="W276" s="4">
        <v>78.781511884809802</v>
      </c>
      <c r="X276" s="3" t="b">
        <v>0</v>
      </c>
    </row>
    <row r="277" spans="1:24">
      <c r="A277" s="3"/>
      <c r="B277" s="3"/>
      <c r="C277" s="3" t="s">
        <v>257</v>
      </c>
      <c r="D277" s="3" t="s">
        <v>174</v>
      </c>
      <c r="E277" s="3"/>
      <c r="F277" s="4">
        <v>73</v>
      </c>
      <c r="G277" s="3" t="s">
        <v>256</v>
      </c>
      <c r="H277" s="3" t="s">
        <v>7</v>
      </c>
      <c r="I277" s="3"/>
      <c r="J277" s="1">
        <v>44276.585868055598</v>
      </c>
      <c r="K277" s="4"/>
      <c r="L277" s="4">
        <v>8.9112666666666698</v>
      </c>
      <c r="M277" s="4">
        <v>0</v>
      </c>
      <c r="N277" s="3" t="b">
        <v>1</v>
      </c>
      <c r="O277" s="4">
        <v>0</v>
      </c>
      <c r="P277" s="4"/>
      <c r="Q277" s="4">
        <v>0</v>
      </c>
      <c r="R277" s="4"/>
      <c r="S277" s="4"/>
      <c r="T277" s="3" t="b">
        <v>0</v>
      </c>
      <c r="U277" s="4">
        <v>7.2243833333333303</v>
      </c>
      <c r="V277" s="4">
        <v>66064.221038772695</v>
      </c>
      <c r="W277" s="4">
        <v>78.146425521223193</v>
      </c>
      <c r="X277" s="3" t="b">
        <v>0</v>
      </c>
    </row>
    <row r="278" spans="1:24">
      <c r="A278" s="3"/>
      <c r="B278" s="3"/>
      <c r="C278" s="3" t="s">
        <v>255</v>
      </c>
      <c r="D278" s="3" t="s">
        <v>174</v>
      </c>
      <c r="E278" s="3"/>
      <c r="F278" s="4">
        <v>74</v>
      </c>
      <c r="G278" s="3" t="s">
        <v>254</v>
      </c>
      <c r="H278" s="3" t="s">
        <v>7</v>
      </c>
      <c r="I278" s="3"/>
      <c r="J278" s="1">
        <v>44276.600868055597</v>
      </c>
      <c r="K278" s="4"/>
      <c r="L278" s="4">
        <v>8.9267833333333293</v>
      </c>
      <c r="M278" s="4">
        <v>0</v>
      </c>
      <c r="N278" s="3" t="b">
        <v>1</v>
      </c>
      <c r="O278" s="4">
        <v>0</v>
      </c>
      <c r="P278" s="4"/>
      <c r="Q278" s="4">
        <v>0</v>
      </c>
      <c r="R278" s="4"/>
      <c r="S278" s="4"/>
      <c r="T278" s="3" t="b">
        <v>0</v>
      </c>
      <c r="U278" s="4">
        <v>7.2244666666666699</v>
      </c>
      <c r="V278" s="4">
        <v>72005.242055524897</v>
      </c>
      <c r="W278" s="4">
        <v>78.065837228879701</v>
      </c>
      <c r="X278" s="3" t="b">
        <v>0</v>
      </c>
    </row>
    <row r="279" spans="1:24">
      <c r="A279" s="3"/>
      <c r="B279" s="3"/>
      <c r="C279" s="3" t="s">
        <v>253</v>
      </c>
      <c r="D279" s="3" t="s">
        <v>174</v>
      </c>
      <c r="E279" s="3"/>
      <c r="F279" s="4">
        <v>75</v>
      </c>
      <c r="G279" s="3" t="s">
        <v>252</v>
      </c>
      <c r="H279" s="3" t="s">
        <v>7</v>
      </c>
      <c r="I279" s="3"/>
      <c r="J279" s="1">
        <v>44276.6158796296</v>
      </c>
      <c r="K279" s="4"/>
      <c r="L279" s="4">
        <v>8.9009833333333308</v>
      </c>
      <c r="M279" s="4">
        <v>0</v>
      </c>
      <c r="N279" s="3" t="b">
        <v>1</v>
      </c>
      <c r="O279" s="4">
        <v>0</v>
      </c>
      <c r="P279" s="4"/>
      <c r="Q279" s="4">
        <v>0</v>
      </c>
      <c r="R279" s="4"/>
      <c r="S279" s="4" t="s">
        <v>30</v>
      </c>
      <c r="T279" s="3" t="b">
        <v>0</v>
      </c>
      <c r="U279" s="4">
        <v>7.22441666666667</v>
      </c>
      <c r="V279" s="4">
        <v>74410.306030789696</v>
      </c>
      <c r="W279" s="4">
        <v>78.928453365029597</v>
      </c>
      <c r="X279" s="3" t="b">
        <v>0</v>
      </c>
    </row>
    <row r="280" spans="1:24">
      <c r="A280" s="3"/>
      <c r="B280" s="3"/>
      <c r="C280" s="3" t="s">
        <v>251</v>
      </c>
      <c r="D280" s="3" t="s">
        <v>174</v>
      </c>
      <c r="E280" s="3"/>
      <c r="F280" s="4">
        <v>76</v>
      </c>
      <c r="G280" s="3" t="s">
        <v>250</v>
      </c>
      <c r="H280" s="3" t="s">
        <v>7</v>
      </c>
      <c r="I280" s="3"/>
      <c r="J280" s="1">
        <v>44276.630798611099</v>
      </c>
      <c r="K280" s="4"/>
      <c r="L280" s="4">
        <v>8.9164499999999993</v>
      </c>
      <c r="M280" s="4">
        <v>0</v>
      </c>
      <c r="N280" s="3" t="b">
        <v>1</v>
      </c>
      <c r="O280" s="4">
        <v>0</v>
      </c>
      <c r="P280" s="4"/>
      <c r="Q280" s="4">
        <v>0</v>
      </c>
      <c r="R280" s="4"/>
      <c r="S280" s="4"/>
      <c r="T280" s="3" t="b">
        <v>0</v>
      </c>
      <c r="U280" s="4">
        <v>7.22441666666667</v>
      </c>
      <c r="V280" s="4">
        <v>78299.087422074095</v>
      </c>
      <c r="W280" s="4">
        <v>74.221246842786798</v>
      </c>
      <c r="X280" s="3" t="b">
        <v>0</v>
      </c>
    </row>
    <row r="281" spans="1:24">
      <c r="A281" s="3"/>
      <c r="B281" s="3"/>
      <c r="C281" s="3" t="s">
        <v>249</v>
      </c>
      <c r="D281" s="3" t="s">
        <v>174</v>
      </c>
      <c r="E281" s="3"/>
      <c r="F281" s="4">
        <v>77</v>
      </c>
      <c r="G281" s="3" t="s">
        <v>248</v>
      </c>
      <c r="H281" s="3" t="s">
        <v>7</v>
      </c>
      <c r="I281" s="3"/>
      <c r="J281" s="1">
        <v>44276.645891203698</v>
      </c>
      <c r="K281" s="4"/>
      <c r="L281" s="4">
        <v>8.9061166666666693</v>
      </c>
      <c r="M281" s="4">
        <v>0</v>
      </c>
      <c r="N281" s="3" t="b">
        <v>1</v>
      </c>
      <c r="O281" s="4">
        <v>0</v>
      </c>
      <c r="P281" s="4"/>
      <c r="Q281" s="4">
        <v>0</v>
      </c>
      <c r="R281" s="4"/>
      <c r="S281" s="4"/>
      <c r="T281" s="3" t="b">
        <v>0</v>
      </c>
      <c r="U281" s="4">
        <v>7.2244000000000002</v>
      </c>
      <c r="V281" s="4">
        <v>61360.278242385903</v>
      </c>
      <c r="W281" s="4">
        <v>75.991924686561404</v>
      </c>
      <c r="X281" s="3" t="b">
        <v>0</v>
      </c>
    </row>
    <row r="282" spans="1:24">
      <c r="A282" s="3"/>
      <c r="B282" s="3"/>
      <c r="C282" s="3" t="s">
        <v>247</v>
      </c>
      <c r="D282" s="3" t="s">
        <v>174</v>
      </c>
      <c r="E282" s="3"/>
      <c r="F282" s="4">
        <v>78</v>
      </c>
      <c r="G282" s="3" t="s">
        <v>246</v>
      </c>
      <c r="H282" s="3" t="s">
        <v>7</v>
      </c>
      <c r="I282" s="3"/>
      <c r="J282" s="1">
        <v>44276.660891203697</v>
      </c>
      <c r="K282" s="4"/>
      <c r="L282" s="4">
        <v>9.1380166666666707</v>
      </c>
      <c r="M282" s="4">
        <v>0</v>
      </c>
      <c r="N282" s="3" t="b">
        <v>1</v>
      </c>
      <c r="O282" s="4">
        <v>0</v>
      </c>
      <c r="P282" s="4"/>
      <c r="Q282" s="4">
        <v>0</v>
      </c>
      <c r="R282" s="4"/>
      <c r="S282" s="4"/>
      <c r="T282" s="3" t="b">
        <v>0</v>
      </c>
      <c r="U282" s="4">
        <v>7.2244333333333302</v>
      </c>
      <c r="V282" s="4">
        <v>61255.797671918997</v>
      </c>
      <c r="W282" s="4">
        <v>79.439365600808102</v>
      </c>
      <c r="X282" s="3" t="b">
        <v>0</v>
      </c>
    </row>
    <row r="283" spans="1:24">
      <c r="A283" s="3"/>
      <c r="B283" s="3"/>
      <c r="C283" s="3" t="s">
        <v>245</v>
      </c>
      <c r="D283" s="3" t="s">
        <v>174</v>
      </c>
      <c r="E283" s="3"/>
      <c r="F283" s="4">
        <v>79</v>
      </c>
      <c r="G283" s="3" t="s">
        <v>244</v>
      </c>
      <c r="H283" s="3" t="s">
        <v>7</v>
      </c>
      <c r="I283" s="3"/>
      <c r="J283" s="1">
        <v>44276.675960648201</v>
      </c>
      <c r="K283" s="4"/>
      <c r="L283" s="4">
        <v>8.9911666666666701</v>
      </c>
      <c r="M283" s="4">
        <v>0</v>
      </c>
      <c r="N283" s="3" t="b">
        <v>1</v>
      </c>
      <c r="O283" s="4">
        <v>0</v>
      </c>
      <c r="P283" s="4"/>
      <c r="Q283" s="4">
        <v>0</v>
      </c>
      <c r="R283" s="4"/>
      <c r="S283" s="4"/>
      <c r="T283" s="3" t="b">
        <v>0</v>
      </c>
      <c r="U283" s="4">
        <v>7.2244333333333302</v>
      </c>
      <c r="V283" s="4">
        <v>68826.908175385703</v>
      </c>
      <c r="W283" s="4">
        <v>78.025616064320999</v>
      </c>
      <c r="X283" s="3" t="b">
        <v>0</v>
      </c>
    </row>
    <row r="284" spans="1:24">
      <c r="A284" s="3"/>
      <c r="B284" s="3"/>
      <c r="C284" s="3" t="s">
        <v>243</v>
      </c>
      <c r="D284" s="3" t="s">
        <v>174</v>
      </c>
      <c r="E284" s="3"/>
      <c r="F284" s="4">
        <v>80</v>
      </c>
      <c r="G284" s="3" t="s">
        <v>242</v>
      </c>
      <c r="H284" s="3" t="s">
        <v>7</v>
      </c>
      <c r="I284" s="3"/>
      <c r="J284" s="1">
        <v>44276.690972222197</v>
      </c>
      <c r="K284" s="4"/>
      <c r="L284" s="4">
        <v>8.9087833333333304</v>
      </c>
      <c r="M284" s="4">
        <v>0</v>
      </c>
      <c r="N284" s="3" t="b">
        <v>1</v>
      </c>
      <c r="O284" s="4">
        <v>0</v>
      </c>
      <c r="P284" s="4"/>
      <c r="Q284" s="4">
        <v>0</v>
      </c>
      <c r="R284" s="4"/>
      <c r="S284" s="4"/>
      <c r="T284" s="3" t="b">
        <v>0</v>
      </c>
      <c r="U284" s="4">
        <v>7.2244666666666699</v>
      </c>
      <c r="V284" s="4">
        <v>77025.189896950906</v>
      </c>
      <c r="W284" s="4">
        <v>74.590277324617006</v>
      </c>
      <c r="X284" s="3" t="b">
        <v>0</v>
      </c>
    </row>
    <row r="285" spans="1:24">
      <c r="A285" s="3"/>
      <c r="B285" s="3"/>
      <c r="C285" s="3" t="s">
        <v>241</v>
      </c>
      <c r="D285" s="3" t="s">
        <v>174</v>
      </c>
      <c r="E285" s="3"/>
      <c r="F285" s="4">
        <v>81</v>
      </c>
      <c r="G285" s="3" t="s">
        <v>240</v>
      </c>
      <c r="H285" s="3" t="s">
        <v>7</v>
      </c>
      <c r="I285" s="3"/>
      <c r="J285" s="1">
        <v>44276.705995370401</v>
      </c>
      <c r="K285" s="4"/>
      <c r="L285" s="4">
        <v>8.9035333333333302</v>
      </c>
      <c r="M285" s="4">
        <v>0</v>
      </c>
      <c r="N285" s="3" t="b">
        <v>1</v>
      </c>
      <c r="O285" s="4">
        <v>0</v>
      </c>
      <c r="P285" s="4"/>
      <c r="Q285" s="4">
        <v>0</v>
      </c>
      <c r="R285" s="4"/>
      <c r="S285" s="4"/>
      <c r="T285" s="3" t="b">
        <v>0</v>
      </c>
      <c r="U285" s="4">
        <v>7.2278500000000001</v>
      </c>
      <c r="V285" s="4">
        <v>60821.399296404197</v>
      </c>
      <c r="W285" s="4">
        <v>77.992424862877101</v>
      </c>
      <c r="X285" s="3" t="b">
        <v>0</v>
      </c>
    </row>
    <row r="286" spans="1:24">
      <c r="A286" s="3"/>
      <c r="B286" s="3"/>
      <c r="C286" s="3" t="s">
        <v>239</v>
      </c>
      <c r="D286" s="3" t="s">
        <v>174</v>
      </c>
      <c r="E286" s="3"/>
      <c r="F286" s="4">
        <v>82</v>
      </c>
      <c r="G286" s="3" t="s">
        <v>238</v>
      </c>
      <c r="H286" s="3" t="s">
        <v>7</v>
      </c>
      <c r="I286" s="3"/>
      <c r="J286" s="1">
        <v>44276.720914351798</v>
      </c>
      <c r="K286" s="4"/>
      <c r="L286" s="4">
        <v>8.9679833333333292</v>
      </c>
      <c r="M286" s="4">
        <v>4065.8634156613598</v>
      </c>
      <c r="N286" s="3" t="b">
        <v>1</v>
      </c>
      <c r="O286" s="4">
        <v>0</v>
      </c>
      <c r="P286" s="4"/>
      <c r="Q286" s="4">
        <v>0</v>
      </c>
      <c r="R286" s="4"/>
      <c r="S286" s="4">
        <v>28.161689920402399</v>
      </c>
      <c r="T286" s="3" t="b">
        <v>0</v>
      </c>
      <c r="U286" s="4">
        <v>7.2279166666666699</v>
      </c>
      <c r="V286" s="4">
        <v>86792.658135286896</v>
      </c>
      <c r="W286" s="4">
        <v>75.532595243306005</v>
      </c>
      <c r="X286" s="3" t="b">
        <v>0</v>
      </c>
    </row>
    <row r="287" spans="1:24">
      <c r="A287" s="3"/>
      <c r="B287" s="3"/>
      <c r="C287" s="3" t="s">
        <v>235</v>
      </c>
      <c r="D287" s="3" t="s">
        <v>174</v>
      </c>
      <c r="E287" s="3"/>
      <c r="F287" s="4">
        <v>83</v>
      </c>
      <c r="G287" s="3" t="s">
        <v>234</v>
      </c>
      <c r="H287" s="3" t="s">
        <v>7</v>
      </c>
      <c r="I287" s="3"/>
      <c r="J287" s="1">
        <v>44276.750798611101</v>
      </c>
      <c r="K287" s="4"/>
      <c r="L287" s="4">
        <v>8.9731166666666695</v>
      </c>
      <c r="M287" s="4">
        <v>3404.8760469629301</v>
      </c>
      <c r="N287" s="3" t="b">
        <v>1</v>
      </c>
      <c r="O287" s="4">
        <v>0</v>
      </c>
      <c r="P287" s="4"/>
      <c r="Q287" s="4">
        <v>0</v>
      </c>
      <c r="R287" s="4"/>
      <c r="S287" s="4">
        <v>30.700821893007099</v>
      </c>
      <c r="T287" s="3" t="b">
        <v>0</v>
      </c>
      <c r="U287" s="4">
        <v>7.22441666666667</v>
      </c>
      <c r="V287" s="4">
        <v>73365.845299384702</v>
      </c>
      <c r="W287" s="4">
        <v>72.6667044671713</v>
      </c>
      <c r="X287" s="3" t="b">
        <v>0</v>
      </c>
    </row>
    <row r="288" spans="1:24">
      <c r="A288" s="3"/>
      <c r="B288" s="3"/>
      <c r="C288" s="3" t="s">
        <v>233</v>
      </c>
      <c r="D288" s="3" t="s">
        <v>174</v>
      </c>
      <c r="E288" s="3"/>
      <c r="F288" s="4">
        <v>84</v>
      </c>
      <c r="G288" s="3" t="s">
        <v>232</v>
      </c>
      <c r="H288" s="3" t="s">
        <v>7</v>
      </c>
      <c r="I288" s="3"/>
      <c r="J288" s="1">
        <v>44276.765798611101</v>
      </c>
      <c r="K288" s="4"/>
      <c r="L288" s="4">
        <v>8.9731000000000005</v>
      </c>
      <c r="M288" s="4">
        <v>3162.5174321188201</v>
      </c>
      <c r="N288" s="3" t="b">
        <v>1</v>
      </c>
      <c r="O288" s="4">
        <v>0</v>
      </c>
      <c r="P288" s="4"/>
      <c r="Q288" s="4">
        <v>0</v>
      </c>
      <c r="R288" s="4"/>
      <c r="S288" s="4">
        <v>26.898669597425901</v>
      </c>
      <c r="T288" s="3" t="b">
        <v>0</v>
      </c>
      <c r="U288" s="4">
        <v>7.22786666666667</v>
      </c>
      <c r="V288" s="4">
        <v>67524.808652617707</v>
      </c>
      <c r="W288" s="4">
        <v>75.520991112151805</v>
      </c>
      <c r="X288" s="3" t="b">
        <v>0</v>
      </c>
    </row>
    <row r="289" spans="1:24">
      <c r="A289" s="3"/>
      <c r="B289" s="3"/>
      <c r="C289" s="3" t="s">
        <v>231</v>
      </c>
      <c r="D289" s="3" t="s">
        <v>174</v>
      </c>
      <c r="E289" s="3"/>
      <c r="F289" s="4">
        <v>85</v>
      </c>
      <c r="G289" s="3" t="s">
        <v>230</v>
      </c>
      <c r="H289" s="3" t="s">
        <v>7</v>
      </c>
      <c r="I289" s="3"/>
      <c r="J289" s="1">
        <v>44276.780856481499</v>
      </c>
      <c r="K289" s="4"/>
      <c r="L289" s="4">
        <v>8.9731333333333296</v>
      </c>
      <c r="M289" s="4">
        <v>4447.2854647882796</v>
      </c>
      <c r="N289" s="3" t="b">
        <v>1</v>
      </c>
      <c r="O289" s="4">
        <v>8.2400531542742197</v>
      </c>
      <c r="P289" s="4"/>
      <c r="Q289" s="4">
        <v>8.2400531542742197</v>
      </c>
      <c r="R289" s="4"/>
      <c r="S289" s="4">
        <v>44.932925976447898</v>
      </c>
      <c r="T289" s="3" t="b">
        <v>0</v>
      </c>
      <c r="U289" s="4">
        <v>7.2278833333333301</v>
      </c>
      <c r="V289" s="4">
        <v>67651.880822626204</v>
      </c>
      <c r="W289" s="4">
        <v>78.1535723510559</v>
      </c>
      <c r="X289" s="3" t="b">
        <v>0</v>
      </c>
    </row>
    <row r="290" spans="1:24">
      <c r="A290" s="3"/>
      <c r="B290" s="3"/>
      <c r="C290" s="3" t="s">
        <v>229</v>
      </c>
      <c r="D290" s="3" t="s">
        <v>174</v>
      </c>
      <c r="E290" s="3"/>
      <c r="F290" s="4">
        <v>86</v>
      </c>
      <c r="G290" s="3" t="s">
        <v>228</v>
      </c>
      <c r="H290" s="3" t="s">
        <v>7</v>
      </c>
      <c r="I290" s="3"/>
      <c r="J290" s="1">
        <v>44276.795879629601</v>
      </c>
      <c r="K290" s="4"/>
      <c r="L290" s="4">
        <v>8.9730833333333297</v>
      </c>
      <c r="M290" s="4">
        <v>5395.6652048614797</v>
      </c>
      <c r="N290" s="3" t="b">
        <v>1</v>
      </c>
      <c r="O290" s="4">
        <v>14.074460732364001</v>
      </c>
      <c r="P290" s="4"/>
      <c r="Q290" s="4">
        <v>14.074460732364001</v>
      </c>
      <c r="R290" s="4"/>
      <c r="S290" s="4">
        <v>31.969859567863999</v>
      </c>
      <c r="T290" s="3" t="b">
        <v>0</v>
      </c>
      <c r="U290" s="4">
        <v>7.2278500000000001</v>
      </c>
      <c r="V290" s="4">
        <v>71236.9594636416</v>
      </c>
      <c r="W290" s="4">
        <v>79.3347464132016</v>
      </c>
      <c r="X290" s="3" t="b">
        <v>0</v>
      </c>
    </row>
    <row r="291" spans="1:24">
      <c r="A291" s="3"/>
      <c r="B291" s="3"/>
      <c r="C291" s="3" t="s">
        <v>227</v>
      </c>
      <c r="D291" s="3" t="s">
        <v>174</v>
      </c>
      <c r="E291" s="3"/>
      <c r="F291" s="4">
        <v>87</v>
      </c>
      <c r="G291" s="3" t="s">
        <v>226</v>
      </c>
      <c r="H291" s="3" t="s">
        <v>7</v>
      </c>
      <c r="I291" s="3"/>
      <c r="J291" s="1">
        <v>44276.810844907399</v>
      </c>
      <c r="K291" s="4"/>
      <c r="L291" s="4">
        <v>8.9731333333333296</v>
      </c>
      <c r="M291" s="4">
        <v>4651.9013329467798</v>
      </c>
      <c r="N291" s="3" t="b">
        <v>1</v>
      </c>
      <c r="O291" s="4">
        <v>3.8870921553405302</v>
      </c>
      <c r="P291" s="4"/>
      <c r="Q291" s="4">
        <v>3.8870921553405302</v>
      </c>
      <c r="R291" s="4"/>
      <c r="S291" s="4">
        <v>45.561286521031803</v>
      </c>
      <c r="T291" s="3" t="b">
        <v>0</v>
      </c>
      <c r="U291" s="4">
        <v>7.2279</v>
      </c>
      <c r="V291" s="4">
        <v>79828.841447336104</v>
      </c>
      <c r="W291" s="4">
        <v>73.604831140169793</v>
      </c>
      <c r="X291" s="3" t="b">
        <v>0</v>
      </c>
    </row>
    <row r="292" spans="1:24">
      <c r="A292" s="3"/>
      <c r="B292" s="3"/>
      <c r="C292" s="3" t="s">
        <v>225</v>
      </c>
      <c r="D292" s="3" t="s">
        <v>174</v>
      </c>
      <c r="E292" s="3"/>
      <c r="F292" s="4">
        <v>88</v>
      </c>
      <c r="G292" s="3" t="s">
        <v>224</v>
      </c>
      <c r="H292" s="3" t="s">
        <v>7</v>
      </c>
      <c r="I292" s="3"/>
      <c r="J292" s="1">
        <v>44276.825787037</v>
      </c>
      <c r="K292" s="4"/>
      <c r="L292" s="4">
        <v>8.9705499999999994</v>
      </c>
      <c r="M292" s="4">
        <v>6686.8919191980503</v>
      </c>
      <c r="N292" s="3" t="b">
        <v>0</v>
      </c>
      <c r="O292" s="4">
        <v>29.640479070734202</v>
      </c>
      <c r="P292" s="4"/>
      <c r="Q292" s="4">
        <v>29.640479070734202</v>
      </c>
      <c r="R292" s="4"/>
      <c r="S292" s="4">
        <v>56.502930053524899</v>
      </c>
      <c r="T292" s="3" t="b">
        <v>0</v>
      </c>
      <c r="U292" s="4">
        <v>7.22441666666667</v>
      </c>
      <c r="V292" s="4">
        <v>65279.537030657499</v>
      </c>
      <c r="W292" s="4">
        <v>76.560023171442197</v>
      </c>
      <c r="X292" s="3" t="b">
        <v>0</v>
      </c>
    </row>
    <row r="293" spans="1:24">
      <c r="A293" s="3"/>
      <c r="B293" s="3"/>
      <c r="C293" s="3" t="s">
        <v>223</v>
      </c>
      <c r="D293" s="3" t="s">
        <v>174</v>
      </c>
      <c r="E293" s="3"/>
      <c r="F293" s="4">
        <v>89</v>
      </c>
      <c r="G293" s="3" t="s">
        <v>222</v>
      </c>
      <c r="H293" s="3" t="s">
        <v>7</v>
      </c>
      <c r="I293" s="3"/>
      <c r="J293" s="1">
        <v>44276.840729166703</v>
      </c>
      <c r="K293" s="4"/>
      <c r="L293" s="4">
        <v>8.9731333333333296</v>
      </c>
      <c r="M293" s="4">
        <v>8699.1081053302605</v>
      </c>
      <c r="N293" s="3" t="b">
        <v>1</v>
      </c>
      <c r="O293" s="4">
        <v>32.384291809637901</v>
      </c>
      <c r="P293" s="4"/>
      <c r="Q293" s="4">
        <v>32.384291809637901</v>
      </c>
      <c r="R293" s="4"/>
      <c r="S293" s="4">
        <v>55.802406874102999</v>
      </c>
      <c r="T293" s="3" t="b">
        <v>0</v>
      </c>
      <c r="U293" s="4">
        <v>7.22441666666667</v>
      </c>
      <c r="V293" s="4">
        <v>81194.025014479193</v>
      </c>
      <c r="W293" s="4">
        <v>78.651104887303902</v>
      </c>
      <c r="X293" s="3" t="b">
        <v>0</v>
      </c>
    </row>
    <row r="294" spans="1:24">
      <c r="A294" s="3"/>
      <c r="B294" s="3"/>
      <c r="C294" s="3" t="s">
        <v>221</v>
      </c>
      <c r="D294" s="3" t="s">
        <v>174</v>
      </c>
      <c r="E294" s="3"/>
      <c r="F294" s="4">
        <v>90</v>
      </c>
      <c r="G294" s="3" t="s">
        <v>220</v>
      </c>
      <c r="H294" s="3" t="s">
        <v>7</v>
      </c>
      <c r="I294" s="3"/>
      <c r="J294" s="1">
        <v>44276.855717592603</v>
      </c>
      <c r="K294" s="4"/>
      <c r="L294" s="4">
        <v>8.9705166666666702</v>
      </c>
      <c r="M294" s="4">
        <v>7969.88916880938</v>
      </c>
      <c r="N294" s="3" t="b">
        <v>1</v>
      </c>
      <c r="O294" s="4">
        <v>24.130399110139599</v>
      </c>
      <c r="P294" s="4"/>
      <c r="Q294" s="4">
        <v>24.130399110139599</v>
      </c>
      <c r="R294" s="4"/>
      <c r="S294" s="4">
        <v>58.856200013788801</v>
      </c>
      <c r="T294" s="3" t="b">
        <v>0</v>
      </c>
      <c r="U294" s="4">
        <v>7.2243833333333303</v>
      </c>
      <c r="V294" s="4">
        <v>85710.470249193299</v>
      </c>
      <c r="W294" s="4">
        <v>76.982381688857004</v>
      </c>
      <c r="X294" s="3" t="b">
        <v>0</v>
      </c>
    </row>
    <row r="295" spans="1:24">
      <c r="A295" s="3"/>
      <c r="B295" s="3"/>
      <c r="C295" s="3" t="s">
        <v>219</v>
      </c>
      <c r="D295" s="3" t="s">
        <v>174</v>
      </c>
      <c r="E295" s="3"/>
      <c r="F295" s="4">
        <v>91</v>
      </c>
      <c r="G295" s="3" t="s">
        <v>218</v>
      </c>
      <c r="H295" s="3" t="s">
        <v>7</v>
      </c>
      <c r="I295" s="3"/>
      <c r="J295" s="1">
        <v>44276.870763888903</v>
      </c>
      <c r="K295" s="4"/>
      <c r="L295" s="4">
        <v>8.9731333333333296</v>
      </c>
      <c r="M295" s="4">
        <v>9885.0769992791993</v>
      </c>
      <c r="N295" s="3" t="b">
        <v>1</v>
      </c>
      <c r="O295" s="4">
        <v>54.195743752428903</v>
      </c>
      <c r="P295" s="4"/>
      <c r="Q295" s="4">
        <v>54.195743752428903</v>
      </c>
      <c r="R295" s="4"/>
      <c r="S295" s="4">
        <v>60.1588257012301</v>
      </c>
      <c r="T295" s="3" t="b">
        <v>0</v>
      </c>
      <c r="U295" s="4">
        <v>7.22441666666667</v>
      </c>
      <c r="V295" s="4">
        <v>68389.1903885223</v>
      </c>
      <c r="W295" s="4">
        <v>76.869904378532695</v>
      </c>
      <c r="X295" s="3" t="b">
        <v>0</v>
      </c>
    </row>
    <row r="296" spans="1:24">
      <c r="A296" s="3"/>
      <c r="B296" s="3"/>
      <c r="C296" s="3" t="s">
        <v>217</v>
      </c>
      <c r="D296" s="3" t="s">
        <v>174</v>
      </c>
      <c r="E296" s="3"/>
      <c r="F296" s="4">
        <v>92</v>
      </c>
      <c r="G296" s="3" t="s">
        <v>216</v>
      </c>
      <c r="H296" s="3" t="s">
        <v>7</v>
      </c>
      <c r="I296" s="3"/>
      <c r="J296" s="1">
        <v>44276.885821759301</v>
      </c>
      <c r="K296" s="4"/>
      <c r="L296" s="4">
        <v>8.9704999999999995</v>
      </c>
      <c r="M296" s="4">
        <v>10939.311361936399</v>
      </c>
      <c r="N296" s="3" t="b">
        <v>1</v>
      </c>
      <c r="O296" s="4">
        <v>48.647491399409702</v>
      </c>
      <c r="P296" s="4"/>
      <c r="Q296" s="4">
        <v>48.647491399409702</v>
      </c>
      <c r="R296" s="4"/>
      <c r="S296" s="4">
        <v>60.166602489886202</v>
      </c>
      <c r="T296" s="3" t="b">
        <v>0</v>
      </c>
      <c r="U296" s="4">
        <v>7.2243833333333303</v>
      </c>
      <c r="V296" s="4">
        <v>81015.431664559103</v>
      </c>
      <c r="W296" s="4">
        <v>74.591402985567996</v>
      </c>
      <c r="X296" s="3" t="b">
        <v>0</v>
      </c>
    </row>
    <row r="297" spans="1:24">
      <c r="A297" s="3"/>
      <c r="B297" s="3"/>
      <c r="C297" s="3" t="s">
        <v>213</v>
      </c>
      <c r="D297" s="3" t="s">
        <v>174</v>
      </c>
      <c r="E297" s="3"/>
      <c r="F297" s="4">
        <v>93</v>
      </c>
      <c r="G297" s="3" t="s">
        <v>212</v>
      </c>
      <c r="H297" s="3" t="s">
        <v>7</v>
      </c>
      <c r="I297" s="3"/>
      <c r="J297" s="1">
        <v>44276.915752314802</v>
      </c>
      <c r="K297" s="4"/>
      <c r="L297" s="4">
        <v>8.9705166666666702</v>
      </c>
      <c r="M297" s="4">
        <v>8471.0722175702304</v>
      </c>
      <c r="N297" s="3" t="b">
        <v>0</v>
      </c>
      <c r="O297" s="4">
        <v>27.434249307759</v>
      </c>
      <c r="P297" s="4"/>
      <c r="Q297" s="4">
        <v>27.434249307759</v>
      </c>
      <c r="R297" s="4"/>
      <c r="S297" s="4">
        <v>87.732503517588498</v>
      </c>
      <c r="T297" s="3" t="b">
        <v>0</v>
      </c>
      <c r="U297" s="4">
        <v>7.2243833333333303</v>
      </c>
      <c r="V297" s="4">
        <v>85868.6239542314</v>
      </c>
      <c r="W297" s="4">
        <v>76.872817690694106</v>
      </c>
      <c r="X297" s="3" t="b">
        <v>0</v>
      </c>
    </row>
    <row r="298" spans="1:24">
      <c r="A298" s="3"/>
      <c r="B298" s="3"/>
      <c r="C298" s="3" t="s">
        <v>211</v>
      </c>
      <c r="D298" s="3" t="s">
        <v>174</v>
      </c>
      <c r="E298" s="3"/>
      <c r="F298" s="4">
        <v>94</v>
      </c>
      <c r="G298" s="3" t="s">
        <v>210</v>
      </c>
      <c r="H298" s="3" t="s">
        <v>7</v>
      </c>
      <c r="I298" s="3"/>
      <c r="J298" s="1">
        <v>44276.930706018502</v>
      </c>
      <c r="K298" s="4"/>
      <c r="L298" s="4">
        <v>8.9679833333333292</v>
      </c>
      <c r="M298" s="4">
        <v>8837.4374015379599</v>
      </c>
      <c r="N298" s="3" t="b">
        <v>1</v>
      </c>
      <c r="O298" s="4">
        <v>44.718475139834901</v>
      </c>
      <c r="P298" s="4"/>
      <c r="Q298" s="4">
        <v>44.718475139834901</v>
      </c>
      <c r="R298" s="4"/>
      <c r="S298" s="4">
        <v>60.935884311911302</v>
      </c>
      <c r="T298" s="3" t="b">
        <v>0</v>
      </c>
      <c r="U298" s="4">
        <v>7.2209666666666701</v>
      </c>
      <c r="V298" s="4">
        <v>68886.345004955496</v>
      </c>
      <c r="W298" s="4">
        <v>75.492659330700803</v>
      </c>
      <c r="X298" s="3" t="b">
        <v>0</v>
      </c>
    </row>
    <row r="299" spans="1:24">
      <c r="A299" s="3"/>
      <c r="B299" s="3"/>
      <c r="C299" s="3" t="s">
        <v>209</v>
      </c>
      <c r="D299" s="3" t="s">
        <v>174</v>
      </c>
      <c r="E299" s="3"/>
      <c r="F299" s="4">
        <v>95</v>
      </c>
      <c r="G299" s="3" t="s">
        <v>208</v>
      </c>
      <c r="H299" s="3" t="s">
        <v>7</v>
      </c>
      <c r="I299" s="3"/>
      <c r="J299" s="1">
        <v>44276.945590277799</v>
      </c>
      <c r="K299" s="4"/>
      <c r="L299" s="4">
        <v>8.9680666666666706</v>
      </c>
      <c r="M299" s="4">
        <v>8523.6613320067609</v>
      </c>
      <c r="N299" s="3" t="b">
        <v>1</v>
      </c>
      <c r="O299" s="4">
        <v>48.313115931502097</v>
      </c>
      <c r="P299" s="4"/>
      <c r="Q299" s="4">
        <v>48.313115931502097</v>
      </c>
      <c r="R299" s="4"/>
      <c r="S299" s="4">
        <v>61.646681759702901</v>
      </c>
      <c r="T299" s="3" t="b">
        <v>0</v>
      </c>
      <c r="U299" s="4">
        <v>7.22105</v>
      </c>
      <c r="V299" s="4">
        <v>63394.570161653501</v>
      </c>
      <c r="W299" s="4">
        <v>80.496924837944405</v>
      </c>
      <c r="X299" s="3" t="b">
        <v>0</v>
      </c>
    </row>
    <row r="300" spans="1:24">
      <c r="A300" s="3"/>
      <c r="B300" s="3"/>
      <c r="C300" s="3" t="s">
        <v>207</v>
      </c>
      <c r="D300" s="3" t="s">
        <v>174</v>
      </c>
      <c r="E300" s="3"/>
      <c r="F300" s="4">
        <v>96</v>
      </c>
      <c r="G300" s="3" t="s">
        <v>206</v>
      </c>
      <c r="H300" s="3" t="s">
        <v>7</v>
      </c>
      <c r="I300" s="3"/>
      <c r="J300" s="1">
        <v>44276.9605787037</v>
      </c>
      <c r="K300" s="4"/>
      <c r="L300" s="4">
        <v>8.9705499999999994</v>
      </c>
      <c r="M300" s="4">
        <v>10096.7120262311</v>
      </c>
      <c r="N300" s="3" t="b">
        <v>1</v>
      </c>
      <c r="O300" s="4">
        <v>42.921268576024197</v>
      </c>
      <c r="P300" s="4"/>
      <c r="Q300" s="4">
        <v>42.921268576024197</v>
      </c>
      <c r="R300" s="4"/>
      <c r="S300" s="4">
        <v>66.547454480344499</v>
      </c>
      <c r="T300" s="3" t="b">
        <v>0</v>
      </c>
      <c r="U300" s="4">
        <v>7.2209666666666701</v>
      </c>
      <c r="V300" s="4">
        <v>80639.310936192196</v>
      </c>
      <c r="W300" s="4">
        <v>75.261206960081495</v>
      </c>
      <c r="X300" s="3" t="b">
        <v>0</v>
      </c>
    </row>
    <row r="301" spans="1:24">
      <c r="A301" s="3"/>
      <c r="B301" s="3"/>
      <c r="C301" s="3" t="s">
        <v>205</v>
      </c>
      <c r="D301" s="3" t="s">
        <v>174</v>
      </c>
      <c r="E301" s="3"/>
      <c r="F301" s="4">
        <v>97</v>
      </c>
      <c r="G301" s="3" t="s">
        <v>204</v>
      </c>
      <c r="H301" s="3" t="s">
        <v>7</v>
      </c>
      <c r="I301" s="3"/>
      <c r="J301" s="1">
        <v>44276.9756597222</v>
      </c>
      <c r="K301" s="4"/>
      <c r="L301" s="4">
        <v>8.9653666666666698</v>
      </c>
      <c r="M301" s="4">
        <v>12716.7928694701</v>
      </c>
      <c r="N301" s="3" t="b">
        <v>1</v>
      </c>
      <c r="O301" s="4">
        <v>66.057008556413805</v>
      </c>
      <c r="P301" s="4"/>
      <c r="Q301" s="4">
        <v>66.057008556413805</v>
      </c>
      <c r="R301" s="4"/>
      <c r="S301" s="4">
        <v>66.117831814873597</v>
      </c>
      <c r="T301" s="3" t="b">
        <v>0</v>
      </c>
      <c r="U301" s="4">
        <v>7.2174500000000004</v>
      </c>
      <c r="V301" s="4">
        <v>77127.132025605795</v>
      </c>
      <c r="W301" s="4">
        <v>74.142029315310097</v>
      </c>
      <c r="X301" s="3" t="b">
        <v>0</v>
      </c>
    </row>
    <row r="302" spans="1:24">
      <c r="A302" s="3"/>
      <c r="B302" s="3"/>
      <c r="C302" s="3" t="s">
        <v>203</v>
      </c>
      <c r="D302" s="3" t="s">
        <v>174</v>
      </c>
      <c r="E302" s="3"/>
      <c r="F302" s="4">
        <v>98</v>
      </c>
      <c r="G302" s="3" t="s">
        <v>202</v>
      </c>
      <c r="H302" s="3" t="s">
        <v>7</v>
      </c>
      <c r="I302" s="3"/>
      <c r="J302" s="1">
        <v>44276.990729166697</v>
      </c>
      <c r="K302" s="4"/>
      <c r="L302" s="4">
        <v>8.9679833333333292</v>
      </c>
      <c r="M302" s="4">
        <v>13341.9195092624</v>
      </c>
      <c r="N302" s="3" t="b">
        <v>1</v>
      </c>
      <c r="O302" s="4">
        <v>78.163275794545797</v>
      </c>
      <c r="P302" s="4"/>
      <c r="Q302" s="4">
        <v>78.163275794545797</v>
      </c>
      <c r="R302" s="4"/>
      <c r="S302" s="4">
        <v>63.154322907155098</v>
      </c>
      <c r="T302" s="3" t="b">
        <v>0</v>
      </c>
      <c r="U302" s="4">
        <v>7.2209666666666701</v>
      </c>
      <c r="V302" s="4">
        <v>71869.674117923598</v>
      </c>
      <c r="W302" s="4">
        <v>76.898054580638998</v>
      </c>
      <c r="X302" s="3" t="b">
        <v>0</v>
      </c>
    </row>
    <row r="303" spans="1:24">
      <c r="A303" s="3"/>
      <c r="B303" s="3"/>
      <c r="C303" s="3" t="s">
        <v>201</v>
      </c>
      <c r="D303" s="3" t="s">
        <v>174</v>
      </c>
      <c r="E303" s="3"/>
      <c r="F303" s="4">
        <v>99</v>
      </c>
      <c r="G303" s="3" t="s">
        <v>200</v>
      </c>
      <c r="H303" s="3" t="s">
        <v>7</v>
      </c>
      <c r="I303" s="3"/>
      <c r="J303" s="1">
        <v>44277.005752314799</v>
      </c>
      <c r="K303" s="4"/>
      <c r="L303" s="4">
        <v>8.9679333333333293</v>
      </c>
      <c r="M303" s="4">
        <v>15458.464448852401</v>
      </c>
      <c r="N303" s="3" t="b">
        <v>1</v>
      </c>
      <c r="O303" s="4">
        <v>76.957306512659002</v>
      </c>
      <c r="P303" s="4"/>
      <c r="Q303" s="4">
        <v>76.957306512659002</v>
      </c>
      <c r="R303" s="4"/>
      <c r="S303" s="4">
        <v>74.497463642421806</v>
      </c>
      <c r="T303" s="3" t="b">
        <v>0</v>
      </c>
      <c r="U303" s="4">
        <v>7.2174500000000004</v>
      </c>
      <c r="V303" s="4">
        <v>84209.044857485496</v>
      </c>
      <c r="W303" s="4">
        <v>74.547678893816496</v>
      </c>
      <c r="X303" s="3" t="b">
        <v>0</v>
      </c>
    </row>
    <row r="304" spans="1:24">
      <c r="A304" s="3"/>
      <c r="B304" s="3"/>
      <c r="C304" s="3" t="s">
        <v>199</v>
      </c>
      <c r="D304" s="3" t="s">
        <v>174</v>
      </c>
      <c r="E304" s="3"/>
      <c r="F304" s="4">
        <v>100</v>
      </c>
      <c r="G304" s="3" t="s">
        <v>198</v>
      </c>
      <c r="H304" s="3" t="s">
        <v>7</v>
      </c>
      <c r="I304" s="3"/>
      <c r="J304" s="1">
        <v>44277.020752314798</v>
      </c>
      <c r="K304" s="4"/>
      <c r="L304" s="4">
        <v>8.9679666666666709</v>
      </c>
      <c r="M304" s="4">
        <v>15412.5737683633</v>
      </c>
      <c r="N304" s="3" t="b">
        <v>1</v>
      </c>
      <c r="O304" s="4">
        <v>73.851296334196405</v>
      </c>
      <c r="P304" s="4"/>
      <c r="Q304" s="4">
        <v>73.851296334196405</v>
      </c>
      <c r="R304" s="4"/>
      <c r="S304" s="4">
        <v>76.149635404984707</v>
      </c>
      <c r="T304" s="3" t="b">
        <v>0</v>
      </c>
      <c r="U304" s="4">
        <v>7.2174833333333304</v>
      </c>
      <c r="V304" s="4">
        <v>86467.806603031393</v>
      </c>
      <c r="W304" s="4">
        <v>77.905803944526397</v>
      </c>
      <c r="X304" s="3" t="b">
        <v>0</v>
      </c>
    </row>
    <row r="305" spans="1:24">
      <c r="A305" s="3"/>
      <c r="B305" s="3"/>
      <c r="C305" s="3" t="s">
        <v>197</v>
      </c>
      <c r="D305" s="3" t="s">
        <v>174</v>
      </c>
      <c r="E305" s="3"/>
      <c r="F305" s="4">
        <v>101</v>
      </c>
      <c r="G305" s="3" t="s">
        <v>196</v>
      </c>
      <c r="H305" s="3" t="s">
        <v>7</v>
      </c>
      <c r="I305" s="3"/>
      <c r="J305" s="1">
        <v>44277.035682870403</v>
      </c>
      <c r="K305" s="4"/>
      <c r="L305" s="4">
        <v>8.9679333333333293</v>
      </c>
      <c r="M305" s="4">
        <v>12805.0983034289</v>
      </c>
      <c r="N305" s="3" t="b">
        <v>1</v>
      </c>
      <c r="O305" s="4">
        <v>73.936869866367999</v>
      </c>
      <c r="P305" s="4"/>
      <c r="Q305" s="4">
        <v>73.936869866367999</v>
      </c>
      <c r="R305" s="4"/>
      <c r="S305" s="4">
        <v>68.498280005949198</v>
      </c>
      <c r="T305" s="3" t="b">
        <v>0</v>
      </c>
      <c r="U305" s="4">
        <v>7.2209166666666702</v>
      </c>
      <c r="V305" s="4">
        <v>71780.224102040302</v>
      </c>
      <c r="W305" s="4">
        <v>74.344390482336394</v>
      </c>
      <c r="X305" s="3" t="b">
        <v>0</v>
      </c>
    </row>
    <row r="306" spans="1:24">
      <c r="A306" s="3"/>
      <c r="B306" s="3"/>
      <c r="C306" s="3" t="s">
        <v>195</v>
      </c>
      <c r="D306" s="3" t="s">
        <v>174</v>
      </c>
      <c r="E306" s="3"/>
      <c r="F306" s="4">
        <v>102</v>
      </c>
      <c r="G306" s="3" t="s">
        <v>194</v>
      </c>
      <c r="H306" s="3" t="s">
        <v>7</v>
      </c>
      <c r="I306" s="3"/>
      <c r="J306" s="1">
        <v>44277.050567129598</v>
      </c>
      <c r="K306" s="4"/>
      <c r="L306" s="4">
        <v>8.9679666666666709</v>
      </c>
      <c r="M306" s="4">
        <v>13990.7467790832</v>
      </c>
      <c r="N306" s="3" t="b">
        <v>1</v>
      </c>
      <c r="O306" s="4">
        <v>64.935000089262999</v>
      </c>
      <c r="P306" s="4"/>
      <c r="Q306" s="4">
        <v>64.935000089262999</v>
      </c>
      <c r="R306" s="4"/>
      <c r="S306" s="4">
        <v>76.582069990943694</v>
      </c>
      <c r="T306" s="3" t="b">
        <v>0</v>
      </c>
      <c r="U306" s="4">
        <v>7.2209500000000002</v>
      </c>
      <c r="V306" s="4">
        <v>85855.487273707899</v>
      </c>
      <c r="W306" s="4">
        <v>75.191166158488599</v>
      </c>
      <c r="X306" s="3" t="b">
        <v>0</v>
      </c>
    </row>
    <row r="307" spans="1:24">
      <c r="A307" s="3"/>
      <c r="B307" s="3"/>
      <c r="C307" s="3" t="s">
        <v>187</v>
      </c>
      <c r="D307" s="3" t="s">
        <v>174</v>
      </c>
      <c r="E307" s="3"/>
      <c r="F307" s="4">
        <v>21</v>
      </c>
      <c r="G307" s="3" t="s">
        <v>186</v>
      </c>
      <c r="H307" s="3" t="s">
        <v>7</v>
      </c>
      <c r="I307" s="3"/>
      <c r="J307" s="1">
        <v>44277.110833333303</v>
      </c>
      <c r="K307" s="4"/>
      <c r="L307" s="4">
        <v>8.9550999999999998</v>
      </c>
      <c r="M307" s="4">
        <v>8457.2437666446804</v>
      </c>
      <c r="N307" s="3" t="b">
        <v>0</v>
      </c>
      <c r="O307" s="4">
        <v>44479.358138519201</v>
      </c>
      <c r="P307" s="4"/>
      <c r="Q307" s="4">
        <v>44479.358138519201</v>
      </c>
      <c r="R307" s="4"/>
      <c r="S307" s="4">
        <v>15.447978270062499</v>
      </c>
      <c r="T307" s="3" t="b">
        <v>0</v>
      </c>
      <c r="U307" s="4">
        <v>7.2487000000000004</v>
      </c>
      <c r="V307" s="4">
        <v>110.80750402844301</v>
      </c>
      <c r="W307" s="4">
        <v>117.47057282267301</v>
      </c>
      <c r="X307" s="3" t="b">
        <v>0</v>
      </c>
    </row>
    <row r="308" spans="1:24">
      <c r="A308" s="3"/>
      <c r="B308" s="3"/>
      <c r="C308" s="3" t="s">
        <v>185</v>
      </c>
      <c r="D308" s="3" t="s">
        <v>174</v>
      </c>
      <c r="E308" s="3"/>
      <c r="F308" s="4">
        <v>19</v>
      </c>
      <c r="G308" s="3" t="s">
        <v>184</v>
      </c>
      <c r="H308" s="3" t="s">
        <v>7</v>
      </c>
      <c r="I308" s="3"/>
      <c r="J308" s="1">
        <v>44277.125914351898</v>
      </c>
      <c r="K308" s="4"/>
      <c r="L308" s="4">
        <v>9.1121999999999996</v>
      </c>
      <c r="M308" s="4">
        <v>119831053.891747</v>
      </c>
      <c r="N308" s="3" t="b">
        <v>0</v>
      </c>
      <c r="O308" s="4">
        <v>3181971959.6880398</v>
      </c>
      <c r="P308" s="4"/>
      <c r="Q308" s="4">
        <v>3181971959.6880398</v>
      </c>
      <c r="R308" s="4"/>
      <c r="S308" s="4">
        <v>78.626422282152802</v>
      </c>
      <c r="T308" s="3" t="b">
        <v>0</v>
      </c>
      <c r="U308" s="4">
        <v>7.2521166666666703</v>
      </c>
      <c r="V308" s="4">
        <v>21.9616830094078</v>
      </c>
      <c r="W308" s="4">
        <v>103.616347322525</v>
      </c>
      <c r="X308" s="3" t="b">
        <v>0</v>
      </c>
    </row>
    <row r="309" spans="1:24">
      <c r="A309" s="3"/>
      <c r="B309" s="3"/>
      <c r="C309" s="3" t="s">
        <v>183</v>
      </c>
      <c r="D309" s="3" t="s">
        <v>174</v>
      </c>
      <c r="E309" s="3"/>
      <c r="F309" s="4">
        <v>18</v>
      </c>
      <c r="G309" s="3" t="s">
        <v>182</v>
      </c>
      <c r="H309" s="3" t="s">
        <v>7</v>
      </c>
      <c r="I309" s="3"/>
      <c r="J309" s="1">
        <v>44277.141006944403</v>
      </c>
      <c r="K309" s="4"/>
      <c r="L309" s="4">
        <v>9.1225500000000004</v>
      </c>
      <c r="M309" s="4">
        <v>657742.786606582</v>
      </c>
      <c r="N309" s="3" t="b">
        <v>0</v>
      </c>
      <c r="O309" s="4">
        <v>3411317.9427696401</v>
      </c>
      <c r="P309" s="4"/>
      <c r="Q309" s="4">
        <v>3411317.9427696401</v>
      </c>
      <c r="R309" s="4"/>
      <c r="S309" s="4">
        <v>80.4845875159494</v>
      </c>
      <c r="T309" s="3" t="b">
        <v>0</v>
      </c>
      <c r="U309" s="4">
        <v>7.19668333333333</v>
      </c>
      <c r="V309" s="4">
        <v>112.44047097596901</v>
      </c>
      <c r="W309" s="4">
        <v>66.300478524684607</v>
      </c>
      <c r="X309" s="3" t="b">
        <v>0</v>
      </c>
    </row>
    <row r="310" spans="1:24">
      <c r="A310" s="3"/>
      <c r="B310" s="3"/>
      <c r="C310" s="3" t="s">
        <v>181</v>
      </c>
      <c r="D310" s="3" t="s">
        <v>174</v>
      </c>
      <c r="E310" s="3"/>
      <c r="F310" s="4">
        <v>101</v>
      </c>
      <c r="G310" s="3" t="s">
        <v>180</v>
      </c>
      <c r="H310" s="3" t="s">
        <v>7</v>
      </c>
      <c r="I310" s="3"/>
      <c r="J310" s="1">
        <v>44277.3838888889</v>
      </c>
      <c r="K310" s="4"/>
      <c r="L310" s="4">
        <v>9.1226666666666691</v>
      </c>
      <c r="M310" s="4">
        <v>3333.07333496092</v>
      </c>
      <c r="N310" s="3" t="b">
        <v>0</v>
      </c>
      <c r="O310" s="4">
        <v>11933.7620595483</v>
      </c>
      <c r="P310" s="4"/>
      <c r="Q310" s="4">
        <v>11933.7620595483</v>
      </c>
      <c r="R310" s="4"/>
      <c r="S310" s="4">
        <v>86.082237011447603</v>
      </c>
      <c r="T310" s="3" t="b">
        <v>0</v>
      </c>
      <c r="U310" s="4">
        <v>7.2557499999999999</v>
      </c>
      <c r="V310" s="4">
        <v>162.46739178862501</v>
      </c>
      <c r="W310" s="4" t="s">
        <v>30</v>
      </c>
      <c r="X310" s="3" t="b">
        <v>0</v>
      </c>
    </row>
    <row r="311" spans="1:24">
      <c r="A311" s="3"/>
      <c r="B311" s="3"/>
      <c r="C311" s="3" t="s">
        <v>179</v>
      </c>
      <c r="D311" s="3" t="s">
        <v>174</v>
      </c>
      <c r="E311" s="3"/>
      <c r="F311" s="4">
        <v>102</v>
      </c>
      <c r="G311" s="3" t="s">
        <v>178</v>
      </c>
      <c r="H311" s="3" t="s">
        <v>7</v>
      </c>
      <c r="I311" s="3"/>
      <c r="J311" s="1">
        <v>44277.398634259298</v>
      </c>
      <c r="K311" s="4"/>
      <c r="L311" s="4">
        <v>8.7566833333333296</v>
      </c>
      <c r="M311" s="4">
        <v>5215.4012530548998</v>
      </c>
      <c r="N311" s="3" t="b">
        <v>0</v>
      </c>
      <c r="O311" s="4">
        <v>73851.247588776299</v>
      </c>
      <c r="P311" s="4"/>
      <c r="Q311" s="4">
        <v>73851.247588776299</v>
      </c>
      <c r="R311" s="4"/>
      <c r="S311" s="4">
        <v>20.088720025923799</v>
      </c>
      <c r="T311" s="3" t="b">
        <v>0</v>
      </c>
      <c r="U311" s="4">
        <v>7.1793166666666703</v>
      </c>
      <c r="V311" s="4">
        <v>41.166650678566903</v>
      </c>
      <c r="W311" s="4" t="s">
        <v>30</v>
      </c>
      <c r="X311" s="3" t="b">
        <v>0</v>
      </c>
    </row>
    <row r="312" spans="1:24">
      <c r="A312" s="3"/>
      <c r="B312" s="3"/>
      <c r="C312" s="3" t="s">
        <v>177</v>
      </c>
      <c r="D312" s="3" t="s">
        <v>174</v>
      </c>
      <c r="E312" s="3"/>
      <c r="F312" s="4">
        <v>103</v>
      </c>
      <c r="G312" s="3" t="s">
        <v>176</v>
      </c>
      <c r="H312" s="3" t="s">
        <v>7</v>
      </c>
      <c r="I312" s="3"/>
      <c r="J312" s="1">
        <v>44277.413472222201</v>
      </c>
      <c r="K312" s="4"/>
      <c r="L312" s="4">
        <v>9.1225666666666694</v>
      </c>
      <c r="M312" s="4">
        <v>1778.4892965250399</v>
      </c>
      <c r="N312" s="3" t="b">
        <v>0</v>
      </c>
      <c r="O312" s="4">
        <v>5413.5668809291001</v>
      </c>
      <c r="P312" s="4"/>
      <c r="Q312" s="4">
        <v>5413.5668809291001</v>
      </c>
      <c r="R312" s="4"/>
      <c r="S312" s="4">
        <v>75.811615989691802</v>
      </c>
      <c r="T312" s="3" t="b">
        <v>0</v>
      </c>
      <c r="U312" s="4">
        <v>7.2070999999999996</v>
      </c>
      <c r="V312" s="4">
        <v>190.525286624411</v>
      </c>
      <c r="W312" s="4">
        <v>13.9803030248172</v>
      </c>
      <c r="X312" s="3" t="b">
        <v>0</v>
      </c>
    </row>
    <row r="313" spans="1:24">
      <c r="A313" s="3"/>
      <c r="B313" s="3"/>
      <c r="C313" s="3" t="s">
        <v>175</v>
      </c>
      <c r="D313" s="3" t="s">
        <v>174</v>
      </c>
      <c r="E313" s="3"/>
      <c r="F313" s="4">
        <v>104</v>
      </c>
      <c r="G313" s="3" t="s">
        <v>173</v>
      </c>
      <c r="H313" s="3" t="s">
        <v>7</v>
      </c>
      <c r="I313" s="3"/>
      <c r="J313" s="1">
        <v>44277.428402777798</v>
      </c>
      <c r="K313" s="4"/>
      <c r="L313" s="4">
        <v>9.1199499999999993</v>
      </c>
      <c r="M313" s="4">
        <v>690.70029316660202</v>
      </c>
      <c r="N313" s="3" t="b">
        <v>0</v>
      </c>
      <c r="O313" s="4">
        <v>2009.01466141366</v>
      </c>
      <c r="P313" s="4"/>
      <c r="Q313" s="4">
        <v>2009.01466141366</v>
      </c>
      <c r="R313" s="4"/>
      <c r="S313" s="4">
        <v>92.941766765785601</v>
      </c>
      <c r="T313" s="3" t="b">
        <v>0</v>
      </c>
      <c r="U313" s="4">
        <v>7.3491999999999997</v>
      </c>
      <c r="V313" s="4">
        <v>197.53380574723701</v>
      </c>
      <c r="W313" s="4">
        <v>47.629006796793398</v>
      </c>
      <c r="X313" s="3" t="b">
        <v>0</v>
      </c>
    </row>
  </sheetData>
  <sortState xmlns:xlrd2="http://schemas.microsoft.com/office/spreadsheetml/2017/richdata2" ref="A3:X313">
    <sortCondition ref="H2"/>
  </sortState>
  <mergeCells count="5">
    <mergeCell ref="A1:J1"/>
    <mergeCell ref="L1:R1"/>
    <mergeCell ref="S1:T1"/>
    <mergeCell ref="U1:V1"/>
    <mergeCell ref="W1:X1"/>
  </mergeCells>
  <conditionalFormatting sqref="R5:R19">
    <cfRule type="cellIs" dxfId="15" priority="3" operator="lessThan">
      <formula>75</formula>
    </cfRule>
    <cfRule type="cellIs" dxfId="14" priority="4" operator="greaterThan">
      <formula>125</formula>
    </cfRule>
  </conditionalFormatting>
  <conditionalFormatting sqref="R31:R79">
    <cfRule type="cellIs" dxfId="13" priority="1" operator="lessThan">
      <formula>75</formula>
    </cfRule>
    <cfRule type="cellIs" dxfId="12" priority="2" operator="greaterThan">
      <formula>125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FC51-0E0A-40E4-9990-3D72A1062285}">
  <sheetPr>
    <outlinePr summaryBelow="0"/>
  </sheetPr>
  <dimension ref="A1:X313"/>
  <sheetViews>
    <sheetView topLeftCell="A150" zoomScaleNormal="100" workbookViewId="0">
      <selection activeCell="Q174" sqref="Q174:Q176"/>
    </sheetView>
  </sheetViews>
  <sheetFormatPr defaultColWidth="9.140625" defaultRowHeight="15"/>
  <cols>
    <col min="1" max="2" width="4" customWidth="1"/>
    <col min="3" max="3" width="26.85546875" customWidth="1"/>
    <col min="4" max="4" width="21.7109375" customWidth="1"/>
    <col min="5" max="5" width="14.7109375" customWidth="1"/>
    <col min="6" max="6" width="3.5703125" customWidth="1"/>
    <col min="7" max="7" width="17.42578125" customWidth="1"/>
    <col min="8" max="8" width="6.5703125" customWidth="1"/>
    <col min="9" max="9" width="4.7109375" customWidth="1"/>
    <col min="10" max="10" width="17.7109375" customWidth="1"/>
    <col min="12" max="12" width="5.5703125" customWidth="1"/>
    <col min="13" max="13" width="9.5703125" customWidth="1"/>
    <col min="14" max="14" width="2.85546875" customWidth="1"/>
    <col min="15" max="15" width="9.28515625" customWidth="1"/>
    <col min="16" max="16" width="10.5703125" customWidth="1"/>
    <col min="18" max="18" width="7.5703125" customWidth="1"/>
    <col min="19" max="19" width="8.140625" customWidth="1"/>
    <col min="20" max="20" width="2.85546875" customWidth="1"/>
    <col min="21" max="21" width="5.5703125" customWidth="1"/>
    <col min="22" max="22" width="13.140625" customWidth="1"/>
    <col min="23" max="23" width="8.140625" customWidth="1"/>
    <col min="24" max="24" width="2.85546875" customWidth="1"/>
  </cols>
  <sheetData>
    <row r="1" spans="1:24" ht="15" customHeight="1">
      <c r="A1" s="234" t="s">
        <v>7</v>
      </c>
      <c r="B1" s="235"/>
      <c r="C1" s="235"/>
      <c r="D1" s="235"/>
      <c r="E1" s="235"/>
      <c r="F1" s="235"/>
      <c r="G1" s="235"/>
      <c r="H1" s="235"/>
      <c r="I1" s="235"/>
      <c r="J1" s="236"/>
      <c r="K1" s="2" t="s">
        <v>737</v>
      </c>
      <c r="L1" s="234" t="s">
        <v>736</v>
      </c>
      <c r="M1" s="235"/>
      <c r="N1" s="235"/>
      <c r="O1" s="235"/>
      <c r="P1" s="235"/>
      <c r="Q1" s="235"/>
      <c r="R1" s="236"/>
      <c r="S1" s="234" t="s">
        <v>735</v>
      </c>
      <c r="T1" s="236"/>
      <c r="U1" s="234" t="s">
        <v>731</v>
      </c>
      <c r="V1" s="236"/>
      <c r="W1" s="234" t="s">
        <v>730</v>
      </c>
      <c r="X1" s="236"/>
    </row>
    <row r="2" spans="1:24" ht="15" customHeight="1">
      <c r="A2" s="2" t="s">
        <v>30</v>
      </c>
      <c r="B2" s="2" t="s">
        <v>30</v>
      </c>
      <c r="C2" s="2" t="s">
        <v>18</v>
      </c>
      <c r="D2" s="2" t="s">
        <v>149</v>
      </c>
      <c r="E2" s="2" t="s">
        <v>11</v>
      </c>
      <c r="F2" s="2" t="s">
        <v>148</v>
      </c>
      <c r="G2" s="2" t="s">
        <v>16</v>
      </c>
      <c r="H2" s="2" t="s">
        <v>19</v>
      </c>
      <c r="I2" s="2" t="s">
        <v>8</v>
      </c>
      <c r="J2" s="2" t="s">
        <v>21</v>
      </c>
      <c r="K2" s="2" t="s">
        <v>40</v>
      </c>
      <c r="L2" s="2" t="s">
        <v>2</v>
      </c>
      <c r="M2" s="2" t="s">
        <v>29</v>
      </c>
      <c r="N2" s="2" t="s">
        <v>41</v>
      </c>
      <c r="O2" s="2" t="s">
        <v>42</v>
      </c>
      <c r="P2" s="2" t="s">
        <v>43</v>
      </c>
      <c r="Q2" s="2" t="s">
        <v>5</v>
      </c>
      <c r="R2" s="2" t="s">
        <v>0</v>
      </c>
      <c r="S2" s="2" t="s">
        <v>147</v>
      </c>
      <c r="T2" s="2" t="s">
        <v>41</v>
      </c>
      <c r="U2" s="2" t="s">
        <v>2</v>
      </c>
      <c r="V2" s="2" t="s">
        <v>29</v>
      </c>
      <c r="W2" s="2" t="s">
        <v>147</v>
      </c>
      <c r="X2" s="2" t="s">
        <v>41</v>
      </c>
    </row>
    <row r="3" spans="1:24">
      <c r="A3" s="3"/>
      <c r="B3" s="3"/>
      <c r="C3" s="3" t="s">
        <v>24</v>
      </c>
      <c r="D3" s="3" t="s">
        <v>174</v>
      </c>
      <c r="E3" s="3"/>
      <c r="F3" s="4">
        <v>1</v>
      </c>
      <c r="G3" s="3" t="s">
        <v>724</v>
      </c>
      <c r="H3" s="3" t="s">
        <v>4</v>
      </c>
      <c r="I3" s="3"/>
      <c r="J3" s="1">
        <v>44272.534606481502</v>
      </c>
      <c r="K3" s="4"/>
      <c r="L3" s="4">
        <v>9.5727833333333301</v>
      </c>
      <c r="M3" s="4">
        <v>0</v>
      </c>
      <c r="N3" s="3" t="b">
        <v>1</v>
      </c>
      <c r="O3" s="4">
        <v>0</v>
      </c>
      <c r="P3" s="4"/>
      <c r="Q3" s="4">
        <v>0</v>
      </c>
      <c r="R3" s="4"/>
      <c r="S3" s="4"/>
      <c r="T3" s="3" t="b">
        <v>0</v>
      </c>
      <c r="U3" s="4">
        <v>7.3216000000000001</v>
      </c>
      <c r="V3" s="4">
        <v>113.67945086225301</v>
      </c>
      <c r="W3" s="4">
        <v>22.883192357903098</v>
      </c>
      <c r="X3" s="3" t="b">
        <v>0</v>
      </c>
    </row>
    <row r="4" spans="1:24">
      <c r="A4" s="3"/>
      <c r="B4" s="3"/>
      <c r="C4" s="3" t="s">
        <v>24</v>
      </c>
      <c r="D4" s="3" t="s">
        <v>174</v>
      </c>
      <c r="E4" s="3"/>
      <c r="F4" s="4">
        <v>1</v>
      </c>
      <c r="G4" s="3" t="s">
        <v>188</v>
      </c>
      <c r="H4" s="3" t="s">
        <v>4</v>
      </c>
      <c r="I4" s="3"/>
      <c r="J4" s="1">
        <v>44277.095706018503</v>
      </c>
      <c r="K4" s="4"/>
      <c r="L4" s="4">
        <v>9.6548833333333306</v>
      </c>
      <c r="M4" s="4">
        <v>0</v>
      </c>
      <c r="N4" s="3" t="b">
        <v>1</v>
      </c>
      <c r="O4" s="4">
        <v>0</v>
      </c>
      <c r="P4" s="4"/>
      <c r="Q4" s="4">
        <v>0</v>
      </c>
      <c r="R4" s="4"/>
      <c r="S4" s="4" t="s">
        <v>30</v>
      </c>
      <c r="T4" s="3" t="b">
        <v>0</v>
      </c>
      <c r="U4" s="4">
        <v>7.2486499999999996</v>
      </c>
      <c r="V4" s="4">
        <v>37.585372377768202</v>
      </c>
      <c r="W4" s="4">
        <v>217.32629197848101</v>
      </c>
      <c r="X4" s="3" t="b">
        <v>0</v>
      </c>
    </row>
    <row r="5" spans="1:24">
      <c r="A5" s="3"/>
      <c r="B5" s="3"/>
      <c r="C5" s="3" t="s">
        <v>484</v>
      </c>
      <c r="D5" s="3" t="s">
        <v>174</v>
      </c>
      <c r="E5" s="3" t="s">
        <v>483</v>
      </c>
      <c r="F5" s="4">
        <v>3</v>
      </c>
      <c r="G5" s="3" t="s">
        <v>712</v>
      </c>
      <c r="H5" s="3" t="s">
        <v>13</v>
      </c>
      <c r="I5" s="3" t="s">
        <v>36</v>
      </c>
      <c r="J5" s="1">
        <v>44272.699722222198</v>
      </c>
      <c r="K5" s="4">
        <v>5000</v>
      </c>
      <c r="L5" s="4">
        <v>9.6069166666666703</v>
      </c>
      <c r="M5" s="4">
        <v>575267.49048765702</v>
      </c>
      <c r="N5" s="3" t="b">
        <v>0</v>
      </c>
      <c r="O5" s="4">
        <v>4939.2714317059899</v>
      </c>
      <c r="P5" s="4"/>
      <c r="Q5" s="4">
        <v>4939.2714317059899</v>
      </c>
      <c r="R5" s="4">
        <v>98.785428634119796</v>
      </c>
      <c r="S5" s="4">
        <v>10.4872023964792</v>
      </c>
      <c r="T5" s="3" t="b">
        <v>0</v>
      </c>
      <c r="U5" s="4">
        <v>7.2313333333333301</v>
      </c>
      <c r="V5" s="4">
        <v>74166.574030638803</v>
      </c>
      <c r="W5" s="4">
        <v>78.7979697167886</v>
      </c>
      <c r="X5" s="3" t="b">
        <v>0</v>
      </c>
    </row>
    <row r="6" spans="1:24">
      <c r="A6" s="3"/>
      <c r="B6" s="3"/>
      <c r="C6" s="3" t="s">
        <v>481</v>
      </c>
      <c r="D6" s="3" t="s">
        <v>174</v>
      </c>
      <c r="E6" s="3" t="s">
        <v>192</v>
      </c>
      <c r="F6" s="4">
        <v>4</v>
      </c>
      <c r="G6" s="3" t="s">
        <v>711</v>
      </c>
      <c r="H6" s="3" t="s">
        <v>13</v>
      </c>
      <c r="I6" s="3" t="s">
        <v>37</v>
      </c>
      <c r="J6" s="1">
        <v>44272.714745370402</v>
      </c>
      <c r="K6" s="4">
        <v>3500</v>
      </c>
      <c r="L6" s="4">
        <v>9.6069499999999994</v>
      </c>
      <c r="M6" s="4">
        <v>469533.17881518003</v>
      </c>
      <c r="N6" s="3" t="b">
        <v>0</v>
      </c>
      <c r="O6" s="4">
        <v>3634.8800448674101</v>
      </c>
      <c r="P6" s="4"/>
      <c r="Q6" s="4">
        <v>3634.8800448674101</v>
      </c>
      <c r="R6" s="4">
        <v>103.85371556763999</v>
      </c>
      <c r="S6" s="4">
        <v>10.401229439411299</v>
      </c>
      <c r="T6" s="3" t="b">
        <v>0</v>
      </c>
      <c r="U6" s="4">
        <v>7.2279</v>
      </c>
      <c r="V6" s="4">
        <v>79735.921874818203</v>
      </c>
      <c r="W6" s="4">
        <v>76.820912991817806</v>
      </c>
      <c r="X6" s="3" t="b">
        <v>0</v>
      </c>
    </row>
    <row r="7" spans="1:24">
      <c r="A7" s="3"/>
      <c r="B7" s="3"/>
      <c r="C7" s="3" t="s">
        <v>371</v>
      </c>
      <c r="D7" s="3" t="s">
        <v>174</v>
      </c>
      <c r="E7" s="3" t="s">
        <v>192</v>
      </c>
      <c r="F7" s="4">
        <v>5</v>
      </c>
      <c r="G7" s="3" t="s">
        <v>710</v>
      </c>
      <c r="H7" s="3" t="s">
        <v>13</v>
      </c>
      <c r="I7" s="3" t="s">
        <v>14</v>
      </c>
      <c r="J7" s="1">
        <v>44272.729780092603</v>
      </c>
      <c r="K7" s="4">
        <v>2500</v>
      </c>
      <c r="L7" s="4">
        <v>9.8434333333333299</v>
      </c>
      <c r="M7" s="4">
        <v>0</v>
      </c>
      <c r="N7" s="3" t="b">
        <v>1</v>
      </c>
      <c r="O7" s="4">
        <v>0</v>
      </c>
      <c r="P7" s="4"/>
      <c r="Q7" s="4">
        <v>0</v>
      </c>
      <c r="R7" s="4">
        <v>0</v>
      </c>
      <c r="S7" s="4"/>
      <c r="T7" s="3" t="b">
        <v>0</v>
      </c>
      <c r="U7" s="4">
        <v>7.22786666666667</v>
      </c>
      <c r="V7" s="4">
        <v>81708.453527929407</v>
      </c>
      <c r="W7" s="4">
        <v>78.130569905844197</v>
      </c>
      <c r="X7" s="3" t="b">
        <v>0</v>
      </c>
    </row>
    <row r="8" spans="1:24">
      <c r="A8" s="3"/>
      <c r="B8" s="3"/>
      <c r="C8" s="3" t="s">
        <v>215</v>
      </c>
      <c r="D8" s="3" t="s">
        <v>174</v>
      </c>
      <c r="E8" s="3" t="s">
        <v>192</v>
      </c>
      <c r="F8" s="4">
        <v>6</v>
      </c>
      <c r="G8" s="3" t="s">
        <v>709</v>
      </c>
      <c r="H8" s="3" t="s">
        <v>13</v>
      </c>
      <c r="I8" s="3" t="s">
        <v>38</v>
      </c>
      <c r="J8" s="1">
        <v>44272.744756944398</v>
      </c>
      <c r="K8" s="4">
        <v>1500</v>
      </c>
      <c r="L8" s="4">
        <v>9.6069333333333304</v>
      </c>
      <c r="M8" s="4">
        <v>199899.83249569099</v>
      </c>
      <c r="N8" s="3" t="b">
        <v>0</v>
      </c>
      <c r="O8" s="4">
        <v>1421.2215527967701</v>
      </c>
      <c r="P8" s="4"/>
      <c r="Q8" s="4">
        <v>1421.2215527967701</v>
      </c>
      <c r="R8" s="4">
        <v>94.748103519784394</v>
      </c>
      <c r="S8" s="4">
        <v>10.2722688253172</v>
      </c>
      <c r="T8" s="3" t="b">
        <v>0</v>
      </c>
      <c r="U8" s="4">
        <v>7.2278833333333301</v>
      </c>
      <c r="V8" s="4">
        <v>82527.735329011994</v>
      </c>
      <c r="W8" s="4">
        <v>79.825661421355704</v>
      </c>
      <c r="X8" s="3" t="b">
        <v>0</v>
      </c>
    </row>
    <row r="9" spans="1:24">
      <c r="A9" s="3"/>
      <c r="B9" s="3"/>
      <c r="C9" s="3" t="s">
        <v>423</v>
      </c>
      <c r="D9" s="3" t="s">
        <v>174</v>
      </c>
      <c r="E9" s="3" t="s">
        <v>192</v>
      </c>
      <c r="F9" s="4">
        <v>7</v>
      </c>
      <c r="G9" s="3" t="s">
        <v>708</v>
      </c>
      <c r="H9" s="3" t="s">
        <v>13</v>
      </c>
      <c r="I9" s="3" t="s">
        <v>25</v>
      </c>
      <c r="J9" s="1">
        <v>44272.759710648097</v>
      </c>
      <c r="K9" s="4">
        <v>800</v>
      </c>
      <c r="L9" s="4">
        <v>9.6068833333333306</v>
      </c>
      <c r="M9" s="4">
        <v>109021.583526061</v>
      </c>
      <c r="N9" s="3" t="b">
        <v>0</v>
      </c>
      <c r="O9" s="4">
        <v>744.85558667238297</v>
      </c>
      <c r="P9" s="4"/>
      <c r="Q9" s="4">
        <v>744.85558667238297</v>
      </c>
      <c r="R9" s="4">
        <v>93.1069483340479</v>
      </c>
      <c r="S9" s="4">
        <v>10.094899442523101</v>
      </c>
      <c r="T9" s="3" t="b">
        <v>0</v>
      </c>
      <c r="U9" s="4">
        <v>7.2278500000000001</v>
      </c>
      <c r="V9" s="4">
        <v>84601.094902629993</v>
      </c>
      <c r="W9" s="4">
        <v>77.735641575515302</v>
      </c>
      <c r="X9" s="3" t="b">
        <v>0</v>
      </c>
    </row>
    <row r="10" spans="1:24">
      <c r="A10" s="3"/>
      <c r="B10" s="3"/>
      <c r="C10" s="3" t="s">
        <v>327</v>
      </c>
      <c r="D10" s="3" t="s">
        <v>174</v>
      </c>
      <c r="E10" s="3" t="s">
        <v>192</v>
      </c>
      <c r="F10" s="4">
        <v>8</v>
      </c>
      <c r="G10" s="3" t="s">
        <v>707</v>
      </c>
      <c r="H10" s="3" t="s">
        <v>13</v>
      </c>
      <c r="I10" s="3" t="s">
        <v>12</v>
      </c>
      <c r="J10" s="1">
        <v>44272.774814814802</v>
      </c>
      <c r="K10" s="4">
        <v>500</v>
      </c>
      <c r="L10" s="4">
        <v>9.6069499999999994</v>
      </c>
      <c r="M10" s="4">
        <v>67679.6512322911</v>
      </c>
      <c r="N10" s="3" t="b">
        <v>0</v>
      </c>
      <c r="O10" s="4">
        <v>485.05607350456103</v>
      </c>
      <c r="P10" s="4"/>
      <c r="Q10" s="4">
        <v>485.05607350456103</v>
      </c>
      <c r="R10" s="4">
        <v>97.011214700912305</v>
      </c>
      <c r="S10" s="4">
        <v>9.8242829214625491</v>
      </c>
      <c r="T10" s="3" t="b">
        <v>0</v>
      </c>
      <c r="U10" s="4">
        <v>7.2279</v>
      </c>
      <c r="V10" s="4">
        <v>80190.976123398897</v>
      </c>
      <c r="W10" s="4">
        <v>76.470739790551406</v>
      </c>
      <c r="X10" s="3" t="b">
        <v>0</v>
      </c>
    </row>
    <row r="11" spans="1:24">
      <c r="A11" s="3"/>
      <c r="B11" s="3"/>
      <c r="C11" s="3" t="s">
        <v>193</v>
      </c>
      <c r="D11" s="3" t="s">
        <v>174</v>
      </c>
      <c r="E11" s="3" t="s">
        <v>192</v>
      </c>
      <c r="F11" s="4">
        <v>9</v>
      </c>
      <c r="G11" s="3" t="s">
        <v>706</v>
      </c>
      <c r="H11" s="3" t="s">
        <v>13</v>
      </c>
      <c r="I11" s="3" t="s">
        <v>26</v>
      </c>
      <c r="J11" s="1">
        <v>44272.789837962999</v>
      </c>
      <c r="K11" s="4">
        <v>350</v>
      </c>
      <c r="L11" s="4">
        <v>9.6068999999999996</v>
      </c>
      <c r="M11" s="4">
        <v>44283.650951396201</v>
      </c>
      <c r="N11" s="3" t="b">
        <v>0</v>
      </c>
      <c r="O11" s="4">
        <v>325.70999480468703</v>
      </c>
      <c r="P11" s="4"/>
      <c r="Q11" s="4">
        <v>325.70999480468703</v>
      </c>
      <c r="R11" s="4">
        <v>93.059998515624798</v>
      </c>
      <c r="S11" s="4">
        <v>9.9647838408285399</v>
      </c>
      <c r="T11" s="3" t="b">
        <v>0</v>
      </c>
      <c r="U11" s="4">
        <v>7.2278500000000001</v>
      </c>
      <c r="V11" s="4">
        <v>77868.146896548802</v>
      </c>
      <c r="W11" s="4">
        <v>77.168786522801199</v>
      </c>
      <c r="X11" s="3" t="b">
        <v>0</v>
      </c>
    </row>
    <row r="12" spans="1:24">
      <c r="A12" s="3"/>
      <c r="B12" s="3"/>
      <c r="C12" s="3" t="s">
        <v>403</v>
      </c>
      <c r="D12" s="3" t="s">
        <v>174</v>
      </c>
      <c r="E12" s="3" t="s">
        <v>192</v>
      </c>
      <c r="F12" s="4">
        <v>10</v>
      </c>
      <c r="G12" s="3" t="s">
        <v>705</v>
      </c>
      <c r="H12" s="3" t="s">
        <v>13</v>
      </c>
      <c r="I12" s="3" t="s">
        <v>20</v>
      </c>
      <c r="J12" s="1">
        <v>44272.804803240702</v>
      </c>
      <c r="K12" s="4">
        <v>200</v>
      </c>
      <c r="L12" s="4">
        <v>9.6069499999999994</v>
      </c>
      <c r="M12" s="4">
        <v>28538.709833531499</v>
      </c>
      <c r="N12" s="3" t="b">
        <v>0</v>
      </c>
      <c r="O12" s="4">
        <v>217.011328561477</v>
      </c>
      <c r="P12" s="4"/>
      <c r="Q12" s="4">
        <v>217.011328561477</v>
      </c>
      <c r="R12" s="4">
        <v>108.505664280739</v>
      </c>
      <c r="S12" s="4">
        <v>11.0833205760845</v>
      </c>
      <c r="T12" s="3" t="b">
        <v>0</v>
      </c>
      <c r="U12" s="4">
        <v>7.2279</v>
      </c>
      <c r="V12" s="4">
        <v>75139.992363162193</v>
      </c>
      <c r="W12" s="4">
        <v>77.059305946358805</v>
      </c>
      <c r="X12" s="3" t="b">
        <v>0</v>
      </c>
    </row>
    <row r="13" spans="1:24">
      <c r="A13" s="3"/>
      <c r="B13" s="3"/>
      <c r="C13" s="3" t="s">
        <v>304</v>
      </c>
      <c r="D13" s="3" t="s">
        <v>174</v>
      </c>
      <c r="E13" s="3" t="s">
        <v>192</v>
      </c>
      <c r="F13" s="4">
        <v>11</v>
      </c>
      <c r="G13" s="3" t="s">
        <v>704</v>
      </c>
      <c r="H13" s="3" t="s">
        <v>13</v>
      </c>
      <c r="I13" s="3" t="s">
        <v>32</v>
      </c>
      <c r="J13" s="1">
        <v>44272.819965277798</v>
      </c>
      <c r="K13" s="4">
        <v>125</v>
      </c>
      <c r="L13" s="4">
        <v>9.6068999999999996</v>
      </c>
      <c r="M13" s="4">
        <v>19960.2634229385</v>
      </c>
      <c r="N13" s="3" t="b">
        <v>1</v>
      </c>
      <c r="O13" s="4">
        <v>152.545925888277</v>
      </c>
      <c r="P13" s="4"/>
      <c r="Q13" s="4">
        <v>152.545925888277</v>
      </c>
      <c r="R13" s="4">
        <v>122.036740710622</v>
      </c>
      <c r="S13" s="4">
        <v>10.1324061973738</v>
      </c>
      <c r="T13" s="3" t="b">
        <v>0</v>
      </c>
      <c r="U13" s="4">
        <v>7.2278500000000001</v>
      </c>
      <c r="V13" s="4">
        <v>74657.970023260903</v>
      </c>
      <c r="W13" s="4">
        <v>75.595879004874803</v>
      </c>
      <c r="X13" s="3" t="b">
        <v>0</v>
      </c>
    </row>
    <row r="14" spans="1:24">
      <c r="A14" s="3"/>
      <c r="B14" s="3"/>
      <c r="C14" s="3" t="s">
        <v>259</v>
      </c>
      <c r="D14" s="3" t="s">
        <v>174</v>
      </c>
      <c r="E14" s="3" t="s">
        <v>192</v>
      </c>
      <c r="F14" s="4">
        <v>12</v>
      </c>
      <c r="G14" s="3" t="s">
        <v>703</v>
      </c>
      <c r="H14" s="3" t="s">
        <v>13</v>
      </c>
      <c r="I14" s="3" t="s">
        <v>33</v>
      </c>
      <c r="J14" s="1">
        <v>44272.835115740701</v>
      </c>
      <c r="K14" s="4">
        <v>80</v>
      </c>
      <c r="L14" s="4">
        <v>9.6069999999999993</v>
      </c>
      <c r="M14" s="4">
        <v>12170.778196914</v>
      </c>
      <c r="N14" s="3" t="b">
        <v>1</v>
      </c>
      <c r="O14" s="4">
        <v>91.063075140837597</v>
      </c>
      <c r="P14" s="4"/>
      <c r="Q14" s="4">
        <v>91.063075140837597</v>
      </c>
      <c r="R14" s="4">
        <v>113.828843926047</v>
      </c>
      <c r="S14" s="4">
        <v>8.2704041522044793</v>
      </c>
      <c r="T14" s="3" t="b">
        <v>0</v>
      </c>
      <c r="U14" s="4">
        <v>7.2279666666666698</v>
      </c>
      <c r="V14" s="4">
        <v>76156.472283822499</v>
      </c>
      <c r="W14" s="4">
        <v>77.009481692688993</v>
      </c>
      <c r="X14" s="3" t="b">
        <v>0</v>
      </c>
    </row>
    <row r="15" spans="1:24">
      <c r="A15" s="3"/>
      <c r="B15" s="3"/>
      <c r="C15" s="3" t="s">
        <v>349</v>
      </c>
      <c r="D15" s="3" t="s">
        <v>174</v>
      </c>
      <c r="E15" s="3" t="s">
        <v>192</v>
      </c>
      <c r="F15" s="4">
        <v>13</v>
      </c>
      <c r="G15" s="3" t="s">
        <v>702</v>
      </c>
      <c r="H15" s="3" t="s">
        <v>13</v>
      </c>
      <c r="I15" s="3" t="s">
        <v>35</v>
      </c>
      <c r="J15" s="1">
        <v>44272.850150462997</v>
      </c>
      <c r="K15" s="4">
        <v>50</v>
      </c>
      <c r="L15" s="4">
        <v>9.6068999999999996</v>
      </c>
      <c r="M15" s="4">
        <v>7290.5823440549802</v>
      </c>
      <c r="N15" s="3" t="b">
        <v>1</v>
      </c>
      <c r="O15" s="4">
        <v>53.692068875670003</v>
      </c>
      <c r="P15" s="4"/>
      <c r="Q15" s="4">
        <v>53.692068875670003</v>
      </c>
      <c r="R15" s="4">
        <v>107.38413775134001</v>
      </c>
      <c r="S15" s="4">
        <v>6.6716393974727497</v>
      </c>
      <c r="T15" s="3" t="b">
        <v>0</v>
      </c>
      <c r="U15" s="4">
        <v>7.2278500000000001</v>
      </c>
      <c r="V15" s="4">
        <v>77309.143117332205</v>
      </c>
      <c r="W15" s="4">
        <v>77.538011796059095</v>
      </c>
      <c r="X15" s="3" t="b">
        <v>0</v>
      </c>
    </row>
    <row r="16" spans="1:24">
      <c r="A16" s="3"/>
      <c r="B16" s="3"/>
      <c r="C16" s="3" t="s">
        <v>237</v>
      </c>
      <c r="D16" s="3" t="s">
        <v>174</v>
      </c>
      <c r="E16" s="3" t="s">
        <v>192</v>
      </c>
      <c r="F16" s="4">
        <v>14</v>
      </c>
      <c r="G16" s="3" t="s">
        <v>701</v>
      </c>
      <c r="H16" s="3" t="s">
        <v>13</v>
      </c>
      <c r="I16" s="3" t="s">
        <v>31</v>
      </c>
      <c r="J16" s="1">
        <v>44272.865358796298</v>
      </c>
      <c r="K16" s="4">
        <v>30</v>
      </c>
      <c r="L16" s="4">
        <v>9.6069333333333304</v>
      </c>
      <c r="M16" s="4">
        <v>4843.1421393359196</v>
      </c>
      <c r="N16" s="3" t="b">
        <v>1</v>
      </c>
      <c r="O16" s="4">
        <v>34.659034756008097</v>
      </c>
      <c r="P16" s="4"/>
      <c r="Q16" s="4">
        <v>34.659034756008097</v>
      </c>
      <c r="R16" s="4">
        <v>115.53011585336</v>
      </c>
      <c r="S16" s="4">
        <v>11.0338013001536</v>
      </c>
      <c r="T16" s="3" t="b">
        <v>0</v>
      </c>
      <c r="U16" s="4">
        <v>7.2278833333333301</v>
      </c>
      <c r="V16" s="4">
        <v>79526.224439190497</v>
      </c>
      <c r="W16" s="4">
        <v>75.183608853357597</v>
      </c>
      <c r="X16" s="3" t="b">
        <v>0</v>
      </c>
    </row>
    <row r="17" spans="1:24">
      <c r="A17" s="3"/>
      <c r="B17" s="3"/>
      <c r="C17" s="3" t="s">
        <v>469</v>
      </c>
      <c r="D17" s="3" t="s">
        <v>174</v>
      </c>
      <c r="E17" s="3" t="s">
        <v>192</v>
      </c>
      <c r="F17" s="4">
        <v>15</v>
      </c>
      <c r="G17" s="3" t="s">
        <v>700</v>
      </c>
      <c r="H17" s="3" t="s">
        <v>13</v>
      </c>
      <c r="I17" s="3" t="s">
        <v>17</v>
      </c>
      <c r="J17" s="1">
        <v>44272.880532407398</v>
      </c>
      <c r="K17" s="4">
        <v>20</v>
      </c>
      <c r="L17" s="4">
        <v>9.6034666666666695</v>
      </c>
      <c r="M17" s="4">
        <v>3181.6304889898001</v>
      </c>
      <c r="N17" s="3" t="b">
        <v>0</v>
      </c>
      <c r="O17" s="4">
        <v>24.689545142051301</v>
      </c>
      <c r="P17" s="4"/>
      <c r="Q17" s="4">
        <v>24.689545142051301</v>
      </c>
      <c r="R17" s="4">
        <v>123.44772571025599</v>
      </c>
      <c r="S17" s="4">
        <v>10.6552171236379</v>
      </c>
      <c r="T17" s="3" t="b">
        <v>0</v>
      </c>
      <c r="U17" s="4">
        <v>7.22786666666667</v>
      </c>
      <c r="V17" s="4">
        <v>73323.3749008991</v>
      </c>
      <c r="W17" s="4">
        <v>76.289369190128198</v>
      </c>
      <c r="X17" s="3" t="b">
        <v>0</v>
      </c>
    </row>
    <row r="18" spans="1:24">
      <c r="A18" s="3"/>
      <c r="B18" s="3"/>
      <c r="C18" s="3" t="s">
        <v>467</v>
      </c>
      <c r="D18" s="3" t="s">
        <v>174</v>
      </c>
      <c r="E18" s="3" t="s">
        <v>192</v>
      </c>
      <c r="F18" s="4">
        <v>16</v>
      </c>
      <c r="G18" s="3" t="s">
        <v>699</v>
      </c>
      <c r="H18" s="3" t="s">
        <v>13</v>
      </c>
      <c r="I18" s="3" t="s">
        <v>6</v>
      </c>
      <c r="J18" s="1">
        <v>44272.895590277803</v>
      </c>
      <c r="K18" s="4">
        <v>12</v>
      </c>
      <c r="L18" s="4">
        <v>9.6069333333333304</v>
      </c>
      <c r="M18" s="4">
        <v>2245.4523755656901</v>
      </c>
      <c r="N18" s="3" t="b">
        <v>1</v>
      </c>
      <c r="O18" s="4">
        <v>17.686719866709002</v>
      </c>
      <c r="P18" s="4"/>
      <c r="Q18" s="4">
        <v>17.686719866709002</v>
      </c>
      <c r="R18" s="4">
        <v>147.38933222257501</v>
      </c>
      <c r="S18" s="4">
        <v>21.096651144205101</v>
      </c>
      <c r="T18" s="3" t="b">
        <v>0</v>
      </c>
      <c r="U18" s="4">
        <v>7.2279</v>
      </c>
      <c r="V18" s="4">
        <v>72226.481532715596</v>
      </c>
      <c r="W18" s="4">
        <v>76.172752765931605</v>
      </c>
      <c r="X18" s="3" t="b">
        <v>0</v>
      </c>
    </row>
    <row r="19" spans="1:24">
      <c r="A19" s="3"/>
      <c r="B19" s="3"/>
      <c r="C19" s="3" t="s">
        <v>465</v>
      </c>
      <c r="D19" s="3" t="s">
        <v>174</v>
      </c>
      <c r="E19" s="3" t="s">
        <v>192</v>
      </c>
      <c r="F19" s="4">
        <v>17</v>
      </c>
      <c r="G19" s="3" t="s">
        <v>698</v>
      </c>
      <c r="H19" s="3" t="s">
        <v>13</v>
      </c>
      <c r="I19" s="3" t="s">
        <v>23</v>
      </c>
      <c r="J19" s="1">
        <v>44272.910810185203</v>
      </c>
      <c r="K19" s="4">
        <v>7</v>
      </c>
      <c r="L19" s="4">
        <v>9.6034833333333296</v>
      </c>
      <c r="M19" s="4">
        <v>1054.74093099272</v>
      </c>
      <c r="N19" s="3" t="b">
        <v>0</v>
      </c>
      <c r="O19" s="4">
        <v>8.0963062906047298</v>
      </c>
      <c r="P19" s="4"/>
      <c r="Q19" s="4">
        <v>8.0963062906047298</v>
      </c>
      <c r="R19" s="4">
        <v>115.66151843721001</v>
      </c>
      <c r="S19" s="4">
        <v>12.860041730905399</v>
      </c>
      <c r="T19" s="3" t="b">
        <v>0</v>
      </c>
      <c r="U19" s="4">
        <v>7.2243833333333303</v>
      </c>
      <c r="V19" s="4">
        <v>74098.353995238795</v>
      </c>
      <c r="W19" s="4">
        <v>74.397993003579501</v>
      </c>
      <c r="X19" s="3" t="b">
        <v>0</v>
      </c>
    </row>
    <row r="20" spans="1:24">
      <c r="A20" s="3"/>
      <c r="B20" s="3"/>
      <c r="C20" s="3" t="s">
        <v>190</v>
      </c>
      <c r="D20" s="3" t="s">
        <v>174</v>
      </c>
      <c r="E20" s="3"/>
      <c r="F20" s="4">
        <v>2</v>
      </c>
      <c r="G20" s="3" t="s">
        <v>723</v>
      </c>
      <c r="H20" s="3" t="s">
        <v>34</v>
      </c>
      <c r="I20" s="3"/>
      <c r="J20" s="1">
        <v>44272.549652777801</v>
      </c>
      <c r="K20" s="4"/>
      <c r="L20" s="4">
        <v>9.8468499999999999</v>
      </c>
      <c r="M20" s="4">
        <v>0</v>
      </c>
      <c r="N20" s="3" t="b">
        <v>1</v>
      </c>
      <c r="O20" s="4">
        <v>0</v>
      </c>
      <c r="P20" s="4"/>
      <c r="Q20" s="4">
        <v>0</v>
      </c>
      <c r="R20" s="4"/>
      <c r="S20" s="4"/>
      <c r="T20" s="3" t="b">
        <v>0</v>
      </c>
      <c r="U20" s="4">
        <v>7.2244000000000002</v>
      </c>
      <c r="V20" s="4">
        <v>75611.773407733301</v>
      </c>
      <c r="W20" s="4">
        <v>75.825829911262701</v>
      </c>
      <c r="X20" s="3" t="b">
        <v>0</v>
      </c>
    </row>
    <row r="21" spans="1:24">
      <c r="A21" s="3"/>
      <c r="B21" s="3"/>
      <c r="C21" s="3" t="s">
        <v>190</v>
      </c>
      <c r="D21" s="3" t="s">
        <v>174</v>
      </c>
      <c r="E21" s="3"/>
      <c r="F21" s="4">
        <v>2</v>
      </c>
      <c r="G21" s="3" t="s">
        <v>722</v>
      </c>
      <c r="H21" s="3" t="s">
        <v>34</v>
      </c>
      <c r="I21" s="3"/>
      <c r="J21" s="1">
        <v>44272.564583333296</v>
      </c>
      <c r="K21" s="4"/>
      <c r="L21" s="4">
        <v>9.8468833333333308</v>
      </c>
      <c r="M21" s="4">
        <v>0</v>
      </c>
      <c r="N21" s="3" t="b">
        <v>1</v>
      </c>
      <c r="O21" s="4">
        <v>0</v>
      </c>
      <c r="P21" s="4"/>
      <c r="Q21" s="4">
        <v>0</v>
      </c>
      <c r="R21" s="4"/>
      <c r="S21" s="4"/>
      <c r="T21" s="3" t="b">
        <v>0</v>
      </c>
      <c r="U21" s="4">
        <v>7.2279</v>
      </c>
      <c r="V21" s="4">
        <v>79090.906517972297</v>
      </c>
      <c r="W21" s="4">
        <v>77.776982293527595</v>
      </c>
      <c r="X21" s="3" t="b">
        <v>0</v>
      </c>
    </row>
    <row r="22" spans="1:24">
      <c r="A22" s="3"/>
      <c r="B22" s="3"/>
      <c r="C22" s="3" t="s">
        <v>190</v>
      </c>
      <c r="D22" s="3" t="s">
        <v>174</v>
      </c>
      <c r="E22" s="3"/>
      <c r="F22" s="4">
        <v>2</v>
      </c>
      <c r="G22" s="3" t="s">
        <v>721</v>
      </c>
      <c r="H22" s="3" t="s">
        <v>34</v>
      </c>
      <c r="I22" s="3"/>
      <c r="J22" s="1">
        <v>44272.579490740703</v>
      </c>
      <c r="K22" s="4"/>
      <c r="L22" s="4">
        <v>9.8468833333333308</v>
      </c>
      <c r="M22" s="4">
        <v>0</v>
      </c>
      <c r="N22" s="3" t="b">
        <v>1</v>
      </c>
      <c r="O22" s="4">
        <v>0</v>
      </c>
      <c r="P22" s="4"/>
      <c r="Q22" s="4">
        <v>0</v>
      </c>
      <c r="R22" s="4"/>
      <c r="S22" s="4"/>
      <c r="T22" s="3" t="b">
        <v>0</v>
      </c>
      <c r="U22" s="4">
        <v>7.2278833333333301</v>
      </c>
      <c r="V22" s="4">
        <v>78096.547633025402</v>
      </c>
      <c r="W22" s="4">
        <v>79.042369390189904</v>
      </c>
      <c r="X22" s="3" t="b">
        <v>0</v>
      </c>
    </row>
    <row r="23" spans="1:24">
      <c r="A23" s="3"/>
      <c r="B23" s="3"/>
      <c r="C23" s="3" t="s">
        <v>190</v>
      </c>
      <c r="D23" s="3" t="s">
        <v>174</v>
      </c>
      <c r="E23" s="3"/>
      <c r="F23" s="4">
        <v>2</v>
      </c>
      <c r="G23" s="3" t="s">
        <v>720</v>
      </c>
      <c r="H23" s="3" t="s">
        <v>34</v>
      </c>
      <c r="I23" s="3"/>
      <c r="J23" s="1">
        <v>44272.594444444403</v>
      </c>
      <c r="K23" s="4"/>
      <c r="L23" s="4">
        <v>9.8434500000000007</v>
      </c>
      <c r="M23" s="4">
        <v>0</v>
      </c>
      <c r="N23" s="3" t="b">
        <v>1</v>
      </c>
      <c r="O23" s="4">
        <v>0</v>
      </c>
      <c r="P23" s="4"/>
      <c r="Q23" s="4">
        <v>0</v>
      </c>
      <c r="R23" s="4"/>
      <c r="S23" s="4"/>
      <c r="T23" s="3" t="b">
        <v>0</v>
      </c>
      <c r="U23" s="4">
        <v>7.2278833333333301</v>
      </c>
      <c r="V23" s="4">
        <v>75859.433136922293</v>
      </c>
      <c r="W23" s="4">
        <v>77.168565528605797</v>
      </c>
      <c r="X23" s="3" t="b">
        <v>0</v>
      </c>
    </row>
    <row r="24" spans="1:24">
      <c r="A24" s="3"/>
      <c r="B24" s="3"/>
      <c r="C24" s="3" t="s">
        <v>190</v>
      </c>
      <c r="D24" s="3" t="s">
        <v>174</v>
      </c>
      <c r="E24" s="3"/>
      <c r="F24" s="4">
        <v>2</v>
      </c>
      <c r="G24" s="3" t="s">
        <v>719</v>
      </c>
      <c r="H24" s="3" t="s">
        <v>34</v>
      </c>
      <c r="I24" s="3"/>
      <c r="J24" s="1">
        <v>44272.6094675926</v>
      </c>
      <c r="K24" s="4"/>
      <c r="L24" s="4">
        <v>9.8468499999999999</v>
      </c>
      <c r="M24" s="4">
        <v>0</v>
      </c>
      <c r="N24" s="3" t="b">
        <v>1</v>
      </c>
      <c r="O24" s="4">
        <v>0</v>
      </c>
      <c r="P24" s="4"/>
      <c r="Q24" s="4">
        <v>0</v>
      </c>
      <c r="R24" s="4"/>
      <c r="S24" s="4"/>
      <c r="T24" s="3" t="b">
        <v>0</v>
      </c>
      <c r="U24" s="4">
        <v>7.2243833333333303</v>
      </c>
      <c r="V24" s="4">
        <v>77406.8311970004</v>
      </c>
      <c r="W24" s="4">
        <v>76.915112161312294</v>
      </c>
      <c r="X24" s="3" t="b">
        <v>0</v>
      </c>
    </row>
    <row r="25" spans="1:24">
      <c r="A25" s="3"/>
      <c r="B25" s="3"/>
      <c r="C25" s="3" t="s">
        <v>190</v>
      </c>
      <c r="D25" s="3" t="s">
        <v>174</v>
      </c>
      <c r="E25" s="3"/>
      <c r="F25" s="4">
        <v>2</v>
      </c>
      <c r="G25" s="3" t="s">
        <v>634</v>
      </c>
      <c r="H25" s="3" t="s">
        <v>34</v>
      </c>
      <c r="I25" s="3"/>
      <c r="J25" s="1">
        <v>44273.467499999999</v>
      </c>
      <c r="K25" s="4"/>
      <c r="L25" s="4">
        <v>9.8435166666666696</v>
      </c>
      <c r="M25" s="4">
        <v>0</v>
      </c>
      <c r="N25" s="3" t="b">
        <v>1</v>
      </c>
      <c r="O25" s="4">
        <v>0</v>
      </c>
      <c r="P25" s="4"/>
      <c r="Q25" s="4">
        <v>0</v>
      </c>
      <c r="R25" s="4"/>
      <c r="S25" s="4"/>
      <c r="T25" s="3" t="b">
        <v>0</v>
      </c>
      <c r="U25" s="4">
        <v>7.2175500000000001</v>
      </c>
      <c r="V25" s="4">
        <v>49727.8785637736</v>
      </c>
      <c r="W25" s="4">
        <v>77.888285317809405</v>
      </c>
      <c r="X25" s="3" t="b">
        <v>0</v>
      </c>
    </row>
    <row r="26" spans="1:24">
      <c r="A26" s="3"/>
      <c r="B26" s="3"/>
      <c r="C26" s="3" t="s">
        <v>190</v>
      </c>
      <c r="D26" s="3" t="s">
        <v>174</v>
      </c>
      <c r="E26" s="3"/>
      <c r="F26" s="4">
        <v>2</v>
      </c>
      <c r="G26" s="3" t="s">
        <v>553</v>
      </c>
      <c r="H26" s="3" t="s">
        <v>34</v>
      </c>
      <c r="I26" s="3"/>
      <c r="J26" s="1">
        <v>44274.146261574097</v>
      </c>
      <c r="K26" s="4"/>
      <c r="L26" s="4">
        <v>9.84</v>
      </c>
      <c r="M26" s="4">
        <v>0</v>
      </c>
      <c r="N26" s="3" t="b">
        <v>1</v>
      </c>
      <c r="O26" s="4">
        <v>0</v>
      </c>
      <c r="P26" s="4"/>
      <c r="Q26" s="4">
        <v>0</v>
      </c>
      <c r="R26" s="4"/>
      <c r="S26" s="4"/>
      <c r="T26" s="3" t="b">
        <v>0</v>
      </c>
      <c r="U26" s="4">
        <v>7.2140000000000004</v>
      </c>
      <c r="V26" s="4">
        <v>47278.6315003743</v>
      </c>
      <c r="W26" s="4">
        <v>75.938755473744393</v>
      </c>
      <c r="X26" s="3" t="b">
        <v>0</v>
      </c>
    </row>
    <row r="27" spans="1:24">
      <c r="A27" s="3"/>
      <c r="B27" s="3"/>
      <c r="C27" s="3" t="s">
        <v>190</v>
      </c>
      <c r="D27" s="3" t="s">
        <v>174</v>
      </c>
      <c r="E27" s="3"/>
      <c r="F27" s="4">
        <v>2</v>
      </c>
      <c r="G27" s="3" t="s">
        <v>443</v>
      </c>
      <c r="H27" s="3" t="s">
        <v>34</v>
      </c>
      <c r="I27" s="3"/>
      <c r="J27" s="1">
        <v>44275.124768518501</v>
      </c>
      <c r="K27" s="4"/>
      <c r="L27" s="4">
        <v>9.8366000000000007</v>
      </c>
      <c r="M27" s="4">
        <v>0</v>
      </c>
      <c r="N27" s="3" t="b">
        <v>1</v>
      </c>
      <c r="O27" s="4">
        <v>0</v>
      </c>
      <c r="P27" s="4"/>
      <c r="Q27" s="4">
        <v>0</v>
      </c>
      <c r="R27" s="4"/>
      <c r="S27" s="4"/>
      <c r="T27" s="3" t="b">
        <v>0</v>
      </c>
      <c r="U27" s="4">
        <v>7.2140333333333304</v>
      </c>
      <c r="V27" s="4">
        <v>46653.238676972098</v>
      </c>
      <c r="W27" s="4">
        <v>78.617947758750105</v>
      </c>
      <c r="X27" s="3" t="b">
        <v>0</v>
      </c>
    </row>
    <row r="28" spans="1:24">
      <c r="A28" s="3"/>
      <c r="B28" s="3"/>
      <c r="C28" s="3" t="s">
        <v>190</v>
      </c>
      <c r="D28" s="3" t="s">
        <v>174</v>
      </c>
      <c r="E28" s="3"/>
      <c r="F28" s="4">
        <v>2</v>
      </c>
      <c r="G28" s="3" t="s">
        <v>393</v>
      </c>
      <c r="H28" s="3" t="s">
        <v>34</v>
      </c>
      <c r="I28" s="3"/>
      <c r="J28" s="1">
        <v>44275.531412037002</v>
      </c>
      <c r="K28" s="4"/>
      <c r="L28" s="4">
        <v>9.8399833333333309</v>
      </c>
      <c r="M28" s="4">
        <v>0</v>
      </c>
      <c r="N28" s="3" t="b">
        <v>1</v>
      </c>
      <c r="O28" s="4">
        <v>0</v>
      </c>
      <c r="P28" s="4"/>
      <c r="Q28" s="4">
        <v>0</v>
      </c>
      <c r="R28" s="4"/>
      <c r="S28" s="4"/>
      <c r="T28" s="3" t="b">
        <v>0</v>
      </c>
      <c r="U28" s="4">
        <v>7.2105166666666696</v>
      </c>
      <c r="V28" s="4">
        <v>46452.855630821898</v>
      </c>
      <c r="W28" s="4">
        <v>80.638870328446004</v>
      </c>
      <c r="X28" s="3" t="b">
        <v>0</v>
      </c>
    </row>
    <row r="29" spans="1:24">
      <c r="A29" s="3"/>
      <c r="B29" s="3"/>
      <c r="C29" s="3" t="s">
        <v>190</v>
      </c>
      <c r="D29" s="3" t="s">
        <v>174</v>
      </c>
      <c r="E29" s="3"/>
      <c r="F29" s="4">
        <v>2</v>
      </c>
      <c r="G29" s="3" t="s">
        <v>325</v>
      </c>
      <c r="H29" s="3" t="s">
        <v>34</v>
      </c>
      <c r="I29" s="3"/>
      <c r="J29" s="1">
        <v>44276.058587963002</v>
      </c>
      <c r="K29" s="4"/>
      <c r="L29" s="4">
        <v>9.7029166666666704</v>
      </c>
      <c r="M29" s="4">
        <v>0</v>
      </c>
      <c r="N29" s="3" t="b">
        <v>1</v>
      </c>
      <c r="O29" s="4">
        <v>0</v>
      </c>
      <c r="P29" s="4"/>
      <c r="Q29" s="4">
        <v>0</v>
      </c>
      <c r="R29" s="4"/>
      <c r="S29" s="4"/>
      <c r="T29" s="3" t="b">
        <v>0</v>
      </c>
      <c r="U29" s="4">
        <v>7.2105499999999996</v>
      </c>
      <c r="V29" s="4">
        <v>48005.651634995796</v>
      </c>
      <c r="W29" s="4">
        <v>76.971659320781797</v>
      </c>
      <c r="X29" s="3" t="b">
        <v>0</v>
      </c>
    </row>
    <row r="30" spans="1:24">
      <c r="A30" s="3"/>
      <c r="B30" s="3"/>
      <c r="C30" s="3" t="s">
        <v>190</v>
      </c>
      <c r="D30" s="3" t="s">
        <v>174</v>
      </c>
      <c r="E30" s="3"/>
      <c r="F30" s="4">
        <v>2</v>
      </c>
      <c r="G30" s="3" t="s">
        <v>189</v>
      </c>
      <c r="H30" s="3" t="s">
        <v>34</v>
      </c>
      <c r="I30" s="3"/>
      <c r="J30" s="1">
        <v>44277.080648148098</v>
      </c>
      <c r="K30" s="4"/>
      <c r="L30" s="4">
        <v>9.7200500000000005</v>
      </c>
      <c r="M30" s="4">
        <v>0</v>
      </c>
      <c r="N30" s="3" t="b">
        <v>1</v>
      </c>
      <c r="O30" s="4">
        <v>0</v>
      </c>
      <c r="P30" s="4"/>
      <c r="Q30" s="4">
        <v>0</v>
      </c>
      <c r="R30" s="4"/>
      <c r="S30" s="4"/>
      <c r="T30" s="3" t="b">
        <v>0</v>
      </c>
      <c r="U30" s="4">
        <v>7.2036166666666697</v>
      </c>
      <c r="V30" s="4">
        <v>44352.639237411902</v>
      </c>
      <c r="W30" s="4">
        <v>77.939840172587495</v>
      </c>
      <c r="X30" s="3" t="b">
        <v>0</v>
      </c>
    </row>
    <row r="31" spans="1:24">
      <c r="A31" s="3"/>
      <c r="B31" s="3"/>
      <c r="C31" s="3" t="s">
        <v>484</v>
      </c>
      <c r="D31" s="3" t="s">
        <v>174</v>
      </c>
      <c r="E31" s="3" t="s">
        <v>714</v>
      </c>
      <c r="F31" s="4">
        <v>3</v>
      </c>
      <c r="G31" s="3" t="s">
        <v>718</v>
      </c>
      <c r="H31" s="3" t="s">
        <v>9</v>
      </c>
      <c r="I31" s="3" t="s">
        <v>36</v>
      </c>
      <c r="J31" s="1">
        <v>44272.624479166698</v>
      </c>
      <c r="K31" s="4">
        <v>5000</v>
      </c>
      <c r="L31" s="4">
        <v>9.6069833333333303</v>
      </c>
      <c r="M31" s="4">
        <v>627519.14407504397</v>
      </c>
      <c r="N31" s="3" t="b">
        <v>0</v>
      </c>
      <c r="O31" s="4">
        <v>4965.03630744987</v>
      </c>
      <c r="P31" s="4"/>
      <c r="Q31" s="4">
        <v>4965.03630744987</v>
      </c>
      <c r="R31" s="4">
        <v>99.300726148997398</v>
      </c>
      <c r="S31" s="4">
        <v>10.200436539467001</v>
      </c>
      <c r="T31" s="3" t="b">
        <v>0</v>
      </c>
      <c r="U31" s="4">
        <v>7.2314166666666697</v>
      </c>
      <c r="V31" s="4">
        <v>80533.623199847803</v>
      </c>
      <c r="W31" s="4">
        <v>79.174033006926706</v>
      </c>
      <c r="X31" s="3" t="b">
        <v>0</v>
      </c>
    </row>
    <row r="32" spans="1:24">
      <c r="A32" s="3"/>
      <c r="B32" s="3"/>
      <c r="C32" s="3" t="s">
        <v>484</v>
      </c>
      <c r="D32" s="3" t="s">
        <v>174</v>
      </c>
      <c r="E32" s="3" t="s">
        <v>714</v>
      </c>
      <c r="F32" s="4">
        <v>3</v>
      </c>
      <c r="G32" s="3" t="s">
        <v>717</v>
      </c>
      <c r="H32" s="3" t="s">
        <v>9</v>
      </c>
      <c r="I32" s="3" t="s">
        <v>36</v>
      </c>
      <c r="J32" s="1">
        <v>44272.639490740701</v>
      </c>
      <c r="K32" s="4">
        <v>5000</v>
      </c>
      <c r="L32" s="4">
        <v>9.6068833333333306</v>
      </c>
      <c r="M32" s="4">
        <v>613994.31692582497</v>
      </c>
      <c r="N32" s="3" t="b">
        <v>0</v>
      </c>
      <c r="O32" s="4">
        <v>4770.5339568265899</v>
      </c>
      <c r="P32" s="4"/>
      <c r="Q32" s="4">
        <v>4770.5339568265899</v>
      </c>
      <c r="R32" s="4">
        <v>95.410679136531698</v>
      </c>
      <c r="S32" s="4">
        <v>10.206156881369701</v>
      </c>
      <c r="T32" s="3" t="b">
        <v>0</v>
      </c>
      <c r="U32" s="4">
        <v>7.2278500000000001</v>
      </c>
      <c r="V32" s="4">
        <v>81625.401854602096</v>
      </c>
      <c r="W32" s="4">
        <v>76.872442058668895</v>
      </c>
      <c r="X32" s="3" t="b">
        <v>0</v>
      </c>
    </row>
    <row r="33" spans="1:24">
      <c r="A33" s="3"/>
      <c r="B33" s="3"/>
      <c r="C33" s="3" t="s">
        <v>484</v>
      </c>
      <c r="D33" s="3" t="s">
        <v>174</v>
      </c>
      <c r="E33" s="3" t="s">
        <v>714</v>
      </c>
      <c r="F33" s="4">
        <v>3</v>
      </c>
      <c r="G33" s="3" t="s">
        <v>716</v>
      </c>
      <c r="H33" s="3" t="s">
        <v>9</v>
      </c>
      <c r="I33" s="3" t="s">
        <v>36</v>
      </c>
      <c r="J33" s="1">
        <v>44272.654594907399</v>
      </c>
      <c r="K33" s="4">
        <v>5000</v>
      </c>
      <c r="L33" s="4">
        <v>9.6069333333333304</v>
      </c>
      <c r="M33" s="4">
        <v>584323.92365498201</v>
      </c>
      <c r="N33" s="3" t="b">
        <v>0</v>
      </c>
      <c r="O33" s="4">
        <v>4756.0675257477396</v>
      </c>
      <c r="P33" s="4"/>
      <c r="Q33" s="4">
        <v>4756.0675257477396</v>
      </c>
      <c r="R33" s="4">
        <v>95.121350514954798</v>
      </c>
      <c r="S33" s="4">
        <v>10.3526635729677</v>
      </c>
      <c r="T33" s="3" t="b">
        <v>0</v>
      </c>
      <c r="U33" s="4">
        <v>7.2313666666666698</v>
      </c>
      <c r="V33" s="4">
        <v>77890.041133052306</v>
      </c>
      <c r="W33" s="4">
        <v>78.953619610223299</v>
      </c>
      <c r="X33" s="3" t="b">
        <v>0</v>
      </c>
    </row>
    <row r="34" spans="1:24">
      <c r="A34" s="3"/>
      <c r="B34" s="3"/>
      <c r="C34" s="3" t="s">
        <v>484</v>
      </c>
      <c r="D34" s="3" t="s">
        <v>174</v>
      </c>
      <c r="E34" s="3" t="s">
        <v>714</v>
      </c>
      <c r="F34" s="4">
        <v>3</v>
      </c>
      <c r="G34" s="3" t="s">
        <v>715</v>
      </c>
      <c r="H34" s="3" t="s">
        <v>9</v>
      </c>
      <c r="I34" s="3" t="s">
        <v>36</v>
      </c>
      <c r="J34" s="1">
        <v>44272.669606481497</v>
      </c>
      <c r="K34" s="4">
        <v>5000</v>
      </c>
      <c r="L34" s="4">
        <v>9.6068999999999996</v>
      </c>
      <c r="M34" s="4">
        <v>601242.02175848</v>
      </c>
      <c r="N34" s="3" t="b">
        <v>0</v>
      </c>
      <c r="O34" s="4">
        <v>4892.2277440649596</v>
      </c>
      <c r="P34" s="4"/>
      <c r="Q34" s="4">
        <v>4892.2277440649596</v>
      </c>
      <c r="R34" s="4">
        <v>97.844554881299103</v>
      </c>
      <c r="S34" s="4">
        <v>10.264300510849401</v>
      </c>
      <c r="T34" s="3" t="b">
        <v>0</v>
      </c>
      <c r="U34" s="4">
        <v>7.2278500000000001</v>
      </c>
      <c r="V34" s="4">
        <v>78171.566791362697</v>
      </c>
      <c r="W34" s="4">
        <v>76.764673303708307</v>
      </c>
      <c r="X34" s="3" t="b">
        <v>0</v>
      </c>
    </row>
    <row r="35" spans="1:24">
      <c r="A35" s="3"/>
      <c r="B35" s="3"/>
      <c r="C35" s="3" t="s">
        <v>484</v>
      </c>
      <c r="D35" s="3" t="s">
        <v>174</v>
      </c>
      <c r="E35" s="3" t="s">
        <v>714</v>
      </c>
      <c r="F35" s="4">
        <v>3</v>
      </c>
      <c r="G35" s="3" t="s">
        <v>713</v>
      </c>
      <c r="H35" s="3" t="s">
        <v>9</v>
      </c>
      <c r="I35" s="3" t="s">
        <v>36</v>
      </c>
      <c r="J35" s="1">
        <v>44272.684629629599</v>
      </c>
      <c r="K35" s="4">
        <v>5000</v>
      </c>
      <c r="L35" s="4">
        <v>9.6069166666666703</v>
      </c>
      <c r="M35" s="4">
        <v>582686.54104453605</v>
      </c>
      <c r="N35" s="3" t="b">
        <v>0</v>
      </c>
      <c r="O35" s="4">
        <v>4888.7848441987599</v>
      </c>
      <c r="P35" s="4"/>
      <c r="Q35" s="4">
        <v>4888.7848441987599</v>
      </c>
      <c r="R35" s="4">
        <v>97.775696883975201</v>
      </c>
      <c r="S35" s="4">
        <v>10.168810839793</v>
      </c>
      <c r="T35" s="3" t="b">
        <v>0</v>
      </c>
      <c r="U35" s="4">
        <v>7.2278833333333301</v>
      </c>
      <c r="V35" s="4">
        <v>75806.074033786193</v>
      </c>
      <c r="W35" s="4">
        <v>76.638069591310895</v>
      </c>
      <c r="X35" s="3" t="b">
        <v>0</v>
      </c>
    </row>
    <row r="36" spans="1:24">
      <c r="A36" s="3"/>
      <c r="B36" s="3"/>
      <c r="C36" s="3" t="s">
        <v>697</v>
      </c>
      <c r="D36" s="3" t="s">
        <v>174</v>
      </c>
      <c r="E36" s="3"/>
      <c r="F36" s="4">
        <v>21</v>
      </c>
      <c r="G36" s="3" t="s">
        <v>696</v>
      </c>
      <c r="H36" s="3" t="s">
        <v>9</v>
      </c>
      <c r="I36" s="3" t="s">
        <v>6</v>
      </c>
      <c r="J36" s="1">
        <v>44272.925844907397</v>
      </c>
      <c r="K36" s="4">
        <v>12</v>
      </c>
      <c r="L36" s="4">
        <v>9.6104000000000003</v>
      </c>
      <c r="M36" s="4">
        <v>2541.2821284445699</v>
      </c>
      <c r="N36" s="3" t="b">
        <v>1</v>
      </c>
      <c r="O36" s="4">
        <v>15.997230653534199</v>
      </c>
      <c r="P36" s="4"/>
      <c r="Q36" s="4">
        <v>15.997230653534199</v>
      </c>
      <c r="R36" s="4">
        <v>133.31025544611899</v>
      </c>
      <c r="S36" s="4">
        <v>6.95930505194133</v>
      </c>
      <c r="T36" s="3" t="b">
        <v>0</v>
      </c>
      <c r="U36" s="4">
        <v>7.2210000000000001</v>
      </c>
      <c r="V36" s="4">
        <v>90371.624476052995</v>
      </c>
      <c r="W36" s="4">
        <v>78.106065939468095</v>
      </c>
      <c r="X36" s="3" t="b">
        <v>0</v>
      </c>
    </row>
    <row r="37" spans="1:24">
      <c r="A37" s="3"/>
      <c r="B37" s="3"/>
      <c r="C37" s="3" t="s">
        <v>237</v>
      </c>
      <c r="D37" s="3" t="s">
        <v>174</v>
      </c>
      <c r="E37" s="3" t="s">
        <v>192</v>
      </c>
      <c r="F37" s="4">
        <v>14</v>
      </c>
      <c r="G37" s="3" t="s">
        <v>676</v>
      </c>
      <c r="H37" s="3" t="s">
        <v>9</v>
      </c>
      <c r="I37" s="3" t="s">
        <v>31</v>
      </c>
      <c r="J37" s="1">
        <v>44273.091157407398</v>
      </c>
      <c r="K37" s="4">
        <v>30</v>
      </c>
      <c r="L37" s="4">
        <v>9.6035833333333294</v>
      </c>
      <c r="M37" s="4">
        <v>4478.8617636729796</v>
      </c>
      <c r="N37" s="3" t="b">
        <v>1</v>
      </c>
      <c r="O37" s="4">
        <v>35.914624341197701</v>
      </c>
      <c r="P37" s="4"/>
      <c r="Q37" s="4">
        <v>35.914624341197701</v>
      </c>
      <c r="R37" s="4">
        <v>119.715414470659</v>
      </c>
      <c r="S37" s="4">
        <v>11.745220954026999</v>
      </c>
      <c r="T37" s="3" t="b">
        <v>0</v>
      </c>
      <c r="U37" s="4">
        <v>7.2244999999999999</v>
      </c>
      <c r="V37" s="4">
        <v>70975.385553494198</v>
      </c>
      <c r="W37" s="4">
        <v>78.375755838937494</v>
      </c>
      <c r="X37" s="3" t="b">
        <v>0</v>
      </c>
    </row>
    <row r="38" spans="1:24">
      <c r="A38" s="3"/>
      <c r="B38" s="3"/>
      <c r="C38" s="3" t="s">
        <v>532</v>
      </c>
      <c r="D38" s="3" t="s">
        <v>174</v>
      </c>
      <c r="E38" s="3"/>
      <c r="F38" s="4">
        <v>19</v>
      </c>
      <c r="G38" s="3" t="s">
        <v>675</v>
      </c>
      <c r="H38" s="3" t="s">
        <v>9</v>
      </c>
      <c r="I38" s="3" t="s">
        <v>25</v>
      </c>
      <c r="J38" s="1">
        <v>44273.106307870403</v>
      </c>
      <c r="K38" s="4">
        <v>800</v>
      </c>
      <c r="L38" s="4">
        <v>9.6035166666666694</v>
      </c>
      <c r="M38" s="4">
        <v>167077.42440743401</v>
      </c>
      <c r="N38" s="3" t="b">
        <v>0</v>
      </c>
      <c r="O38" s="4">
        <v>1104.2211635715901</v>
      </c>
      <c r="P38" s="4"/>
      <c r="Q38" s="4">
        <v>1104.2211635715901</v>
      </c>
      <c r="R38" s="4">
        <v>138.02764544644899</v>
      </c>
      <c r="S38" s="4">
        <v>10.962407606887499</v>
      </c>
      <c r="T38" s="3" t="b">
        <v>0</v>
      </c>
      <c r="U38" s="4">
        <v>7.2348333333333299</v>
      </c>
      <c r="V38" s="4">
        <v>88154.8001414881</v>
      </c>
      <c r="W38" s="4">
        <v>76.937980906582794</v>
      </c>
      <c r="X38" s="3" t="b">
        <v>0</v>
      </c>
    </row>
    <row r="39" spans="1:24">
      <c r="A39" s="3"/>
      <c r="B39" s="3"/>
      <c r="C39" s="3" t="s">
        <v>423</v>
      </c>
      <c r="D39" s="3" t="s">
        <v>174</v>
      </c>
      <c r="E39" s="3" t="s">
        <v>192</v>
      </c>
      <c r="F39" s="4">
        <v>7</v>
      </c>
      <c r="G39" s="3" t="s">
        <v>657</v>
      </c>
      <c r="H39" s="3" t="s">
        <v>9</v>
      </c>
      <c r="I39" s="3" t="s">
        <v>25</v>
      </c>
      <c r="J39" s="1">
        <v>44273.271944444401</v>
      </c>
      <c r="K39" s="4">
        <v>800</v>
      </c>
      <c r="L39" s="4">
        <v>9.6035666666666692</v>
      </c>
      <c r="M39" s="4">
        <v>112472.38979545901</v>
      </c>
      <c r="N39" s="3" t="b">
        <v>0</v>
      </c>
      <c r="O39" s="4">
        <v>965.30941343834195</v>
      </c>
      <c r="P39" s="4"/>
      <c r="Q39" s="4">
        <v>965.30941343834195</v>
      </c>
      <c r="R39" s="4">
        <v>120.663676679793</v>
      </c>
      <c r="S39" s="4">
        <v>10.3039614469523</v>
      </c>
      <c r="T39" s="3" t="b">
        <v>0</v>
      </c>
      <c r="U39" s="4">
        <v>7.22448333333333</v>
      </c>
      <c r="V39" s="4">
        <v>67674.851940117893</v>
      </c>
      <c r="W39" s="4">
        <v>78.1387447525005</v>
      </c>
      <c r="X39" s="3" t="b">
        <v>0</v>
      </c>
    </row>
    <row r="40" spans="1:24">
      <c r="A40" s="3"/>
      <c r="B40" s="3"/>
      <c r="C40" s="3" t="s">
        <v>281</v>
      </c>
      <c r="D40" s="3" t="s">
        <v>174</v>
      </c>
      <c r="E40" s="3"/>
      <c r="F40" s="4">
        <v>20</v>
      </c>
      <c r="G40" s="3" t="s">
        <v>656</v>
      </c>
      <c r="H40" s="3" t="s">
        <v>9</v>
      </c>
      <c r="I40" s="3" t="s">
        <v>35</v>
      </c>
      <c r="J40" s="1">
        <v>44273.2870833333</v>
      </c>
      <c r="K40" s="4">
        <v>50</v>
      </c>
      <c r="L40" s="4">
        <v>9.6036333333333292</v>
      </c>
      <c r="M40" s="4">
        <v>9074.2533743377098</v>
      </c>
      <c r="N40" s="3" t="b">
        <v>1</v>
      </c>
      <c r="O40" s="4">
        <v>58.533172786775602</v>
      </c>
      <c r="P40" s="4"/>
      <c r="Q40" s="4">
        <v>58.533172786775602</v>
      </c>
      <c r="R40" s="4">
        <v>117.066345573551</v>
      </c>
      <c r="S40" s="4">
        <v>10.283182575583201</v>
      </c>
      <c r="T40" s="3" t="b">
        <v>0</v>
      </c>
      <c r="U40" s="4">
        <v>7.22108333333333</v>
      </c>
      <c r="V40" s="4">
        <v>88274.079559913007</v>
      </c>
      <c r="W40" s="4">
        <v>76.982798463144803</v>
      </c>
      <c r="X40" s="3" t="b">
        <v>0</v>
      </c>
    </row>
    <row r="41" spans="1:24">
      <c r="A41" s="3"/>
      <c r="B41" s="3"/>
      <c r="C41" s="3" t="s">
        <v>304</v>
      </c>
      <c r="D41" s="3" t="s">
        <v>174</v>
      </c>
      <c r="E41" s="3" t="s">
        <v>192</v>
      </c>
      <c r="F41" s="4">
        <v>11</v>
      </c>
      <c r="G41" s="3" t="s">
        <v>635</v>
      </c>
      <c r="H41" s="3" t="s">
        <v>9</v>
      </c>
      <c r="I41" s="3" t="s">
        <v>32</v>
      </c>
      <c r="J41" s="1">
        <v>44273.452546296299</v>
      </c>
      <c r="K41" s="4">
        <v>125</v>
      </c>
      <c r="L41" s="4">
        <v>9.6034666666666695</v>
      </c>
      <c r="M41" s="4">
        <v>19233.2395426849</v>
      </c>
      <c r="N41" s="3" t="b">
        <v>1</v>
      </c>
      <c r="O41" s="4">
        <v>174.178802467227</v>
      </c>
      <c r="P41" s="4"/>
      <c r="Q41" s="4">
        <v>174.178802467227</v>
      </c>
      <c r="R41" s="4">
        <v>139.34304197378199</v>
      </c>
      <c r="S41" s="4">
        <v>12.1765168162579</v>
      </c>
      <c r="T41" s="3" t="b">
        <v>0</v>
      </c>
      <c r="U41" s="4">
        <v>7.2243833333333303</v>
      </c>
      <c r="V41" s="4">
        <v>63033.558978823603</v>
      </c>
      <c r="W41" s="4">
        <v>75.590852490983906</v>
      </c>
      <c r="X41" s="3" t="b">
        <v>0</v>
      </c>
    </row>
    <row r="42" spans="1:24">
      <c r="A42" s="3"/>
      <c r="B42" s="3"/>
      <c r="C42" s="3" t="s">
        <v>215</v>
      </c>
      <c r="D42" s="3" t="s">
        <v>174</v>
      </c>
      <c r="E42" s="3" t="s">
        <v>192</v>
      </c>
      <c r="F42" s="4">
        <v>6</v>
      </c>
      <c r="G42" s="3" t="s">
        <v>616</v>
      </c>
      <c r="H42" s="3" t="s">
        <v>9</v>
      </c>
      <c r="I42" s="3" t="s">
        <v>38</v>
      </c>
      <c r="J42" s="1">
        <v>44273.632997685199</v>
      </c>
      <c r="K42" s="4">
        <v>1500</v>
      </c>
      <c r="L42" s="4">
        <v>9.6034666666666695</v>
      </c>
      <c r="M42" s="4">
        <v>198386.71480130201</v>
      </c>
      <c r="N42" s="3" t="b">
        <v>0</v>
      </c>
      <c r="O42" s="4">
        <v>1711.80749573036</v>
      </c>
      <c r="P42" s="4"/>
      <c r="Q42" s="4">
        <v>1711.80749573036</v>
      </c>
      <c r="R42" s="4">
        <v>114.12049971535799</v>
      </c>
      <c r="S42" s="4">
        <v>10.6699688645135</v>
      </c>
      <c r="T42" s="3" t="b">
        <v>0</v>
      </c>
      <c r="U42" s="4">
        <v>7.2243833333333303</v>
      </c>
      <c r="V42" s="4">
        <v>68444.050067426899</v>
      </c>
      <c r="W42" s="4">
        <v>78.1458572562033</v>
      </c>
      <c r="X42" s="3" t="b">
        <v>0</v>
      </c>
    </row>
    <row r="43" spans="1:24">
      <c r="A43" s="3"/>
      <c r="B43" s="3"/>
      <c r="C43" s="3" t="s">
        <v>349</v>
      </c>
      <c r="D43" s="3" t="s">
        <v>174</v>
      </c>
      <c r="E43" s="3" t="s">
        <v>192</v>
      </c>
      <c r="F43" s="4">
        <v>13</v>
      </c>
      <c r="G43" s="3" t="s">
        <v>595</v>
      </c>
      <c r="H43" s="3" t="s">
        <v>9</v>
      </c>
      <c r="I43" s="3" t="s">
        <v>35</v>
      </c>
      <c r="J43" s="1">
        <v>44273.798460648097</v>
      </c>
      <c r="K43" s="4">
        <v>50</v>
      </c>
      <c r="L43" s="4">
        <v>9.6035166666666694</v>
      </c>
      <c r="M43" s="4">
        <v>7134.6846485263404</v>
      </c>
      <c r="N43" s="3" t="b">
        <v>1</v>
      </c>
      <c r="O43" s="4">
        <v>68.0675865220215</v>
      </c>
      <c r="P43" s="4"/>
      <c r="Q43" s="4">
        <v>68.0675865220215</v>
      </c>
      <c r="R43" s="4">
        <v>136.135173044043</v>
      </c>
      <c r="S43" s="4">
        <v>11.1866403207591</v>
      </c>
      <c r="T43" s="3" t="b">
        <v>0</v>
      </c>
      <c r="U43" s="4">
        <v>7.2209666666666701</v>
      </c>
      <c r="V43" s="4">
        <v>59696.460322876599</v>
      </c>
      <c r="W43" s="4">
        <v>78.756337133340494</v>
      </c>
      <c r="X43" s="3" t="b">
        <v>0</v>
      </c>
    </row>
    <row r="44" spans="1:24">
      <c r="A44" s="3"/>
      <c r="B44" s="3"/>
      <c r="C44" s="3" t="s">
        <v>594</v>
      </c>
      <c r="D44" s="3" t="s">
        <v>174</v>
      </c>
      <c r="E44" s="3"/>
      <c r="F44" s="4">
        <v>18</v>
      </c>
      <c r="G44" s="3" t="s">
        <v>593</v>
      </c>
      <c r="H44" s="3" t="s">
        <v>9</v>
      </c>
      <c r="I44" s="3" t="s">
        <v>36</v>
      </c>
      <c r="J44" s="1">
        <v>44273.813680555599</v>
      </c>
      <c r="K44" s="4">
        <v>5000</v>
      </c>
      <c r="L44" s="4">
        <v>9.6034666666666695</v>
      </c>
      <c r="M44" s="4">
        <v>1001158.23924671</v>
      </c>
      <c r="N44" s="3" t="b">
        <v>0</v>
      </c>
      <c r="O44" s="4">
        <v>8256.9541757736697</v>
      </c>
      <c r="P44" s="4"/>
      <c r="Q44" s="4">
        <v>8256.9541757736697</v>
      </c>
      <c r="R44" s="4">
        <v>165.139083515473</v>
      </c>
      <c r="S44" s="4">
        <v>11.176642640312799</v>
      </c>
      <c r="T44" s="3" t="b">
        <v>0</v>
      </c>
      <c r="U44" s="4">
        <v>7.2971833333333302</v>
      </c>
      <c r="V44" s="4">
        <v>83966.753295259798</v>
      </c>
      <c r="W44" s="4">
        <v>79.896572939055602</v>
      </c>
      <c r="X44" s="3" t="b">
        <v>0</v>
      </c>
    </row>
    <row r="45" spans="1:24">
      <c r="A45" s="3"/>
      <c r="B45" s="3"/>
      <c r="C45" s="3" t="s">
        <v>193</v>
      </c>
      <c r="D45" s="3" t="s">
        <v>174</v>
      </c>
      <c r="E45" s="3" t="s">
        <v>192</v>
      </c>
      <c r="F45" s="4">
        <v>9</v>
      </c>
      <c r="G45" s="3" t="s">
        <v>573</v>
      </c>
      <c r="H45" s="3" t="s">
        <v>9</v>
      </c>
      <c r="I45" s="3" t="s">
        <v>26</v>
      </c>
      <c r="J45" s="1">
        <v>44273.979930555601</v>
      </c>
      <c r="K45" s="4">
        <v>350</v>
      </c>
      <c r="L45" s="4">
        <v>9.6035166666666694</v>
      </c>
      <c r="M45" s="4">
        <v>43370.3988190768</v>
      </c>
      <c r="N45" s="3" t="b">
        <v>0</v>
      </c>
      <c r="O45" s="4">
        <v>372.23321351949897</v>
      </c>
      <c r="P45" s="4"/>
      <c r="Q45" s="4">
        <v>372.23321351949897</v>
      </c>
      <c r="R45" s="4">
        <v>106.352346719857</v>
      </c>
      <c r="S45" s="4">
        <v>11.761704079474001</v>
      </c>
      <c r="T45" s="3" t="b">
        <v>0</v>
      </c>
      <c r="U45" s="4">
        <v>7.2209500000000002</v>
      </c>
      <c r="V45" s="4">
        <v>66798.491533769193</v>
      </c>
      <c r="W45" s="4">
        <v>76.948846001110098</v>
      </c>
      <c r="X45" s="3" t="b">
        <v>0</v>
      </c>
    </row>
    <row r="46" spans="1:24">
      <c r="A46" s="3"/>
      <c r="B46" s="3"/>
      <c r="C46" s="3" t="s">
        <v>259</v>
      </c>
      <c r="D46" s="3" t="s">
        <v>174</v>
      </c>
      <c r="E46" s="3" t="s">
        <v>192</v>
      </c>
      <c r="F46" s="4">
        <v>12</v>
      </c>
      <c r="G46" s="3" t="s">
        <v>552</v>
      </c>
      <c r="H46" s="3" t="s">
        <v>9</v>
      </c>
      <c r="I46" s="3" t="s">
        <v>33</v>
      </c>
      <c r="J46" s="1">
        <v>44274.161273148202</v>
      </c>
      <c r="K46" s="4">
        <v>80</v>
      </c>
      <c r="L46" s="4">
        <v>9.6035166666666694</v>
      </c>
      <c r="M46" s="4">
        <v>12066.180965175001</v>
      </c>
      <c r="N46" s="3" t="b">
        <v>1</v>
      </c>
      <c r="O46" s="4">
        <v>96.969008014884494</v>
      </c>
      <c r="P46" s="4"/>
      <c r="Q46" s="4">
        <v>96.969008014884494</v>
      </c>
      <c r="R46" s="4">
        <v>121.211260018606</v>
      </c>
      <c r="S46" s="4">
        <v>12.3439890223231</v>
      </c>
      <c r="T46" s="3" t="b">
        <v>0</v>
      </c>
      <c r="U46" s="4">
        <v>7.2209666666666701</v>
      </c>
      <c r="V46" s="4">
        <v>70912.585378460295</v>
      </c>
      <c r="W46" s="4">
        <v>76.517127713287707</v>
      </c>
      <c r="X46" s="3" t="b">
        <v>0</v>
      </c>
    </row>
    <row r="47" spans="1:24">
      <c r="A47" s="3"/>
      <c r="B47" s="3"/>
      <c r="C47" s="3" t="s">
        <v>481</v>
      </c>
      <c r="D47" s="3" t="s">
        <v>174</v>
      </c>
      <c r="E47" s="3" t="s">
        <v>192</v>
      </c>
      <c r="F47" s="4">
        <v>4</v>
      </c>
      <c r="G47" s="3" t="s">
        <v>533</v>
      </c>
      <c r="H47" s="3" t="s">
        <v>9</v>
      </c>
      <c r="I47" s="3" t="s">
        <v>37</v>
      </c>
      <c r="J47" s="1">
        <v>44274.326655092598</v>
      </c>
      <c r="K47" s="4">
        <v>3500</v>
      </c>
      <c r="L47" s="4">
        <v>9.6034833333333296</v>
      </c>
      <c r="M47" s="4">
        <v>457918.67720946198</v>
      </c>
      <c r="N47" s="3" t="b">
        <v>0</v>
      </c>
      <c r="O47" s="4">
        <v>4429.4715357243604</v>
      </c>
      <c r="P47" s="4"/>
      <c r="Q47" s="4">
        <v>4429.4715357243604</v>
      </c>
      <c r="R47" s="4">
        <v>126.556329592125</v>
      </c>
      <c r="S47" s="4">
        <v>11.5275256043252</v>
      </c>
      <c r="T47" s="3" t="b">
        <v>0</v>
      </c>
      <c r="U47" s="4">
        <v>7.2243833333333303</v>
      </c>
      <c r="V47" s="4">
        <v>65028.248689379201</v>
      </c>
      <c r="W47" s="4">
        <v>77.508804884760096</v>
      </c>
      <c r="X47" s="3" t="b">
        <v>0</v>
      </c>
    </row>
    <row r="48" spans="1:24">
      <c r="A48" s="3"/>
      <c r="B48" s="3"/>
      <c r="C48" s="3" t="s">
        <v>532</v>
      </c>
      <c r="D48" s="3" t="s">
        <v>174</v>
      </c>
      <c r="E48" s="3"/>
      <c r="F48" s="4">
        <v>19</v>
      </c>
      <c r="G48" s="3" t="s">
        <v>531</v>
      </c>
      <c r="H48" s="3" t="s">
        <v>9</v>
      </c>
      <c r="I48" s="3" t="s">
        <v>25</v>
      </c>
      <c r="J48" s="1">
        <v>44274.3416319444</v>
      </c>
      <c r="K48" s="4">
        <v>800</v>
      </c>
      <c r="L48" s="4">
        <v>9.6000666666666703</v>
      </c>
      <c r="M48" s="4">
        <v>186082.592326935</v>
      </c>
      <c r="N48" s="3" t="b">
        <v>0</v>
      </c>
      <c r="O48" s="4">
        <v>1138.6554456742399</v>
      </c>
      <c r="P48" s="4"/>
      <c r="Q48" s="4">
        <v>1138.6554456742399</v>
      </c>
      <c r="R48" s="4">
        <v>142.33193070927999</v>
      </c>
      <c r="S48" s="4">
        <v>11.590803656925701</v>
      </c>
      <c r="T48" s="3" t="b">
        <v>0</v>
      </c>
      <c r="U48" s="4">
        <v>7.2382833333333298</v>
      </c>
      <c r="V48" s="4">
        <v>95286.104837077801</v>
      </c>
      <c r="W48" s="4">
        <v>77.481008715422007</v>
      </c>
      <c r="X48" s="3" t="b">
        <v>0</v>
      </c>
    </row>
    <row r="49" spans="1:24">
      <c r="A49" s="3"/>
      <c r="B49" s="3"/>
      <c r="C49" s="3" t="s">
        <v>304</v>
      </c>
      <c r="D49" s="3" t="s">
        <v>174</v>
      </c>
      <c r="E49" s="3" t="s">
        <v>192</v>
      </c>
      <c r="F49" s="4">
        <v>11</v>
      </c>
      <c r="G49" s="3" t="s">
        <v>511</v>
      </c>
      <c r="H49" s="3" t="s">
        <v>9</v>
      </c>
      <c r="I49" s="3" t="s">
        <v>32</v>
      </c>
      <c r="J49" s="1">
        <v>44274.506793981498</v>
      </c>
      <c r="K49" s="4">
        <v>125</v>
      </c>
      <c r="L49" s="4">
        <v>9.6001499999999993</v>
      </c>
      <c r="M49" s="4">
        <v>19348.035298704799</v>
      </c>
      <c r="N49" s="3" t="b">
        <v>1</v>
      </c>
      <c r="O49" s="4">
        <v>173.953470173732</v>
      </c>
      <c r="P49" s="4"/>
      <c r="Q49" s="4">
        <v>173.953470173732</v>
      </c>
      <c r="R49" s="4">
        <v>139.162776138986</v>
      </c>
      <c r="S49" s="4">
        <v>12.8976965768087</v>
      </c>
      <c r="T49" s="3" t="b">
        <v>0</v>
      </c>
      <c r="U49" s="4">
        <v>7.22101666666667</v>
      </c>
      <c r="V49" s="4">
        <v>63491.6093649549</v>
      </c>
      <c r="W49" s="4">
        <v>78.4763104586319</v>
      </c>
      <c r="X49" s="3" t="b">
        <v>0</v>
      </c>
    </row>
    <row r="50" spans="1:24">
      <c r="A50" s="3"/>
      <c r="B50" s="3"/>
      <c r="C50" s="3" t="s">
        <v>469</v>
      </c>
      <c r="D50" s="3" t="s">
        <v>174</v>
      </c>
      <c r="E50" s="3" t="s">
        <v>192</v>
      </c>
      <c r="F50" s="4">
        <v>15</v>
      </c>
      <c r="G50" s="3" t="s">
        <v>491</v>
      </c>
      <c r="H50" s="3" t="s">
        <v>9</v>
      </c>
      <c r="I50" s="3" t="s">
        <v>17</v>
      </c>
      <c r="J50" s="1">
        <v>44274.672199074099</v>
      </c>
      <c r="K50" s="4">
        <v>20</v>
      </c>
      <c r="L50" s="4">
        <v>9.5966500000000003</v>
      </c>
      <c r="M50" s="4">
        <v>3230.4089860486301</v>
      </c>
      <c r="N50" s="3" t="b">
        <v>1</v>
      </c>
      <c r="O50" s="4">
        <v>29.9387824798015</v>
      </c>
      <c r="P50" s="4"/>
      <c r="Q50" s="4">
        <v>29.9387824798015</v>
      </c>
      <c r="R50" s="4">
        <v>149.69391239900699</v>
      </c>
      <c r="S50" s="4">
        <v>12.932291318250501</v>
      </c>
      <c r="T50" s="3" t="b">
        <v>0</v>
      </c>
      <c r="U50" s="4">
        <v>7.2209666666666701</v>
      </c>
      <c r="V50" s="4">
        <v>61401.441274370503</v>
      </c>
      <c r="W50" s="4">
        <v>78.431207016368504</v>
      </c>
      <c r="X50" s="3" t="b">
        <v>0</v>
      </c>
    </row>
    <row r="51" spans="1:24">
      <c r="A51" s="3"/>
      <c r="B51" s="3"/>
      <c r="C51" s="3" t="s">
        <v>484</v>
      </c>
      <c r="D51" s="3" t="s">
        <v>174</v>
      </c>
      <c r="E51" s="3" t="s">
        <v>483</v>
      </c>
      <c r="F51" s="4">
        <v>3</v>
      </c>
      <c r="G51" s="3" t="s">
        <v>482</v>
      </c>
      <c r="H51" s="3" t="s">
        <v>9</v>
      </c>
      <c r="I51" s="3" t="s">
        <v>36</v>
      </c>
      <c r="J51" s="1">
        <v>44274.732384259303</v>
      </c>
      <c r="K51" s="4">
        <v>5000</v>
      </c>
      <c r="L51" s="4">
        <v>9.6001666666666701</v>
      </c>
      <c r="M51" s="4">
        <v>582505.88295935898</v>
      </c>
      <c r="N51" s="3" t="b">
        <v>0</v>
      </c>
      <c r="O51" s="4">
        <v>6435.9586656171796</v>
      </c>
      <c r="P51" s="4"/>
      <c r="Q51" s="4">
        <v>6435.9586656171796</v>
      </c>
      <c r="R51" s="4">
        <v>128.719173312344</v>
      </c>
      <c r="S51" s="4">
        <v>11.2336432172798</v>
      </c>
      <c r="T51" s="3" t="b">
        <v>0</v>
      </c>
      <c r="U51" s="4">
        <v>7.22105</v>
      </c>
      <c r="V51" s="4">
        <v>59805.716834377497</v>
      </c>
      <c r="W51" s="4">
        <v>79.525589225433094</v>
      </c>
      <c r="X51" s="3" t="b">
        <v>0</v>
      </c>
    </row>
    <row r="52" spans="1:24">
      <c r="A52" s="3"/>
      <c r="B52" s="3"/>
      <c r="C52" s="3" t="s">
        <v>481</v>
      </c>
      <c r="D52" s="3" t="s">
        <v>174</v>
      </c>
      <c r="E52" s="3" t="s">
        <v>192</v>
      </c>
      <c r="F52" s="4">
        <v>4</v>
      </c>
      <c r="G52" s="3" t="s">
        <v>480</v>
      </c>
      <c r="H52" s="3" t="s">
        <v>9</v>
      </c>
      <c r="I52" s="3" t="s">
        <v>37</v>
      </c>
      <c r="J52" s="1">
        <v>44274.747476851902</v>
      </c>
      <c r="K52" s="4">
        <v>3500</v>
      </c>
      <c r="L52" s="4">
        <v>9.6000499999999995</v>
      </c>
      <c r="M52" s="4">
        <v>452634.24931950902</v>
      </c>
      <c r="N52" s="3" t="b">
        <v>0</v>
      </c>
      <c r="O52" s="4">
        <v>4491.1421814737196</v>
      </c>
      <c r="P52" s="4"/>
      <c r="Q52" s="4">
        <v>4491.1421814737196</v>
      </c>
      <c r="R52" s="4">
        <v>128.31834804210601</v>
      </c>
      <c r="S52" s="4">
        <v>11.402066332815</v>
      </c>
      <c r="T52" s="3" t="b">
        <v>0</v>
      </c>
      <c r="U52" s="4">
        <v>7.2209333333333303</v>
      </c>
      <c r="V52" s="4">
        <v>63488.9589878107</v>
      </c>
      <c r="W52" s="4">
        <v>76.155598978974197</v>
      </c>
      <c r="X52" s="3" t="b">
        <v>0</v>
      </c>
    </row>
    <row r="53" spans="1:24">
      <c r="A53" s="3"/>
      <c r="B53" s="3"/>
      <c r="C53" s="3" t="s">
        <v>371</v>
      </c>
      <c r="D53" s="3" t="s">
        <v>174</v>
      </c>
      <c r="E53" s="3" t="s">
        <v>192</v>
      </c>
      <c r="F53" s="4">
        <v>5</v>
      </c>
      <c r="G53" s="3" t="s">
        <v>479</v>
      </c>
      <c r="H53" s="3" t="s">
        <v>9</v>
      </c>
      <c r="I53" s="3" t="s">
        <v>14</v>
      </c>
      <c r="J53" s="1">
        <v>44274.762523148202</v>
      </c>
      <c r="K53" s="4">
        <v>2500</v>
      </c>
      <c r="L53" s="4">
        <v>9.8400333333333307</v>
      </c>
      <c r="M53" s="4">
        <v>0</v>
      </c>
      <c r="N53" s="3" t="b">
        <v>1</v>
      </c>
      <c r="O53" s="4">
        <v>0</v>
      </c>
      <c r="P53" s="4"/>
      <c r="Q53" s="4">
        <v>0</v>
      </c>
      <c r="R53" s="4">
        <v>0</v>
      </c>
      <c r="S53" s="4"/>
      <c r="T53" s="3" t="b">
        <v>0</v>
      </c>
      <c r="U53" s="4">
        <v>7.22441666666667</v>
      </c>
      <c r="V53" s="4">
        <v>72124.012115288002</v>
      </c>
      <c r="W53" s="4">
        <v>75.558451768632594</v>
      </c>
      <c r="X53" s="3" t="b">
        <v>0</v>
      </c>
    </row>
    <row r="54" spans="1:24">
      <c r="A54" s="3"/>
      <c r="B54" s="3"/>
      <c r="C54" s="3" t="s">
        <v>215</v>
      </c>
      <c r="D54" s="3" t="s">
        <v>174</v>
      </c>
      <c r="E54" s="3" t="s">
        <v>192</v>
      </c>
      <c r="F54" s="4">
        <v>6</v>
      </c>
      <c r="G54" s="3" t="s">
        <v>478</v>
      </c>
      <c r="H54" s="3" t="s">
        <v>9</v>
      </c>
      <c r="I54" s="3" t="s">
        <v>38</v>
      </c>
      <c r="J54" s="1">
        <v>44274.777604166702</v>
      </c>
      <c r="K54" s="4">
        <v>1500</v>
      </c>
      <c r="L54" s="4">
        <v>9.6001499999999993</v>
      </c>
      <c r="M54" s="4">
        <v>194816.13331534999</v>
      </c>
      <c r="N54" s="3" t="b">
        <v>0</v>
      </c>
      <c r="O54" s="4">
        <v>1786.88034800581</v>
      </c>
      <c r="P54" s="4"/>
      <c r="Q54" s="4">
        <v>1786.88034800581</v>
      </c>
      <c r="R54" s="4">
        <v>119.125356533721</v>
      </c>
      <c r="S54" s="4">
        <v>11.6233798749366</v>
      </c>
      <c r="T54" s="3" t="b">
        <v>0</v>
      </c>
      <c r="U54" s="4">
        <v>7.22101666666667</v>
      </c>
      <c r="V54" s="4">
        <v>64497.264987902498</v>
      </c>
      <c r="W54" s="4">
        <v>77.923101348469004</v>
      </c>
      <c r="X54" s="3" t="b">
        <v>0</v>
      </c>
    </row>
    <row r="55" spans="1:24">
      <c r="A55" s="3"/>
      <c r="B55" s="3"/>
      <c r="C55" s="3" t="s">
        <v>423</v>
      </c>
      <c r="D55" s="3" t="s">
        <v>174</v>
      </c>
      <c r="E55" s="3" t="s">
        <v>192</v>
      </c>
      <c r="F55" s="4">
        <v>7</v>
      </c>
      <c r="G55" s="3" t="s">
        <v>477</v>
      </c>
      <c r="H55" s="3" t="s">
        <v>9</v>
      </c>
      <c r="I55" s="3" t="s">
        <v>25</v>
      </c>
      <c r="J55" s="1">
        <v>44274.792731481502</v>
      </c>
      <c r="K55" s="4">
        <v>800</v>
      </c>
      <c r="L55" s="4">
        <v>9.6000999999999994</v>
      </c>
      <c r="M55" s="4">
        <v>104523.246234675</v>
      </c>
      <c r="N55" s="3" t="b">
        <v>0</v>
      </c>
      <c r="O55" s="4">
        <v>963.44383214916695</v>
      </c>
      <c r="P55" s="4"/>
      <c r="Q55" s="4">
        <v>963.44383214916695</v>
      </c>
      <c r="R55" s="4">
        <v>120.430479018646</v>
      </c>
      <c r="S55" s="4">
        <v>11.6138320771505</v>
      </c>
      <c r="T55" s="3" t="b">
        <v>0</v>
      </c>
      <c r="U55" s="4">
        <v>7.2209833333333302</v>
      </c>
      <c r="V55" s="4">
        <v>63011.018897248898</v>
      </c>
      <c r="W55" s="4">
        <v>76.882775466598105</v>
      </c>
      <c r="X55" s="3" t="b">
        <v>0</v>
      </c>
    </row>
    <row r="56" spans="1:24">
      <c r="A56" s="3"/>
      <c r="B56" s="3"/>
      <c r="C56" s="3" t="s">
        <v>327</v>
      </c>
      <c r="D56" s="3" t="s">
        <v>174</v>
      </c>
      <c r="E56" s="3" t="s">
        <v>192</v>
      </c>
      <c r="F56" s="4">
        <v>8</v>
      </c>
      <c r="G56" s="3" t="s">
        <v>476</v>
      </c>
      <c r="H56" s="3" t="s">
        <v>9</v>
      </c>
      <c r="I56" s="3" t="s">
        <v>12</v>
      </c>
      <c r="J56" s="1">
        <v>44274.807824074102</v>
      </c>
      <c r="K56" s="4">
        <v>500</v>
      </c>
      <c r="L56" s="4">
        <v>9.6000499999999995</v>
      </c>
      <c r="M56" s="4">
        <v>62736.048497578297</v>
      </c>
      <c r="N56" s="3" t="b">
        <v>0</v>
      </c>
      <c r="O56" s="4">
        <v>588.53356404108104</v>
      </c>
      <c r="P56" s="4"/>
      <c r="Q56" s="4">
        <v>588.53356404108104</v>
      </c>
      <c r="R56" s="4">
        <v>117.706712808216</v>
      </c>
      <c r="S56" s="4">
        <v>11.215914318134301</v>
      </c>
      <c r="T56" s="3" t="b">
        <v>0</v>
      </c>
      <c r="U56" s="4">
        <v>7.2209166666666702</v>
      </c>
      <c r="V56" s="4">
        <v>61403.036695340801</v>
      </c>
      <c r="W56" s="4">
        <v>77.829078613308397</v>
      </c>
      <c r="X56" s="3" t="b">
        <v>0</v>
      </c>
    </row>
    <row r="57" spans="1:24">
      <c r="A57" s="3"/>
      <c r="B57" s="3"/>
      <c r="C57" s="3" t="s">
        <v>193</v>
      </c>
      <c r="D57" s="3" t="s">
        <v>174</v>
      </c>
      <c r="E57" s="3" t="s">
        <v>192</v>
      </c>
      <c r="F57" s="4">
        <v>9</v>
      </c>
      <c r="G57" s="3" t="s">
        <v>475</v>
      </c>
      <c r="H57" s="3" t="s">
        <v>9</v>
      </c>
      <c r="I57" s="3" t="s">
        <v>26</v>
      </c>
      <c r="J57" s="1">
        <v>44274.822939814803</v>
      </c>
      <c r="K57" s="4">
        <v>350</v>
      </c>
      <c r="L57" s="4">
        <v>9.6000666666666703</v>
      </c>
      <c r="M57" s="4">
        <v>42054.442587628</v>
      </c>
      <c r="N57" s="3" t="b">
        <v>1</v>
      </c>
      <c r="O57" s="4">
        <v>405.717941850324</v>
      </c>
      <c r="P57" s="4"/>
      <c r="Q57" s="4">
        <v>405.717941850324</v>
      </c>
      <c r="R57" s="4">
        <v>115.919411957235</v>
      </c>
      <c r="S57" s="4">
        <v>10.868176796946599</v>
      </c>
      <c r="T57" s="3" t="b">
        <v>0</v>
      </c>
      <c r="U57" s="4">
        <v>7.2209500000000002</v>
      </c>
      <c r="V57" s="4">
        <v>59469.406925642303</v>
      </c>
      <c r="W57" s="4">
        <v>76.6996552462587</v>
      </c>
      <c r="X57" s="3" t="b">
        <v>0</v>
      </c>
    </row>
    <row r="58" spans="1:24">
      <c r="A58" s="3"/>
      <c r="B58" s="3"/>
      <c r="C58" s="3" t="s">
        <v>403</v>
      </c>
      <c r="D58" s="3" t="s">
        <v>174</v>
      </c>
      <c r="E58" s="3" t="s">
        <v>192</v>
      </c>
      <c r="F58" s="4">
        <v>10</v>
      </c>
      <c r="G58" s="3" t="s">
        <v>474</v>
      </c>
      <c r="H58" s="3" t="s">
        <v>9</v>
      </c>
      <c r="I58" s="3" t="s">
        <v>20</v>
      </c>
      <c r="J58" s="1">
        <v>44274.837997685201</v>
      </c>
      <c r="K58" s="4">
        <v>200</v>
      </c>
      <c r="L58" s="4">
        <v>9.6000499999999995</v>
      </c>
      <c r="M58" s="4">
        <v>28721.134958355098</v>
      </c>
      <c r="N58" s="3" t="b">
        <v>0</v>
      </c>
      <c r="O58" s="4">
        <v>266.12943610315301</v>
      </c>
      <c r="P58" s="4"/>
      <c r="Q58" s="4">
        <v>266.12943610315301</v>
      </c>
      <c r="R58" s="4">
        <v>133.06471805157599</v>
      </c>
      <c r="S58" s="4">
        <v>11.492908814019801</v>
      </c>
      <c r="T58" s="3" t="b">
        <v>0</v>
      </c>
      <c r="U58" s="4">
        <v>7.2209333333333303</v>
      </c>
      <c r="V58" s="4">
        <v>61729.428524575596</v>
      </c>
      <c r="W58" s="4">
        <v>78.0531741094469</v>
      </c>
      <c r="X58" s="3" t="b">
        <v>0</v>
      </c>
    </row>
    <row r="59" spans="1:24">
      <c r="A59" s="3"/>
      <c r="B59" s="3"/>
      <c r="C59" s="3" t="s">
        <v>304</v>
      </c>
      <c r="D59" s="3" t="s">
        <v>174</v>
      </c>
      <c r="E59" s="3" t="s">
        <v>192</v>
      </c>
      <c r="F59" s="4">
        <v>11</v>
      </c>
      <c r="G59" s="3" t="s">
        <v>473</v>
      </c>
      <c r="H59" s="3" t="s">
        <v>9</v>
      </c>
      <c r="I59" s="3" t="s">
        <v>32</v>
      </c>
      <c r="J59" s="1">
        <v>44274.853148148097</v>
      </c>
      <c r="K59" s="4">
        <v>125</v>
      </c>
      <c r="L59" s="4">
        <v>9.6000833333333304</v>
      </c>
      <c r="M59" s="4">
        <v>18110.012894544601</v>
      </c>
      <c r="N59" s="3" t="b">
        <v>1</v>
      </c>
      <c r="O59" s="4">
        <v>176.032891049706</v>
      </c>
      <c r="P59" s="4"/>
      <c r="Q59" s="4">
        <v>176.032891049706</v>
      </c>
      <c r="R59" s="4">
        <v>140.826312839764</v>
      </c>
      <c r="S59" s="4">
        <v>12.3768445895412</v>
      </c>
      <c r="T59" s="3" t="b">
        <v>0</v>
      </c>
      <c r="U59" s="4">
        <v>7.2209500000000002</v>
      </c>
      <c r="V59" s="4">
        <v>58729.611696353197</v>
      </c>
      <c r="W59" s="4">
        <v>77.649000850381299</v>
      </c>
      <c r="X59" s="3" t="b">
        <v>0</v>
      </c>
    </row>
    <row r="60" spans="1:24">
      <c r="A60" s="3"/>
      <c r="B60" s="3"/>
      <c r="C60" s="3" t="s">
        <v>259</v>
      </c>
      <c r="D60" s="3" t="s">
        <v>174</v>
      </c>
      <c r="E60" s="3" t="s">
        <v>192</v>
      </c>
      <c r="F60" s="4">
        <v>12</v>
      </c>
      <c r="G60" s="3" t="s">
        <v>472</v>
      </c>
      <c r="H60" s="3" t="s">
        <v>9</v>
      </c>
      <c r="I60" s="3" t="s">
        <v>33</v>
      </c>
      <c r="J60" s="1">
        <v>44274.8682638889</v>
      </c>
      <c r="K60" s="4">
        <v>80</v>
      </c>
      <c r="L60" s="4">
        <v>9.6000499999999995</v>
      </c>
      <c r="M60" s="4">
        <v>11756.0460770434</v>
      </c>
      <c r="N60" s="3" t="b">
        <v>1</v>
      </c>
      <c r="O60" s="4">
        <v>107.492784371205</v>
      </c>
      <c r="P60" s="4"/>
      <c r="Q60" s="4">
        <v>107.492784371205</v>
      </c>
      <c r="R60" s="4">
        <v>134.36598046400701</v>
      </c>
      <c r="S60" s="4">
        <v>9.6453885580221108</v>
      </c>
      <c r="T60" s="3" t="b">
        <v>0</v>
      </c>
      <c r="U60" s="4">
        <v>7.2209333333333303</v>
      </c>
      <c r="V60" s="4">
        <v>62340.1143283208</v>
      </c>
      <c r="W60" s="4">
        <v>77.3436852724858</v>
      </c>
      <c r="X60" s="3" t="b">
        <v>0</v>
      </c>
    </row>
    <row r="61" spans="1:24">
      <c r="A61" s="3"/>
      <c r="B61" s="3"/>
      <c r="C61" s="3" t="s">
        <v>349</v>
      </c>
      <c r="D61" s="3" t="s">
        <v>174</v>
      </c>
      <c r="E61" s="3" t="s">
        <v>192</v>
      </c>
      <c r="F61" s="4">
        <v>13</v>
      </c>
      <c r="G61" s="3" t="s">
        <v>471</v>
      </c>
      <c r="H61" s="3" t="s">
        <v>9</v>
      </c>
      <c r="I61" s="3" t="s">
        <v>35</v>
      </c>
      <c r="J61" s="1">
        <v>44274.883402777799</v>
      </c>
      <c r="K61" s="4">
        <v>50</v>
      </c>
      <c r="L61" s="4">
        <v>9.6000999999999994</v>
      </c>
      <c r="M61" s="4">
        <v>6917.61977737285</v>
      </c>
      <c r="N61" s="3" t="b">
        <v>0</v>
      </c>
      <c r="O61" s="4">
        <v>63.496962237978103</v>
      </c>
      <c r="P61" s="4"/>
      <c r="Q61" s="4">
        <v>63.496962237978103</v>
      </c>
      <c r="R61" s="4">
        <v>126.99392447595601</v>
      </c>
      <c r="S61" s="4">
        <v>3.8900515007376599</v>
      </c>
      <c r="T61" s="3" t="b">
        <v>0</v>
      </c>
      <c r="U61" s="4">
        <v>7.2209666666666701</v>
      </c>
      <c r="V61" s="4">
        <v>62040.436406524197</v>
      </c>
      <c r="W61" s="4">
        <v>77.595849803604196</v>
      </c>
      <c r="X61" s="3" t="b">
        <v>0</v>
      </c>
    </row>
    <row r="62" spans="1:24">
      <c r="A62" s="3"/>
      <c r="B62" s="3"/>
      <c r="C62" s="3" t="s">
        <v>237</v>
      </c>
      <c r="D62" s="3" t="s">
        <v>174</v>
      </c>
      <c r="E62" s="3" t="s">
        <v>192</v>
      </c>
      <c r="F62" s="4">
        <v>14</v>
      </c>
      <c r="G62" s="3" t="s">
        <v>470</v>
      </c>
      <c r="H62" s="3" t="s">
        <v>9</v>
      </c>
      <c r="I62" s="3" t="s">
        <v>31</v>
      </c>
      <c r="J62" s="1">
        <v>44274.898472222201</v>
      </c>
      <c r="K62" s="4">
        <v>30</v>
      </c>
      <c r="L62" s="4">
        <v>9.6034833333333296</v>
      </c>
      <c r="M62" s="4">
        <v>3651.4619416791602</v>
      </c>
      <c r="N62" s="3" t="b">
        <v>1</v>
      </c>
      <c r="O62" s="4">
        <v>34.423851565178303</v>
      </c>
      <c r="P62" s="4"/>
      <c r="Q62" s="4">
        <v>34.423851565178303</v>
      </c>
      <c r="R62" s="4">
        <v>114.746171883928</v>
      </c>
      <c r="S62" s="4">
        <v>6.3005125795536099</v>
      </c>
      <c r="T62" s="3" t="b">
        <v>0</v>
      </c>
      <c r="U62" s="4">
        <v>7.2174666666666702</v>
      </c>
      <c r="V62" s="4">
        <v>60367.712224374598</v>
      </c>
      <c r="W62" s="4">
        <v>75.802371521241298</v>
      </c>
      <c r="X62" s="3" t="b">
        <v>0</v>
      </c>
    </row>
    <row r="63" spans="1:24">
      <c r="A63" s="3"/>
      <c r="B63" s="3"/>
      <c r="C63" s="3" t="s">
        <v>469</v>
      </c>
      <c r="D63" s="3" t="s">
        <v>174</v>
      </c>
      <c r="E63" s="3" t="s">
        <v>192</v>
      </c>
      <c r="F63" s="4">
        <v>15</v>
      </c>
      <c r="G63" s="3" t="s">
        <v>468</v>
      </c>
      <c r="H63" s="3" t="s">
        <v>9</v>
      </c>
      <c r="I63" s="3" t="s">
        <v>17</v>
      </c>
      <c r="J63" s="1">
        <v>44274.9135648148</v>
      </c>
      <c r="K63" s="4">
        <v>20</v>
      </c>
      <c r="L63" s="4">
        <v>9.6000833333333304</v>
      </c>
      <c r="M63" s="4">
        <v>3561.5290325501401</v>
      </c>
      <c r="N63" s="3" t="b">
        <v>0</v>
      </c>
      <c r="O63" s="4">
        <v>34.083163743683997</v>
      </c>
      <c r="P63" s="4"/>
      <c r="Q63" s="4">
        <v>34.083163743683997</v>
      </c>
      <c r="R63" s="4">
        <v>170.41581871842001</v>
      </c>
      <c r="S63" s="4">
        <v>25.945715774566199</v>
      </c>
      <c r="T63" s="3" t="b">
        <v>0</v>
      </c>
      <c r="U63" s="4">
        <v>7.2209666666666701</v>
      </c>
      <c r="V63" s="4">
        <v>59469.019910166498</v>
      </c>
      <c r="W63" s="4">
        <v>75.609601049247104</v>
      </c>
      <c r="X63" s="3" t="b">
        <v>0</v>
      </c>
    </row>
    <row r="64" spans="1:24">
      <c r="A64" s="3"/>
      <c r="B64" s="3"/>
      <c r="C64" s="3" t="s">
        <v>467</v>
      </c>
      <c r="D64" s="3" t="s">
        <v>174</v>
      </c>
      <c r="E64" s="3" t="s">
        <v>192</v>
      </c>
      <c r="F64" s="4">
        <v>16</v>
      </c>
      <c r="G64" s="3" t="s">
        <v>466</v>
      </c>
      <c r="H64" s="3" t="s">
        <v>9</v>
      </c>
      <c r="I64" s="3" t="s">
        <v>6</v>
      </c>
      <c r="J64" s="1">
        <v>44274.928599537001</v>
      </c>
      <c r="K64" s="4">
        <v>12</v>
      </c>
      <c r="L64" s="4">
        <v>9.6034666666666695</v>
      </c>
      <c r="M64" s="4">
        <v>1720.31136199912</v>
      </c>
      <c r="N64" s="3" t="b">
        <v>1</v>
      </c>
      <c r="O64" s="4">
        <v>16.3039200926737</v>
      </c>
      <c r="P64" s="4"/>
      <c r="Q64" s="4">
        <v>16.3039200926737</v>
      </c>
      <c r="R64" s="4">
        <v>135.86600077228101</v>
      </c>
      <c r="S64" s="4">
        <v>48.153339090403001</v>
      </c>
      <c r="T64" s="3" t="b">
        <v>0</v>
      </c>
      <c r="U64" s="4">
        <v>7.2209333333333303</v>
      </c>
      <c r="V64" s="4">
        <v>60026.3475118723</v>
      </c>
      <c r="W64" s="4">
        <v>78.409107256003395</v>
      </c>
      <c r="X64" s="3" t="b">
        <v>0</v>
      </c>
    </row>
    <row r="65" spans="1:24">
      <c r="A65" s="3"/>
      <c r="B65" s="3"/>
      <c r="C65" s="3" t="s">
        <v>465</v>
      </c>
      <c r="D65" s="3" t="s">
        <v>174</v>
      </c>
      <c r="E65" s="3" t="s">
        <v>192</v>
      </c>
      <c r="F65" s="4">
        <v>17</v>
      </c>
      <c r="G65" s="3" t="s">
        <v>464</v>
      </c>
      <c r="H65" s="3" t="s">
        <v>9</v>
      </c>
      <c r="I65" s="3" t="s">
        <v>23</v>
      </c>
      <c r="J65" s="1">
        <v>44274.943599537</v>
      </c>
      <c r="K65" s="4">
        <v>7</v>
      </c>
      <c r="L65" s="4">
        <v>9.6000666666666703</v>
      </c>
      <c r="M65" s="4">
        <v>927.435764426579</v>
      </c>
      <c r="N65" s="3" t="b">
        <v>1</v>
      </c>
      <c r="O65" s="4">
        <v>7.7341505461078697</v>
      </c>
      <c r="P65" s="4"/>
      <c r="Q65" s="4">
        <v>7.7341505461078697</v>
      </c>
      <c r="R65" s="4">
        <v>110.487864944398</v>
      </c>
      <c r="S65" s="4">
        <v>18.291249049572802</v>
      </c>
      <c r="T65" s="3" t="b">
        <v>0</v>
      </c>
      <c r="U65" s="4">
        <v>7.2209500000000002</v>
      </c>
      <c r="V65" s="4">
        <v>68205.202402558396</v>
      </c>
      <c r="W65" s="4">
        <v>79.256418703927494</v>
      </c>
      <c r="X65" s="3" t="b">
        <v>0</v>
      </c>
    </row>
    <row r="66" spans="1:24">
      <c r="A66" s="3"/>
      <c r="B66" s="3"/>
      <c r="C66" s="3" t="s">
        <v>237</v>
      </c>
      <c r="D66" s="3" t="s">
        <v>174</v>
      </c>
      <c r="E66" s="3" t="s">
        <v>192</v>
      </c>
      <c r="F66" s="4">
        <v>14</v>
      </c>
      <c r="G66" s="3" t="s">
        <v>444</v>
      </c>
      <c r="H66" s="3" t="s">
        <v>9</v>
      </c>
      <c r="I66" s="3" t="s">
        <v>31</v>
      </c>
      <c r="J66" s="1">
        <v>44275.1096412037</v>
      </c>
      <c r="K66" s="4">
        <v>30</v>
      </c>
      <c r="L66" s="4">
        <v>9.6000499999999995</v>
      </c>
      <c r="M66" s="4">
        <v>3920.8168504963</v>
      </c>
      <c r="N66" s="3" t="b">
        <v>1</v>
      </c>
      <c r="O66" s="4">
        <v>42.468630363532398</v>
      </c>
      <c r="P66" s="4"/>
      <c r="Q66" s="4">
        <v>42.468630363532398</v>
      </c>
      <c r="R66" s="4">
        <v>141.562101211775</v>
      </c>
      <c r="S66" s="4">
        <v>8.7377933854451992</v>
      </c>
      <c r="T66" s="3" t="b">
        <v>0</v>
      </c>
      <c r="U66" s="4">
        <v>7.2174500000000004</v>
      </c>
      <c r="V66" s="4">
        <v>52551.052667079399</v>
      </c>
      <c r="W66" s="4">
        <v>78.539803692111306</v>
      </c>
      <c r="X66" s="3" t="b">
        <v>0</v>
      </c>
    </row>
    <row r="67" spans="1:24">
      <c r="A67" s="3"/>
      <c r="B67" s="3"/>
      <c r="C67" s="3" t="s">
        <v>423</v>
      </c>
      <c r="D67" s="3" t="s">
        <v>174</v>
      </c>
      <c r="E67" s="3" t="s">
        <v>192</v>
      </c>
      <c r="F67" s="4">
        <v>7</v>
      </c>
      <c r="G67" s="3" t="s">
        <v>422</v>
      </c>
      <c r="H67" s="3" t="s">
        <v>9</v>
      </c>
      <c r="I67" s="3" t="s">
        <v>25</v>
      </c>
      <c r="J67" s="1">
        <v>44275.290451388901</v>
      </c>
      <c r="K67" s="4">
        <v>800</v>
      </c>
      <c r="L67" s="4">
        <v>9.6000499999999995</v>
      </c>
      <c r="M67" s="4">
        <v>95664.994362138706</v>
      </c>
      <c r="N67" s="3" t="b">
        <v>0</v>
      </c>
      <c r="O67" s="4">
        <v>1037.0185624711301</v>
      </c>
      <c r="P67" s="4"/>
      <c r="Q67" s="4">
        <v>1037.0185624711301</v>
      </c>
      <c r="R67" s="4">
        <v>129.627320308891</v>
      </c>
      <c r="S67" s="4">
        <v>13.182103503607101</v>
      </c>
      <c r="T67" s="3" t="b">
        <v>0</v>
      </c>
      <c r="U67" s="4">
        <v>7.2209166666666702</v>
      </c>
      <c r="V67" s="4">
        <v>53666.562611529502</v>
      </c>
      <c r="W67" s="4">
        <v>77.435216364637697</v>
      </c>
      <c r="X67" s="3" t="b">
        <v>0</v>
      </c>
    </row>
    <row r="68" spans="1:24">
      <c r="A68" s="3"/>
      <c r="B68" s="3"/>
      <c r="C68" s="3" t="s">
        <v>403</v>
      </c>
      <c r="D68" s="3" t="s">
        <v>174</v>
      </c>
      <c r="E68" s="3" t="s">
        <v>192</v>
      </c>
      <c r="F68" s="4">
        <v>10</v>
      </c>
      <c r="G68" s="3" t="s">
        <v>402</v>
      </c>
      <c r="H68" s="3" t="s">
        <v>9</v>
      </c>
      <c r="I68" s="3" t="s">
        <v>20</v>
      </c>
      <c r="J68" s="1">
        <v>44275.455925925897</v>
      </c>
      <c r="K68" s="4">
        <v>200</v>
      </c>
      <c r="L68" s="4">
        <v>9.6000666666666703</v>
      </c>
      <c r="M68" s="4">
        <v>28661.664185263198</v>
      </c>
      <c r="N68" s="3" t="b">
        <v>1</v>
      </c>
      <c r="O68" s="4">
        <v>289.84754989649599</v>
      </c>
      <c r="P68" s="4"/>
      <c r="Q68" s="4">
        <v>289.84754989649599</v>
      </c>
      <c r="R68" s="4">
        <v>144.923774948248</v>
      </c>
      <c r="S68" s="4">
        <v>11.398325838720501</v>
      </c>
      <c r="T68" s="3" t="b">
        <v>0</v>
      </c>
      <c r="U68" s="4">
        <v>7.2209500000000002</v>
      </c>
      <c r="V68" s="4">
        <v>56590.007023291102</v>
      </c>
      <c r="W68" s="4">
        <v>76.3943710004</v>
      </c>
      <c r="X68" s="3" t="b">
        <v>0</v>
      </c>
    </row>
    <row r="69" spans="1:24">
      <c r="A69" s="3"/>
      <c r="B69" s="3"/>
      <c r="C69" s="3" t="s">
        <v>259</v>
      </c>
      <c r="D69" s="3" t="s">
        <v>174</v>
      </c>
      <c r="E69" s="3" t="s">
        <v>192</v>
      </c>
      <c r="F69" s="4">
        <v>12</v>
      </c>
      <c r="G69" s="3" t="s">
        <v>392</v>
      </c>
      <c r="H69" s="3" t="s">
        <v>9</v>
      </c>
      <c r="I69" s="3" t="s">
        <v>33</v>
      </c>
      <c r="J69" s="1">
        <v>44275.5464236111</v>
      </c>
      <c r="K69" s="4">
        <v>80</v>
      </c>
      <c r="L69" s="4">
        <v>9.6001333333333303</v>
      </c>
      <c r="M69" s="4">
        <v>12170.8185632033</v>
      </c>
      <c r="N69" s="3" t="b">
        <v>1</v>
      </c>
      <c r="O69" s="4">
        <v>127.203926150314</v>
      </c>
      <c r="P69" s="4"/>
      <c r="Q69" s="4">
        <v>127.203926150314</v>
      </c>
      <c r="R69" s="4">
        <v>159.004907687892</v>
      </c>
      <c r="S69" s="4">
        <v>11.985555636855601</v>
      </c>
      <c r="T69" s="3" t="b">
        <v>0</v>
      </c>
      <c r="U69" s="4">
        <v>7.2210000000000001</v>
      </c>
      <c r="V69" s="4">
        <v>54562.058064843797</v>
      </c>
      <c r="W69" s="4">
        <v>78.209004969446099</v>
      </c>
      <c r="X69" s="3" t="b">
        <v>0</v>
      </c>
    </row>
    <row r="70" spans="1:24">
      <c r="A70" s="3"/>
      <c r="B70" s="3"/>
      <c r="C70" s="3" t="s">
        <v>371</v>
      </c>
      <c r="D70" s="3" t="s">
        <v>174</v>
      </c>
      <c r="E70" s="3" t="s">
        <v>192</v>
      </c>
      <c r="F70" s="4">
        <v>5</v>
      </c>
      <c r="G70" s="3" t="s">
        <v>370</v>
      </c>
      <c r="H70" s="3" t="s">
        <v>9</v>
      </c>
      <c r="I70" s="3" t="s">
        <v>14</v>
      </c>
      <c r="J70" s="1">
        <v>44275.7121990741</v>
      </c>
      <c r="K70" s="4">
        <v>2500</v>
      </c>
      <c r="L70" s="4">
        <v>9.8365666666666698</v>
      </c>
      <c r="M70" s="4">
        <v>0</v>
      </c>
      <c r="N70" s="3" t="b">
        <v>1</v>
      </c>
      <c r="O70" s="4">
        <v>0</v>
      </c>
      <c r="P70" s="4"/>
      <c r="Q70" s="4">
        <v>0</v>
      </c>
      <c r="R70" s="4">
        <v>0</v>
      </c>
      <c r="S70" s="4"/>
      <c r="T70" s="3" t="b">
        <v>0</v>
      </c>
      <c r="U70" s="4">
        <v>7.2243833333333303</v>
      </c>
      <c r="V70" s="4">
        <v>62844.120243849597</v>
      </c>
      <c r="W70" s="4">
        <v>75.785828722945993</v>
      </c>
      <c r="X70" s="3" t="b">
        <v>0</v>
      </c>
    </row>
    <row r="71" spans="1:24">
      <c r="A71" s="3"/>
      <c r="B71" s="3"/>
      <c r="C71" s="3" t="s">
        <v>349</v>
      </c>
      <c r="D71" s="3" t="s">
        <v>174</v>
      </c>
      <c r="E71" s="3" t="s">
        <v>192</v>
      </c>
      <c r="F71" s="4">
        <v>13</v>
      </c>
      <c r="G71" s="3" t="s">
        <v>348</v>
      </c>
      <c r="H71" s="3" t="s">
        <v>9</v>
      </c>
      <c r="I71" s="3" t="s">
        <v>35</v>
      </c>
      <c r="J71" s="1">
        <v>44275.877719907403</v>
      </c>
      <c r="K71" s="4">
        <v>50</v>
      </c>
      <c r="L71" s="4">
        <v>9.6000833333333304</v>
      </c>
      <c r="M71" s="4">
        <v>7026.6077681660599</v>
      </c>
      <c r="N71" s="3" t="b">
        <v>0</v>
      </c>
      <c r="O71" s="4">
        <v>75.546480032676101</v>
      </c>
      <c r="P71" s="4"/>
      <c r="Q71" s="4">
        <v>75.546480032676101</v>
      </c>
      <c r="R71" s="4">
        <v>151.092960065352</v>
      </c>
      <c r="S71" s="4">
        <v>7.5094240363653197</v>
      </c>
      <c r="T71" s="3" t="b">
        <v>0</v>
      </c>
      <c r="U71" s="4">
        <v>7.2174833333333304</v>
      </c>
      <c r="V71" s="4">
        <v>52980.502390062502</v>
      </c>
      <c r="W71" s="4">
        <v>77.958515153706898</v>
      </c>
      <c r="X71" s="3" t="b">
        <v>0</v>
      </c>
    </row>
    <row r="72" spans="1:24">
      <c r="A72" s="3"/>
      <c r="B72" s="3"/>
      <c r="C72" s="3" t="s">
        <v>327</v>
      </c>
      <c r="D72" s="3" t="s">
        <v>174</v>
      </c>
      <c r="E72" s="3" t="s">
        <v>192</v>
      </c>
      <c r="F72" s="4">
        <v>8</v>
      </c>
      <c r="G72" s="3" t="s">
        <v>326</v>
      </c>
      <c r="H72" s="3" t="s">
        <v>9</v>
      </c>
      <c r="I72" s="3" t="s">
        <v>12</v>
      </c>
      <c r="J72" s="1">
        <v>44276.043506944399</v>
      </c>
      <c r="K72" s="4">
        <v>500</v>
      </c>
      <c r="L72" s="4">
        <v>9.6000499999999995</v>
      </c>
      <c r="M72" s="4">
        <v>63412.631815018198</v>
      </c>
      <c r="N72" s="3" t="b">
        <v>0</v>
      </c>
      <c r="O72" s="4">
        <v>565.55651480545396</v>
      </c>
      <c r="P72" s="4"/>
      <c r="Q72" s="4">
        <v>565.55651480545396</v>
      </c>
      <c r="R72" s="4">
        <v>113.111302961091</v>
      </c>
      <c r="S72" s="4">
        <v>12.443231899468801</v>
      </c>
      <c r="T72" s="3" t="b">
        <v>0</v>
      </c>
      <c r="U72" s="4">
        <v>7.2209166666666702</v>
      </c>
      <c r="V72" s="4">
        <v>64554.2550049438</v>
      </c>
      <c r="W72" s="4">
        <v>74.455370356008601</v>
      </c>
      <c r="X72" s="3" t="b">
        <v>0</v>
      </c>
    </row>
    <row r="73" spans="1:24">
      <c r="A73" s="3"/>
      <c r="B73" s="3"/>
      <c r="C73" s="3" t="s">
        <v>304</v>
      </c>
      <c r="D73" s="3" t="s">
        <v>174</v>
      </c>
      <c r="E73" s="3" t="s">
        <v>192</v>
      </c>
      <c r="F73" s="4">
        <v>11</v>
      </c>
      <c r="G73" s="3" t="s">
        <v>303</v>
      </c>
      <c r="H73" s="3" t="s">
        <v>9</v>
      </c>
      <c r="I73" s="3" t="s">
        <v>32</v>
      </c>
      <c r="J73" s="1">
        <v>44276.224560185197</v>
      </c>
      <c r="K73" s="4">
        <v>125</v>
      </c>
      <c r="L73" s="4">
        <v>9.6001333333333303</v>
      </c>
      <c r="M73" s="4">
        <v>20197.3722782072</v>
      </c>
      <c r="N73" s="3" t="b">
        <v>0</v>
      </c>
      <c r="O73" s="4">
        <v>186.95377207659999</v>
      </c>
      <c r="P73" s="4"/>
      <c r="Q73" s="4">
        <v>186.95377207659999</v>
      </c>
      <c r="R73" s="4">
        <v>149.56301766128001</v>
      </c>
      <c r="S73" s="4">
        <v>12.395411405221701</v>
      </c>
      <c r="T73" s="3" t="b">
        <v>0</v>
      </c>
      <c r="U73" s="4">
        <v>7.2175333333333302</v>
      </c>
      <c r="V73" s="4">
        <v>61687.325216923004</v>
      </c>
      <c r="W73" s="4">
        <v>76.499377372857296</v>
      </c>
      <c r="X73" s="3" t="b">
        <v>0</v>
      </c>
    </row>
    <row r="74" spans="1:24">
      <c r="A74" s="3"/>
      <c r="B74" s="3"/>
      <c r="C74" s="3" t="s">
        <v>215</v>
      </c>
      <c r="D74" s="3" t="s">
        <v>174</v>
      </c>
      <c r="E74" s="3" t="s">
        <v>192</v>
      </c>
      <c r="F74" s="4">
        <v>6</v>
      </c>
      <c r="G74" s="3" t="s">
        <v>282</v>
      </c>
      <c r="H74" s="3" t="s">
        <v>9</v>
      </c>
      <c r="I74" s="3" t="s">
        <v>38</v>
      </c>
      <c r="J74" s="1">
        <v>44276.389837962997</v>
      </c>
      <c r="K74" s="4">
        <v>1500</v>
      </c>
      <c r="L74" s="4">
        <v>9.6000833333333304</v>
      </c>
      <c r="M74" s="4">
        <v>209435.89731472399</v>
      </c>
      <c r="N74" s="3" t="b">
        <v>0</v>
      </c>
      <c r="O74" s="4">
        <v>1988.3118727521901</v>
      </c>
      <c r="P74" s="4"/>
      <c r="Q74" s="4">
        <v>1988.3118727521901</v>
      </c>
      <c r="R74" s="4">
        <v>132.554124850146</v>
      </c>
      <c r="S74" s="4">
        <v>12.0341347076376</v>
      </c>
      <c r="T74" s="3" t="b">
        <v>0</v>
      </c>
      <c r="U74" s="4">
        <v>7.2174833333333304</v>
      </c>
      <c r="V74" s="4">
        <v>62597.003883022902</v>
      </c>
      <c r="W74" s="4">
        <v>76.428273605391297</v>
      </c>
      <c r="X74" s="3" t="b">
        <v>0</v>
      </c>
    </row>
    <row r="75" spans="1:24">
      <c r="A75" s="3"/>
      <c r="B75" s="3"/>
      <c r="C75" s="3" t="s">
        <v>281</v>
      </c>
      <c r="D75" s="3" t="s">
        <v>174</v>
      </c>
      <c r="E75" s="3"/>
      <c r="F75" s="4">
        <v>20</v>
      </c>
      <c r="G75" s="3" t="s">
        <v>280</v>
      </c>
      <c r="H75" s="3" t="s">
        <v>9</v>
      </c>
      <c r="I75" s="3" t="s">
        <v>35</v>
      </c>
      <c r="J75" s="1">
        <v>44276.404918981498</v>
      </c>
      <c r="K75" s="4">
        <v>50</v>
      </c>
      <c r="L75" s="4">
        <v>9.6000666666666703</v>
      </c>
      <c r="M75" s="4">
        <v>9843.6248617482306</v>
      </c>
      <c r="N75" s="3" t="b">
        <v>0</v>
      </c>
      <c r="O75" s="4">
        <v>60.388619986250298</v>
      </c>
      <c r="P75" s="4"/>
      <c r="Q75" s="4">
        <v>60.388619986250298</v>
      </c>
      <c r="R75" s="4">
        <v>120.77723997250099</v>
      </c>
      <c r="S75" s="4">
        <v>11.0582414708574</v>
      </c>
      <c r="T75" s="3" t="b">
        <v>0</v>
      </c>
      <c r="U75" s="4">
        <v>7.2209333333333303</v>
      </c>
      <c r="V75" s="4">
        <v>92820.046813017194</v>
      </c>
      <c r="W75" s="4">
        <v>75.037693995493697</v>
      </c>
      <c r="X75" s="3" t="b">
        <v>0</v>
      </c>
    </row>
    <row r="76" spans="1:24">
      <c r="A76" s="3"/>
      <c r="B76" s="3"/>
      <c r="C76" s="3" t="s">
        <v>259</v>
      </c>
      <c r="D76" s="3" t="s">
        <v>174</v>
      </c>
      <c r="E76" s="3" t="s">
        <v>192</v>
      </c>
      <c r="F76" s="4">
        <v>12</v>
      </c>
      <c r="G76" s="3" t="s">
        <v>258</v>
      </c>
      <c r="H76" s="3" t="s">
        <v>9</v>
      </c>
      <c r="I76" s="3" t="s">
        <v>33</v>
      </c>
      <c r="J76" s="1">
        <v>44276.570787037002</v>
      </c>
      <c r="K76" s="4">
        <v>80</v>
      </c>
      <c r="L76" s="4">
        <v>9.5966500000000003</v>
      </c>
      <c r="M76" s="4">
        <v>12647.870782764399</v>
      </c>
      <c r="N76" s="3" t="b">
        <v>0</v>
      </c>
      <c r="O76" s="4">
        <v>123.00744159636101</v>
      </c>
      <c r="P76" s="4"/>
      <c r="Q76" s="4">
        <v>123.00744159636101</v>
      </c>
      <c r="R76" s="4">
        <v>153.75930199545201</v>
      </c>
      <c r="S76" s="4">
        <v>9.2471954584015901</v>
      </c>
      <c r="T76" s="3" t="b">
        <v>0</v>
      </c>
      <c r="U76" s="4">
        <v>7.2174833333333304</v>
      </c>
      <c r="V76" s="4">
        <v>58629.735202666197</v>
      </c>
      <c r="W76" s="4">
        <v>74.999016550836004</v>
      </c>
      <c r="X76" s="3" t="b">
        <v>0</v>
      </c>
    </row>
    <row r="77" spans="1:24">
      <c r="A77" s="3"/>
      <c r="B77" s="3"/>
      <c r="C77" s="3" t="s">
        <v>237</v>
      </c>
      <c r="D77" s="3" t="s">
        <v>174</v>
      </c>
      <c r="E77" s="3" t="s">
        <v>192</v>
      </c>
      <c r="F77" s="4">
        <v>14</v>
      </c>
      <c r="G77" s="3" t="s">
        <v>236</v>
      </c>
      <c r="H77" s="3" t="s">
        <v>9</v>
      </c>
      <c r="I77" s="3" t="s">
        <v>31</v>
      </c>
      <c r="J77" s="1">
        <v>44276.7358564815</v>
      </c>
      <c r="K77" s="4">
        <v>30</v>
      </c>
      <c r="L77" s="4">
        <v>9.6000333333333305</v>
      </c>
      <c r="M77" s="4">
        <v>4335.9607290479098</v>
      </c>
      <c r="N77" s="3" t="b">
        <v>0</v>
      </c>
      <c r="O77" s="4">
        <v>44.903501087313302</v>
      </c>
      <c r="P77" s="4"/>
      <c r="Q77" s="4">
        <v>44.903501087313302</v>
      </c>
      <c r="R77" s="4">
        <v>149.678336957711</v>
      </c>
      <c r="S77" s="4">
        <v>22.5747123914181</v>
      </c>
      <c r="T77" s="3" t="b">
        <v>0</v>
      </c>
      <c r="U77" s="4">
        <v>7.2174500000000004</v>
      </c>
      <c r="V77" s="4">
        <v>54966.891253262504</v>
      </c>
      <c r="W77" s="4">
        <v>78.621696914863804</v>
      </c>
      <c r="X77" s="3" t="b">
        <v>0</v>
      </c>
    </row>
    <row r="78" spans="1:24">
      <c r="A78" s="3"/>
      <c r="B78" s="3"/>
      <c r="C78" s="3" t="s">
        <v>215</v>
      </c>
      <c r="D78" s="3" t="s">
        <v>174</v>
      </c>
      <c r="E78" s="3" t="s">
        <v>192</v>
      </c>
      <c r="F78" s="4">
        <v>6</v>
      </c>
      <c r="G78" s="3" t="s">
        <v>214</v>
      </c>
      <c r="H78" s="3" t="s">
        <v>9</v>
      </c>
      <c r="I78" s="3" t="s">
        <v>38</v>
      </c>
      <c r="J78" s="1">
        <v>44276.900798611103</v>
      </c>
      <c r="K78" s="4">
        <v>1500</v>
      </c>
      <c r="L78" s="4">
        <v>9.5967666666666709</v>
      </c>
      <c r="M78" s="4">
        <v>215233.762640484</v>
      </c>
      <c r="N78" s="3" t="b">
        <v>0</v>
      </c>
      <c r="O78" s="4">
        <v>2070.4251266999599</v>
      </c>
      <c r="P78" s="4"/>
      <c r="Q78" s="4">
        <v>2070.4251266999599</v>
      </c>
      <c r="R78" s="4">
        <v>138.02834177999699</v>
      </c>
      <c r="S78" s="4">
        <v>12.2536645173636</v>
      </c>
      <c r="T78" s="3" t="b">
        <v>0</v>
      </c>
      <c r="U78" s="4">
        <v>7.2176166666666699</v>
      </c>
      <c r="V78" s="4">
        <v>61893.568273217803</v>
      </c>
      <c r="W78" s="4">
        <v>74.0548653469897</v>
      </c>
      <c r="X78" s="3" t="b">
        <v>0</v>
      </c>
    </row>
    <row r="79" spans="1:24">
      <c r="A79" s="3"/>
      <c r="B79" s="3"/>
      <c r="C79" s="3" t="s">
        <v>193</v>
      </c>
      <c r="D79" s="3" t="s">
        <v>174</v>
      </c>
      <c r="E79" s="3" t="s">
        <v>192</v>
      </c>
      <c r="F79" s="4">
        <v>9</v>
      </c>
      <c r="G79" s="3" t="s">
        <v>191</v>
      </c>
      <c r="H79" s="3" t="s">
        <v>9</v>
      </c>
      <c r="I79" s="3" t="s">
        <v>26</v>
      </c>
      <c r="J79" s="1">
        <v>44277.065613425897</v>
      </c>
      <c r="K79" s="4">
        <v>350</v>
      </c>
      <c r="L79" s="4">
        <v>9.5966166666666695</v>
      </c>
      <c r="M79" s="4">
        <v>44886.671151984803</v>
      </c>
      <c r="N79" s="3" t="b">
        <v>0</v>
      </c>
      <c r="O79" s="4">
        <v>469.64458455612902</v>
      </c>
      <c r="P79" s="4"/>
      <c r="Q79" s="4">
        <v>469.64458455612902</v>
      </c>
      <c r="R79" s="4">
        <v>134.18416701603701</v>
      </c>
      <c r="S79" s="4">
        <v>12.1609632182886</v>
      </c>
      <c r="T79" s="3" t="b">
        <v>0</v>
      </c>
      <c r="U79" s="4">
        <v>7.2139833333333296</v>
      </c>
      <c r="V79" s="4">
        <v>54911.203830992301</v>
      </c>
      <c r="W79" s="4">
        <v>78.9686322088818</v>
      </c>
      <c r="X79" s="3" t="b">
        <v>0</v>
      </c>
    </row>
    <row r="80" spans="1:24">
      <c r="A80" s="3"/>
      <c r="B80" s="3"/>
      <c r="C80" s="3" t="s">
        <v>695</v>
      </c>
      <c r="D80" s="3" t="s">
        <v>174</v>
      </c>
      <c r="E80" s="3"/>
      <c r="F80" s="4">
        <v>22</v>
      </c>
      <c r="G80" s="3" t="s">
        <v>694</v>
      </c>
      <c r="H80" s="3" t="s">
        <v>7</v>
      </c>
      <c r="I80" s="3"/>
      <c r="J80" s="1">
        <v>44272.940868055601</v>
      </c>
      <c r="K80" s="4"/>
      <c r="L80" s="4">
        <v>9.6103333333333296</v>
      </c>
      <c r="M80" s="4">
        <v>0</v>
      </c>
      <c r="N80" s="3" t="b">
        <v>1</v>
      </c>
      <c r="O80" s="4">
        <v>0</v>
      </c>
      <c r="P80" s="4"/>
      <c r="Q80" s="4">
        <v>0</v>
      </c>
      <c r="R80" s="4"/>
      <c r="S80" s="4"/>
      <c r="T80" s="3" t="b">
        <v>0</v>
      </c>
      <c r="U80" s="4">
        <v>7.22786666666667</v>
      </c>
      <c r="V80" s="4">
        <v>74178.461730704701</v>
      </c>
      <c r="W80" s="4">
        <v>75.060285476978706</v>
      </c>
      <c r="X80" s="3" t="b">
        <v>0</v>
      </c>
    </row>
    <row r="81" spans="1:24">
      <c r="A81" s="3"/>
      <c r="B81" s="3"/>
      <c r="C81" s="3" t="s">
        <v>693</v>
      </c>
      <c r="D81" s="3" t="s">
        <v>174</v>
      </c>
      <c r="E81" s="3"/>
      <c r="F81" s="4">
        <v>23</v>
      </c>
      <c r="G81" s="3" t="s">
        <v>692</v>
      </c>
      <c r="H81" s="3" t="s">
        <v>7</v>
      </c>
      <c r="I81" s="3"/>
      <c r="J81" s="1">
        <v>44272.955914351798</v>
      </c>
      <c r="K81" s="4"/>
      <c r="L81" s="4">
        <v>9.6103666666666694</v>
      </c>
      <c r="M81" s="4">
        <v>0</v>
      </c>
      <c r="N81" s="3" t="b">
        <v>1</v>
      </c>
      <c r="O81" s="4">
        <v>0</v>
      </c>
      <c r="P81" s="4"/>
      <c r="Q81" s="4">
        <v>0</v>
      </c>
      <c r="R81" s="4"/>
      <c r="S81" s="4"/>
      <c r="T81" s="3" t="b">
        <v>0</v>
      </c>
      <c r="U81" s="4">
        <v>7.2278833333333301</v>
      </c>
      <c r="V81" s="4">
        <v>75326.079986986297</v>
      </c>
      <c r="W81" s="4">
        <v>77.368566725298194</v>
      </c>
      <c r="X81" s="3" t="b">
        <v>0</v>
      </c>
    </row>
    <row r="82" spans="1:24">
      <c r="A82" s="3"/>
      <c r="B82" s="3"/>
      <c r="C82" s="3" t="s">
        <v>691</v>
      </c>
      <c r="D82" s="3" t="s">
        <v>174</v>
      </c>
      <c r="E82" s="3"/>
      <c r="F82" s="4">
        <v>24</v>
      </c>
      <c r="G82" s="3" t="s">
        <v>690</v>
      </c>
      <c r="H82" s="3" t="s">
        <v>7</v>
      </c>
      <c r="I82" s="3"/>
      <c r="J82" s="1">
        <v>44272.970972222203</v>
      </c>
      <c r="K82" s="4"/>
      <c r="L82" s="4">
        <v>9.6171833333333296</v>
      </c>
      <c r="M82" s="4">
        <v>0</v>
      </c>
      <c r="N82" s="3" t="b">
        <v>1</v>
      </c>
      <c r="O82" s="4">
        <v>0</v>
      </c>
      <c r="P82" s="4"/>
      <c r="Q82" s="4">
        <v>0</v>
      </c>
      <c r="R82" s="4"/>
      <c r="S82" s="4"/>
      <c r="T82" s="3" t="b">
        <v>0</v>
      </c>
      <c r="U82" s="4">
        <v>7.2278500000000001</v>
      </c>
      <c r="V82" s="4">
        <v>78589.893689535806</v>
      </c>
      <c r="W82" s="4">
        <v>78.884506215931395</v>
      </c>
      <c r="X82" s="3" t="b">
        <v>0</v>
      </c>
    </row>
    <row r="83" spans="1:24">
      <c r="A83" s="3"/>
      <c r="B83" s="3"/>
      <c r="C83" s="3" t="s">
        <v>689</v>
      </c>
      <c r="D83" s="3" t="s">
        <v>174</v>
      </c>
      <c r="E83" s="3"/>
      <c r="F83" s="4">
        <v>25</v>
      </c>
      <c r="G83" s="3" t="s">
        <v>688</v>
      </c>
      <c r="H83" s="3" t="s">
        <v>7</v>
      </c>
      <c r="I83" s="3"/>
      <c r="J83" s="1">
        <v>44272.9859490741</v>
      </c>
      <c r="K83" s="4"/>
      <c r="L83" s="4">
        <v>9.7474833333333297</v>
      </c>
      <c r="M83" s="4">
        <v>0</v>
      </c>
      <c r="N83" s="3" t="b">
        <v>1</v>
      </c>
      <c r="O83" s="4">
        <v>0</v>
      </c>
      <c r="P83" s="4"/>
      <c r="Q83" s="4">
        <v>0</v>
      </c>
      <c r="R83" s="4"/>
      <c r="S83" s="4"/>
      <c r="T83" s="3" t="b">
        <v>0</v>
      </c>
      <c r="U83" s="4">
        <v>7.2278833333333301</v>
      </c>
      <c r="V83" s="4">
        <v>73342.772127343298</v>
      </c>
      <c r="W83" s="4">
        <v>77.0935877784556</v>
      </c>
      <c r="X83" s="3" t="b">
        <v>0</v>
      </c>
    </row>
    <row r="84" spans="1:24">
      <c r="A84" s="3"/>
      <c r="B84" s="3"/>
      <c r="C84" s="3" t="s">
        <v>687</v>
      </c>
      <c r="D84" s="3" t="s">
        <v>174</v>
      </c>
      <c r="E84" s="3"/>
      <c r="F84" s="4">
        <v>26</v>
      </c>
      <c r="G84" s="3" t="s">
        <v>686</v>
      </c>
      <c r="H84" s="3" t="s">
        <v>7</v>
      </c>
      <c r="I84" s="3"/>
      <c r="J84" s="1">
        <v>44273.000937500001</v>
      </c>
      <c r="K84" s="4"/>
      <c r="L84" s="4">
        <v>9.8434833333333298</v>
      </c>
      <c r="M84" s="4">
        <v>0</v>
      </c>
      <c r="N84" s="3" t="b">
        <v>1</v>
      </c>
      <c r="O84" s="4">
        <v>0</v>
      </c>
      <c r="P84" s="4"/>
      <c r="Q84" s="4">
        <v>0</v>
      </c>
      <c r="R84" s="4"/>
      <c r="S84" s="4"/>
      <c r="T84" s="3" t="b">
        <v>0</v>
      </c>
      <c r="U84" s="4">
        <v>7.2279166666666699</v>
      </c>
      <c r="V84" s="4">
        <v>72455.168860024307</v>
      </c>
      <c r="W84" s="4">
        <v>77.628348066964804</v>
      </c>
      <c r="X84" s="3" t="b">
        <v>0</v>
      </c>
    </row>
    <row r="85" spans="1:24">
      <c r="A85" s="3"/>
      <c r="B85" s="3"/>
      <c r="C85" s="3" t="s">
        <v>685</v>
      </c>
      <c r="D85" s="3" t="s">
        <v>174</v>
      </c>
      <c r="E85" s="3"/>
      <c r="F85" s="4">
        <v>27</v>
      </c>
      <c r="G85" s="3" t="s">
        <v>684</v>
      </c>
      <c r="H85" s="3" t="s">
        <v>7</v>
      </c>
      <c r="I85" s="3"/>
      <c r="J85" s="1">
        <v>44273.016018518501</v>
      </c>
      <c r="K85" s="4"/>
      <c r="L85" s="4">
        <v>9.8400333333333307</v>
      </c>
      <c r="M85" s="4">
        <v>0</v>
      </c>
      <c r="N85" s="3" t="b">
        <v>1</v>
      </c>
      <c r="O85" s="4">
        <v>0</v>
      </c>
      <c r="P85" s="4"/>
      <c r="Q85" s="4">
        <v>0</v>
      </c>
      <c r="R85" s="4"/>
      <c r="S85" s="4"/>
      <c r="T85" s="3" t="b">
        <v>0</v>
      </c>
      <c r="U85" s="4">
        <v>7.2279</v>
      </c>
      <c r="V85" s="4">
        <v>73082.718726923005</v>
      </c>
      <c r="W85" s="4">
        <v>77.746883801243797</v>
      </c>
      <c r="X85" s="3" t="b">
        <v>0</v>
      </c>
    </row>
    <row r="86" spans="1:24">
      <c r="A86" s="3"/>
      <c r="B86" s="3"/>
      <c r="C86" s="3" t="s">
        <v>626</v>
      </c>
      <c r="D86" s="3" t="s">
        <v>174</v>
      </c>
      <c r="E86" s="3"/>
      <c r="F86" s="4">
        <v>28</v>
      </c>
      <c r="G86" s="3" t="s">
        <v>683</v>
      </c>
      <c r="H86" s="3" t="s">
        <v>7</v>
      </c>
      <c r="I86" s="3"/>
      <c r="J86" s="1">
        <v>44273.031041666698</v>
      </c>
      <c r="K86" s="4"/>
      <c r="L86" s="4">
        <v>9.8434333333333299</v>
      </c>
      <c r="M86" s="4">
        <v>0</v>
      </c>
      <c r="N86" s="3" t="b">
        <v>1</v>
      </c>
      <c r="O86" s="4">
        <v>0</v>
      </c>
      <c r="P86" s="4"/>
      <c r="Q86" s="4">
        <v>0</v>
      </c>
      <c r="R86" s="4"/>
      <c r="S86" s="4"/>
      <c r="T86" s="3" t="b">
        <v>0</v>
      </c>
      <c r="U86" s="4">
        <v>7.22786666666667</v>
      </c>
      <c r="V86" s="4">
        <v>72601.303425804494</v>
      </c>
      <c r="W86" s="4">
        <v>76.637905620296706</v>
      </c>
      <c r="X86" s="3" t="b">
        <v>0</v>
      </c>
    </row>
    <row r="87" spans="1:24">
      <c r="A87" s="3"/>
      <c r="B87" s="3"/>
      <c r="C87" s="3" t="s">
        <v>682</v>
      </c>
      <c r="D87" s="3" t="s">
        <v>174</v>
      </c>
      <c r="E87" s="3"/>
      <c r="F87" s="4">
        <v>29</v>
      </c>
      <c r="G87" s="3" t="s">
        <v>681</v>
      </c>
      <c r="H87" s="3" t="s">
        <v>7</v>
      </c>
      <c r="I87" s="3"/>
      <c r="J87" s="1">
        <v>44273.046041666697</v>
      </c>
      <c r="K87" s="4"/>
      <c r="L87" s="4">
        <v>9.8366500000000006</v>
      </c>
      <c r="M87" s="4">
        <v>0</v>
      </c>
      <c r="N87" s="3" t="b">
        <v>1</v>
      </c>
      <c r="O87" s="4">
        <v>0</v>
      </c>
      <c r="P87" s="4"/>
      <c r="Q87" s="4">
        <v>0</v>
      </c>
      <c r="R87" s="4"/>
      <c r="S87" s="4"/>
      <c r="T87" s="3" t="b">
        <v>0</v>
      </c>
      <c r="U87" s="4">
        <v>7.22793333333333</v>
      </c>
      <c r="V87" s="4">
        <v>72867.705615782004</v>
      </c>
      <c r="W87" s="4">
        <v>74.769332040471497</v>
      </c>
      <c r="X87" s="3" t="b">
        <v>0</v>
      </c>
    </row>
    <row r="88" spans="1:24">
      <c r="A88" s="3"/>
      <c r="B88" s="3"/>
      <c r="C88" s="3" t="s">
        <v>680</v>
      </c>
      <c r="D88" s="3" t="s">
        <v>174</v>
      </c>
      <c r="E88" s="3"/>
      <c r="F88" s="4">
        <v>30</v>
      </c>
      <c r="G88" s="3" t="s">
        <v>679</v>
      </c>
      <c r="H88" s="3" t="s">
        <v>7</v>
      </c>
      <c r="I88" s="3"/>
      <c r="J88" s="1">
        <v>44273.060995370397</v>
      </c>
      <c r="K88" s="4"/>
      <c r="L88" s="4">
        <v>9.8365666666666698</v>
      </c>
      <c r="M88" s="4">
        <v>0</v>
      </c>
      <c r="N88" s="3" t="b">
        <v>1</v>
      </c>
      <c r="O88" s="4">
        <v>0</v>
      </c>
      <c r="P88" s="4"/>
      <c r="Q88" s="4">
        <v>0</v>
      </c>
      <c r="R88" s="4"/>
      <c r="S88" s="4"/>
      <c r="T88" s="3" t="b">
        <v>0</v>
      </c>
      <c r="U88" s="4">
        <v>7.2278500000000001</v>
      </c>
      <c r="V88" s="4">
        <v>71962.229160512594</v>
      </c>
      <c r="W88" s="4">
        <v>77.305717345818906</v>
      </c>
      <c r="X88" s="3" t="b">
        <v>0</v>
      </c>
    </row>
    <row r="89" spans="1:24">
      <c r="A89" s="3"/>
      <c r="B89" s="3"/>
      <c r="C89" s="3" t="s">
        <v>678</v>
      </c>
      <c r="D89" s="3" t="s">
        <v>174</v>
      </c>
      <c r="E89" s="3"/>
      <c r="F89" s="4">
        <v>31</v>
      </c>
      <c r="G89" s="3" t="s">
        <v>677</v>
      </c>
      <c r="H89" s="3" t="s">
        <v>7</v>
      </c>
      <c r="I89" s="3"/>
      <c r="J89" s="1">
        <v>44273.076111111099</v>
      </c>
      <c r="K89" s="4"/>
      <c r="L89" s="4">
        <v>9.6035000000000004</v>
      </c>
      <c r="M89" s="4">
        <v>4259.9169244209397</v>
      </c>
      <c r="N89" s="3" t="b">
        <v>0</v>
      </c>
      <c r="O89" s="4">
        <v>30.669036433959199</v>
      </c>
      <c r="P89" s="4"/>
      <c r="Q89" s="4">
        <v>30.669036433959199</v>
      </c>
      <c r="R89" s="4"/>
      <c r="S89" s="4">
        <v>9.7945038809142506</v>
      </c>
      <c r="T89" s="3" t="b">
        <v>0</v>
      </c>
      <c r="U89" s="4">
        <v>7.2278833333333301</v>
      </c>
      <c r="V89" s="4">
        <v>79042.935560751299</v>
      </c>
      <c r="W89" s="4">
        <v>77.914025374937395</v>
      </c>
      <c r="X89" s="3" t="b">
        <v>0</v>
      </c>
    </row>
    <row r="90" spans="1:24">
      <c r="A90" s="3"/>
      <c r="B90" s="3"/>
      <c r="C90" s="3" t="s">
        <v>673</v>
      </c>
      <c r="D90" s="3" t="s">
        <v>174</v>
      </c>
      <c r="E90" s="3"/>
      <c r="F90" s="4">
        <v>32</v>
      </c>
      <c r="G90" s="3" t="s">
        <v>674</v>
      </c>
      <c r="H90" s="3" t="s">
        <v>7</v>
      </c>
      <c r="I90" s="3"/>
      <c r="J90" s="1">
        <v>44273.121365740699</v>
      </c>
      <c r="K90" s="4"/>
      <c r="L90" s="4">
        <v>9.6034666666666695</v>
      </c>
      <c r="M90" s="4">
        <v>3801.0161845877101</v>
      </c>
      <c r="N90" s="3" t="b">
        <v>1</v>
      </c>
      <c r="O90" s="4">
        <v>29.0657128002088</v>
      </c>
      <c r="P90" s="4"/>
      <c r="Q90" s="4">
        <v>29.0657128002088</v>
      </c>
      <c r="R90" s="4"/>
      <c r="S90" s="4">
        <v>8.7061525852966692</v>
      </c>
      <c r="T90" s="3" t="b">
        <v>0</v>
      </c>
      <c r="U90" s="4">
        <v>7.2278500000000001</v>
      </c>
      <c r="V90" s="4">
        <v>74415.896063726905</v>
      </c>
      <c r="W90" s="4">
        <v>78.438338109045006</v>
      </c>
      <c r="X90" s="3" t="b">
        <v>0</v>
      </c>
    </row>
    <row r="91" spans="1:24">
      <c r="A91" s="3"/>
      <c r="B91" s="3"/>
      <c r="C91" s="3" t="s">
        <v>673</v>
      </c>
      <c r="D91" s="3" t="s">
        <v>174</v>
      </c>
      <c r="E91" s="3"/>
      <c r="F91" s="4">
        <v>32</v>
      </c>
      <c r="G91" s="3" t="s">
        <v>672</v>
      </c>
      <c r="H91" s="3" t="s">
        <v>7</v>
      </c>
      <c r="I91" s="3"/>
      <c r="J91" s="1">
        <v>44273.136423611097</v>
      </c>
      <c r="K91" s="4"/>
      <c r="L91" s="4">
        <v>9.6035166666666694</v>
      </c>
      <c r="M91" s="4">
        <v>3542.3881763608201</v>
      </c>
      <c r="N91" s="3" t="b">
        <v>1</v>
      </c>
      <c r="O91" s="4">
        <v>27.051935745031901</v>
      </c>
      <c r="P91" s="4"/>
      <c r="Q91" s="4">
        <v>27.051935745031901</v>
      </c>
      <c r="R91" s="4"/>
      <c r="S91" s="4">
        <v>3.9868466198184001</v>
      </c>
      <c r="T91" s="3" t="b">
        <v>0</v>
      </c>
      <c r="U91" s="4">
        <v>7.2279</v>
      </c>
      <c r="V91" s="4">
        <v>74511.932516451707</v>
      </c>
      <c r="W91" s="4">
        <v>78.595742977891902</v>
      </c>
      <c r="X91" s="3" t="b">
        <v>0</v>
      </c>
    </row>
    <row r="92" spans="1:24">
      <c r="A92" s="3"/>
      <c r="B92" s="3"/>
      <c r="C92" s="3" t="s">
        <v>671</v>
      </c>
      <c r="D92" s="3" t="s">
        <v>174</v>
      </c>
      <c r="E92" s="3"/>
      <c r="F92" s="4">
        <v>33</v>
      </c>
      <c r="G92" s="3" t="s">
        <v>670</v>
      </c>
      <c r="H92" s="3" t="s">
        <v>7</v>
      </c>
      <c r="I92" s="3"/>
      <c r="J92" s="1">
        <v>44273.151400463001</v>
      </c>
      <c r="K92" s="4"/>
      <c r="L92" s="4">
        <v>9.6034666666666695</v>
      </c>
      <c r="M92" s="4">
        <v>3118.4502721213798</v>
      </c>
      <c r="N92" s="3" t="b">
        <v>1</v>
      </c>
      <c r="O92" s="4">
        <v>23.789530240710501</v>
      </c>
      <c r="P92" s="4"/>
      <c r="Q92" s="4">
        <v>23.789530240710501</v>
      </c>
      <c r="R92" s="4"/>
      <c r="S92" s="4">
        <v>13.407681863886999</v>
      </c>
      <c r="T92" s="3" t="b">
        <v>0</v>
      </c>
      <c r="U92" s="4">
        <v>7.2278500000000001</v>
      </c>
      <c r="V92" s="4">
        <v>74584.792121936305</v>
      </c>
      <c r="W92" s="4">
        <v>77.428141532369693</v>
      </c>
      <c r="X92" s="3" t="b">
        <v>0</v>
      </c>
    </row>
    <row r="93" spans="1:24">
      <c r="A93" s="3"/>
      <c r="B93" s="3"/>
      <c r="C93" s="3" t="s">
        <v>669</v>
      </c>
      <c r="D93" s="3" t="s">
        <v>174</v>
      </c>
      <c r="E93" s="3"/>
      <c r="F93" s="4">
        <v>34</v>
      </c>
      <c r="G93" s="3" t="s">
        <v>668</v>
      </c>
      <c r="H93" s="3" t="s">
        <v>7</v>
      </c>
      <c r="I93" s="3"/>
      <c r="J93" s="1">
        <v>44273.166365740697</v>
      </c>
      <c r="K93" s="4"/>
      <c r="L93" s="4">
        <v>9.6035000000000004</v>
      </c>
      <c r="M93" s="4">
        <v>4319.4822600099997</v>
      </c>
      <c r="N93" s="3" t="b">
        <v>0</v>
      </c>
      <c r="O93" s="4">
        <v>30.844071275432299</v>
      </c>
      <c r="P93" s="4"/>
      <c r="Q93" s="4">
        <v>30.844071275432299</v>
      </c>
      <c r="R93" s="4"/>
      <c r="S93" s="4">
        <v>8.8844665455401497</v>
      </c>
      <c r="T93" s="3" t="b">
        <v>0</v>
      </c>
      <c r="U93" s="4">
        <v>7.2278833333333301</v>
      </c>
      <c r="V93" s="4">
        <v>79693.647895281407</v>
      </c>
      <c r="W93" s="4">
        <v>76.960986423404194</v>
      </c>
      <c r="X93" s="3" t="b">
        <v>0</v>
      </c>
    </row>
    <row r="94" spans="1:24">
      <c r="A94" s="3"/>
      <c r="B94" s="3"/>
      <c r="C94" s="3" t="s">
        <v>667</v>
      </c>
      <c r="D94" s="3" t="s">
        <v>174</v>
      </c>
      <c r="E94" s="3"/>
      <c r="F94" s="4">
        <v>35</v>
      </c>
      <c r="G94" s="3" t="s">
        <v>666</v>
      </c>
      <c r="H94" s="3" t="s">
        <v>7</v>
      </c>
      <c r="I94" s="3"/>
      <c r="J94" s="1">
        <v>44273.181504629603</v>
      </c>
      <c r="K94" s="4"/>
      <c r="L94" s="4">
        <v>9.6034833333333296</v>
      </c>
      <c r="M94" s="4">
        <v>4303.9432514958398</v>
      </c>
      <c r="N94" s="3" t="b">
        <v>1</v>
      </c>
      <c r="O94" s="4">
        <v>30.7087778932503</v>
      </c>
      <c r="P94" s="4"/>
      <c r="Q94" s="4">
        <v>30.7087778932503</v>
      </c>
      <c r="R94" s="4"/>
      <c r="S94" s="4">
        <v>21.628692347813601</v>
      </c>
      <c r="T94" s="3" t="b">
        <v>0</v>
      </c>
      <c r="U94" s="4">
        <v>7.22786666666667</v>
      </c>
      <c r="V94" s="4">
        <v>79756.564746914504</v>
      </c>
      <c r="W94" s="4">
        <v>75.957571425805099</v>
      </c>
      <c r="X94" s="3" t="b">
        <v>0</v>
      </c>
    </row>
    <row r="95" spans="1:24">
      <c r="A95" s="3"/>
      <c r="B95" s="3"/>
      <c r="C95" s="3" t="s">
        <v>653</v>
      </c>
      <c r="D95" s="3" t="s">
        <v>174</v>
      </c>
      <c r="E95" s="3"/>
      <c r="F95" s="4">
        <v>36</v>
      </c>
      <c r="G95" s="3" t="s">
        <v>665</v>
      </c>
      <c r="H95" s="3" t="s">
        <v>7</v>
      </c>
      <c r="I95" s="3"/>
      <c r="J95" s="1">
        <v>44273.1965277778</v>
      </c>
      <c r="K95" s="4"/>
      <c r="L95" s="4">
        <v>9.6069333333333304</v>
      </c>
      <c r="M95" s="4">
        <v>5281.8624585076504</v>
      </c>
      <c r="N95" s="3" t="b">
        <v>1</v>
      </c>
      <c r="O95" s="4">
        <v>40.480241987158003</v>
      </c>
      <c r="P95" s="4"/>
      <c r="Q95" s="4">
        <v>40.480241987158003</v>
      </c>
      <c r="R95" s="4"/>
      <c r="S95" s="4">
        <v>5.9422889487092903</v>
      </c>
      <c r="T95" s="3" t="b">
        <v>0</v>
      </c>
      <c r="U95" s="4">
        <v>7.22441666666667</v>
      </c>
      <c r="V95" s="4">
        <v>74267.429110044497</v>
      </c>
      <c r="W95" s="4">
        <v>76.033256027041404</v>
      </c>
      <c r="X95" s="3" t="b">
        <v>0</v>
      </c>
    </row>
    <row r="96" spans="1:24">
      <c r="A96" s="3"/>
      <c r="B96" s="3"/>
      <c r="C96" s="3" t="s">
        <v>664</v>
      </c>
      <c r="D96" s="3" t="s">
        <v>174</v>
      </c>
      <c r="E96" s="3"/>
      <c r="F96" s="4">
        <v>37</v>
      </c>
      <c r="G96" s="3" t="s">
        <v>663</v>
      </c>
      <c r="H96" s="3" t="s">
        <v>7</v>
      </c>
      <c r="I96" s="3"/>
      <c r="J96" s="1">
        <v>44273.211550925902</v>
      </c>
      <c r="K96" s="4"/>
      <c r="L96" s="4">
        <v>9.8502666666666698</v>
      </c>
      <c r="M96" s="4">
        <v>0</v>
      </c>
      <c r="N96" s="3" t="b">
        <v>1</v>
      </c>
      <c r="O96" s="4">
        <v>0</v>
      </c>
      <c r="P96" s="4"/>
      <c r="Q96" s="4">
        <v>0</v>
      </c>
      <c r="R96" s="4"/>
      <c r="S96" s="4"/>
      <c r="T96" s="3" t="b">
        <v>0</v>
      </c>
      <c r="U96" s="4">
        <v>7.2243833333333303</v>
      </c>
      <c r="V96" s="4">
        <v>80745.089450166895</v>
      </c>
      <c r="W96" s="4">
        <v>77.644747272822102</v>
      </c>
      <c r="X96" s="3" t="b">
        <v>0</v>
      </c>
    </row>
    <row r="97" spans="1:24">
      <c r="A97" s="3"/>
      <c r="B97" s="3"/>
      <c r="C97" s="3" t="s">
        <v>662</v>
      </c>
      <c r="D97" s="3" t="s">
        <v>174</v>
      </c>
      <c r="E97" s="3"/>
      <c r="F97" s="4">
        <v>38</v>
      </c>
      <c r="G97" s="3" t="s">
        <v>661</v>
      </c>
      <c r="H97" s="3" t="s">
        <v>7</v>
      </c>
      <c r="I97" s="3"/>
      <c r="J97" s="1">
        <v>44273.2267013889</v>
      </c>
      <c r="K97" s="4"/>
      <c r="L97" s="4">
        <v>9.8366000000000007</v>
      </c>
      <c r="M97" s="4">
        <v>0</v>
      </c>
      <c r="N97" s="3" t="b">
        <v>1</v>
      </c>
      <c r="O97" s="4">
        <v>0</v>
      </c>
      <c r="P97" s="4"/>
      <c r="Q97" s="4">
        <v>0</v>
      </c>
      <c r="R97" s="4"/>
      <c r="S97" s="4"/>
      <c r="T97" s="3" t="b">
        <v>0</v>
      </c>
      <c r="U97" s="4">
        <v>7.2278833333333301</v>
      </c>
      <c r="V97" s="4">
        <v>82685.934806210906</v>
      </c>
      <c r="W97" s="4">
        <v>78.281335041979005</v>
      </c>
      <c r="X97" s="3" t="b">
        <v>0</v>
      </c>
    </row>
    <row r="98" spans="1:24">
      <c r="A98" s="3"/>
      <c r="B98" s="3"/>
      <c r="C98" s="3" t="s">
        <v>626</v>
      </c>
      <c r="D98" s="3" t="s">
        <v>174</v>
      </c>
      <c r="E98" s="3"/>
      <c r="F98" s="4">
        <v>28</v>
      </c>
      <c r="G98" s="3" t="s">
        <v>660</v>
      </c>
      <c r="H98" s="3" t="s">
        <v>7</v>
      </c>
      <c r="I98" s="3"/>
      <c r="J98" s="1">
        <v>44273.2417361111</v>
      </c>
      <c r="K98" s="4"/>
      <c r="L98" s="4">
        <v>9.8434666666666697</v>
      </c>
      <c r="M98" s="4">
        <v>0</v>
      </c>
      <c r="N98" s="3" t="b">
        <v>1</v>
      </c>
      <c r="O98" s="4">
        <v>0</v>
      </c>
      <c r="P98" s="4"/>
      <c r="Q98" s="4">
        <v>0</v>
      </c>
      <c r="R98" s="4"/>
      <c r="S98" s="4"/>
      <c r="T98" s="3" t="b">
        <v>0</v>
      </c>
      <c r="U98" s="4">
        <v>7.2279</v>
      </c>
      <c r="V98" s="4">
        <v>71112.8044277671</v>
      </c>
      <c r="W98" s="4">
        <v>75.747991622061505</v>
      </c>
      <c r="X98" s="3" t="b">
        <v>0</v>
      </c>
    </row>
    <row r="99" spans="1:24">
      <c r="A99" s="3"/>
      <c r="B99" s="3"/>
      <c r="C99" s="3" t="s">
        <v>659</v>
      </c>
      <c r="D99" s="3" t="s">
        <v>174</v>
      </c>
      <c r="E99" s="3"/>
      <c r="F99" s="4">
        <v>39</v>
      </c>
      <c r="G99" s="3" t="s">
        <v>658</v>
      </c>
      <c r="H99" s="3" t="s">
        <v>7</v>
      </c>
      <c r="I99" s="3"/>
      <c r="J99" s="1">
        <v>44273.256874999999</v>
      </c>
      <c r="K99" s="4"/>
      <c r="L99" s="4">
        <v>9.9541166666666694</v>
      </c>
      <c r="M99" s="4">
        <v>0</v>
      </c>
      <c r="N99" s="3" t="b">
        <v>1</v>
      </c>
      <c r="O99" s="4">
        <v>0</v>
      </c>
      <c r="P99" s="4"/>
      <c r="Q99" s="4">
        <v>0</v>
      </c>
      <c r="R99" s="4"/>
      <c r="S99" s="4"/>
      <c r="T99" s="3" t="b">
        <v>0</v>
      </c>
      <c r="U99" s="4">
        <v>7.22441666666667</v>
      </c>
      <c r="V99" s="4">
        <v>73589.731653510695</v>
      </c>
      <c r="W99" s="4">
        <v>76.853473939814805</v>
      </c>
      <c r="X99" s="3" t="b">
        <v>0</v>
      </c>
    </row>
    <row r="100" spans="1:24">
      <c r="A100" s="3"/>
      <c r="B100" s="3"/>
      <c r="C100" s="3" t="s">
        <v>655</v>
      </c>
      <c r="D100" s="3" t="s">
        <v>174</v>
      </c>
      <c r="E100" s="3"/>
      <c r="F100" s="4">
        <v>40</v>
      </c>
      <c r="G100" s="3" t="s">
        <v>654</v>
      </c>
      <c r="H100" s="3" t="s">
        <v>7</v>
      </c>
      <c r="I100" s="3"/>
      <c r="J100" s="1">
        <v>44273.302199074104</v>
      </c>
      <c r="K100" s="4"/>
      <c r="L100" s="4">
        <v>9.8468499999999999</v>
      </c>
      <c r="M100" s="4">
        <v>0</v>
      </c>
      <c r="N100" s="3" t="b">
        <v>1</v>
      </c>
      <c r="O100" s="4">
        <v>0</v>
      </c>
      <c r="P100" s="4"/>
      <c r="Q100" s="4">
        <v>0</v>
      </c>
      <c r="R100" s="4"/>
      <c r="S100" s="4"/>
      <c r="T100" s="3" t="b">
        <v>0</v>
      </c>
      <c r="U100" s="4">
        <v>7.2278500000000001</v>
      </c>
      <c r="V100" s="4">
        <v>69924.345363959306</v>
      </c>
      <c r="W100" s="4">
        <v>78.422169744036793</v>
      </c>
      <c r="X100" s="3" t="b">
        <v>0</v>
      </c>
    </row>
    <row r="101" spans="1:24">
      <c r="A101" s="3"/>
      <c r="B101" s="3"/>
      <c r="C101" s="3" t="s">
        <v>653</v>
      </c>
      <c r="D101" s="3" t="s">
        <v>174</v>
      </c>
      <c r="E101" s="3"/>
      <c r="F101" s="4">
        <v>36</v>
      </c>
      <c r="G101" s="3" t="s">
        <v>652</v>
      </c>
      <c r="H101" s="3" t="s">
        <v>7</v>
      </c>
      <c r="I101" s="3"/>
      <c r="J101" s="1">
        <v>44273.317245370403</v>
      </c>
      <c r="K101" s="4"/>
      <c r="L101" s="4">
        <v>9.6035000000000004</v>
      </c>
      <c r="M101" s="4">
        <v>5517.4181192901997</v>
      </c>
      <c r="N101" s="3" t="b">
        <v>0</v>
      </c>
      <c r="O101" s="4">
        <v>43.199251607235098</v>
      </c>
      <c r="P101" s="4"/>
      <c r="Q101" s="4">
        <v>43.199251607235098</v>
      </c>
      <c r="R101" s="4"/>
      <c r="S101" s="4">
        <v>9.7130011024146192</v>
      </c>
      <c r="T101" s="3" t="b">
        <v>0</v>
      </c>
      <c r="U101" s="4">
        <v>7.2278833333333301</v>
      </c>
      <c r="V101" s="4">
        <v>72700.880390549602</v>
      </c>
      <c r="W101" s="4">
        <v>79.501848768630595</v>
      </c>
      <c r="X101" s="3" t="b">
        <v>0</v>
      </c>
    </row>
    <row r="102" spans="1:24">
      <c r="A102" s="3"/>
      <c r="B102" s="3"/>
      <c r="C102" s="3" t="s">
        <v>651</v>
      </c>
      <c r="D102" s="3" t="s">
        <v>174</v>
      </c>
      <c r="E102" s="3"/>
      <c r="F102" s="4">
        <v>41</v>
      </c>
      <c r="G102" s="3" t="s">
        <v>650</v>
      </c>
      <c r="H102" s="3" t="s">
        <v>7</v>
      </c>
      <c r="I102" s="3"/>
      <c r="J102" s="1">
        <v>44273.332245370402</v>
      </c>
      <c r="K102" s="4"/>
      <c r="L102" s="4">
        <v>9.7474666666666696</v>
      </c>
      <c r="M102" s="4">
        <v>0</v>
      </c>
      <c r="N102" s="3" t="b">
        <v>1</v>
      </c>
      <c r="O102" s="4">
        <v>0</v>
      </c>
      <c r="P102" s="4"/>
      <c r="Q102" s="4">
        <v>0</v>
      </c>
      <c r="R102" s="4"/>
      <c r="S102" s="4"/>
      <c r="T102" s="3" t="b">
        <v>0</v>
      </c>
      <c r="U102" s="4">
        <v>7.22441666666667</v>
      </c>
      <c r="V102" s="4">
        <v>75824.442328007295</v>
      </c>
      <c r="W102" s="4">
        <v>80.088283429872604</v>
      </c>
      <c r="X102" s="3" t="b">
        <v>0</v>
      </c>
    </row>
    <row r="103" spans="1:24">
      <c r="A103" s="3"/>
      <c r="B103" s="3"/>
      <c r="C103" s="3" t="s">
        <v>649</v>
      </c>
      <c r="D103" s="3" t="s">
        <v>174</v>
      </c>
      <c r="E103" s="3"/>
      <c r="F103" s="4">
        <v>42</v>
      </c>
      <c r="G103" s="3" t="s">
        <v>648</v>
      </c>
      <c r="H103" s="3" t="s">
        <v>7</v>
      </c>
      <c r="I103" s="3"/>
      <c r="J103" s="1">
        <v>44273.347268518497</v>
      </c>
      <c r="K103" s="4"/>
      <c r="L103" s="4">
        <v>9.9532500000000006</v>
      </c>
      <c r="M103" s="4">
        <v>0</v>
      </c>
      <c r="N103" s="3" t="b">
        <v>1</v>
      </c>
      <c r="O103" s="4">
        <v>0</v>
      </c>
      <c r="P103" s="4"/>
      <c r="Q103" s="4">
        <v>0</v>
      </c>
      <c r="R103" s="4"/>
      <c r="S103" s="4"/>
      <c r="T103" s="3" t="b">
        <v>0</v>
      </c>
      <c r="U103" s="4">
        <v>7.2244333333333302</v>
      </c>
      <c r="V103" s="4">
        <v>75319.144294031605</v>
      </c>
      <c r="W103" s="4">
        <v>74.080742411344403</v>
      </c>
      <c r="X103" s="3" t="b">
        <v>0</v>
      </c>
    </row>
    <row r="104" spans="1:24">
      <c r="A104" s="3"/>
      <c r="B104" s="3"/>
      <c r="C104" s="3" t="s">
        <v>647</v>
      </c>
      <c r="D104" s="3" t="s">
        <v>174</v>
      </c>
      <c r="E104" s="3"/>
      <c r="F104" s="4">
        <v>43</v>
      </c>
      <c r="G104" s="3" t="s">
        <v>646</v>
      </c>
      <c r="H104" s="3" t="s">
        <v>4</v>
      </c>
      <c r="I104" s="3"/>
      <c r="J104" s="1">
        <v>44273.362291666701</v>
      </c>
      <c r="K104" s="4"/>
      <c r="L104" s="4">
        <v>9.8468499999999999</v>
      </c>
      <c r="M104" s="4">
        <v>0</v>
      </c>
      <c r="N104" s="3" t="b">
        <v>1</v>
      </c>
      <c r="O104" s="4">
        <v>0</v>
      </c>
      <c r="P104" s="4"/>
      <c r="Q104" s="4">
        <v>0</v>
      </c>
      <c r="R104" s="4"/>
      <c r="S104" s="4"/>
      <c r="T104" s="3" t="b">
        <v>0</v>
      </c>
      <c r="U104" s="4">
        <v>7.2278500000000001</v>
      </c>
      <c r="V104" s="4">
        <v>73567.052499025507</v>
      </c>
      <c r="W104" s="4">
        <v>75.106519078833003</v>
      </c>
      <c r="X104" s="3" t="b">
        <v>0</v>
      </c>
    </row>
    <row r="105" spans="1:24">
      <c r="A105" s="3"/>
      <c r="B105" s="3"/>
      <c r="C105" s="3" t="s">
        <v>645</v>
      </c>
      <c r="D105" s="3" t="s">
        <v>174</v>
      </c>
      <c r="E105" s="3"/>
      <c r="F105" s="4">
        <v>44</v>
      </c>
      <c r="G105" s="3" t="s">
        <v>644</v>
      </c>
      <c r="H105" s="3" t="s">
        <v>7</v>
      </c>
      <c r="I105" s="3"/>
      <c r="J105" s="1">
        <v>44273.3774305556</v>
      </c>
      <c r="K105" s="4"/>
      <c r="L105" s="4">
        <v>9.5040999999999993</v>
      </c>
      <c r="M105" s="4">
        <v>0</v>
      </c>
      <c r="N105" s="3" t="b">
        <v>1</v>
      </c>
      <c r="O105" s="4">
        <v>0</v>
      </c>
      <c r="P105" s="4"/>
      <c r="Q105" s="4">
        <v>0</v>
      </c>
      <c r="R105" s="4"/>
      <c r="S105" s="4"/>
      <c r="T105" s="3" t="b">
        <v>0</v>
      </c>
      <c r="U105" s="4">
        <v>7.2278833333333301</v>
      </c>
      <c r="V105" s="4">
        <v>74492.516742242005</v>
      </c>
      <c r="W105" s="4">
        <v>79.457055385419807</v>
      </c>
      <c r="X105" s="3" t="b">
        <v>0</v>
      </c>
    </row>
    <row r="106" spans="1:24">
      <c r="A106" s="3"/>
      <c r="B106" s="3"/>
      <c r="C106" s="3" t="s">
        <v>643</v>
      </c>
      <c r="D106" s="3" t="s">
        <v>174</v>
      </c>
      <c r="E106" s="3"/>
      <c r="F106" s="4">
        <v>45</v>
      </c>
      <c r="G106" s="3" t="s">
        <v>642</v>
      </c>
      <c r="H106" s="3" t="s">
        <v>7</v>
      </c>
      <c r="I106" s="3"/>
      <c r="J106" s="1">
        <v>44273.392488425903</v>
      </c>
      <c r="K106" s="4"/>
      <c r="L106" s="4">
        <v>9.8263999999999996</v>
      </c>
      <c r="M106" s="4">
        <v>0</v>
      </c>
      <c r="N106" s="3" t="b">
        <v>1</v>
      </c>
      <c r="O106" s="4">
        <v>0</v>
      </c>
      <c r="P106" s="4"/>
      <c r="Q106" s="4">
        <v>0</v>
      </c>
      <c r="R106" s="4"/>
      <c r="S106" s="4"/>
      <c r="T106" s="3" t="b">
        <v>0</v>
      </c>
      <c r="U106" s="4">
        <v>7.2279833333333299</v>
      </c>
      <c r="V106" s="4">
        <v>72679.203180890006</v>
      </c>
      <c r="W106" s="4">
        <v>74.537613208002398</v>
      </c>
      <c r="X106" s="3" t="b">
        <v>0</v>
      </c>
    </row>
    <row r="107" spans="1:24">
      <c r="A107" s="3"/>
      <c r="B107" s="3"/>
      <c r="C107" s="3" t="s">
        <v>641</v>
      </c>
      <c r="D107" s="3" t="s">
        <v>174</v>
      </c>
      <c r="E107" s="3"/>
      <c r="F107" s="4">
        <v>46</v>
      </c>
      <c r="G107" s="3" t="s">
        <v>640</v>
      </c>
      <c r="H107" s="3" t="s">
        <v>7</v>
      </c>
      <c r="I107" s="3"/>
      <c r="J107" s="1">
        <v>44273.407534722202</v>
      </c>
      <c r="K107" s="4"/>
      <c r="L107" s="4">
        <v>9.6000833333333304</v>
      </c>
      <c r="M107" s="4">
        <v>845.11227170436098</v>
      </c>
      <c r="N107" s="3" t="b">
        <v>1</v>
      </c>
      <c r="O107" s="4">
        <v>6.1911522348820496</v>
      </c>
      <c r="P107" s="4"/>
      <c r="Q107" s="4">
        <v>6.1911522348820496</v>
      </c>
      <c r="R107" s="4"/>
      <c r="S107" s="4">
        <v>28.402663130493501</v>
      </c>
      <c r="T107" s="3" t="b">
        <v>0</v>
      </c>
      <c r="U107" s="4">
        <v>7.22441666666667</v>
      </c>
      <c r="V107" s="4">
        <v>77638.063758377597</v>
      </c>
      <c r="W107" s="4">
        <v>78.191068018000905</v>
      </c>
      <c r="X107" s="3" t="b">
        <v>0</v>
      </c>
    </row>
    <row r="108" spans="1:24">
      <c r="A108" s="3"/>
      <c r="B108" s="3"/>
      <c r="C108" s="3" t="s">
        <v>639</v>
      </c>
      <c r="D108" s="3" t="s">
        <v>174</v>
      </c>
      <c r="E108" s="3"/>
      <c r="F108" s="4">
        <v>47</v>
      </c>
      <c r="G108" s="3" t="s">
        <v>638</v>
      </c>
      <c r="H108" s="3" t="s">
        <v>7</v>
      </c>
      <c r="I108" s="3"/>
      <c r="J108" s="1">
        <v>44273.422523148103</v>
      </c>
      <c r="K108" s="4"/>
      <c r="L108" s="4">
        <v>9.6068999999999996</v>
      </c>
      <c r="M108" s="4">
        <v>1332.37535797945</v>
      </c>
      <c r="N108" s="3" t="b">
        <v>1</v>
      </c>
      <c r="O108" s="4">
        <v>9.5695929787832608</v>
      </c>
      <c r="P108" s="4"/>
      <c r="Q108" s="4">
        <v>9.5695929787832608</v>
      </c>
      <c r="R108" s="4"/>
      <c r="S108" s="4">
        <v>57.603426354086402</v>
      </c>
      <c r="T108" s="3" t="b">
        <v>0</v>
      </c>
      <c r="U108" s="4">
        <v>7.2278500000000001</v>
      </c>
      <c r="V108" s="4">
        <v>79194.8013873702</v>
      </c>
      <c r="W108" s="4">
        <v>75.518576263385199</v>
      </c>
      <c r="X108" s="3" t="b">
        <v>0</v>
      </c>
    </row>
    <row r="109" spans="1:24">
      <c r="A109" s="3"/>
      <c r="B109" s="3"/>
      <c r="C109" s="3" t="s">
        <v>637</v>
      </c>
      <c r="D109" s="3" t="s">
        <v>174</v>
      </c>
      <c r="E109" s="3"/>
      <c r="F109" s="4">
        <v>48</v>
      </c>
      <c r="G109" s="3" t="s">
        <v>636</v>
      </c>
      <c r="H109" s="3" t="s">
        <v>7</v>
      </c>
      <c r="I109" s="3"/>
      <c r="J109" s="1">
        <v>44273.437511574099</v>
      </c>
      <c r="K109" s="4"/>
      <c r="L109" s="4">
        <v>9.6000666666666703</v>
      </c>
      <c r="M109" s="4">
        <v>981.65197310438396</v>
      </c>
      <c r="N109" s="3" t="b">
        <v>0</v>
      </c>
      <c r="O109" s="4">
        <v>7.3061598522082196</v>
      </c>
      <c r="P109" s="4"/>
      <c r="Q109" s="4">
        <v>7.3061598522082196</v>
      </c>
      <c r="R109" s="4"/>
      <c r="S109" s="4">
        <v>89.011542586599504</v>
      </c>
      <c r="T109" s="3" t="b">
        <v>0</v>
      </c>
      <c r="U109" s="4">
        <v>7.22441666666667</v>
      </c>
      <c r="V109" s="4">
        <v>76420.633277888002</v>
      </c>
      <c r="W109" s="4">
        <v>75.267468013702498</v>
      </c>
      <c r="X109" s="3" t="b">
        <v>0</v>
      </c>
    </row>
    <row r="110" spans="1:24">
      <c r="A110" s="3"/>
      <c r="B110" s="3"/>
      <c r="C110" s="3" t="s">
        <v>633</v>
      </c>
      <c r="D110" s="3" t="s">
        <v>174</v>
      </c>
      <c r="E110" s="3"/>
      <c r="F110" s="4">
        <v>49</v>
      </c>
      <c r="G110" s="3" t="s">
        <v>632</v>
      </c>
      <c r="H110" s="3" t="s">
        <v>7</v>
      </c>
      <c r="I110" s="3"/>
      <c r="J110" s="1">
        <v>44273.482511574097</v>
      </c>
      <c r="K110" s="4"/>
      <c r="L110" s="4">
        <v>9.6068999999999996</v>
      </c>
      <c r="M110" s="4">
        <v>1272.0047092171001</v>
      </c>
      <c r="N110" s="3" t="b">
        <v>1</v>
      </c>
      <c r="O110" s="4">
        <v>8.9720717895330697</v>
      </c>
      <c r="P110" s="4"/>
      <c r="Q110" s="4">
        <v>8.9720717895330697</v>
      </c>
      <c r="R110" s="4"/>
      <c r="S110" s="4">
        <v>32.818930264378899</v>
      </c>
      <c r="T110" s="3" t="b">
        <v>0</v>
      </c>
      <c r="U110" s="4">
        <v>7.2278500000000001</v>
      </c>
      <c r="V110" s="4">
        <v>80640.629123216597</v>
      </c>
      <c r="W110" s="4">
        <v>76.074055500768694</v>
      </c>
      <c r="X110" s="3" t="b">
        <v>0</v>
      </c>
    </row>
    <row r="111" spans="1:24">
      <c r="A111" s="3"/>
      <c r="B111" s="3"/>
      <c r="C111" s="3" t="s">
        <v>631</v>
      </c>
      <c r="D111" s="3" t="s">
        <v>174</v>
      </c>
      <c r="E111" s="3"/>
      <c r="F111" s="4">
        <v>50</v>
      </c>
      <c r="G111" s="3" t="s">
        <v>630</v>
      </c>
      <c r="H111" s="3" t="s">
        <v>7</v>
      </c>
      <c r="I111" s="3"/>
      <c r="J111" s="1">
        <v>44273.497488425899</v>
      </c>
      <c r="K111" s="4"/>
      <c r="L111" s="4">
        <v>9.8401333333333305</v>
      </c>
      <c r="M111" s="4">
        <v>0</v>
      </c>
      <c r="N111" s="3" t="b">
        <v>1</v>
      </c>
      <c r="O111" s="4">
        <v>0</v>
      </c>
      <c r="P111" s="4"/>
      <c r="Q111" s="4">
        <v>0</v>
      </c>
      <c r="R111" s="4"/>
      <c r="S111" s="4"/>
      <c r="T111" s="3" t="b">
        <v>0</v>
      </c>
      <c r="U111" s="4">
        <v>7.22105</v>
      </c>
      <c r="V111" s="4">
        <v>93955.170903715101</v>
      </c>
      <c r="W111" s="4">
        <v>74.510896564424698</v>
      </c>
      <c r="X111" s="3" t="b">
        <v>0</v>
      </c>
    </row>
    <row r="112" spans="1:24">
      <c r="A112" s="3"/>
      <c r="B112" s="3"/>
      <c r="C112" s="3" t="s">
        <v>628</v>
      </c>
      <c r="D112" s="3" t="s">
        <v>174</v>
      </c>
      <c r="E112" s="3"/>
      <c r="F112" s="4">
        <v>51</v>
      </c>
      <c r="G112" s="3" t="s">
        <v>629</v>
      </c>
      <c r="H112" s="3" t="s">
        <v>7</v>
      </c>
      <c r="I112" s="3"/>
      <c r="J112" s="1">
        <v>44273.512430555602</v>
      </c>
      <c r="K112" s="4"/>
      <c r="L112" s="4">
        <v>9.6068999999999996</v>
      </c>
      <c r="M112" s="4">
        <v>1811.15761354552</v>
      </c>
      <c r="N112" s="3" t="b">
        <v>1</v>
      </c>
      <c r="O112" s="4">
        <v>28.7252965126617</v>
      </c>
      <c r="P112" s="4"/>
      <c r="Q112" s="4">
        <v>28.7252965126617</v>
      </c>
      <c r="R112" s="4"/>
      <c r="S112" s="4">
        <v>10.811413830513001</v>
      </c>
      <c r="T112" s="3" t="b">
        <v>0</v>
      </c>
      <c r="U112" s="4">
        <v>7.23478333333333</v>
      </c>
      <c r="V112" s="4">
        <v>35878.600702700998</v>
      </c>
      <c r="W112" s="4">
        <v>77.935810901967699</v>
      </c>
      <c r="X112" s="3" t="b">
        <v>0</v>
      </c>
    </row>
    <row r="113" spans="1:24">
      <c r="A113" s="3"/>
      <c r="B113" s="3"/>
      <c r="C113" s="3" t="s">
        <v>628</v>
      </c>
      <c r="D113" s="3" t="s">
        <v>174</v>
      </c>
      <c r="E113" s="3"/>
      <c r="F113" s="4">
        <v>51</v>
      </c>
      <c r="G113" s="3" t="s">
        <v>627</v>
      </c>
      <c r="H113" s="3" t="s">
        <v>7</v>
      </c>
      <c r="I113" s="3"/>
      <c r="J113" s="1">
        <v>44273.527499999997</v>
      </c>
      <c r="K113" s="4"/>
      <c r="L113" s="4">
        <v>9.6103833333333295</v>
      </c>
      <c r="M113" s="4">
        <v>1681.0137069718201</v>
      </c>
      <c r="N113" s="3" t="b">
        <v>1</v>
      </c>
      <c r="O113" s="4">
        <v>26.4712053866179</v>
      </c>
      <c r="P113" s="4"/>
      <c r="Q113" s="4">
        <v>26.4712053866179</v>
      </c>
      <c r="R113" s="4"/>
      <c r="S113" s="4">
        <v>9.8237288095656208</v>
      </c>
      <c r="T113" s="3" t="b">
        <v>0</v>
      </c>
      <c r="U113" s="4">
        <v>7.2348166666666698</v>
      </c>
      <c r="V113" s="4">
        <v>36134.337551898097</v>
      </c>
      <c r="W113" s="4">
        <v>83.619383508119199</v>
      </c>
      <c r="X113" s="3" t="b">
        <v>0</v>
      </c>
    </row>
    <row r="114" spans="1:24">
      <c r="A114" s="3"/>
      <c r="B114" s="3"/>
      <c r="C114" s="3" t="s">
        <v>626</v>
      </c>
      <c r="D114" s="3" t="s">
        <v>174</v>
      </c>
      <c r="E114" s="3"/>
      <c r="F114" s="4">
        <v>28</v>
      </c>
      <c r="G114" s="3" t="s">
        <v>625</v>
      </c>
      <c r="H114" s="3" t="s">
        <v>7</v>
      </c>
      <c r="I114" s="3"/>
      <c r="J114" s="1">
        <v>44273.542592592603</v>
      </c>
      <c r="K114" s="4"/>
      <c r="L114" s="4">
        <v>9.6068999999999996</v>
      </c>
      <c r="M114" s="4">
        <v>624.91706331394801</v>
      </c>
      <c r="N114" s="3" t="b">
        <v>1</v>
      </c>
      <c r="O114" s="4">
        <v>5.3140364326710898</v>
      </c>
      <c r="P114" s="4"/>
      <c r="Q114" s="4">
        <v>5.3140364326710898</v>
      </c>
      <c r="R114" s="4"/>
      <c r="S114" s="4">
        <v>171.866578250185</v>
      </c>
      <c r="T114" s="3" t="b">
        <v>0</v>
      </c>
      <c r="U114" s="4">
        <v>7.2244000000000002</v>
      </c>
      <c r="V114" s="4">
        <v>66883.867320856894</v>
      </c>
      <c r="W114" s="4">
        <v>77.835542143324304</v>
      </c>
      <c r="X114" s="3" t="b">
        <v>0</v>
      </c>
    </row>
    <row r="115" spans="1:24">
      <c r="A115" s="3"/>
      <c r="B115" s="3"/>
      <c r="C115" s="3" t="s">
        <v>624</v>
      </c>
      <c r="D115" s="3" t="s">
        <v>174</v>
      </c>
      <c r="E115" s="3"/>
      <c r="F115" s="4">
        <v>52</v>
      </c>
      <c r="G115" s="3" t="s">
        <v>623</v>
      </c>
      <c r="H115" s="3" t="s">
        <v>7</v>
      </c>
      <c r="I115" s="3"/>
      <c r="J115" s="1">
        <v>44273.557581018496</v>
      </c>
      <c r="K115" s="4"/>
      <c r="L115" s="4">
        <v>9.6035000000000004</v>
      </c>
      <c r="M115" s="4">
        <v>413.37612095367803</v>
      </c>
      <c r="N115" s="3" t="b">
        <v>1</v>
      </c>
      <c r="O115" s="4">
        <v>3.3284381063556001</v>
      </c>
      <c r="P115" s="4"/>
      <c r="Q115" s="4">
        <v>3.3284381063556001</v>
      </c>
      <c r="R115" s="4"/>
      <c r="S115" s="4">
        <v>31.829713516055701</v>
      </c>
      <c r="T115" s="3" t="b">
        <v>0</v>
      </c>
      <c r="U115" s="4">
        <v>7.22441666666667</v>
      </c>
      <c r="V115" s="4">
        <v>70633.340498512698</v>
      </c>
      <c r="W115" s="4">
        <v>81.154397716599107</v>
      </c>
      <c r="X115" s="3" t="b">
        <v>0</v>
      </c>
    </row>
    <row r="116" spans="1:24">
      <c r="A116" s="3"/>
      <c r="B116" s="3"/>
      <c r="C116" s="3" t="s">
        <v>622</v>
      </c>
      <c r="D116" s="3" t="s">
        <v>174</v>
      </c>
      <c r="E116" s="3"/>
      <c r="F116" s="4">
        <v>53</v>
      </c>
      <c r="G116" s="3" t="s">
        <v>621</v>
      </c>
      <c r="H116" s="3" t="s">
        <v>7</v>
      </c>
      <c r="I116" s="3"/>
      <c r="J116" s="1">
        <v>44273.572662036997</v>
      </c>
      <c r="K116" s="4"/>
      <c r="L116" s="4">
        <v>9.6000499999999995</v>
      </c>
      <c r="M116" s="4">
        <v>663.64120543909996</v>
      </c>
      <c r="N116" s="3" t="b">
        <v>1</v>
      </c>
      <c r="O116" s="4">
        <v>5.2715567978709901</v>
      </c>
      <c r="P116" s="4"/>
      <c r="Q116" s="4">
        <v>5.2715567978709901</v>
      </c>
      <c r="R116" s="4"/>
      <c r="S116" s="4">
        <v>159.02344372534699</v>
      </c>
      <c r="T116" s="3" t="b">
        <v>0</v>
      </c>
      <c r="U116" s="4">
        <v>7.2278500000000001</v>
      </c>
      <c r="V116" s="4">
        <v>71600.750563563503</v>
      </c>
      <c r="W116" s="4">
        <v>78.0962953946309</v>
      </c>
      <c r="X116" s="3" t="b">
        <v>0</v>
      </c>
    </row>
    <row r="117" spans="1:24">
      <c r="A117" s="3"/>
      <c r="B117" s="3"/>
      <c r="C117" s="3" t="s">
        <v>620</v>
      </c>
      <c r="D117" s="3" t="s">
        <v>174</v>
      </c>
      <c r="E117" s="3"/>
      <c r="F117" s="4">
        <v>54</v>
      </c>
      <c r="G117" s="3" t="s">
        <v>619</v>
      </c>
      <c r="H117" s="3" t="s">
        <v>7</v>
      </c>
      <c r="I117" s="3"/>
      <c r="J117" s="1">
        <v>44273.587858796302</v>
      </c>
      <c r="K117" s="4"/>
      <c r="L117" s="4">
        <v>9.5966500000000003</v>
      </c>
      <c r="M117" s="4">
        <v>557.46658069034595</v>
      </c>
      <c r="N117" s="3" t="b">
        <v>1</v>
      </c>
      <c r="O117" s="4">
        <v>4.5467238628090501</v>
      </c>
      <c r="P117" s="4"/>
      <c r="Q117" s="4">
        <v>4.5467238628090501</v>
      </c>
      <c r="R117" s="4"/>
      <c r="S117" s="4">
        <v>129.762190306197</v>
      </c>
      <c r="T117" s="3" t="b">
        <v>0</v>
      </c>
      <c r="U117" s="4">
        <v>7.2278833333333301</v>
      </c>
      <c r="V117" s="4">
        <v>69732.713060165697</v>
      </c>
      <c r="W117" s="4">
        <v>77.178415768308597</v>
      </c>
      <c r="X117" s="3" t="b">
        <v>0</v>
      </c>
    </row>
    <row r="118" spans="1:24">
      <c r="A118" s="3"/>
      <c r="B118" s="3"/>
      <c r="C118" s="3" t="s">
        <v>577</v>
      </c>
      <c r="D118" s="3" t="s">
        <v>174</v>
      </c>
      <c r="E118" s="3"/>
      <c r="F118" s="4">
        <v>55</v>
      </c>
      <c r="G118" s="3" t="s">
        <v>618</v>
      </c>
      <c r="H118" s="3" t="s">
        <v>7</v>
      </c>
      <c r="I118" s="3"/>
      <c r="J118" s="1">
        <v>44273.602905092601</v>
      </c>
      <c r="K118" s="4"/>
      <c r="L118" s="4">
        <v>9.6069999999999993</v>
      </c>
      <c r="M118" s="4">
        <v>566.66540613063296</v>
      </c>
      <c r="N118" s="3" t="b">
        <v>1</v>
      </c>
      <c r="O118" s="4">
        <v>4.6998921801095301</v>
      </c>
      <c r="P118" s="4"/>
      <c r="Q118" s="4">
        <v>4.6998921801095301</v>
      </c>
      <c r="R118" s="4"/>
      <c r="S118" s="4">
        <v>53.471901002794503</v>
      </c>
      <c r="T118" s="3" t="b">
        <v>0</v>
      </c>
      <c r="U118" s="4">
        <v>7.2244999999999999</v>
      </c>
      <c r="V118" s="4">
        <v>68573.536937900106</v>
      </c>
      <c r="W118" s="4">
        <v>80.870099199770806</v>
      </c>
      <c r="X118" s="3" t="b">
        <v>0</v>
      </c>
    </row>
    <row r="119" spans="1:24">
      <c r="A119" s="3"/>
      <c r="B119" s="3"/>
      <c r="C119" s="3" t="s">
        <v>577</v>
      </c>
      <c r="D119" s="3" t="s">
        <v>174</v>
      </c>
      <c r="E119" s="3"/>
      <c r="F119" s="4">
        <v>55</v>
      </c>
      <c r="G119" s="3" t="s">
        <v>617</v>
      </c>
      <c r="H119" s="3" t="s">
        <v>7</v>
      </c>
      <c r="I119" s="3"/>
      <c r="J119" s="1">
        <v>44273.617939814802</v>
      </c>
      <c r="K119" s="4"/>
      <c r="L119" s="4">
        <v>9.6001499999999993</v>
      </c>
      <c r="M119" s="4">
        <v>652.58468325323304</v>
      </c>
      <c r="N119" s="3" t="b">
        <v>1</v>
      </c>
      <c r="O119" s="4">
        <v>5.0182767986262498</v>
      </c>
      <c r="P119" s="4"/>
      <c r="Q119" s="4">
        <v>5.0182767986262498</v>
      </c>
      <c r="R119" s="4"/>
      <c r="S119" s="4">
        <v>298.98675071151001</v>
      </c>
      <c r="T119" s="3" t="b">
        <v>0</v>
      </c>
      <c r="U119" s="4">
        <v>7.22448333333333</v>
      </c>
      <c r="V119" s="4">
        <v>73961.038935245204</v>
      </c>
      <c r="W119" s="4">
        <v>77.434435338410594</v>
      </c>
      <c r="X119" s="3" t="b">
        <v>0</v>
      </c>
    </row>
    <row r="120" spans="1:24">
      <c r="A120" s="3"/>
      <c r="B120" s="3"/>
      <c r="C120" s="3" t="s">
        <v>615</v>
      </c>
      <c r="D120" s="3" t="s">
        <v>174</v>
      </c>
      <c r="E120" s="3"/>
      <c r="F120" s="4">
        <v>56</v>
      </c>
      <c r="G120" s="3" t="s">
        <v>614</v>
      </c>
      <c r="H120" s="3" t="s">
        <v>7</v>
      </c>
      <c r="I120" s="3"/>
      <c r="J120" s="1">
        <v>44273.648020833301</v>
      </c>
      <c r="K120" s="4"/>
      <c r="L120" s="4">
        <v>9.6103500000000004</v>
      </c>
      <c r="M120" s="4">
        <v>895.36966117001703</v>
      </c>
      <c r="N120" s="3" t="b">
        <v>1</v>
      </c>
      <c r="O120" s="4">
        <v>7.5476277895884003</v>
      </c>
      <c r="P120" s="4"/>
      <c r="Q120" s="4">
        <v>7.5476277895884003</v>
      </c>
      <c r="R120" s="4"/>
      <c r="S120" s="4">
        <v>38.765928896601999</v>
      </c>
      <c r="T120" s="3" t="b">
        <v>0</v>
      </c>
      <c r="U120" s="4">
        <v>7.22441666666667</v>
      </c>
      <c r="V120" s="4">
        <v>67473.995734906101</v>
      </c>
      <c r="W120" s="4">
        <v>75.760198372433607</v>
      </c>
      <c r="X120" s="3" t="b">
        <v>0</v>
      </c>
    </row>
    <row r="121" spans="1:24">
      <c r="A121" s="3"/>
      <c r="B121" s="3"/>
      <c r="C121" s="3" t="s">
        <v>613</v>
      </c>
      <c r="D121" s="3" t="s">
        <v>174</v>
      </c>
      <c r="E121" s="3"/>
      <c r="F121" s="4">
        <v>57</v>
      </c>
      <c r="G121" s="3" t="s">
        <v>612</v>
      </c>
      <c r="H121" s="3" t="s">
        <v>7</v>
      </c>
      <c r="I121" s="3"/>
      <c r="J121" s="1">
        <v>44273.663020833301</v>
      </c>
      <c r="K121" s="4"/>
      <c r="L121" s="4">
        <v>9.6068999999999996</v>
      </c>
      <c r="M121" s="4">
        <v>637.38563261911997</v>
      </c>
      <c r="N121" s="3" t="b">
        <v>1</v>
      </c>
      <c r="O121" s="4">
        <v>5.5488613084747902</v>
      </c>
      <c r="P121" s="4"/>
      <c r="Q121" s="4">
        <v>5.5488613084747902</v>
      </c>
      <c r="R121" s="4"/>
      <c r="S121" s="4">
        <v>240.77721393126899</v>
      </c>
      <c r="T121" s="3" t="b">
        <v>0</v>
      </c>
      <c r="U121" s="4">
        <v>7.2244000000000002</v>
      </c>
      <c r="V121" s="4">
        <v>65331.725632961803</v>
      </c>
      <c r="W121" s="4">
        <v>74.512653487502803</v>
      </c>
      <c r="X121" s="3" t="b">
        <v>0</v>
      </c>
    </row>
    <row r="122" spans="1:24">
      <c r="A122" s="3"/>
      <c r="B122" s="3"/>
      <c r="C122" s="3" t="s">
        <v>611</v>
      </c>
      <c r="D122" s="3" t="s">
        <v>174</v>
      </c>
      <c r="E122" s="3"/>
      <c r="F122" s="4">
        <v>58</v>
      </c>
      <c r="G122" s="3" t="s">
        <v>610</v>
      </c>
      <c r="H122" s="3" t="s">
        <v>7</v>
      </c>
      <c r="I122" s="3"/>
      <c r="J122" s="1">
        <v>44273.678182870397</v>
      </c>
      <c r="K122" s="4"/>
      <c r="L122" s="4">
        <v>9.5966666666666693</v>
      </c>
      <c r="M122" s="4">
        <v>618.11427361619701</v>
      </c>
      <c r="N122" s="3" t="b">
        <v>1</v>
      </c>
      <c r="O122" s="4">
        <v>5.5757434566166504</v>
      </c>
      <c r="P122" s="4"/>
      <c r="Q122" s="4">
        <v>5.5757434566166504</v>
      </c>
      <c r="R122" s="4"/>
      <c r="S122" s="4">
        <v>26.642853302668801</v>
      </c>
      <c r="T122" s="3" t="b">
        <v>0</v>
      </c>
      <c r="U122" s="4">
        <v>7.2244333333333302</v>
      </c>
      <c r="V122" s="4">
        <v>63050.998943321698</v>
      </c>
      <c r="W122" s="4">
        <v>76.694505686382897</v>
      </c>
      <c r="X122" s="3" t="b">
        <v>0</v>
      </c>
    </row>
    <row r="123" spans="1:24">
      <c r="A123" s="3"/>
      <c r="B123" s="3"/>
      <c r="C123" s="3" t="s">
        <v>609</v>
      </c>
      <c r="D123" s="3" t="s">
        <v>174</v>
      </c>
      <c r="E123" s="3"/>
      <c r="F123" s="4">
        <v>59</v>
      </c>
      <c r="G123" s="3" t="s">
        <v>608</v>
      </c>
      <c r="H123" s="3" t="s">
        <v>7</v>
      </c>
      <c r="I123" s="3"/>
      <c r="J123" s="1">
        <v>44273.693229166704</v>
      </c>
      <c r="K123" s="4"/>
      <c r="L123" s="4">
        <v>9.5966166666666695</v>
      </c>
      <c r="M123" s="4">
        <v>724.85044093850297</v>
      </c>
      <c r="N123" s="3" t="b">
        <v>1</v>
      </c>
      <c r="O123" s="4">
        <v>5.7022377806864997</v>
      </c>
      <c r="P123" s="4"/>
      <c r="Q123" s="4">
        <v>5.7022377806864997</v>
      </c>
      <c r="R123" s="4"/>
      <c r="S123" s="4">
        <v>12.048475063145901</v>
      </c>
      <c r="T123" s="3" t="b">
        <v>0</v>
      </c>
      <c r="U123" s="4">
        <v>7.2243833333333303</v>
      </c>
      <c r="V123" s="4">
        <v>72298.661405253006</v>
      </c>
      <c r="W123" s="4">
        <v>76.616339624807097</v>
      </c>
      <c r="X123" s="3" t="b">
        <v>0</v>
      </c>
    </row>
    <row r="124" spans="1:24">
      <c r="A124" s="3"/>
      <c r="B124" s="3"/>
      <c r="C124" s="3" t="s">
        <v>607</v>
      </c>
      <c r="D124" s="3" t="s">
        <v>174</v>
      </c>
      <c r="E124" s="3"/>
      <c r="F124" s="4">
        <v>60</v>
      </c>
      <c r="G124" s="3" t="s">
        <v>606</v>
      </c>
      <c r="H124" s="3" t="s">
        <v>7</v>
      </c>
      <c r="I124" s="3"/>
      <c r="J124" s="1">
        <v>44273.708263888897</v>
      </c>
      <c r="K124" s="4"/>
      <c r="L124" s="4">
        <v>9.6035000000000004</v>
      </c>
      <c r="M124" s="4">
        <v>457.53464692370898</v>
      </c>
      <c r="N124" s="3" t="b">
        <v>0</v>
      </c>
      <c r="O124" s="4">
        <v>3.6805337760999102</v>
      </c>
      <c r="P124" s="4"/>
      <c r="Q124" s="4">
        <v>3.6805337760999102</v>
      </c>
      <c r="R124" s="4"/>
      <c r="S124" s="4">
        <v>72.276298229788395</v>
      </c>
      <c r="T124" s="3" t="b">
        <v>0</v>
      </c>
      <c r="U124" s="4">
        <v>7.22441666666667</v>
      </c>
      <c r="V124" s="4">
        <v>70700.313010592698</v>
      </c>
      <c r="W124" s="4">
        <v>79.945915548664999</v>
      </c>
      <c r="X124" s="3" t="b">
        <v>0</v>
      </c>
    </row>
    <row r="125" spans="1:24">
      <c r="A125" s="3"/>
      <c r="B125" s="3"/>
      <c r="C125" s="3" t="s">
        <v>605</v>
      </c>
      <c r="D125" s="3" t="s">
        <v>174</v>
      </c>
      <c r="E125" s="3"/>
      <c r="F125" s="4">
        <v>61</v>
      </c>
      <c r="G125" s="3" t="s">
        <v>604</v>
      </c>
      <c r="H125" s="3" t="s">
        <v>7</v>
      </c>
      <c r="I125" s="3"/>
      <c r="J125" s="1">
        <v>44273.723333333299</v>
      </c>
      <c r="K125" s="4"/>
      <c r="L125" s="4">
        <v>9.6034666666666695</v>
      </c>
      <c r="M125" s="4">
        <v>7040.8841702374802</v>
      </c>
      <c r="N125" s="3" t="b">
        <v>1</v>
      </c>
      <c r="O125" s="4">
        <v>50.993784030110199</v>
      </c>
      <c r="P125" s="4"/>
      <c r="Q125" s="4">
        <v>50.993784030110199</v>
      </c>
      <c r="R125" s="4"/>
      <c r="S125" s="4">
        <v>13.082398595660599</v>
      </c>
      <c r="T125" s="3" t="b">
        <v>0</v>
      </c>
      <c r="U125" s="4">
        <v>7.2243833333333303</v>
      </c>
      <c r="V125" s="4">
        <v>78607.382226079295</v>
      </c>
      <c r="W125" s="4">
        <v>80.435472126596096</v>
      </c>
      <c r="X125" s="3" t="b">
        <v>0</v>
      </c>
    </row>
    <row r="126" spans="1:24">
      <c r="A126" s="3"/>
      <c r="B126" s="3"/>
      <c r="C126" s="3" t="s">
        <v>603</v>
      </c>
      <c r="D126" s="3" t="s">
        <v>174</v>
      </c>
      <c r="E126" s="3"/>
      <c r="F126" s="4">
        <v>62</v>
      </c>
      <c r="G126" s="3" t="s">
        <v>602</v>
      </c>
      <c r="H126" s="3" t="s">
        <v>7</v>
      </c>
      <c r="I126" s="3"/>
      <c r="J126" s="1">
        <v>44273.738356481503</v>
      </c>
      <c r="K126" s="4"/>
      <c r="L126" s="4">
        <v>9.6035166666666694</v>
      </c>
      <c r="M126" s="4">
        <v>8943.9441417150501</v>
      </c>
      <c r="N126" s="3" t="b">
        <v>1</v>
      </c>
      <c r="O126" s="4">
        <v>69.570003495777598</v>
      </c>
      <c r="P126" s="4"/>
      <c r="Q126" s="4">
        <v>69.570003495777598</v>
      </c>
      <c r="R126" s="4"/>
      <c r="S126" s="4">
        <v>12.100441040169001</v>
      </c>
      <c r="T126" s="3" t="b">
        <v>0</v>
      </c>
      <c r="U126" s="4">
        <v>7.22441666666667</v>
      </c>
      <c r="V126" s="4">
        <v>73220.9490984109</v>
      </c>
      <c r="W126" s="4">
        <v>78.190170639874907</v>
      </c>
      <c r="X126" s="3" t="b">
        <v>0</v>
      </c>
    </row>
    <row r="127" spans="1:24">
      <c r="A127" s="3"/>
      <c r="B127" s="3"/>
      <c r="C127" s="3" t="s">
        <v>601</v>
      </c>
      <c r="D127" s="3" t="s">
        <v>174</v>
      </c>
      <c r="E127" s="3"/>
      <c r="F127" s="4">
        <v>63</v>
      </c>
      <c r="G127" s="3" t="s">
        <v>600</v>
      </c>
      <c r="H127" s="3" t="s">
        <v>7</v>
      </c>
      <c r="I127" s="3"/>
      <c r="J127" s="1">
        <v>44273.753402777802</v>
      </c>
      <c r="K127" s="4"/>
      <c r="L127" s="4">
        <v>9.6036000000000001</v>
      </c>
      <c r="M127" s="4">
        <v>7096.1303239918598</v>
      </c>
      <c r="N127" s="3" t="b">
        <v>0</v>
      </c>
      <c r="O127" s="4">
        <v>48.777346306303698</v>
      </c>
      <c r="P127" s="4"/>
      <c r="Q127" s="4">
        <v>48.777346306303698</v>
      </c>
      <c r="R127" s="4"/>
      <c r="S127" s="4">
        <v>12.3411641846539</v>
      </c>
      <c r="T127" s="3" t="b">
        <v>0</v>
      </c>
      <c r="U127" s="4">
        <v>7.2245166666666698</v>
      </c>
      <c r="V127" s="4">
        <v>82820.132531157695</v>
      </c>
      <c r="W127" s="4">
        <v>78.671284394256901</v>
      </c>
      <c r="X127" s="3" t="b">
        <v>0</v>
      </c>
    </row>
    <row r="128" spans="1:24">
      <c r="A128" s="3"/>
      <c r="B128" s="3"/>
      <c r="C128" s="3" t="s">
        <v>599</v>
      </c>
      <c r="D128" s="3" t="s">
        <v>174</v>
      </c>
      <c r="E128" s="3"/>
      <c r="F128" s="4">
        <v>64</v>
      </c>
      <c r="G128" s="3" t="s">
        <v>598</v>
      </c>
      <c r="H128" s="3" t="s">
        <v>7</v>
      </c>
      <c r="I128" s="3"/>
      <c r="J128" s="1">
        <v>44273.768437500003</v>
      </c>
      <c r="K128" s="4"/>
      <c r="L128" s="4">
        <v>9.6035000000000004</v>
      </c>
      <c r="M128" s="4">
        <v>9653.1633038146392</v>
      </c>
      <c r="N128" s="3" t="b">
        <v>1</v>
      </c>
      <c r="O128" s="4">
        <v>61.042005832684403</v>
      </c>
      <c r="P128" s="4"/>
      <c r="Q128" s="4">
        <v>61.042005832684403</v>
      </c>
      <c r="R128" s="4"/>
      <c r="S128" s="4">
        <v>13.876346018982799</v>
      </c>
      <c r="T128" s="3" t="b">
        <v>0</v>
      </c>
      <c r="U128" s="4">
        <v>7.22441666666667</v>
      </c>
      <c r="V128" s="4">
        <v>90051.063001341405</v>
      </c>
      <c r="W128" s="4">
        <v>78.688422470132707</v>
      </c>
      <c r="X128" s="3" t="b">
        <v>0</v>
      </c>
    </row>
    <row r="129" spans="1:24">
      <c r="A129" s="3"/>
      <c r="B129" s="3"/>
      <c r="C129" s="3" t="s">
        <v>597</v>
      </c>
      <c r="D129" s="3" t="s">
        <v>174</v>
      </c>
      <c r="E129" s="3"/>
      <c r="F129" s="4">
        <v>65</v>
      </c>
      <c r="G129" s="3" t="s">
        <v>596</v>
      </c>
      <c r="H129" s="3" t="s">
        <v>7</v>
      </c>
      <c r="I129" s="3"/>
      <c r="J129" s="1">
        <v>44273.783460648097</v>
      </c>
      <c r="K129" s="4"/>
      <c r="L129" s="4">
        <v>9.6034833333333296</v>
      </c>
      <c r="M129" s="4">
        <v>7192.4686827745099</v>
      </c>
      <c r="N129" s="3" t="b">
        <v>1</v>
      </c>
      <c r="O129" s="4">
        <v>56.530688168081198</v>
      </c>
      <c r="P129" s="4"/>
      <c r="Q129" s="4">
        <v>56.530688168081198</v>
      </c>
      <c r="R129" s="4"/>
      <c r="S129" s="4">
        <v>8.4193120814742102</v>
      </c>
      <c r="T129" s="3" t="b">
        <v>0</v>
      </c>
      <c r="U129" s="4">
        <v>7.2243833333333303</v>
      </c>
      <c r="V129" s="4">
        <v>72443.464807883807</v>
      </c>
      <c r="W129" s="4">
        <v>74.458046121696398</v>
      </c>
      <c r="X129" s="3" t="b">
        <v>0</v>
      </c>
    </row>
    <row r="130" spans="1:24">
      <c r="A130" s="3"/>
      <c r="B130" s="3"/>
      <c r="C130" s="3" t="s">
        <v>583</v>
      </c>
      <c r="D130" s="3" t="s">
        <v>174</v>
      </c>
      <c r="E130" s="3"/>
      <c r="F130" s="4">
        <v>66</v>
      </c>
      <c r="G130" s="3" t="s">
        <v>592</v>
      </c>
      <c r="H130" s="3" t="s">
        <v>7</v>
      </c>
      <c r="I130" s="3"/>
      <c r="J130" s="1">
        <v>44273.828877314802</v>
      </c>
      <c r="K130" s="4"/>
      <c r="L130" s="4">
        <v>9.6035333333333295</v>
      </c>
      <c r="M130" s="4">
        <v>6063.58270904049</v>
      </c>
      <c r="N130" s="3" t="b">
        <v>1</v>
      </c>
      <c r="O130" s="4">
        <v>48.3531438949543</v>
      </c>
      <c r="P130" s="4"/>
      <c r="Q130" s="4">
        <v>48.3531438949543</v>
      </c>
      <c r="R130" s="4"/>
      <c r="S130" s="4">
        <v>5.4836973966673197</v>
      </c>
      <c r="T130" s="3" t="b">
        <v>0</v>
      </c>
      <c r="U130" s="4">
        <v>7.2278833333333301</v>
      </c>
      <c r="V130" s="4">
        <v>71389.296575762899</v>
      </c>
      <c r="W130" s="4">
        <v>79.041660295018005</v>
      </c>
      <c r="X130" s="3" t="b">
        <v>0</v>
      </c>
    </row>
    <row r="131" spans="1:24">
      <c r="A131" s="3"/>
      <c r="B131" s="3"/>
      <c r="C131" s="3" t="s">
        <v>591</v>
      </c>
      <c r="D131" s="3" t="s">
        <v>174</v>
      </c>
      <c r="E131" s="3"/>
      <c r="F131" s="4">
        <v>67</v>
      </c>
      <c r="G131" s="3" t="s">
        <v>590</v>
      </c>
      <c r="H131" s="3" t="s">
        <v>7</v>
      </c>
      <c r="I131" s="3"/>
      <c r="J131" s="1">
        <v>44273.843981481499</v>
      </c>
      <c r="K131" s="4"/>
      <c r="L131" s="4">
        <v>9.6000499999999995</v>
      </c>
      <c r="M131" s="4">
        <v>816.517036049122</v>
      </c>
      <c r="N131" s="3" t="b">
        <v>1</v>
      </c>
      <c r="O131" s="4">
        <v>7.0128078816999198</v>
      </c>
      <c r="P131" s="4"/>
      <c r="Q131" s="4">
        <v>7.0128078816999198</v>
      </c>
      <c r="R131" s="4"/>
      <c r="S131" s="4">
        <v>12.0164007208959</v>
      </c>
      <c r="T131" s="3" t="b">
        <v>0</v>
      </c>
      <c r="U131" s="4">
        <v>7.2243833333333303</v>
      </c>
      <c r="V131" s="4">
        <v>66223.603395128594</v>
      </c>
      <c r="W131" s="4">
        <v>73.478040209034106</v>
      </c>
      <c r="X131" s="3" t="b">
        <v>0</v>
      </c>
    </row>
    <row r="132" spans="1:24">
      <c r="A132" s="3"/>
      <c r="B132" s="3"/>
      <c r="C132" s="3" t="s">
        <v>589</v>
      </c>
      <c r="D132" s="3" t="s">
        <v>174</v>
      </c>
      <c r="E132" s="3"/>
      <c r="F132" s="4">
        <v>68</v>
      </c>
      <c r="G132" s="3" t="s">
        <v>588</v>
      </c>
      <c r="H132" s="3" t="s">
        <v>7</v>
      </c>
      <c r="I132" s="3"/>
      <c r="J132" s="1">
        <v>44273.8591087963</v>
      </c>
      <c r="K132" s="4"/>
      <c r="L132" s="4">
        <v>9.6000833333333304</v>
      </c>
      <c r="M132" s="4">
        <v>548.161020483519</v>
      </c>
      <c r="N132" s="3" t="b">
        <v>1</v>
      </c>
      <c r="O132" s="4">
        <v>4.8357863241883896</v>
      </c>
      <c r="P132" s="4"/>
      <c r="Q132" s="4">
        <v>4.8357863241883896</v>
      </c>
      <c r="R132" s="4"/>
      <c r="S132" s="4">
        <v>265.17167000915799</v>
      </c>
      <c r="T132" s="3" t="b">
        <v>0</v>
      </c>
      <c r="U132" s="4">
        <v>7.2244333333333302</v>
      </c>
      <c r="V132" s="4">
        <v>64470.356239889603</v>
      </c>
      <c r="W132" s="4">
        <v>75.3584821835356</v>
      </c>
      <c r="X132" s="3" t="b">
        <v>0</v>
      </c>
    </row>
    <row r="133" spans="1:24">
      <c r="A133" s="3"/>
      <c r="B133" s="3"/>
      <c r="C133" s="3" t="s">
        <v>587</v>
      </c>
      <c r="D133" s="3" t="s">
        <v>174</v>
      </c>
      <c r="E133" s="3"/>
      <c r="F133" s="4">
        <v>69</v>
      </c>
      <c r="G133" s="3" t="s">
        <v>586</v>
      </c>
      <c r="H133" s="3" t="s">
        <v>7</v>
      </c>
      <c r="I133" s="3"/>
      <c r="J133" s="1">
        <v>44273.874131944402</v>
      </c>
      <c r="K133" s="4"/>
      <c r="L133" s="4">
        <v>9.6000333333333305</v>
      </c>
      <c r="M133" s="4">
        <v>782.98235165022595</v>
      </c>
      <c r="N133" s="3" t="b">
        <v>1</v>
      </c>
      <c r="O133" s="4">
        <v>6.4710355776912598</v>
      </c>
      <c r="P133" s="4"/>
      <c r="Q133" s="4">
        <v>6.4710355776912598</v>
      </c>
      <c r="R133" s="4"/>
      <c r="S133" s="4">
        <v>253.899381884039</v>
      </c>
      <c r="T133" s="3" t="b">
        <v>0</v>
      </c>
      <c r="U133" s="4">
        <v>7.2243833333333303</v>
      </c>
      <c r="V133" s="4">
        <v>68819.670504773298</v>
      </c>
      <c r="W133" s="4">
        <v>77.341003358894</v>
      </c>
      <c r="X133" s="3" t="b">
        <v>0</v>
      </c>
    </row>
    <row r="134" spans="1:24">
      <c r="A134" s="3"/>
      <c r="B134" s="3"/>
      <c r="C134" s="3" t="s">
        <v>585</v>
      </c>
      <c r="D134" s="3" t="s">
        <v>174</v>
      </c>
      <c r="E134" s="3"/>
      <c r="F134" s="4">
        <v>70</v>
      </c>
      <c r="G134" s="3" t="s">
        <v>584</v>
      </c>
      <c r="H134" s="3" t="s">
        <v>7</v>
      </c>
      <c r="I134" s="3"/>
      <c r="J134" s="1">
        <v>44273.889155092598</v>
      </c>
      <c r="K134" s="4"/>
      <c r="L134" s="4">
        <v>9.8228833333333299</v>
      </c>
      <c r="M134" s="4">
        <v>0</v>
      </c>
      <c r="N134" s="3" t="b">
        <v>1</v>
      </c>
      <c r="O134" s="4">
        <v>0</v>
      </c>
      <c r="P134" s="4"/>
      <c r="Q134" s="4">
        <v>0</v>
      </c>
      <c r="R134" s="4"/>
      <c r="S134" s="4"/>
      <c r="T134" s="3" t="b">
        <v>0</v>
      </c>
      <c r="U134" s="4">
        <v>7.22441666666667</v>
      </c>
      <c r="V134" s="4">
        <v>76087.506750343106</v>
      </c>
      <c r="W134" s="4">
        <v>74.815423393567301</v>
      </c>
      <c r="X134" s="3" t="b">
        <v>0</v>
      </c>
    </row>
    <row r="135" spans="1:24">
      <c r="A135" s="3"/>
      <c r="B135" s="3"/>
      <c r="C135" s="3" t="s">
        <v>583</v>
      </c>
      <c r="D135" s="3" t="s">
        <v>174</v>
      </c>
      <c r="E135" s="3"/>
      <c r="F135" s="4">
        <v>66</v>
      </c>
      <c r="G135" s="3" t="s">
        <v>582</v>
      </c>
      <c r="H135" s="3" t="s">
        <v>7</v>
      </c>
      <c r="I135" s="3"/>
      <c r="J135" s="1">
        <v>44273.904247685197</v>
      </c>
      <c r="K135" s="4"/>
      <c r="L135" s="4">
        <v>9.6000333333333305</v>
      </c>
      <c r="M135" s="4">
        <v>5546.1504132260197</v>
      </c>
      <c r="N135" s="3" t="b">
        <v>1</v>
      </c>
      <c r="O135" s="4">
        <v>53.678657613728603</v>
      </c>
      <c r="P135" s="4"/>
      <c r="Q135" s="4">
        <v>53.678657613728603</v>
      </c>
      <c r="R135" s="4"/>
      <c r="S135" s="4">
        <v>11.5956314149685</v>
      </c>
      <c r="T135" s="3" t="b">
        <v>0</v>
      </c>
      <c r="U135" s="4">
        <v>7.2243833333333303</v>
      </c>
      <c r="V135" s="4">
        <v>58825.909375777497</v>
      </c>
      <c r="W135" s="4">
        <v>76.248039269352404</v>
      </c>
      <c r="X135" s="3" t="b">
        <v>0</v>
      </c>
    </row>
    <row r="136" spans="1:24">
      <c r="A136" s="3"/>
      <c r="B136" s="3"/>
      <c r="C136" s="3" t="s">
        <v>581</v>
      </c>
      <c r="D136" s="3" t="s">
        <v>174</v>
      </c>
      <c r="E136" s="3"/>
      <c r="F136" s="4">
        <v>71</v>
      </c>
      <c r="G136" s="3" t="s">
        <v>580</v>
      </c>
      <c r="H136" s="3" t="s">
        <v>7</v>
      </c>
      <c r="I136" s="3"/>
      <c r="J136" s="1">
        <v>44273.919270833299</v>
      </c>
      <c r="K136" s="4"/>
      <c r="L136" s="4">
        <v>9.8263166666666706</v>
      </c>
      <c r="M136" s="4">
        <v>0</v>
      </c>
      <c r="N136" s="3" t="b">
        <v>1</v>
      </c>
      <c r="O136" s="4">
        <v>0</v>
      </c>
      <c r="P136" s="4"/>
      <c r="Q136" s="4">
        <v>0</v>
      </c>
      <c r="R136" s="4"/>
      <c r="S136" s="4" t="s">
        <v>30</v>
      </c>
      <c r="T136" s="3" t="b">
        <v>0</v>
      </c>
      <c r="U136" s="4">
        <v>7.22441666666667</v>
      </c>
      <c r="V136" s="4">
        <v>71479.130545946202</v>
      </c>
      <c r="W136" s="4">
        <v>72.5661809858764</v>
      </c>
      <c r="X136" s="3" t="b">
        <v>0</v>
      </c>
    </row>
    <row r="137" spans="1:24">
      <c r="A137" s="3"/>
      <c r="B137" s="3"/>
      <c r="C137" s="3" t="s">
        <v>579</v>
      </c>
      <c r="D137" s="3" t="s">
        <v>174</v>
      </c>
      <c r="E137" s="3"/>
      <c r="F137" s="4">
        <v>72</v>
      </c>
      <c r="G137" s="3" t="s">
        <v>578</v>
      </c>
      <c r="H137" s="3" t="s">
        <v>7</v>
      </c>
      <c r="I137" s="3"/>
      <c r="J137" s="1">
        <v>44273.934479166703</v>
      </c>
      <c r="K137" s="4"/>
      <c r="L137" s="4">
        <v>9.84</v>
      </c>
      <c r="M137" s="4">
        <v>0</v>
      </c>
      <c r="N137" s="3" t="b">
        <v>1</v>
      </c>
      <c r="O137" s="4">
        <v>0</v>
      </c>
      <c r="P137" s="4"/>
      <c r="Q137" s="4">
        <v>0</v>
      </c>
      <c r="R137" s="4"/>
      <c r="S137" s="4"/>
      <c r="T137" s="3" t="b">
        <v>0</v>
      </c>
      <c r="U137" s="4">
        <v>7.2243833333333303</v>
      </c>
      <c r="V137" s="4">
        <v>67246.765003039996</v>
      </c>
      <c r="W137" s="4">
        <v>75.500689627789797</v>
      </c>
      <c r="X137" s="3" t="b">
        <v>0</v>
      </c>
    </row>
    <row r="138" spans="1:24">
      <c r="A138" s="3"/>
      <c r="B138" s="3"/>
      <c r="C138" s="3" t="s">
        <v>577</v>
      </c>
      <c r="D138" s="3" t="s">
        <v>174</v>
      </c>
      <c r="E138" s="3"/>
      <c r="F138" s="4">
        <v>55</v>
      </c>
      <c r="G138" s="3" t="s">
        <v>576</v>
      </c>
      <c r="H138" s="3" t="s">
        <v>7</v>
      </c>
      <c r="I138" s="3"/>
      <c r="J138" s="1">
        <v>44273.949583333299</v>
      </c>
      <c r="K138" s="4"/>
      <c r="L138" s="4">
        <v>9.6069333333333304</v>
      </c>
      <c r="M138" s="4">
        <v>926.67671836945703</v>
      </c>
      <c r="N138" s="3" t="b">
        <v>1</v>
      </c>
      <c r="O138" s="4">
        <v>7.8851609359928299</v>
      </c>
      <c r="P138" s="4"/>
      <c r="Q138" s="4">
        <v>7.8851609359928299</v>
      </c>
      <c r="R138" s="4"/>
      <c r="S138" s="4">
        <v>16.635867248388902</v>
      </c>
      <c r="T138" s="3" t="b">
        <v>0</v>
      </c>
      <c r="U138" s="4">
        <v>7.2209666666666701</v>
      </c>
      <c r="V138" s="4">
        <v>66844.4562360852</v>
      </c>
      <c r="W138" s="4">
        <v>75.403322439949093</v>
      </c>
      <c r="X138" s="3" t="b">
        <v>0</v>
      </c>
    </row>
    <row r="139" spans="1:24">
      <c r="A139" s="3"/>
      <c r="B139" s="3"/>
      <c r="C139" s="3" t="s">
        <v>575</v>
      </c>
      <c r="D139" s="3" t="s">
        <v>174</v>
      </c>
      <c r="E139" s="3"/>
      <c r="F139" s="4">
        <v>73</v>
      </c>
      <c r="G139" s="3" t="s">
        <v>574</v>
      </c>
      <c r="H139" s="3" t="s">
        <v>7</v>
      </c>
      <c r="I139" s="3"/>
      <c r="J139" s="1">
        <v>44273.964768518497</v>
      </c>
      <c r="K139" s="4"/>
      <c r="L139" s="4">
        <v>9.8434333333333299</v>
      </c>
      <c r="M139" s="4">
        <v>0</v>
      </c>
      <c r="N139" s="3" t="b">
        <v>1</v>
      </c>
      <c r="O139" s="4">
        <v>0</v>
      </c>
      <c r="P139" s="4"/>
      <c r="Q139" s="4">
        <v>0</v>
      </c>
      <c r="R139" s="4"/>
      <c r="S139" s="4"/>
      <c r="T139" s="3" t="b">
        <v>0</v>
      </c>
      <c r="U139" s="4">
        <v>7.2244000000000002</v>
      </c>
      <c r="V139" s="4">
        <v>71023.4948944481</v>
      </c>
      <c r="W139" s="4">
        <v>76.996818045990196</v>
      </c>
      <c r="X139" s="3" t="b">
        <v>0</v>
      </c>
    </row>
    <row r="140" spans="1:24">
      <c r="A140" s="3"/>
      <c r="B140" s="3"/>
      <c r="C140" s="3" t="s">
        <v>572</v>
      </c>
      <c r="D140" s="3" t="s">
        <v>174</v>
      </c>
      <c r="E140" s="3"/>
      <c r="F140" s="4">
        <v>74</v>
      </c>
      <c r="G140" s="3" t="s">
        <v>571</v>
      </c>
      <c r="H140" s="3" t="s">
        <v>7</v>
      </c>
      <c r="I140" s="3"/>
      <c r="J140" s="1">
        <v>44273.995266203703</v>
      </c>
      <c r="K140" s="4"/>
      <c r="L140" s="4">
        <v>9.8400333333333307</v>
      </c>
      <c r="M140" s="4">
        <v>0</v>
      </c>
      <c r="N140" s="3" t="b">
        <v>1</v>
      </c>
      <c r="O140" s="4">
        <v>0</v>
      </c>
      <c r="P140" s="4"/>
      <c r="Q140" s="4">
        <v>0</v>
      </c>
      <c r="R140" s="4"/>
      <c r="S140" s="4"/>
      <c r="T140" s="3" t="b">
        <v>0</v>
      </c>
      <c r="U140" s="4">
        <v>7.2244333333333302</v>
      </c>
      <c r="V140" s="4">
        <v>81151.295165982694</v>
      </c>
      <c r="W140" s="4">
        <v>76.894408412382703</v>
      </c>
      <c r="X140" s="3" t="b">
        <v>0</v>
      </c>
    </row>
    <row r="141" spans="1:24">
      <c r="A141" s="3"/>
      <c r="B141" s="3"/>
      <c r="C141" s="3" t="s">
        <v>570</v>
      </c>
      <c r="D141" s="3" t="s">
        <v>174</v>
      </c>
      <c r="E141" s="3"/>
      <c r="F141" s="4">
        <v>75</v>
      </c>
      <c r="G141" s="3" t="s">
        <v>569</v>
      </c>
      <c r="H141" s="3" t="s">
        <v>7</v>
      </c>
      <c r="I141" s="3"/>
      <c r="J141" s="1">
        <v>44274.010358796302</v>
      </c>
      <c r="K141" s="4"/>
      <c r="L141" s="4">
        <v>9.8297333333333299</v>
      </c>
      <c r="M141" s="4">
        <v>0</v>
      </c>
      <c r="N141" s="3" t="b">
        <v>1</v>
      </c>
      <c r="O141" s="4">
        <v>0</v>
      </c>
      <c r="P141" s="4"/>
      <c r="Q141" s="4">
        <v>0</v>
      </c>
      <c r="R141" s="4"/>
      <c r="S141" s="4"/>
      <c r="T141" s="3" t="b">
        <v>0</v>
      </c>
      <c r="U141" s="4">
        <v>7.22441666666667</v>
      </c>
      <c r="V141" s="4">
        <v>79996.012172647999</v>
      </c>
      <c r="W141" s="4">
        <v>78.312491243395797</v>
      </c>
      <c r="X141" s="3" t="b">
        <v>0</v>
      </c>
    </row>
    <row r="142" spans="1:24">
      <c r="A142" s="3"/>
      <c r="B142" s="3"/>
      <c r="C142" s="3" t="s">
        <v>568</v>
      </c>
      <c r="D142" s="3" t="s">
        <v>174</v>
      </c>
      <c r="E142" s="3"/>
      <c r="F142" s="4">
        <v>76</v>
      </c>
      <c r="G142" s="3" t="s">
        <v>567</v>
      </c>
      <c r="H142" s="3" t="s">
        <v>7</v>
      </c>
      <c r="I142" s="3"/>
      <c r="J142" s="1">
        <v>44274.025428240697</v>
      </c>
      <c r="K142" s="4"/>
      <c r="L142" s="4">
        <v>9.6000499999999995</v>
      </c>
      <c r="M142" s="4">
        <v>418.44167289581901</v>
      </c>
      <c r="N142" s="3" t="b">
        <v>0</v>
      </c>
      <c r="O142" s="4">
        <v>3.1863218491885701</v>
      </c>
      <c r="P142" s="4"/>
      <c r="Q142" s="4">
        <v>3.1863218491885701</v>
      </c>
      <c r="R142" s="4"/>
      <c r="S142" s="4">
        <v>48.839620691950302</v>
      </c>
      <c r="T142" s="3" t="b">
        <v>0</v>
      </c>
      <c r="U142" s="4">
        <v>7.2244000000000002</v>
      </c>
      <c r="V142" s="4">
        <v>74687.6504400829</v>
      </c>
      <c r="W142" s="4">
        <v>76.463978715441499</v>
      </c>
      <c r="X142" s="3" t="b">
        <v>0</v>
      </c>
    </row>
    <row r="143" spans="1:24">
      <c r="A143" s="3"/>
      <c r="B143" s="3"/>
      <c r="C143" s="3" t="s">
        <v>566</v>
      </c>
      <c r="D143" s="3" t="s">
        <v>174</v>
      </c>
      <c r="E143" s="3"/>
      <c r="F143" s="4">
        <v>77</v>
      </c>
      <c r="G143" s="3" t="s">
        <v>565</v>
      </c>
      <c r="H143" s="3" t="s">
        <v>7</v>
      </c>
      <c r="I143" s="3"/>
      <c r="J143" s="1">
        <v>44274.040532407402</v>
      </c>
      <c r="K143" s="4"/>
      <c r="L143" s="4">
        <v>9.6035000000000004</v>
      </c>
      <c r="M143" s="4">
        <v>944.38559537865797</v>
      </c>
      <c r="N143" s="3" t="b">
        <v>0</v>
      </c>
      <c r="O143" s="4">
        <v>7.5744292790772096</v>
      </c>
      <c r="P143" s="4"/>
      <c r="Q143" s="4">
        <v>7.5744292790772096</v>
      </c>
      <c r="R143" s="4"/>
      <c r="S143" s="4">
        <v>20.351174499698999</v>
      </c>
      <c r="T143" s="3" t="b">
        <v>0</v>
      </c>
      <c r="U143" s="4">
        <v>7.2278833333333301</v>
      </c>
      <c r="V143" s="4">
        <v>70915.998288610004</v>
      </c>
      <c r="W143" s="4">
        <v>74.887010886341599</v>
      </c>
      <c r="X143" s="3" t="b">
        <v>0</v>
      </c>
    </row>
    <row r="144" spans="1:24">
      <c r="A144" s="3"/>
      <c r="B144" s="3"/>
      <c r="C144" s="3" t="s">
        <v>563</v>
      </c>
      <c r="D144" s="3" t="s">
        <v>174</v>
      </c>
      <c r="E144" s="3"/>
      <c r="F144" s="4">
        <v>78</v>
      </c>
      <c r="G144" s="3" t="s">
        <v>564</v>
      </c>
      <c r="H144" s="3" t="s">
        <v>7</v>
      </c>
      <c r="I144" s="3"/>
      <c r="J144" s="1">
        <v>44274.0555439815</v>
      </c>
      <c r="K144" s="4"/>
      <c r="L144" s="4">
        <v>9.6000499999999995</v>
      </c>
      <c r="M144" s="4">
        <v>1513.0594582061799</v>
      </c>
      <c r="N144" s="3" t="b">
        <v>1</v>
      </c>
      <c r="O144" s="4">
        <v>11.9567317947644</v>
      </c>
      <c r="P144" s="4"/>
      <c r="Q144" s="4">
        <v>11.9567317947644</v>
      </c>
      <c r="R144" s="4"/>
      <c r="S144" s="4">
        <v>17.554348095860099</v>
      </c>
      <c r="T144" s="3" t="b">
        <v>0</v>
      </c>
      <c r="U144" s="4">
        <v>7.2244000000000002</v>
      </c>
      <c r="V144" s="4">
        <v>71982.928384956103</v>
      </c>
      <c r="W144" s="4">
        <v>74.505991972225203</v>
      </c>
      <c r="X144" s="3" t="b">
        <v>0</v>
      </c>
    </row>
    <row r="145" spans="1:24">
      <c r="A145" s="3"/>
      <c r="B145" s="3"/>
      <c r="C145" s="3" t="s">
        <v>563</v>
      </c>
      <c r="D145" s="3" t="s">
        <v>174</v>
      </c>
      <c r="E145" s="3"/>
      <c r="F145" s="4">
        <v>78</v>
      </c>
      <c r="G145" s="3" t="s">
        <v>562</v>
      </c>
      <c r="H145" s="3" t="s">
        <v>7</v>
      </c>
      <c r="I145" s="3"/>
      <c r="J145" s="1">
        <v>44274.0707175926</v>
      </c>
      <c r="K145" s="4"/>
      <c r="L145" s="4">
        <v>9.6035166666666694</v>
      </c>
      <c r="M145" s="4">
        <v>1154.8477786671699</v>
      </c>
      <c r="N145" s="3" t="b">
        <v>1</v>
      </c>
      <c r="O145" s="4">
        <v>9.1581708854812707</v>
      </c>
      <c r="P145" s="4"/>
      <c r="Q145" s="4">
        <v>9.1581708854812707</v>
      </c>
      <c r="R145" s="4"/>
      <c r="S145" s="4">
        <v>9.8745201375907197</v>
      </c>
      <c r="T145" s="3" t="b">
        <v>0</v>
      </c>
      <c r="U145" s="4">
        <v>7.2244333333333302</v>
      </c>
      <c r="V145" s="4">
        <v>71725.845922272405</v>
      </c>
      <c r="W145" s="4">
        <v>74.4589725122853</v>
      </c>
      <c r="X145" s="3" t="b">
        <v>0</v>
      </c>
    </row>
    <row r="146" spans="1:24">
      <c r="A146" s="3"/>
      <c r="B146" s="3"/>
      <c r="C146" s="3" t="s">
        <v>561</v>
      </c>
      <c r="D146" s="3" t="s">
        <v>174</v>
      </c>
      <c r="E146" s="3"/>
      <c r="F146" s="4">
        <v>79</v>
      </c>
      <c r="G146" s="3" t="s">
        <v>560</v>
      </c>
      <c r="H146" s="3" t="s">
        <v>7</v>
      </c>
      <c r="I146" s="3"/>
      <c r="J146" s="1">
        <v>44274.085833333302</v>
      </c>
      <c r="K146" s="4"/>
      <c r="L146" s="4">
        <v>9.6001666666666701</v>
      </c>
      <c r="M146" s="4">
        <v>1061.5213566448299</v>
      </c>
      <c r="N146" s="3" t="b">
        <v>1</v>
      </c>
      <c r="O146" s="4">
        <v>8.18984768219158</v>
      </c>
      <c r="P146" s="4"/>
      <c r="Q146" s="4">
        <v>8.18984768219158</v>
      </c>
      <c r="R146" s="4"/>
      <c r="S146" s="4">
        <v>148.833947042359</v>
      </c>
      <c r="T146" s="3" t="b">
        <v>0</v>
      </c>
      <c r="U146" s="4">
        <v>7.2245166666666698</v>
      </c>
      <c r="V146" s="4">
        <v>73723.081850931296</v>
      </c>
      <c r="W146" s="4">
        <v>77.141274679320304</v>
      </c>
      <c r="X146" s="3" t="b">
        <v>0</v>
      </c>
    </row>
    <row r="147" spans="1:24">
      <c r="A147" s="3"/>
      <c r="B147" s="3"/>
      <c r="C147" s="3" t="s">
        <v>559</v>
      </c>
      <c r="D147" s="3" t="s">
        <v>174</v>
      </c>
      <c r="E147" s="3"/>
      <c r="F147" s="4">
        <v>80</v>
      </c>
      <c r="G147" s="3" t="s">
        <v>558</v>
      </c>
      <c r="H147" s="3" t="s">
        <v>7</v>
      </c>
      <c r="I147" s="3"/>
      <c r="J147" s="1">
        <v>44274.100879629601</v>
      </c>
      <c r="K147" s="4"/>
      <c r="L147" s="4">
        <v>9.6103666666666694</v>
      </c>
      <c r="M147" s="4">
        <v>1123.25759645381</v>
      </c>
      <c r="N147" s="3" t="b">
        <v>0</v>
      </c>
      <c r="O147" s="4">
        <v>9.5465791708546899</v>
      </c>
      <c r="P147" s="4"/>
      <c r="Q147" s="4">
        <v>9.5465791708546899</v>
      </c>
      <c r="R147" s="4"/>
      <c r="S147" s="4" t="s">
        <v>30</v>
      </c>
      <c r="T147" s="3" t="b">
        <v>0</v>
      </c>
      <c r="U147" s="4">
        <v>7.2209666666666701</v>
      </c>
      <c r="V147" s="4">
        <v>66926.007510594995</v>
      </c>
      <c r="W147" s="4">
        <v>75.236123688508101</v>
      </c>
      <c r="X147" s="3" t="b">
        <v>0</v>
      </c>
    </row>
    <row r="148" spans="1:24">
      <c r="A148" s="3"/>
      <c r="B148" s="3"/>
      <c r="C148" s="3" t="s">
        <v>557</v>
      </c>
      <c r="D148" s="3" t="s">
        <v>174</v>
      </c>
      <c r="E148" s="3"/>
      <c r="F148" s="4">
        <v>81</v>
      </c>
      <c r="G148" s="3" t="s">
        <v>556</v>
      </c>
      <c r="H148" s="3" t="s">
        <v>7</v>
      </c>
      <c r="I148" s="3"/>
      <c r="J148" s="1">
        <v>44274.116087962997</v>
      </c>
      <c r="K148" s="4"/>
      <c r="L148" s="4">
        <v>9.6000499999999995</v>
      </c>
      <c r="M148" s="4">
        <v>873.83182646199396</v>
      </c>
      <c r="N148" s="3" t="b">
        <v>0</v>
      </c>
      <c r="O148" s="4">
        <v>7.6469903518020104</v>
      </c>
      <c r="P148" s="4"/>
      <c r="Q148" s="4">
        <v>7.6469903518020104</v>
      </c>
      <c r="R148" s="4"/>
      <c r="S148" s="4">
        <v>142.35676396157999</v>
      </c>
      <c r="T148" s="3" t="b">
        <v>0</v>
      </c>
      <c r="U148" s="4">
        <v>7.2243833333333303</v>
      </c>
      <c r="V148" s="4">
        <v>64995.423869499697</v>
      </c>
      <c r="W148" s="4">
        <v>76.952045523928902</v>
      </c>
      <c r="X148" s="3" t="b">
        <v>0</v>
      </c>
    </row>
    <row r="149" spans="1:24">
      <c r="A149" s="3"/>
      <c r="B149" s="3"/>
      <c r="C149" s="3" t="s">
        <v>555</v>
      </c>
      <c r="D149" s="3" t="s">
        <v>174</v>
      </c>
      <c r="E149" s="3"/>
      <c r="F149" s="4">
        <v>82</v>
      </c>
      <c r="G149" s="3" t="s">
        <v>554</v>
      </c>
      <c r="H149" s="3" t="s">
        <v>7</v>
      </c>
      <c r="I149" s="3"/>
      <c r="J149" s="1">
        <v>44274.131226851903</v>
      </c>
      <c r="K149" s="4"/>
      <c r="L149" s="4">
        <v>9.6036333333333292</v>
      </c>
      <c r="M149" s="4">
        <v>115265.06068759</v>
      </c>
      <c r="N149" s="3" t="b">
        <v>0</v>
      </c>
      <c r="O149" s="4">
        <v>1092.24454602114</v>
      </c>
      <c r="P149" s="4"/>
      <c r="Q149" s="4">
        <v>1092.24454602114</v>
      </c>
      <c r="R149" s="4">
        <f>(O149/(AVERAGE(O149:O151))*100)</f>
        <v>104.42417858444087</v>
      </c>
      <c r="S149" s="4">
        <v>11.3187645273195</v>
      </c>
      <c r="T149" s="3" t="b">
        <v>0</v>
      </c>
      <c r="U149" s="4">
        <v>7.2245499999999998</v>
      </c>
      <c r="V149" s="4">
        <v>61467.660178336802</v>
      </c>
      <c r="W149" s="4">
        <v>77.464739437483701</v>
      </c>
      <c r="X149" s="3" t="b">
        <v>0</v>
      </c>
    </row>
    <row r="150" spans="1:24">
      <c r="A150" s="3"/>
      <c r="B150" s="3"/>
      <c r="C150" s="3" t="s">
        <v>551</v>
      </c>
      <c r="D150" s="3" t="s">
        <v>174</v>
      </c>
      <c r="E150" s="3"/>
      <c r="F150" s="4">
        <v>83</v>
      </c>
      <c r="G150" s="3" t="s">
        <v>550</v>
      </c>
      <c r="H150" s="3" t="s">
        <v>7</v>
      </c>
      <c r="I150" s="3"/>
      <c r="J150" s="1">
        <v>44274.176342592596</v>
      </c>
      <c r="K150" s="4"/>
      <c r="L150" s="4">
        <v>9.6034666666666695</v>
      </c>
      <c r="M150" s="4">
        <v>123570.452262761</v>
      </c>
      <c r="N150" s="3" t="b">
        <v>0</v>
      </c>
      <c r="O150" s="4">
        <v>1055.76009832554</v>
      </c>
      <c r="P150" s="4"/>
      <c r="Q150" s="4">
        <v>1055.76009832554</v>
      </c>
      <c r="R150" s="4">
        <f>(O150/(AVERAGE(O149:O151))*100)</f>
        <v>100.93607832740712</v>
      </c>
      <c r="S150" s="4">
        <v>11.1504823856034</v>
      </c>
      <c r="T150" s="3" t="b">
        <v>0</v>
      </c>
      <c r="U150" s="4">
        <v>7.2244000000000002</v>
      </c>
      <c r="V150" s="4">
        <v>68118.800312288004</v>
      </c>
      <c r="W150" s="4">
        <v>76.333916911146105</v>
      </c>
      <c r="X150" s="3" t="b">
        <v>0</v>
      </c>
    </row>
    <row r="151" spans="1:24">
      <c r="A151" s="3"/>
      <c r="B151" s="3"/>
      <c r="C151" s="3" t="s">
        <v>549</v>
      </c>
      <c r="D151" s="3" t="s">
        <v>174</v>
      </c>
      <c r="E151" s="3"/>
      <c r="F151" s="4">
        <v>84</v>
      </c>
      <c r="G151" s="3" t="s">
        <v>548</v>
      </c>
      <c r="H151" s="3" t="s">
        <v>7</v>
      </c>
      <c r="I151" s="3"/>
      <c r="J151" s="1">
        <v>44274.191377314797</v>
      </c>
      <c r="K151" s="4"/>
      <c r="L151" s="4">
        <v>9.6035000000000004</v>
      </c>
      <c r="M151" s="4">
        <v>113961.782081735</v>
      </c>
      <c r="N151" s="3" t="b">
        <v>0</v>
      </c>
      <c r="O151" s="4">
        <v>989.90238301264401</v>
      </c>
      <c r="P151" s="4"/>
      <c r="Q151" s="4">
        <v>989.90238301264401</v>
      </c>
      <c r="R151" s="4">
        <f>(O151/(AVERAGE(O149:O151))*100)</f>
        <v>94.639743088152002</v>
      </c>
      <c r="S151" s="4">
        <v>11.4851313002883</v>
      </c>
      <c r="T151" s="3" t="b">
        <v>0</v>
      </c>
      <c r="U151" s="4">
        <v>7.22441666666667</v>
      </c>
      <c r="V151" s="4">
        <v>66903.845231747298</v>
      </c>
      <c r="W151" s="4">
        <v>74.542975455152998</v>
      </c>
      <c r="X151" s="3" t="b">
        <v>0</v>
      </c>
    </row>
    <row r="152" spans="1:24">
      <c r="A152" s="3"/>
      <c r="B152" s="3"/>
      <c r="C152" s="3" t="s">
        <v>547</v>
      </c>
      <c r="D152" s="3" t="s">
        <v>174</v>
      </c>
      <c r="E152" s="3"/>
      <c r="F152" s="4">
        <v>85</v>
      </c>
      <c r="G152" s="3" t="s">
        <v>546</v>
      </c>
      <c r="H152" s="3" t="s">
        <v>7</v>
      </c>
      <c r="I152" s="3"/>
      <c r="J152" s="1">
        <v>44274.206365740698</v>
      </c>
      <c r="K152" s="4"/>
      <c r="L152" s="4">
        <v>9.6034833333333296</v>
      </c>
      <c r="M152" s="4">
        <v>151900.312719857</v>
      </c>
      <c r="N152" s="3" t="b">
        <v>0</v>
      </c>
      <c r="O152" s="4">
        <v>1333.3984389882</v>
      </c>
      <c r="P152" s="4"/>
      <c r="Q152" s="4">
        <v>1333.3984389882</v>
      </c>
      <c r="R152" s="4">
        <f>(O152/(AVERAGE(O152:O154))*100)</f>
        <v>97.826964463774786</v>
      </c>
      <c r="S152" s="4">
        <v>11.3552999837132</v>
      </c>
      <c r="T152" s="3" t="b">
        <v>0</v>
      </c>
      <c r="U152" s="4">
        <v>7.2244000000000002</v>
      </c>
      <c r="V152" s="4">
        <v>66710.883568968304</v>
      </c>
      <c r="W152" s="4">
        <v>77.535284461672603</v>
      </c>
      <c r="X152" s="3" t="b">
        <v>0</v>
      </c>
    </row>
    <row r="153" spans="1:24">
      <c r="A153" s="3"/>
      <c r="B153" s="3"/>
      <c r="C153" s="3" t="s">
        <v>545</v>
      </c>
      <c r="D153" s="3" t="s">
        <v>174</v>
      </c>
      <c r="E153" s="3"/>
      <c r="F153" s="4">
        <v>86</v>
      </c>
      <c r="G153" s="3" t="s">
        <v>544</v>
      </c>
      <c r="H153" s="3" t="s">
        <v>7</v>
      </c>
      <c r="I153" s="3"/>
      <c r="J153" s="1">
        <v>44274.221412036997</v>
      </c>
      <c r="K153" s="4"/>
      <c r="L153" s="4">
        <v>9.6035166666666694</v>
      </c>
      <c r="M153" s="4">
        <v>150854.31625384401</v>
      </c>
      <c r="N153" s="3" t="b">
        <v>0</v>
      </c>
      <c r="O153" s="4">
        <v>1271.69508622941</v>
      </c>
      <c r="P153" s="4"/>
      <c r="Q153" s="4">
        <v>1271.69508622941</v>
      </c>
      <c r="R153" s="4">
        <f>(O153/(AVERAGE(O152:O154))*100)</f>
        <v>93.299996738951066</v>
      </c>
      <c r="S153" s="4">
        <v>11.6673504188993</v>
      </c>
      <c r="T153" s="3" t="b">
        <v>0</v>
      </c>
      <c r="U153" s="4">
        <v>7.2244333333333302</v>
      </c>
      <c r="V153" s="4">
        <v>69370.622007108905</v>
      </c>
      <c r="W153" s="4">
        <v>76.104684598776601</v>
      </c>
      <c r="X153" s="3" t="b">
        <v>0</v>
      </c>
    </row>
    <row r="154" spans="1:24">
      <c r="A154" s="3"/>
      <c r="B154" s="3"/>
      <c r="C154" s="3" t="s">
        <v>543</v>
      </c>
      <c r="D154" s="3" t="s">
        <v>174</v>
      </c>
      <c r="E154" s="3"/>
      <c r="F154" s="4">
        <v>87</v>
      </c>
      <c r="G154" s="3" t="s">
        <v>542</v>
      </c>
      <c r="H154" s="3" t="s">
        <v>7</v>
      </c>
      <c r="I154" s="3"/>
      <c r="J154" s="1">
        <v>44274.236377314803</v>
      </c>
      <c r="K154" s="4"/>
      <c r="L154" s="4">
        <v>9.6000499999999995</v>
      </c>
      <c r="M154" s="4">
        <v>173249.574874877</v>
      </c>
      <c r="N154" s="3" t="b">
        <v>0</v>
      </c>
      <c r="O154" s="4">
        <v>1483.9583419144501</v>
      </c>
      <c r="P154" s="4"/>
      <c r="Q154" s="4">
        <v>1483.9583419144501</v>
      </c>
      <c r="R154" s="4">
        <f>(O154/(AVERAGE(O152:O154))*100)</f>
        <v>108.87303879727412</v>
      </c>
      <c r="S154" s="4">
        <v>11.687738878386201</v>
      </c>
      <c r="T154" s="3" t="b">
        <v>0</v>
      </c>
      <c r="U154" s="4">
        <v>7.2244000000000002</v>
      </c>
      <c r="V154" s="4">
        <v>68597.598871376395</v>
      </c>
      <c r="W154" s="4">
        <v>77.953527621246806</v>
      </c>
      <c r="X154" s="3" t="b">
        <v>0</v>
      </c>
    </row>
    <row r="155" spans="1:24">
      <c r="A155" s="3"/>
      <c r="B155" s="3"/>
      <c r="C155" s="3" t="s">
        <v>541</v>
      </c>
      <c r="D155" s="3" t="s">
        <v>174</v>
      </c>
      <c r="E155" s="3"/>
      <c r="F155" s="4">
        <v>88</v>
      </c>
      <c r="G155" s="3" t="s">
        <v>540</v>
      </c>
      <c r="H155" s="3" t="s">
        <v>7</v>
      </c>
      <c r="I155" s="3"/>
      <c r="J155" s="1">
        <v>44274.251377314802</v>
      </c>
      <c r="K155" s="4"/>
      <c r="L155" s="4">
        <v>9.6035333333333295</v>
      </c>
      <c r="M155" s="4">
        <v>188385.921115323</v>
      </c>
      <c r="N155" s="3" t="b">
        <v>0</v>
      </c>
      <c r="O155" s="4">
        <v>1331.37448878279</v>
      </c>
      <c r="P155" s="4"/>
      <c r="Q155" s="4">
        <v>1331.37448878279</v>
      </c>
      <c r="R155" s="4">
        <f>(O155/(AVERAGE(O155:O156,O158))*100)</f>
        <v>94.491856382949209</v>
      </c>
      <c r="S155" s="4">
        <v>10.991208635534999</v>
      </c>
      <c r="T155" s="3" t="b">
        <v>0</v>
      </c>
      <c r="U155" s="4">
        <v>7.22445</v>
      </c>
      <c r="V155" s="4">
        <v>82856.4991833596</v>
      </c>
      <c r="W155" s="4">
        <v>73.999361793592698</v>
      </c>
      <c r="X155" s="3" t="b">
        <v>0</v>
      </c>
    </row>
    <row r="156" spans="1:24">
      <c r="A156" s="3"/>
      <c r="B156" s="3"/>
      <c r="C156" s="3" t="s">
        <v>521</v>
      </c>
      <c r="D156" s="3" t="s">
        <v>174</v>
      </c>
      <c r="E156" s="3"/>
      <c r="F156" s="4">
        <v>89</v>
      </c>
      <c r="G156" s="3" t="s">
        <v>539</v>
      </c>
      <c r="H156" s="3" t="s">
        <v>7</v>
      </c>
      <c r="I156" s="3"/>
      <c r="J156" s="1">
        <v>44274.266400462999</v>
      </c>
      <c r="K156" s="4"/>
      <c r="L156" s="4">
        <v>9.6034833333333296</v>
      </c>
      <c r="M156" s="4">
        <v>196767.015345041</v>
      </c>
      <c r="N156" s="3" t="b">
        <v>0</v>
      </c>
      <c r="O156" s="4">
        <v>1478.2884178495599</v>
      </c>
      <c r="P156" s="4"/>
      <c r="Q156" s="4">
        <v>1478.2884178495599</v>
      </c>
      <c r="R156" s="4">
        <f>(O156/(AVERAGE(O155:O156,O158))*100)</f>
        <v>104.91880237222064</v>
      </c>
      <c r="S156" s="4">
        <v>11.953408356202001</v>
      </c>
      <c r="T156" s="3" t="b">
        <v>0</v>
      </c>
      <c r="U156" s="4">
        <v>7.2244000000000002</v>
      </c>
      <c r="V156" s="4">
        <v>78198.150384119202</v>
      </c>
      <c r="W156" s="4">
        <v>76.727478070819899</v>
      </c>
      <c r="X156" s="3" t="b">
        <v>0</v>
      </c>
    </row>
    <row r="157" spans="1:24">
      <c r="A157" s="3"/>
      <c r="B157" s="3"/>
      <c r="C157" s="3" t="s">
        <v>521</v>
      </c>
      <c r="D157" s="3" t="s">
        <v>174</v>
      </c>
      <c r="E157" s="3"/>
      <c r="F157" s="4">
        <v>89</v>
      </c>
      <c r="G157" s="3" t="s">
        <v>538</v>
      </c>
      <c r="H157" s="3" t="s">
        <v>7</v>
      </c>
      <c r="I157" s="3"/>
      <c r="J157" s="1">
        <v>44274.281539351898</v>
      </c>
      <c r="K157" s="4"/>
      <c r="L157" s="4">
        <v>9.6035166666666694</v>
      </c>
      <c r="M157" s="4">
        <v>195760.148262848</v>
      </c>
      <c r="N157" s="3" t="b">
        <v>0</v>
      </c>
      <c r="O157" s="4">
        <v>1521.8752832741</v>
      </c>
      <c r="P157" s="4"/>
      <c r="Q157" s="4">
        <v>1521.8752832741</v>
      </c>
      <c r="R157" s="4"/>
      <c r="S157" s="4">
        <v>11.7477748444991</v>
      </c>
      <c r="T157" s="3" t="b">
        <v>0</v>
      </c>
      <c r="U157" s="4">
        <v>7.2244333333333302</v>
      </c>
      <c r="V157" s="4">
        <v>75643.610485070807</v>
      </c>
      <c r="W157" s="4">
        <v>75.960838913128796</v>
      </c>
      <c r="X157" s="3" t="b">
        <v>0</v>
      </c>
    </row>
    <row r="158" spans="1:24">
      <c r="A158" s="3"/>
      <c r="B158" s="3"/>
      <c r="C158" s="3" t="s">
        <v>537</v>
      </c>
      <c r="D158" s="3" t="s">
        <v>174</v>
      </c>
      <c r="E158" s="3"/>
      <c r="F158" s="4">
        <v>90</v>
      </c>
      <c r="G158" s="3" t="s">
        <v>536</v>
      </c>
      <c r="H158" s="3" t="s">
        <v>7</v>
      </c>
      <c r="I158" s="3"/>
      <c r="J158" s="1">
        <v>44274.2966087963</v>
      </c>
      <c r="K158" s="4"/>
      <c r="L158" s="4">
        <v>9.6034833333333296</v>
      </c>
      <c r="M158" s="4">
        <v>174810.66003303701</v>
      </c>
      <c r="N158" s="3" t="b">
        <v>0</v>
      </c>
      <c r="O158" s="4">
        <v>1417.2870330124999</v>
      </c>
      <c r="P158" s="4"/>
      <c r="Q158" s="4">
        <v>1417.2870330124999</v>
      </c>
      <c r="R158" s="4">
        <f>(O158/(AVERAGE(O155:O156,O158))*100)</f>
        <v>100.58934124483014</v>
      </c>
      <c r="S158" s="4">
        <v>11.0159150042515</v>
      </c>
      <c r="T158" s="3" t="b">
        <v>0</v>
      </c>
      <c r="U158" s="4">
        <v>7.22786666666667</v>
      </c>
      <c r="V158" s="4">
        <v>72363.773594004801</v>
      </c>
      <c r="W158" s="4">
        <v>76.219685541947001</v>
      </c>
      <c r="X158" s="3" t="b">
        <v>0</v>
      </c>
    </row>
    <row r="159" spans="1:24">
      <c r="A159" s="3"/>
      <c r="B159" s="3"/>
      <c r="C159" s="3" t="s">
        <v>535</v>
      </c>
      <c r="D159" s="3" t="s">
        <v>174</v>
      </c>
      <c r="E159" s="3"/>
      <c r="F159" s="4">
        <v>91</v>
      </c>
      <c r="G159" s="3" t="s">
        <v>534</v>
      </c>
      <c r="H159" s="3" t="s">
        <v>7</v>
      </c>
      <c r="I159" s="3"/>
      <c r="J159" s="1">
        <v>44274.311666666697</v>
      </c>
      <c r="K159" s="4"/>
      <c r="L159" s="4">
        <v>9.6035000000000004</v>
      </c>
      <c r="M159" s="4">
        <v>77567.485969287096</v>
      </c>
      <c r="N159" s="3" t="b">
        <v>0</v>
      </c>
      <c r="O159" s="4">
        <v>631.78436866472396</v>
      </c>
      <c r="P159" s="4"/>
      <c r="Q159" s="4">
        <v>631.78436866472396</v>
      </c>
      <c r="R159" s="4">
        <f>(O159/(AVERAGE(O159:O161))*100)</f>
        <v>108.27326571991827</v>
      </c>
      <c r="S159" s="4">
        <v>11.253345217345601</v>
      </c>
      <c r="T159" s="3" t="b">
        <v>0</v>
      </c>
      <c r="U159" s="4">
        <v>7.2278833333333301</v>
      </c>
      <c r="V159" s="4">
        <v>70789.192526490297</v>
      </c>
      <c r="W159" s="4">
        <v>74.335348906864496</v>
      </c>
      <c r="X159" s="3" t="b">
        <v>0</v>
      </c>
    </row>
    <row r="160" spans="1:24">
      <c r="A160" s="3"/>
      <c r="B160" s="3"/>
      <c r="C160" s="3" t="s">
        <v>530</v>
      </c>
      <c r="D160" s="3" t="s">
        <v>174</v>
      </c>
      <c r="E160" s="3"/>
      <c r="F160" s="4">
        <v>92</v>
      </c>
      <c r="G160" s="3" t="s">
        <v>529</v>
      </c>
      <c r="H160" s="3" t="s">
        <v>7</v>
      </c>
      <c r="I160" s="3"/>
      <c r="J160" s="1">
        <v>44274.356643518498</v>
      </c>
      <c r="K160" s="4"/>
      <c r="L160" s="4">
        <v>9.6000333333333305</v>
      </c>
      <c r="M160" s="4">
        <v>56977.678084726896</v>
      </c>
      <c r="N160" s="3" t="b">
        <v>0</v>
      </c>
      <c r="O160" s="4">
        <v>449.78482743608203</v>
      </c>
      <c r="P160" s="4"/>
      <c r="Q160" s="4">
        <v>449.78482743608203</v>
      </c>
      <c r="R160" s="4">
        <f>(O160/(AVERAGE(O159:O161))*100)</f>
        <v>77.082743026234141</v>
      </c>
      <c r="S160" s="4">
        <v>10.8983526129196</v>
      </c>
      <c r="T160" s="3" t="b">
        <v>0</v>
      </c>
      <c r="U160" s="4">
        <v>7.2243833333333303</v>
      </c>
      <c r="V160" s="4">
        <v>72748.523553116902</v>
      </c>
      <c r="W160" s="4">
        <v>76.092858278903705</v>
      </c>
      <c r="X160" s="3" t="b">
        <v>0</v>
      </c>
    </row>
    <row r="161" spans="1:24">
      <c r="A161" s="3"/>
      <c r="B161" s="3"/>
      <c r="C161" s="3" t="s">
        <v>528</v>
      </c>
      <c r="D161" s="3" t="s">
        <v>174</v>
      </c>
      <c r="E161" s="3"/>
      <c r="F161" s="4">
        <v>93</v>
      </c>
      <c r="G161" s="3" t="s">
        <v>527</v>
      </c>
      <c r="H161" s="3" t="s">
        <v>7</v>
      </c>
      <c r="I161" s="3"/>
      <c r="J161" s="1">
        <v>44274.371747685203</v>
      </c>
      <c r="K161" s="4"/>
      <c r="L161" s="4">
        <v>9.6000833333333304</v>
      </c>
      <c r="M161" s="4">
        <v>86295.067740269398</v>
      </c>
      <c r="N161" s="3" t="b">
        <v>0</v>
      </c>
      <c r="O161" s="4">
        <v>668.95813249855405</v>
      </c>
      <c r="P161" s="4"/>
      <c r="Q161" s="4">
        <v>668.95813249855405</v>
      </c>
      <c r="R161" s="4">
        <f>(O161/(AVERAGE(O159:O161))*100)</f>
        <v>114.64399125384759</v>
      </c>
      <c r="S161" s="4">
        <v>11.058943772901101</v>
      </c>
      <c r="T161" s="3" t="b">
        <v>0</v>
      </c>
      <c r="U161" s="4">
        <v>7.22441666666667</v>
      </c>
      <c r="V161" s="4">
        <v>74438.522876997798</v>
      </c>
      <c r="W161" s="4">
        <v>73.437247768219706</v>
      </c>
      <c r="X161" s="3" t="b">
        <v>0</v>
      </c>
    </row>
    <row r="162" spans="1:24">
      <c r="A162" s="3"/>
      <c r="B162" s="3"/>
      <c r="C162" s="3" t="s">
        <v>526</v>
      </c>
      <c r="D162" s="3" t="s">
        <v>174</v>
      </c>
      <c r="E162" s="3"/>
      <c r="F162" s="4">
        <v>94</v>
      </c>
      <c r="G162" s="3" t="s">
        <v>525</v>
      </c>
      <c r="H162" s="3" t="s">
        <v>7</v>
      </c>
      <c r="I162" s="3"/>
      <c r="J162" s="1">
        <v>44274.386793981503</v>
      </c>
      <c r="K162" s="4"/>
      <c r="L162" s="4">
        <v>9.6034833333333296</v>
      </c>
      <c r="M162" s="4">
        <v>40561.675669323602</v>
      </c>
      <c r="N162" s="3" t="b">
        <v>0</v>
      </c>
      <c r="O162" s="4">
        <v>325.06957479927001</v>
      </c>
      <c r="P162" s="4"/>
      <c r="Q162" s="4">
        <v>325.06957479927001</v>
      </c>
      <c r="R162" s="4">
        <f>(O162/(AVERAGE(O162:O164))*100)</f>
        <v>114.02000621322814</v>
      </c>
      <c r="S162" s="4">
        <v>11.4973636050627</v>
      </c>
      <c r="T162" s="3" t="b">
        <v>0</v>
      </c>
      <c r="U162" s="4">
        <v>7.2244000000000002</v>
      </c>
      <c r="V162" s="4">
        <v>71462.960795798601</v>
      </c>
      <c r="W162" s="4">
        <v>74.586832787492597</v>
      </c>
      <c r="X162" s="3" t="b">
        <v>0</v>
      </c>
    </row>
    <row r="163" spans="1:24">
      <c r="A163" s="3"/>
      <c r="B163" s="3"/>
      <c r="C163" s="3" t="s">
        <v>524</v>
      </c>
      <c r="D163" s="3" t="s">
        <v>174</v>
      </c>
      <c r="E163" s="3"/>
      <c r="F163" s="4">
        <v>95</v>
      </c>
      <c r="G163" s="3" t="s">
        <v>523</v>
      </c>
      <c r="H163" s="3" t="s">
        <v>7</v>
      </c>
      <c r="I163" s="3"/>
      <c r="J163" s="1">
        <v>44274.401828703703</v>
      </c>
      <c r="K163" s="4"/>
      <c r="L163" s="4">
        <v>9.6035000000000004</v>
      </c>
      <c r="M163" s="4">
        <v>34612.2779133972</v>
      </c>
      <c r="N163" s="3" t="b">
        <v>0</v>
      </c>
      <c r="O163" s="4">
        <v>278.266008996165</v>
      </c>
      <c r="P163" s="4"/>
      <c r="Q163" s="4">
        <v>278.266008996165</v>
      </c>
      <c r="R163" s="4">
        <f>(O163/(AVERAGE(O162:O164))*100)</f>
        <v>97.603388733826776</v>
      </c>
      <c r="S163" s="4">
        <v>13.4471136767665</v>
      </c>
      <c r="T163" s="3" t="b">
        <v>0</v>
      </c>
      <c r="U163" s="4">
        <v>7.2278833333333301</v>
      </c>
      <c r="V163" s="4">
        <v>71165.320470705599</v>
      </c>
      <c r="W163" s="4">
        <v>80.838671975155805</v>
      </c>
      <c r="X163" s="3" t="b">
        <v>0</v>
      </c>
    </row>
    <row r="164" spans="1:24">
      <c r="A164" s="3"/>
      <c r="B164" s="3"/>
      <c r="C164" s="3" t="s">
        <v>510</v>
      </c>
      <c r="D164" s="3" t="s">
        <v>174</v>
      </c>
      <c r="E164" s="3"/>
      <c r="F164" s="4">
        <v>96</v>
      </c>
      <c r="G164" s="3" t="s">
        <v>522</v>
      </c>
      <c r="H164" s="3" t="s">
        <v>7</v>
      </c>
      <c r="I164" s="3"/>
      <c r="J164" s="1">
        <v>44274.4167592593</v>
      </c>
      <c r="K164" s="4"/>
      <c r="L164" s="4">
        <v>9.6035000000000004</v>
      </c>
      <c r="M164" s="4">
        <v>31197.969394774998</v>
      </c>
      <c r="N164" s="3" t="b">
        <v>0</v>
      </c>
      <c r="O164" s="4">
        <v>251.96056710467801</v>
      </c>
      <c r="P164" s="4"/>
      <c r="Q164" s="4">
        <v>251.96056710467801</v>
      </c>
      <c r="R164" s="4">
        <f>(O164/(AVERAGE(O162:O164))*100)</f>
        <v>88.376605052945081</v>
      </c>
      <c r="S164" s="4">
        <v>12.0352049476859</v>
      </c>
      <c r="T164" s="3" t="b">
        <v>0</v>
      </c>
      <c r="U164" s="4">
        <v>7.2244000000000002</v>
      </c>
      <c r="V164" s="4">
        <v>70801.640641669597</v>
      </c>
      <c r="W164" s="4">
        <v>74.571436909140999</v>
      </c>
      <c r="X164" s="3" t="b">
        <v>0</v>
      </c>
    </row>
    <row r="165" spans="1:24">
      <c r="A165" s="3"/>
      <c r="B165" s="3"/>
      <c r="C165" s="3" t="s">
        <v>521</v>
      </c>
      <c r="D165" s="3" t="s">
        <v>174</v>
      </c>
      <c r="E165" s="3"/>
      <c r="F165" s="4">
        <v>89</v>
      </c>
      <c r="G165" s="3" t="s">
        <v>520</v>
      </c>
      <c r="H165" s="3" t="s">
        <v>7</v>
      </c>
      <c r="I165" s="3"/>
      <c r="J165" s="1">
        <v>44274.431828703702</v>
      </c>
      <c r="K165" s="4"/>
      <c r="L165" s="4">
        <v>9.6035000000000004</v>
      </c>
      <c r="M165" s="4">
        <v>197377.652403382</v>
      </c>
      <c r="N165" s="3" t="b">
        <v>0</v>
      </c>
      <c r="O165" s="4">
        <v>1491.7819324473101</v>
      </c>
      <c r="P165" s="4"/>
      <c r="Q165" s="4">
        <v>1491.7819324473101</v>
      </c>
      <c r="R165" s="4"/>
      <c r="S165" s="4">
        <v>11.4055534280192</v>
      </c>
      <c r="T165" s="3" t="b">
        <v>0</v>
      </c>
      <c r="U165" s="4">
        <v>7.22441666666667</v>
      </c>
      <c r="V165" s="4">
        <v>77754.782017816295</v>
      </c>
      <c r="W165" s="4">
        <v>77.255418643145404</v>
      </c>
      <c r="X165" s="3" t="b">
        <v>0</v>
      </c>
    </row>
    <row r="166" spans="1:24">
      <c r="A166" s="3"/>
      <c r="B166" s="3"/>
      <c r="C166" s="3" t="s">
        <v>519</v>
      </c>
      <c r="D166" s="3" t="s">
        <v>174</v>
      </c>
      <c r="E166" s="3"/>
      <c r="F166" s="4">
        <v>97</v>
      </c>
      <c r="G166" s="3" t="s">
        <v>518</v>
      </c>
      <c r="H166" s="3" t="s">
        <v>7</v>
      </c>
      <c r="I166" s="3"/>
      <c r="J166" s="1">
        <v>44274.446967592601</v>
      </c>
      <c r="K166" s="4"/>
      <c r="L166" s="4">
        <v>9.6034666666666695</v>
      </c>
      <c r="M166" s="4">
        <v>1997.31875482532</v>
      </c>
      <c r="N166" s="3" t="b">
        <v>0</v>
      </c>
      <c r="O166" s="4">
        <v>14.8208232223433</v>
      </c>
      <c r="P166" s="4"/>
      <c r="Q166" s="4">
        <v>14.8208232223433</v>
      </c>
      <c r="R166" s="4">
        <f>(O166/(AVERAGE(O166:O168))*100)</f>
        <v>124.86918321028257</v>
      </c>
      <c r="S166" s="4">
        <v>6.2460233758099797</v>
      </c>
      <c r="T166" s="3" t="b">
        <v>0</v>
      </c>
      <c r="U166" s="4">
        <v>7.2244000000000002</v>
      </c>
      <c r="V166" s="4">
        <v>76663.386397363895</v>
      </c>
      <c r="W166" s="4">
        <v>75.743326820439805</v>
      </c>
      <c r="X166" s="3" t="b">
        <v>0</v>
      </c>
    </row>
    <row r="167" spans="1:24">
      <c r="A167" s="3"/>
      <c r="B167" s="3"/>
      <c r="C167" s="3" t="s">
        <v>517</v>
      </c>
      <c r="D167" s="3" t="s">
        <v>174</v>
      </c>
      <c r="E167" s="3"/>
      <c r="F167" s="4">
        <v>98</v>
      </c>
      <c r="G167" s="3" t="s">
        <v>516</v>
      </c>
      <c r="H167" s="3" t="s">
        <v>7</v>
      </c>
      <c r="I167" s="3"/>
      <c r="J167" s="1">
        <v>44274.461932870399</v>
      </c>
      <c r="K167" s="4"/>
      <c r="L167" s="4">
        <v>9.6000833333333304</v>
      </c>
      <c r="M167" s="4">
        <v>1805.63153151341</v>
      </c>
      <c r="N167" s="3" t="b">
        <v>1</v>
      </c>
      <c r="O167" s="4">
        <v>14.3031063915929</v>
      </c>
      <c r="P167" s="4"/>
      <c r="Q167" s="4">
        <v>14.3031063915929</v>
      </c>
      <c r="R167" s="4">
        <f>(O167/(AVERAGE(O166:O168))*100)</f>
        <v>120.50728800242669</v>
      </c>
      <c r="S167" s="4">
        <v>4.4475905030071203</v>
      </c>
      <c r="T167" s="3" t="b">
        <v>0</v>
      </c>
      <c r="U167" s="4">
        <v>7.2244333333333302</v>
      </c>
      <c r="V167" s="4">
        <v>71813.622922592695</v>
      </c>
      <c r="W167" s="4">
        <v>79.6137519998871</v>
      </c>
      <c r="X167" s="3" t="b">
        <v>0</v>
      </c>
    </row>
    <row r="168" spans="1:24">
      <c r="A168" s="3"/>
      <c r="B168" s="3"/>
      <c r="C168" s="3" t="s">
        <v>515</v>
      </c>
      <c r="D168" s="3" t="s">
        <v>174</v>
      </c>
      <c r="E168" s="3"/>
      <c r="F168" s="4">
        <v>99</v>
      </c>
      <c r="G168" s="3" t="s">
        <v>514</v>
      </c>
      <c r="H168" s="3" t="s">
        <v>7</v>
      </c>
      <c r="I168" s="3"/>
      <c r="J168" s="1">
        <v>44274.476863425902</v>
      </c>
      <c r="K168" s="4"/>
      <c r="L168" s="4">
        <v>9.6035000000000004</v>
      </c>
      <c r="M168" s="4">
        <v>1267.0109368131</v>
      </c>
      <c r="N168" s="3" t="b">
        <v>0</v>
      </c>
      <c r="O168" s="4">
        <v>6.48331031823672</v>
      </c>
      <c r="P168" s="4"/>
      <c r="Q168" s="4">
        <v>6.48331031823672</v>
      </c>
      <c r="R168" s="4">
        <f>(O168/(AVERAGE(O166:O168))*100)</f>
        <v>54.623528787290745</v>
      </c>
      <c r="S168" s="4">
        <v>137.750571336809</v>
      </c>
      <c r="T168" s="3" t="b">
        <v>0</v>
      </c>
      <c r="U168" s="4">
        <v>7.22441666666667</v>
      </c>
      <c r="V168" s="4">
        <v>111152.202635033</v>
      </c>
      <c r="W168" s="4">
        <v>75.557820879693594</v>
      </c>
      <c r="X168" s="3" t="b">
        <v>0</v>
      </c>
    </row>
    <row r="169" spans="1:24">
      <c r="A169" s="3"/>
      <c r="B169" s="3"/>
      <c r="C169" s="3" t="s">
        <v>513</v>
      </c>
      <c r="D169" s="3" t="s">
        <v>174</v>
      </c>
      <c r="E169" s="3"/>
      <c r="F169" s="4">
        <v>100</v>
      </c>
      <c r="G169" s="3" t="s">
        <v>512</v>
      </c>
      <c r="H169" s="3" t="s">
        <v>7</v>
      </c>
      <c r="I169" s="3"/>
      <c r="J169" s="1">
        <v>44274.491793981499</v>
      </c>
      <c r="K169" s="4"/>
      <c r="L169" s="4">
        <v>9.8400166666666706</v>
      </c>
      <c r="M169" s="4">
        <v>0</v>
      </c>
      <c r="N169" s="3" t="b">
        <v>1</v>
      </c>
      <c r="O169" s="4">
        <v>0</v>
      </c>
      <c r="P169" s="4"/>
      <c r="Q169" s="4">
        <v>0</v>
      </c>
      <c r="R169" s="4"/>
      <c r="S169" s="4"/>
      <c r="T169" s="3" t="b">
        <v>0</v>
      </c>
      <c r="U169" s="4">
        <v>7.22441666666667</v>
      </c>
      <c r="V169" s="4">
        <v>70734.748986074803</v>
      </c>
      <c r="W169" s="4">
        <v>79.698776603595306</v>
      </c>
      <c r="X169" s="3" t="b">
        <v>0</v>
      </c>
    </row>
    <row r="170" spans="1:24">
      <c r="A170" s="3"/>
      <c r="B170" s="3"/>
      <c r="C170" s="3" t="s">
        <v>510</v>
      </c>
      <c r="D170" s="3" t="s">
        <v>174</v>
      </c>
      <c r="E170" s="3"/>
      <c r="F170" s="4">
        <v>96</v>
      </c>
      <c r="G170" s="3" t="s">
        <v>509</v>
      </c>
      <c r="H170" s="3" t="s">
        <v>7</v>
      </c>
      <c r="I170" s="3"/>
      <c r="J170" s="1">
        <v>44274.521689814799</v>
      </c>
      <c r="K170" s="4"/>
      <c r="L170" s="4">
        <v>9.6000999999999994</v>
      </c>
      <c r="M170" s="4">
        <v>31870.1968418664</v>
      </c>
      <c r="N170" s="3" t="b">
        <v>0</v>
      </c>
      <c r="O170" s="4">
        <v>256.28756879000201</v>
      </c>
      <c r="P170" s="4"/>
      <c r="Q170" s="4">
        <v>256.28756879000201</v>
      </c>
      <c r="R170" s="4"/>
      <c r="S170" s="4">
        <v>10.5065263271189</v>
      </c>
      <c r="T170" s="3" t="b">
        <v>0</v>
      </c>
      <c r="U170" s="4">
        <v>7.22445</v>
      </c>
      <c r="V170" s="4">
        <v>71112.786022316606</v>
      </c>
      <c r="W170" s="4">
        <v>75.236180356111703</v>
      </c>
      <c r="X170" s="3" t="b">
        <v>0</v>
      </c>
    </row>
    <row r="171" spans="1:24">
      <c r="A171" s="3"/>
      <c r="B171" s="3"/>
      <c r="C171" s="3" t="s">
        <v>508</v>
      </c>
      <c r="D171" s="3" t="s">
        <v>174</v>
      </c>
      <c r="E171" s="3"/>
      <c r="F171" s="4">
        <v>101</v>
      </c>
      <c r="G171" s="3" t="s">
        <v>507</v>
      </c>
      <c r="H171" s="3" t="s">
        <v>7</v>
      </c>
      <c r="I171" s="3"/>
      <c r="J171" s="1">
        <v>44274.536736111098</v>
      </c>
      <c r="K171" s="4"/>
      <c r="L171" s="4">
        <v>9.8365666666666698</v>
      </c>
      <c r="M171" s="4">
        <v>0</v>
      </c>
      <c r="N171" s="3" t="b">
        <v>1</v>
      </c>
      <c r="O171" s="4">
        <v>0</v>
      </c>
      <c r="P171" s="4"/>
      <c r="Q171" s="4">
        <v>0</v>
      </c>
      <c r="R171" s="4"/>
      <c r="S171" s="4"/>
      <c r="T171" s="3" t="b">
        <v>0</v>
      </c>
      <c r="U171" s="4">
        <v>7.2243833333333303</v>
      </c>
      <c r="V171" s="4">
        <v>69637.966862966801</v>
      </c>
      <c r="W171" s="4">
        <v>79.330684807728503</v>
      </c>
      <c r="X171" s="3" t="b">
        <v>0</v>
      </c>
    </row>
    <row r="172" spans="1:24">
      <c r="A172" s="3"/>
      <c r="B172" s="3"/>
      <c r="C172" s="3" t="s">
        <v>505</v>
      </c>
      <c r="D172" s="3" t="s">
        <v>174</v>
      </c>
      <c r="E172" s="3"/>
      <c r="F172" s="4">
        <v>102</v>
      </c>
      <c r="G172" s="3" t="s">
        <v>506</v>
      </c>
      <c r="H172" s="3" t="s">
        <v>7</v>
      </c>
      <c r="I172" s="3"/>
      <c r="J172" s="1">
        <v>44274.551759259302</v>
      </c>
      <c r="K172" s="4"/>
      <c r="L172" s="4">
        <v>9.8434666666666697</v>
      </c>
      <c r="M172" s="4">
        <v>0</v>
      </c>
      <c r="N172" s="3" t="b">
        <v>1</v>
      </c>
      <c r="O172" s="4">
        <v>0</v>
      </c>
      <c r="P172" s="4"/>
      <c r="Q172" s="4">
        <v>0</v>
      </c>
      <c r="R172" s="4"/>
      <c r="S172" s="4"/>
      <c r="T172" s="3" t="b">
        <v>0</v>
      </c>
      <c r="U172" s="4">
        <v>7.2244333333333302</v>
      </c>
      <c r="V172" s="4">
        <v>65510.237233264801</v>
      </c>
      <c r="W172" s="4">
        <v>76.996276462641802</v>
      </c>
      <c r="X172" s="3" t="b">
        <v>0</v>
      </c>
    </row>
    <row r="173" spans="1:24">
      <c r="A173" s="3"/>
      <c r="B173" s="3"/>
      <c r="C173" s="3" t="s">
        <v>505</v>
      </c>
      <c r="D173" s="3" t="s">
        <v>174</v>
      </c>
      <c r="E173" s="3"/>
      <c r="F173" s="4">
        <v>102</v>
      </c>
      <c r="G173" s="3" t="s">
        <v>504</v>
      </c>
      <c r="H173" s="3" t="s">
        <v>7</v>
      </c>
      <c r="I173" s="3"/>
      <c r="J173" s="1">
        <v>44274.566782407397</v>
      </c>
      <c r="K173" s="4"/>
      <c r="L173" s="4">
        <v>9.8468666666666707</v>
      </c>
      <c r="M173" s="4">
        <v>0</v>
      </c>
      <c r="N173" s="3" t="b">
        <v>1</v>
      </c>
      <c r="O173" s="4">
        <v>0</v>
      </c>
      <c r="P173" s="4"/>
      <c r="Q173" s="4">
        <v>0</v>
      </c>
      <c r="R173" s="4"/>
      <c r="S173" s="4"/>
      <c r="T173" s="3" t="b">
        <v>0</v>
      </c>
      <c r="U173" s="4">
        <v>7.2244000000000002</v>
      </c>
      <c r="V173" s="4">
        <v>68795.591990097906</v>
      </c>
      <c r="W173" s="4">
        <v>78.267186945188897</v>
      </c>
      <c r="X173" s="3" t="b">
        <v>0</v>
      </c>
    </row>
    <row r="174" spans="1:24">
      <c r="A174" s="3"/>
      <c r="B174" s="3"/>
      <c r="C174" s="3" t="s">
        <v>503</v>
      </c>
      <c r="D174" s="3" t="s">
        <v>174</v>
      </c>
      <c r="E174" s="3"/>
      <c r="F174" s="4">
        <v>103</v>
      </c>
      <c r="G174" s="3" t="s">
        <v>502</v>
      </c>
      <c r="H174" s="3" t="s">
        <v>7</v>
      </c>
      <c r="I174" s="3"/>
      <c r="J174" s="1">
        <v>44274.581863425898</v>
      </c>
      <c r="K174" s="4"/>
      <c r="L174" s="4">
        <v>9.8400333333333307</v>
      </c>
      <c r="M174" s="4">
        <v>0</v>
      </c>
      <c r="N174" s="3" t="b">
        <v>1</v>
      </c>
      <c r="O174" s="4">
        <v>0</v>
      </c>
      <c r="P174" s="4"/>
      <c r="Q174" s="4">
        <v>0</v>
      </c>
      <c r="R174" s="4"/>
      <c r="S174" s="4"/>
      <c r="T174" s="3" t="b">
        <v>0</v>
      </c>
      <c r="U174" s="4">
        <v>7.2244333333333302</v>
      </c>
      <c r="V174" s="4">
        <v>70607.254376370402</v>
      </c>
      <c r="W174" s="4">
        <v>75.291516481828097</v>
      </c>
      <c r="X174" s="3" t="b">
        <v>0</v>
      </c>
    </row>
    <row r="175" spans="1:24">
      <c r="A175" s="3"/>
      <c r="B175" s="3"/>
      <c r="C175" s="3" t="s">
        <v>501</v>
      </c>
      <c r="D175" s="3" t="s">
        <v>174</v>
      </c>
      <c r="E175" s="3"/>
      <c r="F175" s="4">
        <v>104</v>
      </c>
      <c r="G175" s="3" t="s">
        <v>500</v>
      </c>
      <c r="H175" s="3" t="s">
        <v>7</v>
      </c>
      <c r="I175" s="3"/>
      <c r="J175" s="1">
        <v>44274.596875000003</v>
      </c>
      <c r="K175" s="4"/>
      <c r="L175" s="4">
        <v>9.8434833333333298</v>
      </c>
      <c r="M175" s="4">
        <v>0</v>
      </c>
      <c r="N175" s="3" t="b">
        <v>1</v>
      </c>
      <c r="O175" s="4">
        <v>0</v>
      </c>
      <c r="P175" s="4"/>
      <c r="Q175" s="4">
        <v>0</v>
      </c>
      <c r="R175" s="4"/>
      <c r="S175" s="4"/>
      <c r="T175" s="3" t="b">
        <v>0</v>
      </c>
      <c r="U175" s="4">
        <v>7.2244333333333302</v>
      </c>
      <c r="V175" s="4">
        <v>83686.536389269604</v>
      </c>
      <c r="W175" s="4">
        <v>74.193799331412805</v>
      </c>
      <c r="X175" s="3" t="b">
        <v>0</v>
      </c>
    </row>
    <row r="176" spans="1:24">
      <c r="A176" s="3"/>
      <c r="B176" s="3"/>
      <c r="C176" s="3" t="s">
        <v>499</v>
      </c>
      <c r="D176" s="3" t="s">
        <v>174</v>
      </c>
      <c r="E176" s="3"/>
      <c r="F176" s="4">
        <v>105</v>
      </c>
      <c r="G176" s="3" t="s">
        <v>498</v>
      </c>
      <c r="H176" s="3" t="s">
        <v>7</v>
      </c>
      <c r="I176" s="3"/>
      <c r="J176" s="1">
        <v>44274.611863425896</v>
      </c>
      <c r="K176" s="4"/>
      <c r="L176" s="4">
        <v>9.6137833333333305</v>
      </c>
      <c r="M176" s="4">
        <v>0</v>
      </c>
      <c r="N176" s="3" t="b">
        <v>1</v>
      </c>
      <c r="O176" s="4">
        <v>0</v>
      </c>
      <c r="P176" s="4"/>
      <c r="Q176" s="4">
        <v>0</v>
      </c>
      <c r="R176" s="4"/>
      <c r="S176" s="4"/>
      <c r="T176" s="3" t="b">
        <v>0</v>
      </c>
      <c r="U176" s="4">
        <v>7.2244333333333302</v>
      </c>
      <c r="V176" s="4">
        <v>75356.134776984996</v>
      </c>
      <c r="W176" s="4">
        <v>75.4560231272213</v>
      </c>
      <c r="X176" s="3" t="b">
        <v>0</v>
      </c>
    </row>
    <row r="177" spans="1:24">
      <c r="A177" s="3"/>
      <c r="B177" s="3"/>
      <c r="C177" s="3" t="s">
        <v>497</v>
      </c>
      <c r="D177" s="3" t="s">
        <v>174</v>
      </c>
      <c r="E177" s="3"/>
      <c r="F177" s="4">
        <v>106</v>
      </c>
      <c r="G177" s="3" t="s">
        <v>496</v>
      </c>
      <c r="H177" s="3" t="s">
        <v>7</v>
      </c>
      <c r="I177" s="3"/>
      <c r="J177" s="1">
        <v>44274.626898148097</v>
      </c>
      <c r="K177" s="4"/>
      <c r="L177" s="4">
        <v>9.8331333333333308</v>
      </c>
      <c r="M177" s="4">
        <v>0</v>
      </c>
      <c r="N177" s="3" t="b">
        <v>1</v>
      </c>
      <c r="O177" s="4">
        <v>0</v>
      </c>
      <c r="P177" s="4"/>
      <c r="Q177" s="4">
        <v>0</v>
      </c>
      <c r="R177" s="4">
        <f>(O177/(AVERAGE(O177:O179))*100)</f>
        <v>0</v>
      </c>
      <c r="S177" s="4"/>
      <c r="T177" s="3" t="b">
        <v>0</v>
      </c>
      <c r="U177" s="4">
        <v>7.2243833333333303</v>
      </c>
      <c r="V177" s="4">
        <v>73529.029872063096</v>
      </c>
      <c r="W177" s="4">
        <v>79.091054295794706</v>
      </c>
      <c r="X177" s="3" t="b">
        <v>0</v>
      </c>
    </row>
    <row r="178" spans="1:24">
      <c r="A178" s="3"/>
      <c r="B178" s="3"/>
      <c r="C178" s="3" t="s">
        <v>495</v>
      </c>
      <c r="D178" s="3" t="s">
        <v>174</v>
      </c>
      <c r="E178" s="3"/>
      <c r="F178" s="4">
        <v>107</v>
      </c>
      <c r="G178" s="3" t="s">
        <v>494</v>
      </c>
      <c r="H178" s="3" t="s">
        <v>7</v>
      </c>
      <c r="I178" s="3"/>
      <c r="J178" s="1">
        <v>44274.641956018502</v>
      </c>
      <c r="K178" s="4"/>
      <c r="L178" s="4">
        <v>9.6002333333333301</v>
      </c>
      <c r="M178" s="4">
        <v>909.79899821064203</v>
      </c>
      <c r="N178" s="3" t="b">
        <v>0</v>
      </c>
      <c r="O178" s="4">
        <v>8.5974057039564507</v>
      </c>
      <c r="P178" s="4"/>
      <c r="Q178" s="4">
        <v>8.5974057039564507</v>
      </c>
      <c r="R178" s="4">
        <f>(O178/(AVERAGE(O177:O179))*100)</f>
        <v>138.34898059138615</v>
      </c>
      <c r="S178" s="4">
        <v>15.3968357267294</v>
      </c>
      <c r="T178" s="3" t="b">
        <v>0</v>
      </c>
      <c r="U178" s="4">
        <v>7.2211166666666697</v>
      </c>
      <c r="V178" s="4">
        <v>60191.121726946098</v>
      </c>
      <c r="W178" s="4">
        <v>78.306009059291497</v>
      </c>
      <c r="X178" s="3" t="b">
        <v>0</v>
      </c>
    </row>
    <row r="179" spans="1:24">
      <c r="A179" s="3"/>
      <c r="B179" s="3"/>
      <c r="C179" s="3" t="s">
        <v>493</v>
      </c>
      <c r="D179" s="3" t="s">
        <v>174</v>
      </c>
      <c r="E179" s="3"/>
      <c r="F179" s="4">
        <v>108</v>
      </c>
      <c r="G179" s="3" t="s">
        <v>492</v>
      </c>
      <c r="H179" s="3" t="s">
        <v>7</v>
      </c>
      <c r="I179" s="3"/>
      <c r="J179" s="1">
        <v>44274.657048611101</v>
      </c>
      <c r="K179" s="4"/>
      <c r="L179" s="4">
        <v>9.6034833333333296</v>
      </c>
      <c r="M179" s="4">
        <v>1136.3145524292199</v>
      </c>
      <c r="N179" s="3" t="b">
        <v>1</v>
      </c>
      <c r="O179" s="4">
        <v>10.0454617762505</v>
      </c>
      <c r="P179" s="4"/>
      <c r="Q179" s="4">
        <v>10.0454617762505</v>
      </c>
      <c r="R179" s="4">
        <f>(O179/(AVERAGE(O177:O179))*100)</f>
        <v>161.65101940861385</v>
      </c>
      <c r="S179" s="4">
        <v>13.8448615384423</v>
      </c>
      <c r="T179" s="3" t="b">
        <v>0</v>
      </c>
      <c r="U179" s="4">
        <v>7.2244000000000002</v>
      </c>
      <c r="V179" s="4">
        <v>64342.315787875697</v>
      </c>
      <c r="W179" s="4">
        <v>74.365746501736794</v>
      </c>
      <c r="X179" s="3" t="b">
        <v>0</v>
      </c>
    </row>
    <row r="180" spans="1:24">
      <c r="A180" s="3"/>
      <c r="B180" s="3"/>
      <c r="C180" s="3" t="s">
        <v>490</v>
      </c>
      <c r="D180" s="3" t="s">
        <v>174</v>
      </c>
      <c r="E180" s="3"/>
      <c r="F180" s="4">
        <v>109</v>
      </c>
      <c r="G180" s="3" t="s">
        <v>489</v>
      </c>
      <c r="H180" s="3" t="s">
        <v>7</v>
      </c>
      <c r="I180" s="3"/>
      <c r="J180" s="1">
        <v>44274.687280092599</v>
      </c>
      <c r="K180" s="4"/>
      <c r="L180" s="4">
        <v>9.6000499999999995</v>
      </c>
      <c r="M180" s="4">
        <v>2757.2372137939301</v>
      </c>
      <c r="N180" s="3" t="b">
        <v>1</v>
      </c>
      <c r="O180" s="4">
        <v>10.9438325736939</v>
      </c>
      <c r="P180" s="4"/>
      <c r="Q180" s="4">
        <v>10.9438325736939</v>
      </c>
      <c r="R180" s="4">
        <f>(O180/(AVERAGE(O180:O182))*100)</f>
        <v>122.43330691945151</v>
      </c>
      <c r="S180" s="4">
        <v>66.230565867415706</v>
      </c>
      <c r="T180" s="3" t="b">
        <v>0</v>
      </c>
      <c r="U180" s="4">
        <v>7.2243833333333303</v>
      </c>
      <c r="V180" s="4">
        <v>143311.54117131801</v>
      </c>
      <c r="W180" s="4">
        <v>78.144771174533901</v>
      </c>
      <c r="X180" s="3" t="b">
        <v>0</v>
      </c>
    </row>
    <row r="181" spans="1:24">
      <c r="A181" s="3"/>
      <c r="B181" s="3"/>
      <c r="C181" s="3" t="s">
        <v>488</v>
      </c>
      <c r="D181" s="3" t="s">
        <v>174</v>
      </c>
      <c r="E181" s="3"/>
      <c r="F181" s="4">
        <v>110</v>
      </c>
      <c r="G181" s="3" t="s">
        <v>487</v>
      </c>
      <c r="H181" s="3" t="s">
        <v>7</v>
      </c>
      <c r="I181" s="3"/>
      <c r="J181" s="1">
        <v>44274.702291666697</v>
      </c>
      <c r="K181" s="4"/>
      <c r="L181" s="4">
        <v>9.6069499999999994</v>
      </c>
      <c r="M181" s="4">
        <v>827.642453446437</v>
      </c>
      <c r="N181" s="3" t="b">
        <v>0</v>
      </c>
      <c r="O181" s="4">
        <v>6.3155846059396499</v>
      </c>
      <c r="P181" s="4"/>
      <c r="Q181" s="4">
        <v>6.3155846059396499</v>
      </c>
      <c r="R181" s="4">
        <f>(O181/(AVERAGE(O180:O182))*100)</f>
        <v>70.655129565252423</v>
      </c>
      <c r="S181" s="4">
        <v>19.422585822578501</v>
      </c>
      <c r="T181" s="3" t="b">
        <v>0</v>
      </c>
      <c r="U181" s="4">
        <v>7.2209500000000002</v>
      </c>
      <c r="V181" s="4">
        <v>74535.323918093403</v>
      </c>
      <c r="W181" s="4">
        <v>74.626856192483899</v>
      </c>
      <c r="X181" s="3" t="b">
        <v>0</v>
      </c>
    </row>
    <row r="182" spans="1:24">
      <c r="A182" s="3"/>
      <c r="B182" s="3"/>
      <c r="C182" s="3" t="s">
        <v>486</v>
      </c>
      <c r="D182" s="3" t="s">
        <v>174</v>
      </c>
      <c r="E182" s="3"/>
      <c r="F182" s="4">
        <v>111</v>
      </c>
      <c r="G182" s="3" t="s">
        <v>485</v>
      </c>
      <c r="H182" s="3" t="s">
        <v>7</v>
      </c>
      <c r="I182" s="3"/>
      <c r="J182" s="1">
        <v>44274.717314814799</v>
      </c>
      <c r="K182" s="4"/>
      <c r="L182" s="4">
        <v>9.6000333333333305</v>
      </c>
      <c r="M182" s="4">
        <v>1326.17154198771</v>
      </c>
      <c r="N182" s="3" t="b">
        <v>1</v>
      </c>
      <c r="O182" s="4">
        <v>9.5564048765994301</v>
      </c>
      <c r="P182" s="4"/>
      <c r="Q182" s="4">
        <v>9.5564048765994301</v>
      </c>
      <c r="R182" s="4">
        <f>(O182/(AVERAGE(O180:O182))*100)</f>
        <v>106.91156351529605</v>
      </c>
      <c r="S182" s="4">
        <v>102.75143096379399</v>
      </c>
      <c r="T182" s="3" t="b">
        <v>0</v>
      </c>
      <c r="U182" s="4">
        <v>7.2209166666666702</v>
      </c>
      <c r="V182" s="4">
        <v>78934.813548310995</v>
      </c>
      <c r="W182" s="4">
        <v>78.071144368436606</v>
      </c>
      <c r="X182" s="3" t="b">
        <v>0</v>
      </c>
    </row>
    <row r="183" spans="1:24">
      <c r="A183" s="3"/>
      <c r="B183" s="3"/>
      <c r="C183" s="3" t="s">
        <v>463</v>
      </c>
      <c r="D183" s="3" t="s">
        <v>174</v>
      </c>
      <c r="E183" s="3"/>
      <c r="F183" s="4">
        <v>112</v>
      </c>
      <c r="G183" s="3" t="s">
        <v>462</v>
      </c>
      <c r="H183" s="3" t="s">
        <v>7</v>
      </c>
      <c r="I183" s="3"/>
      <c r="J183" s="1">
        <v>44274.958657407398</v>
      </c>
      <c r="K183" s="4"/>
      <c r="L183" s="4">
        <v>10.1544166666667</v>
      </c>
      <c r="M183" s="4">
        <v>0</v>
      </c>
      <c r="N183" s="3" t="b">
        <v>1</v>
      </c>
      <c r="O183" s="4">
        <v>0</v>
      </c>
      <c r="P183" s="4"/>
      <c r="Q183" s="4">
        <v>0</v>
      </c>
      <c r="R183" s="4"/>
      <c r="S183" s="4"/>
      <c r="T183" s="3" t="b">
        <v>0</v>
      </c>
      <c r="U183" s="4">
        <v>7.2244000000000002</v>
      </c>
      <c r="V183" s="4">
        <v>83171.532721779804</v>
      </c>
      <c r="W183" s="4">
        <v>74.913675437222096</v>
      </c>
      <c r="X183" s="3" t="b">
        <v>0</v>
      </c>
    </row>
    <row r="184" spans="1:24">
      <c r="A184" s="3"/>
      <c r="B184" s="3"/>
      <c r="C184" s="3" t="s">
        <v>461</v>
      </c>
      <c r="D184" s="3" t="s">
        <v>174</v>
      </c>
      <c r="E184" s="3"/>
      <c r="F184" s="4">
        <v>113</v>
      </c>
      <c r="G184" s="3" t="s">
        <v>460</v>
      </c>
      <c r="H184" s="3" t="s">
        <v>7</v>
      </c>
      <c r="I184" s="3"/>
      <c r="J184" s="1">
        <v>44274.973715277803</v>
      </c>
      <c r="K184" s="4"/>
      <c r="L184" s="4">
        <v>9.9429666666666705</v>
      </c>
      <c r="M184" s="4">
        <v>0</v>
      </c>
      <c r="N184" s="3" t="b">
        <v>1</v>
      </c>
      <c r="O184" s="4">
        <v>0</v>
      </c>
      <c r="P184" s="4"/>
      <c r="Q184" s="4">
        <v>0</v>
      </c>
      <c r="R184" s="4"/>
      <c r="S184" s="4"/>
      <c r="T184" s="3" t="b">
        <v>0</v>
      </c>
      <c r="U184" s="4">
        <v>7.22441666666667</v>
      </c>
      <c r="V184" s="4">
        <v>71154.967226759007</v>
      </c>
      <c r="W184" s="4">
        <v>77.474707832483503</v>
      </c>
      <c r="X184" s="3" t="b">
        <v>0</v>
      </c>
    </row>
    <row r="185" spans="1:24">
      <c r="A185" s="3"/>
      <c r="B185" s="3"/>
      <c r="C185" s="3" t="s">
        <v>458</v>
      </c>
      <c r="D185" s="3" t="s">
        <v>174</v>
      </c>
      <c r="E185" s="3"/>
      <c r="F185" s="4">
        <v>114</v>
      </c>
      <c r="G185" s="3" t="s">
        <v>459</v>
      </c>
      <c r="H185" s="3" t="s">
        <v>7</v>
      </c>
      <c r="I185" s="3"/>
      <c r="J185" s="1">
        <v>44274.988888888904</v>
      </c>
      <c r="K185" s="4"/>
      <c r="L185" s="4">
        <v>9.84</v>
      </c>
      <c r="M185" s="4">
        <v>0</v>
      </c>
      <c r="N185" s="3" t="b">
        <v>1</v>
      </c>
      <c r="O185" s="4">
        <v>0</v>
      </c>
      <c r="P185" s="4"/>
      <c r="Q185" s="4">
        <v>0</v>
      </c>
      <c r="R185" s="4"/>
      <c r="S185" s="4"/>
      <c r="T185" s="3" t="b">
        <v>0</v>
      </c>
      <c r="U185" s="4">
        <v>7.2278500000000001</v>
      </c>
      <c r="V185" s="4">
        <v>83692.990564451902</v>
      </c>
      <c r="W185" s="4">
        <v>77.542926340584799</v>
      </c>
      <c r="X185" s="3" t="b">
        <v>0</v>
      </c>
    </row>
    <row r="186" spans="1:24">
      <c r="A186" s="3"/>
      <c r="B186" s="3"/>
      <c r="C186" s="3" t="s">
        <v>458</v>
      </c>
      <c r="D186" s="3" t="s">
        <v>174</v>
      </c>
      <c r="E186" s="3"/>
      <c r="F186" s="4">
        <v>114</v>
      </c>
      <c r="G186" s="3" t="s">
        <v>457</v>
      </c>
      <c r="H186" s="3" t="s">
        <v>7</v>
      </c>
      <c r="I186" s="3"/>
      <c r="J186" s="1">
        <v>44275.003958333298</v>
      </c>
      <c r="K186" s="4"/>
      <c r="L186" s="4">
        <v>9.8331666666666706</v>
      </c>
      <c r="M186" s="4">
        <v>0</v>
      </c>
      <c r="N186" s="3" t="b">
        <v>1</v>
      </c>
      <c r="O186" s="4">
        <v>0</v>
      </c>
      <c r="P186" s="4"/>
      <c r="Q186" s="4">
        <v>0</v>
      </c>
      <c r="R186" s="4"/>
      <c r="S186" s="4"/>
      <c r="T186" s="3" t="b">
        <v>0</v>
      </c>
      <c r="U186" s="4">
        <v>7.2244333333333302</v>
      </c>
      <c r="V186" s="4">
        <v>90383.209759625999</v>
      </c>
      <c r="W186" s="4">
        <v>75.299058011950507</v>
      </c>
      <c r="X186" s="3" t="b">
        <v>0</v>
      </c>
    </row>
    <row r="187" spans="1:24">
      <c r="A187" s="3"/>
      <c r="B187" s="3"/>
      <c r="C187" s="3" t="s">
        <v>456</v>
      </c>
      <c r="D187" s="3" t="s">
        <v>174</v>
      </c>
      <c r="E187" s="3"/>
      <c r="F187" s="4">
        <v>115</v>
      </c>
      <c r="G187" s="3" t="s">
        <v>455</v>
      </c>
      <c r="H187" s="3" t="s">
        <v>7</v>
      </c>
      <c r="I187" s="3"/>
      <c r="J187" s="1">
        <v>44275.019131944398</v>
      </c>
      <c r="K187" s="4"/>
      <c r="L187" s="4">
        <v>9.8366333333333298</v>
      </c>
      <c r="M187" s="4">
        <v>0</v>
      </c>
      <c r="N187" s="3" t="b">
        <v>1</v>
      </c>
      <c r="O187" s="4">
        <v>0</v>
      </c>
      <c r="P187" s="4"/>
      <c r="Q187" s="4">
        <v>0</v>
      </c>
      <c r="R187" s="4"/>
      <c r="S187" s="4"/>
      <c r="T187" s="3" t="b">
        <v>0</v>
      </c>
      <c r="U187" s="4">
        <v>7.22445</v>
      </c>
      <c r="V187" s="4">
        <v>109782.679943592</v>
      </c>
      <c r="W187" s="4">
        <v>77.278775403078797</v>
      </c>
      <c r="X187" s="3" t="b">
        <v>0</v>
      </c>
    </row>
    <row r="188" spans="1:24">
      <c r="A188" s="3"/>
      <c r="B188" s="3"/>
      <c r="C188" s="3" t="s">
        <v>454</v>
      </c>
      <c r="D188" s="3" t="s">
        <v>174</v>
      </c>
      <c r="E188" s="3"/>
      <c r="F188" s="4">
        <v>116</v>
      </c>
      <c r="G188" s="3" t="s">
        <v>453</v>
      </c>
      <c r="H188" s="3" t="s">
        <v>7</v>
      </c>
      <c r="I188" s="3"/>
      <c r="J188" s="1">
        <v>44275.034293981502</v>
      </c>
      <c r="K188" s="4"/>
      <c r="L188" s="4">
        <v>9.8263166666666706</v>
      </c>
      <c r="M188" s="4">
        <v>0</v>
      </c>
      <c r="N188" s="3" t="b">
        <v>1</v>
      </c>
      <c r="O188" s="4">
        <v>0</v>
      </c>
      <c r="P188" s="4"/>
      <c r="Q188" s="4">
        <v>0</v>
      </c>
      <c r="R188" s="4"/>
      <c r="S188" s="4"/>
      <c r="T188" s="3" t="b">
        <v>0</v>
      </c>
      <c r="U188" s="4">
        <v>7.2244333333333302</v>
      </c>
      <c r="V188" s="4">
        <v>70918.758468752407</v>
      </c>
      <c r="W188" s="4">
        <v>75.417737827630106</v>
      </c>
      <c r="X188" s="3" t="b">
        <v>0</v>
      </c>
    </row>
    <row r="189" spans="1:24">
      <c r="A189" s="3"/>
      <c r="B189" s="3"/>
      <c r="C189" s="3" t="s">
        <v>452</v>
      </c>
      <c r="D189" s="3" t="s">
        <v>174</v>
      </c>
      <c r="E189" s="3"/>
      <c r="F189" s="4">
        <v>117</v>
      </c>
      <c r="G189" s="3" t="s">
        <v>451</v>
      </c>
      <c r="H189" s="3" t="s">
        <v>7</v>
      </c>
      <c r="I189" s="3"/>
      <c r="J189" s="1">
        <v>44275.049363425896</v>
      </c>
      <c r="K189" s="4"/>
      <c r="L189" s="4">
        <v>9.3635333333333293</v>
      </c>
      <c r="M189" s="4">
        <v>0</v>
      </c>
      <c r="N189" s="3" t="b">
        <v>1</v>
      </c>
      <c r="O189" s="4">
        <v>0</v>
      </c>
      <c r="P189" s="4"/>
      <c r="Q189" s="4">
        <v>0</v>
      </c>
      <c r="R189" s="4"/>
      <c r="S189" s="4"/>
      <c r="T189" s="3" t="b">
        <v>0</v>
      </c>
      <c r="U189" s="4">
        <v>7.2243833333333303</v>
      </c>
      <c r="V189" s="4">
        <v>75077.507305609601</v>
      </c>
      <c r="W189" s="4">
        <v>78.3877188052207</v>
      </c>
      <c r="X189" s="3" t="b">
        <v>0</v>
      </c>
    </row>
    <row r="190" spans="1:24">
      <c r="A190" s="3"/>
      <c r="B190" s="3"/>
      <c r="C190" s="3" t="s">
        <v>450</v>
      </c>
      <c r="D190" s="3" t="s">
        <v>174</v>
      </c>
      <c r="E190" s="3"/>
      <c r="F190" s="4">
        <v>118</v>
      </c>
      <c r="G190" s="3" t="s">
        <v>449</v>
      </c>
      <c r="H190" s="3" t="s">
        <v>7</v>
      </c>
      <c r="I190" s="3"/>
      <c r="J190" s="1">
        <v>44275.064490740697</v>
      </c>
      <c r="K190" s="4"/>
      <c r="L190" s="4">
        <v>9.9361333333333306</v>
      </c>
      <c r="M190" s="4">
        <v>0</v>
      </c>
      <c r="N190" s="3" t="b">
        <v>1</v>
      </c>
      <c r="O190" s="4">
        <v>0</v>
      </c>
      <c r="P190" s="4"/>
      <c r="Q190" s="4">
        <v>0</v>
      </c>
      <c r="R190" s="4"/>
      <c r="S190" s="4"/>
      <c r="T190" s="3" t="b">
        <v>0</v>
      </c>
      <c r="U190" s="4">
        <v>7.22445</v>
      </c>
      <c r="V190" s="4">
        <v>87298.823781717394</v>
      </c>
      <c r="W190" s="4">
        <v>78.670028013842298</v>
      </c>
      <c r="X190" s="3" t="b">
        <v>0</v>
      </c>
    </row>
    <row r="191" spans="1:24">
      <c r="A191" s="3"/>
      <c r="B191" s="3"/>
      <c r="C191" s="3" t="s">
        <v>448</v>
      </c>
      <c r="D191" s="3" t="s">
        <v>174</v>
      </c>
      <c r="E191" s="3"/>
      <c r="F191" s="4">
        <v>119</v>
      </c>
      <c r="G191" s="3" t="s">
        <v>447</v>
      </c>
      <c r="H191" s="3" t="s">
        <v>7</v>
      </c>
      <c r="I191" s="3"/>
      <c r="J191" s="1">
        <v>44275.079548611102</v>
      </c>
      <c r="K191" s="4"/>
      <c r="L191" s="4">
        <v>9.8399833333333309</v>
      </c>
      <c r="M191" s="4">
        <v>0</v>
      </c>
      <c r="N191" s="3" t="b">
        <v>1</v>
      </c>
      <c r="O191" s="4">
        <v>0</v>
      </c>
      <c r="P191" s="4"/>
      <c r="Q191" s="4">
        <v>0</v>
      </c>
      <c r="R191" s="4"/>
      <c r="S191" s="4"/>
      <c r="T191" s="3" t="b">
        <v>0</v>
      </c>
      <c r="U191" s="4">
        <v>7.2243833333333303</v>
      </c>
      <c r="V191" s="4">
        <v>82923.038215294597</v>
      </c>
      <c r="W191" s="4">
        <v>76.389271924278702</v>
      </c>
      <c r="X191" s="3" t="b">
        <v>0</v>
      </c>
    </row>
    <row r="192" spans="1:24">
      <c r="A192" s="3"/>
      <c r="B192" s="3"/>
      <c r="C192" s="3" t="s">
        <v>446</v>
      </c>
      <c r="D192" s="3" t="s">
        <v>174</v>
      </c>
      <c r="E192" s="3"/>
      <c r="F192" s="4">
        <v>120</v>
      </c>
      <c r="G192" s="3" t="s">
        <v>445</v>
      </c>
      <c r="H192" s="3" t="s">
        <v>7</v>
      </c>
      <c r="I192" s="3"/>
      <c r="J192" s="1">
        <v>44275.094618055598</v>
      </c>
      <c r="K192" s="4"/>
      <c r="L192" s="4">
        <v>9.8400333333333307</v>
      </c>
      <c r="M192" s="4">
        <v>0</v>
      </c>
      <c r="N192" s="3" t="b">
        <v>1</v>
      </c>
      <c r="O192" s="4">
        <v>0</v>
      </c>
      <c r="P192" s="4"/>
      <c r="Q192" s="4">
        <v>0</v>
      </c>
      <c r="R192" s="4"/>
      <c r="S192" s="4"/>
      <c r="T192" s="3" t="b">
        <v>0</v>
      </c>
      <c r="U192" s="4">
        <v>7.2244333333333302</v>
      </c>
      <c r="V192" s="4">
        <v>72429.700152962294</v>
      </c>
      <c r="W192" s="4">
        <v>80.316964987537204</v>
      </c>
      <c r="X192" s="3" t="b">
        <v>0</v>
      </c>
    </row>
    <row r="193" spans="1:24">
      <c r="A193" s="3"/>
      <c r="B193" s="3"/>
      <c r="C193" s="3" t="s">
        <v>442</v>
      </c>
      <c r="D193" s="3" t="s">
        <v>174</v>
      </c>
      <c r="E193" s="3"/>
      <c r="F193" s="4">
        <v>121</v>
      </c>
      <c r="G193" s="3" t="s">
        <v>441</v>
      </c>
      <c r="H193" s="3" t="s">
        <v>7</v>
      </c>
      <c r="I193" s="3"/>
      <c r="J193" s="1">
        <v>44275.139872685198</v>
      </c>
      <c r="K193" s="4"/>
      <c r="L193" s="4">
        <v>9.6000333333333305</v>
      </c>
      <c r="M193" s="4">
        <v>5549.8223399115896</v>
      </c>
      <c r="N193" s="3" t="b">
        <v>1</v>
      </c>
      <c r="O193" s="4">
        <v>37.471216532388397</v>
      </c>
      <c r="P193" s="4"/>
      <c r="Q193" s="4">
        <v>37.471216532388397</v>
      </c>
      <c r="R193" s="4"/>
      <c r="S193" s="4">
        <v>10.471711215177599</v>
      </c>
      <c r="T193" s="3" t="b">
        <v>0</v>
      </c>
      <c r="U193" s="4">
        <v>7.2243833333333303</v>
      </c>
      <c r="V193" s="4">
        <v>84296.077874569295</v>
      </c>
      <c r="W193" s="4">
        <v>75.340356060742394</v>
      </c>
      <c r="X193" s="3" t="b">
        <v>0</v>
      </c>
    </row>
    <row r="194" spans="1:24">
      <c r="A194" s="3"/>
      <c r="B194" s="3"/>
      <c r="C194" s="3" t="s">
        <v>440</v>
      </c>
      <c r="D194" s="3" t="s">
        <v>174</v>
      </c>
      <c r="E194" s="3"/>
      <c r="F194" s="4">
        <v>122</v>
      </c>
      <c r="G194" s="3" t="s">
        <v>439</v>
      </c>
      <c r="H194" s="3" t="s">
        <v>7</v>
      </c>
      <c r="I194" s="3"/>
      <c r="J194" s="1">
        <v>44275.154872685198</v>
      </c>
      <c r="K194" s="4"/>
      <c r="L194" s="4">
        <v>9.6035000000000004</v>
      </c>
      <c r="M194" s="4">
        <v>7456.8341985160196</v>
      </c>
      <c r="N194" s="3" t="b">
        <v>0</v>
      </c>
      <c r="O194" s="4">
        <v>44.1133749330209</v>
      </c>
      <c r="P194" s="4"/>
      <c r="Q194" s="4">
        <v>44.1133749330209</v>
      </c>
      <c r="R194" s="4"/>
      <c r="S194" s="4">
        <v>12.6944352575139</v>
      </c>
      <c r="T194" s="3" t="b">
        <v>0</v>
      </c>
      <c r="U194" s="4">
        <v>7.22441666666667</v>
      </c>
      <c r="V194" s="4">
        <v>96221.650673494602</v>
      </c>
      <c r="W194" s="4">
        <v>78.573899409547906</v>
      </c>
      <c r="X194" s="3" t="b">
        <v>0</v>
      </c>
    </row>
    <row r="195" spans="1:24">
      <c r="A195" s="3"/>
      <c r="B195" s="3"/>
      <c r="C195" s="3" t="s">
        <v>438</v>
      </c>
      <c r="D195" s="3" t="s">
        <v>174</v>
      </c>
      <c r="E195" s="3"/>
      <c r="F195" s="4">
        <v>123</v>
      </c>
      <c r="G195" s="3" t="s">
        <v>437</v>
      </c>
      <c r="H195" s="3" t="s">
        <v>7</v>
      </c>
      <c r="I195" s="3"/>
      <c r="J195" s="1">
        <v>44275.170023148101</v>
      </c>
      <c r="K195" s="4"/>
      <c r="L195" s="4">
        <v>9.6034666666666695</v>
      </c>
      <c r="M195" s="4">
        <v>6537.1797250340196</v>
      </c>
      <c r="N195" s="3" t="b">
        <v>1</v>
      </c>
      <c r="O195" s="4">
        <v>43.435936549020603</v>
      </c>
      <c r="P195" s="4"/>
      <c r="Q195" s="4">
        <v>43.435936549020603</v>
      </c>
      <c r="R195" s="4"/>
      <c r="S195" s="4">
        <v>9.4741173530224891</v>
      </c>
      <c r="T195" s="3" t="b">
        <v>0</v>
      </c>
      <c r="U195" s="4">
        <v>7.2243833333333303</v>
      </c>
      <c r="V195" s="4">
        <v>85668.9530358552</v>
      </c>
      <c r="W195" s="4">
        <v>75.707099494842396</v>
      </c>
      <c r="X195" s="3" t="b">
        <v>0</v>
      </c>
    </row>
    <row r="196" spans="1:24">
      <c r="A196" s="3"/>
      <c r="B196" s="3"/>
      <c r="C196" s="3" t="s">
        <v>436</v>
      </c>
      <c r="D196" s="3" t="s">
        <v>174</v>
      </c>
      <c r="E196" s="3"/>
      <c r="F196" s="4">
        <v>124</v>
      </c>
      <c r="G196" s="3" t="s">
        <v>435</v>
      </c>
      <c r="H196" s="3" t="s">
        <v>7</v>
      </c>
      <c r="I196" s="3"/>
      <c r="J196" s="1">
        <v>44275.185011574104</v>
      </c>
      <c r="K196" s="4"/>
      <c r="L196" s="4">
        <v>9.6000833333333304</v>
      </c>
      <c r="M196" s="4">
        <v>7318.6989589990098</v>
      </c>
      <c r="N196" s="3" t="b">
        <v>1</v>
      </c>
      <c r="O196" s="4">
        <v>47.482348999730597</v>
      </c>
      <c r="P196" s="4"/>
      <c r="Q196" s="4">
        <v>47.482348999730597</v>
      </c>
      <c r="R196" s="4"/>
      <c r="S196" s="4">
        <v>9.5789550121025098</v>
      </c>
      <c r="T196" s="3" t="b">
        <v>0</v>
      </c>
      <c r="U196" s="4">
        <v>7.2278833333333301</v>
      </c>
      <c r="V196" s="4">
        <v>87744.924336847806</v>
      </c>
      <c r="W196" s="4">
        <v>76.115084892709802</v>
      </c>
      <c r="X196" s="3" t="b">
        <v>0</v>
      </c>
    </row>
    <row r="197" spans="1:24">
      <c r="A197" s="3"/>
      <c r="B197" s="3"/>
      <c r="C197" s="3" t="s">
        <v>434</v>
      </c>
      <c r="D197" s="3" t="s">
        <v>174</v>
      </c>
      <c r="E197" s="3"/>
      <c r="F197" s="4">
        <v>125</v>
      </c>
      <c r="G197" s="3" t="s">
        <v>433</v>
      </c>
      <c r="H197" s="3" t="s">
        <v>7</v>
      </c>
      <c r="I197" s="3"/>
      <c r="J197" s="1">
        <v>44275.199988425898</v>
      </c>
      <c r="K197" s="4"/>
      <c r="L197" s="4">
        <v>9.6000499999999995</v>
      </c>
      <c r="M197" s="4">
        <v>5364.6322052616197</v>
      </c>
      <c r="N197" s="3" t="b">
        <v>1</v>
      </c>
      <c r="O197" s="4">
        <v>48.009440266481199</v>
      </c>
      <c r="P197" s="4"/>
      <c r="Q197" s="4">
        <v>48.009440266481199</v>
      </c>
      <c r="R197" s="4"/>
      <c r="S197" s="4">
        <v>9.0423825298045095</v>
      </c>
      <c r="T197" s="3" t="b">
        <v>0</v>
      </c>
      <c r="U197" s="4">
        <v>7.2243833333333303</v>
      </c>
      <c r="V197" s="4">
        <v>63611.932276361498</v>
      </c>
      <c r="W197" s="4">
        <v>74.572257511531305</v>
      </c>
      <c r="X197" s="3" t="b">
        <v>0</v>
      </c>
    </row>
    <row r="198" spans="1:24">
      <c r="A198" s="3"/>
      <c r="B198" s="3"/>
      <c r="C198" s="3" t="s">
        <v>421</v>
      </c>
      <c r="D198" s="3" t="s">
        <v>174</v>
      </c>
      <c r="E198" s="3"/>
      <c r="F198" s="4">
        <v>126</v>
      </c>
      <c r="G198" s="3" t="s">
        <v>432</v>
      </c>
      <c r="H198" s="3" t="s">
        <v>7</v>
      </c>
      <c r="I198" s="3"/>
      <c r="J198" s="1">
        <v>44275.215092592603</v>
      </c>
      <c r="K198" s="4"/>
      <c r="L198" s="4">
        <v>9.6000999999999994</v>
      </c>
      <c r="M198" s="4">
        <v>4833.5075249042902</v>
      </c>
      <c r="N198" s="3" t="b">
        <v>0</v>
      </c>
      <c r="O198" s="4">
        <v>44.4015118181782</v>
      </c>
      <c r="P198" s="4"/>
      <c r="Q198" s="4">
        <v>44.4015118181782</v>
      </c>
      <c r="R198" s="4"/>
      <c r="S198" s="4">
        <v>7.65495155463781</v>
      </c>
      <c r="T198" s="3" t="b">
        <v>0</v>
      </c>
      <c r="U198" s="4">
        <v>7.2279</v>
      </c>
      <c r="V198" s="4">
        <v>61966.355631102699</v>
      </c>
      <c r="W198" s="4">
        <v>76.101020285224806</v>
      </c>
      <c r="X198" s="3" t="b">
        <v>0</v>
      </c>
    </row>
    <row r="199" spans="1:24">
      <c r="A199" s="3"/>
      <c r="B199" s="3"/>
      <c r="C199" s="3" t="s">
        <v>431</v>
      </c>
      <c r="D199" s="3" t="s">
        <v>174</v>
      </c>
      <c r="E199" s="3"/>
      <c r="F199" s="4">
        <v>127</v>
      </c>
      <c r="G199" s="3" t="s">
        <v>430</v>
      </c>
      <c r="H199" s="3" t="s">
        <v>7</v>
      </c>
      <c r="I199" s="3"/>
      <c r="J199" s="1">
        <v>44275.230138888903</v>
      </c>
      <c r="K199" s="4"/>
      <c r="L199" s="4">
        <v>9.5967833333333292</v>
      </c>
      <c r="M199" s="4">
        <v>0</v>
      </c>
      <c r="N199" s="3" t="b">
        <v>1</v>
      </c>
      <c r="O199" s="4">
        <v>0</v>
      </c>
      <c r="P199" s="4"/>
      <c r="Q199" s="4">
        <v>0</v>
      </c>
      <c r="R199" s="4"/>
      <c r="S199" s="4" t="s">
        <v>30</v>
      </c>
      <c r="T199" s="3" t="b">
        <v>0</v>
      </c>
      <c r="U199" s="4">
        <v>7.2245333333333299</v>
      </c>
      <c r="V199" s="4">
        <v>75420.779679173895</v>
      </c>
      <c r="W199" s="4">
        <v>78.940363019034194</v>
      </c>
      <c r="X199" s="3" t="b">
        <v>0</v>
      </c>
    </row>
    <row r="200" spans="1:24">
      <c r="A200" s="3"/>
      <c r="B200" s="3"/>
      <c r="C200" s="3" t="s">
        <v>429</v>
      </c>
      <c r="D200" s="3" t="s">
        <v>174</v>
      </c>
      <c r="E200" s="3"/>
      <c r="F200" s="4">
        <v>128</v>
      </c>
      <c r="G200" s="3" t="s">
        <v>428</v>
      </c>
      <c r="H200" s="3" t="s">
        <v>7</v>
      </c>
      <c r="I200" s="3"/>
      <c r="J200" s="1">
        <v>44275.2452430556</v>
      </c>
      <c r="K200" s="4"/>
      <c r="L200" s="4">
        <v>9.6000666666666703</v>
      </c>
      <c r="M200" s="4">
        <v>690.42804008928101</v>
      </c>
      <c r="N200" s="3" t="b">
        <v>0</v>
      </c>
      <c r="O200" s="4">
        <v>6.3068833922717404</v>
      </c>
      <c r="P200" s="4"/>
      <c r="Q200" s="4">
        <v>6.3068833922717404</v>
      </c>
      <c r="R200" s="4"/>
      <c r="S200" s="4">
        <v>148.84840856759499</v>
      </c>
      <c r="T200" s="3" t="b">
        <v>0</v>
      </c>
      <c r="U200" s="4">
        <v>7.22441666666667</v>
      </c>
      <c r="V200" s="4">
        <v>62263.922784206101</v>
      </c>
      <c r="W200" s="4">
        <v>81.286336031092901</v>
      </c>
      <c r="X200" s="3" t="b">
        <v>0</v>
      </c>
    </row>
    <row r="201" spans="1:24">
      <c r="A201" s="3"/>
      <c r="B201" s="3"/>
      <c r="C201" s="3" t="s">
        <v>427</v>
      </c>
      <c r="D201" s="3" t="s">
        <v>174</v>
      </c>
      <c r="E201" s="3"/>
      <c r="F201" s="4">
        <v>129</v>
      </c>
      <c r="G201" s="3" t="s">
        <v>426</v>
      </c>
      <c r="H201" s="3" t="s">
        <v>7</v>
      </c>
      <c r="I201" s="3"/>
      <c r="J201" s="1">
        <v>44275.260381944398</v>
      </c>
      <c r="K201" s="4"/>
      <c r="L201" s="4">
        <v>9.8331499999999998</v>
      </c>
      <c r="M201" s="4">
        <v>0</v>
      </c>
      <c r="N201" s="3" t="b">
        <v>1</v>
      </c>
      <c r="O201" s="4">
        <v>0</v>
      </c>
      <c r="P201" s="4"/>
      <c r="Q201" s="4">
        <v>0</v>
      </c>
      <c r="R201" s="4"/>
      <c r="S201" s="4"/>
      <c r="T201" s="3" t="b">
        <v>0</v>
      </c>
      <c r="U201" s="4">
        <v>7.2244000000000002</v>
      </c>
      <c r="V201" s="4">
        <v>79338.2092651891</v>
      </c>
      <c r="W201" s="4">
        <v>80.147894422862507</v>
      </c>
      <c r="X201" s="3" t="b">
        <v>0</v>
      </c>
    </row>
    <row r="202" spans="1:24">
      <c r="A202" s="3"/>
      <c r="B202" s="3"/>
      <c r="C202" s="3" t="s">
        <v>425</v>
      </c>
      <c r="D202" s="3" t="s">
        <v>174</v>
      </c>
      <c r="E202" s="3"/>
      <c r="F202" s="4">
        <v>130</v>
      </c>
      <c r="G202" s="3" t="s">
        <v>424</v>
      </c>
      <c r="H202" s="3" t="s">
        <v>7</v>
      </c>
      <c r="I202" s="3"/>
      <c r="J202" s="1">
        <v>44275.275474536997</v>
      </c>
      <c r="K202" s="4"/>
      <c r="L202" s="4">
        <v>9.8366166666666697</v>
      </c>
      <c r="M202" s="4">
        <v>0</v>
      </c>
      <c r="N202" s="3" t="b">
        <v>1</v>
      </c>
      <c r="O202" s="4">
        <v>0</v>
      </c>
      <c r="P202" s="4"/>
      <c r="Q202" s="4">
        <v>0</v>
      </c>
      <c r="R202" s="4"/>
      <c r="S202" s="4"/>
      <c r="T202" s="3" t="b">
        <v>0</v>
      </c>
      <c r="U202" s="4">
        <v>7.22441666666667</v>
      </c>
      <c r="V202" s="4">
        <v>53083.963760107603</v>
      </c>
      <c r="W202" s="4">
        <v>78.0873831162546</v>
      </c>
      <c r="X202" s="3" t="b">
        <v>0</v>
      </c>
    </row>
    <row r="203" spans="1:24">
      <c r="A203" s="3"/>
      <c r="B203" s="3"/>
      <c r="C203" s="3" t="s">
        <v>421</v>
      </c>
      <c r="D203" s="3" t="s">
        <v>174</v>
      </c>
      <c r="E203" s="3"/>
      <c r="F203" s="4">
        <v>126</v>
      </c>
      <c r="G203" s="3" t="s">
        <v>420</v>
      </c>
      <c r="H203" s="3" t="s">
        <v>7</v>
      </c>
      <c r="I203" s="3"/>
      <c r="J203" s="1">
        <v>44275.305428240703</v>
      </c>
      <c r="K203" s="4"/>
      <c r="L203" s="4">
        <v>9.6000833333333304</v>
      </c>
      <c r="M203" s="4">
        <v>5699.1384646778697</v>
      </c>
      <c r="N203" s="3" t="b">
        <v>0</v>
      </c>
      <c r="O203" s="4">
        <v>54.686240667796298</v>
      </c>
      <c r="P203" s="4"/>
      <c r="Q203" s="4">
        <v>54.686240667796298</v>
      </c>
      <c r="R203" s="4"/>
      <c r="S203" s="4">
        <v>12.014429173640201</v>
      </c>
      <c r="T203" s="3" t="b">
        <v>0</v>
      </c>
      <c r="U203" s="4">
        <v>7.22441666666667</v>
      </c>
      <c r="V203" s="4">
        <v>59336.138339449702</v>
      </c>
      <c r="W203" s="4">
        <v>80.626181114908107</v>
      </c>
      <c r="X203" s="3" t="b">
        <v>0</v>
      </c>
    </row>
    <row r="204" spans="1:24">
      <c r="A204" s="3"/>
      <c r="B204" s="3"/>
      <c r="C204" s="3" t="s">
        <v>419</v>
      </c>
      <c r="D204" s="3" t="s">
        <v>174</v>
      </c>
      <c r="E204" s="3"/>
      <c r="F204" s="4">
        <v>131</v>
      </c>
      <c r="G204" s="3" t="s">
        <v>418</v>
      </c>
      <c r="H204" s="3" t="s">
        <v>7</v>
      </c>
      <c r="I204" s="3"/>
      <c r="J204" s="1">
        <v>44275.320474537002</v>
      </c>
      <c r="K204" s="4"/>
      <c r="L204" s="4">
        <v>9.8228500000000007</v>
      </c>
      <c r="M204" s="4">
        <v>0</v>
      </c>
      <c r="N204" s="3" t="b">
        <v>1</v>
      </c>
      <c r="O204" s="4">
        <v>0</v>
      </c>
      <c r="P204" s="4"/>
      <c r="Q204" s="4">
        <v>0</v>
      </c>
      <c r="R204" s="4"/>
      <c r="S204" s="4"/>
      <c r="T204" s="3" t="b">
        <v>0</v>
      </c>
      <c r="U204" s="4">
        <v>7.2243833333333303</v>
      </c>
      <c r="V204" s="4">
        <v>69879.071226843793</v>
      </c>
      <c r="W204" s="4">
        <v>76.170335646224501</v>
      </c>
      <c r="X204" s="3" t="b">
        <v>0</v>
      </c>
    </row>
    <row r="205" spans="1:24">
      <c r="A205" s="3"/>
      <c r="B205" s="3"/>
      <c r="C205" s="3" t="s">
        <v>395</v>
      </c>
      <c r="D205" s="3" t="s">
        <v>174</v>
      </c>
      <c r="E205" s="3"/>
      <c r="F205" s="4">
        <v>132</v>
      </c>
      <c r="G205" s="3" t="s">
        <v>417</v>
      </c>
      <c r="H205" s="3" t="s">
        <v>7</v>
      </c>
      <c r="I205" s="3"/>
      <c r="J205" s="1">
        <v>44275.3355324074</v>
      </c>
      <c r="K205" s="4"/>
      <c r="L205" s="4">
        <v>9.6926333333333297</v>
      </c>
      <c r="M205" s="4">
        <v>0</v>
      </c>
      <c r="N205" s="3" t="b">
        <v>1</v>
      </c>
      <c r="O205" s="4">
        <v>0</v>
      </c>
      <c r="P205" s="4"/>
      <c r="Q205" s="4">
        <v>0</v>
      </c>
      <c r="R205" s="4"/>
      <c r="S205" s="4"/>
      <c r="T205" s="3" t="b">
        <v>0</v>
      </c>
      <c r="U205" s="4">
        <v>7.2278833333333301</v>
      </c>
      <c r="V205" s="4">
        <v>70170.531167504698</v>
      </c>
      <c r="W205" s="4">
        <v>75.494487677794396</v>
      </c>
      <c r="X205" s="3" t="b">
        <v>0</v>
      </c>
    </row>
    <row r="206" spans="1:24">
      <c r="A206" s="3"/>
      <c r="B206" s="3"/>
      <c r="C206" s="3" t="s">
        <v>395</v>
      </c>
      <c r="D206" s="3" t="s">
        <v>174</v>
      </c>
      <c r="E206" s="3"/>
      <c r="F206" s="4">
        <v>132</v>
      </c>
      <c r="G206" s="3" t="s">
        <v>416</v>
      </c>
      <c r="H206" s="3" t="s">
        <v>7</v>
      </c>
      <c r="I206" s="3"/>
      <c r="J206" s="1">
        <v>44275.350682870398</v>
      </c>
      <c r="K206" s="4"/>
      <c r="L206" s="4">
        <v>9.8400166666666706</v>
      </c>
      <c r="M206" s="4">
        <v>0</v>
      </c>
      <c r="N206" s="3" t="b">
        <v>1</v>
      </c>
      <c r="O206" s="4">
        <v>0</v>
      </c>
      <c r="P206" s="4"/>
      <c r="Q206" s="4">
        <v>0</v>
      </c>
      <c r="R206" s="4"/>
      <c r="S206" s="4"/>
      <c r="T206" s="3" t="b">
        <v>0</v>
      </c>
      <c r="U206" s="4">
        <v>7.2278833333333301</v>
      </c>
      <c r="V206" s="4">
        <v>68399.065444435197</v>
      </c>
      <c r="W206" s="4">
        <v>78.287650075399995</v>
      </c>
      <c r="X206" s="3" t="b">
        <v>0</v>
      </c>
    </row>
    <row r="207" spans="1:24">
      <c r="A207" s="3"/>
      <c r="B207" s="3"/>
      <c r="C207" s="3" t="s">
        <v>415</v>
      </c>
      <c r="D207" s="3" t="s">
        <v>174</v>
      </c>
      <c r="E207" s="3"/>
      <c r="F207" s="4">
        <v>133</v>
      </c>
      <c r="G207" s="3" t="s">
        <v>414</v>
      </c>
      <c r="H207" s="3" t="s">
        <v>7</v>
      </c>
      <c r="I207" s="3"/>
      <c r="J207" s="1">
        <v>44275.365775462997</v>
      </c>
      <c r="K207" s="4"/>
      <c r="L207" s="4">
        <v>9.8434666666666697</v>
      </c>
      <c r="M207" s="4">
        <v>0</v>
      </c>
      <c r="N207" s="3" t="b">
        <v>1</v>
      </c>
      <c r="O207" s="4">
        <v>0</v>
      </c>
      <c r="P207" s="4"/>
      <c r="Q207" s="4">
        <v>0</v>
      </c>
      <c r="R207" s="4"/>
      <c r="S207" s="4"/>
      <c r="T207" s="3" t="b">
        <v>0</v>
      </c>
      <c r="U207" s="4">
        <v>7.2244333333333302</v>
      </c>
      <c r="V207" s="4">
        <v>75587.988169239805</v>
      </c>
      <c r="W207" s="4">
        <v>77.082600199269905</v>
      </c>
      <c r="X207" s="3" t="b">
        <v>0</v>
      </c>
    </row>
    <row r="208" spans="1:24">
      <c r="A208" s="3"/>
      <c r="B208" s="3"/>
      <c r="C208" s="3" t="s">
        <v>413</v>
      </c>
      <c r="D208" s="3" t="s">
        <v>174</v>
      </c>
      <c r="E208" s="3"/>
      <c r="F208" s="4">
        <v>134</v>
      </c>
      <c r="G208" s="3" t="s">
        <v>412</v>
      </c>
      <c r="H208" s="3" t="s">
        <v>7</v>
      </c>
      <c r="I208" s="3"/>
      <c r="J208" s="1">
        <v>44275.3808796296</v>
      </c>
      <c r="K208" s="4"/>
      <c r="L208" s="4">
        <v>9.84</v>
      </c>
      <c r="M208" s="4">
        <v>0</v>
      </c>
      <c r="N208" s="3" t="b">
        <v>1</v>
      </c>
      <c r="O208" s="4">
        <v>0</v>
      </c>
      <c r="P208" s="4"/>
      <c r="Q208" s="4">
        <v>0</v>
      </c>
      <c r="R208" s="4"/>
      <c r="S208" s="4"/>
      <c r="T208" s="3" t="b">
        <v>0</v>
      </c>
      <c r="U208" s="4">
        <v>7.2244000000000002</v>
      </c>
      <c r="V208" s="4">
        <v>62147.491726783403</v>
      </c>
      <c r="W208" s="4">
        <v>74.781077705435905</v>
      </c>
      <c r="X208" s="3" t="b">
        <v>0</v>
      </c>
    </row>
    <row r="209" spans="1:24">
      <c r="A209" s="3"/>
      <c r="B209" s="3"/>
      <c r="C209" s="3" t="s">
        <v>411</v>
      </c>
      <c r="D209" s="3" t="s">
        <v>174</v>
      </c>
      <c r="E209" s="3"/>
      <c r="F209" s="4">
        <v>135</v>
      </c>
      <c r="G209" s="3" t="s">
        <v>410</v>
      </c>
      <c r="H209" s="3" t="s">
        <v>7</v>
      </c>
      <c r="I209" s="3"/>
      <c r="J209" s="1">
        <v>44275.395949074104</v>
      </c>
      <c r="K209" s="4"/>
      <c r="L209" s="4">
        <v>9.8366000000000007</v>
      </c>
      <c r="M209" s="4">
        <v>0</v>
      </c>
      <c r="N209" s="3" t="b">
        <v>1</v>
      </c>
      <c r="O209" s="4">
        <v>0</v>
      </c>
      <c r="P209" s="4"/>
      <c r="Q209" s="4">
        <v>0</v>
      </c>
      <c r="R209" s="4"/>
      <c r="S209" s="4"/>
      <c r="T209" s="3" t="b">
        <v>0</v>
      </c>
      <c r="U209" s="4">
        <v>7.22441666666667</v>
      </c>
      <c r="V209" s="4">
        <v>71928.539138672204</v>
      </c>
      <c r="W209" s="4">
        <v>78.9167404367806</v>
      </c>
      <c r="X209" s="3" t="b">
        <v>0</v>
      </c>
    </row>
    <row r="210" spans="1:24">
      <c r="A210" s="3"/>
      <c r="B210" s="3"/>
      <c r="C210" s="3" t="s">
        <v>409</v>
      </c>
      <c r="D210" s="3" t="s">
        <v>174</v>
      </c>
      <c r="E210" s="3"/>
      <c r="F210" s="4">
        <v>136</v>
      </c>
      <c r="G210" s="3" t="s">
        <v>408</v>
      </c>
      <c r="H210" s="3" t="s">
        <v>7</v>
      </c>
      <c r="I210" s="3"/>
      <c r="J210" s="1">
        <v>44275.410891203697</v>
      </c>
      <c r="K210" s="4"/>
      <c r="L210" s="4">
        <v>9.8434333333333299</v>
      </c>
      <c r="M210" s="4">
        <v>0</v>
      </c>
      <c r="N210" s="3" t="b">
        <v>1</v>
      </c>
      <c r="O210" s="4">
        <v>0</v>
      </c>
      <c r="P210" s="4"/>
      <c r="Q210" s="4">
        <v>0</v>
      </c>
      <c r="R210" s="4"/>
      <c r="S210" s="4"/>
      <c r="T210" s="3" t="b">
        <v>0</v>
      </c>
      <c r="U210" s="4">
        <v>7.2244000000000002</v>
      </c>
      <c r="V210" s="4">
        <v>67439.631471389104</v>
      </c>
      <c r="W210" s="4">
        <v>79.054579425610797</v>
      </c>
      <c r="X210" s="3" t="b">
        <v>0</v>
      </c>
    </row>
    <row r="211" spans="1:24">
      <c r="A211" s="3"/>
      <c r="B211" s="3"/>
      <c r="C211" s="3" t="s">
        <v>407</v>
      </c>
      <c r="D211" s="3" t="s">
        <v>174</v>
      </c>
      <c r="E211" s="3"/>
      <c r="F211" s="4">
        <v>137</v>
      </c>
      <c r="G211" s="3" t="s">
        <v>406</v>
      </c>
      <c r="H211" s="3" t="s">
        <v>7</v>
      </c>
      <c r="I211" s="3"/>
      <c r="J211" s="1">
        <v>44275.425798611097</v>
      </c>
      <c r="K211" s="4"/>
      <c r="L211" s="4">
        <v>9.5966666666666693</v>
      </c>
      <c r="M211" s="4">
        <v>1711.8989226423701</v>
      </c>
      <c r="N211" s="3" t="b">
        <v>0</v>
      </c>
      <c r="O211" s="4">
        <v>10.9023315077111</v>
      </c>
      <c r="P211" s="4"/>
      <c r="Q211" s="4">
        <v>10.9023315077111</v>
      </c>
      <c r="R211" s="4"/>
      <c r="S211" s="4">
        <v>43.286115073837102</v>
      </c>
      <c r="T211" s="3" t="b">
        <v>0</v>
      </c>
      <c r="U211" s="4">
        <v>7.2244333333333302</v>
      </c>
      <c r="V211" s="4">
        <v>89317.142429423198</v>
      </c>
      <c r="W211" s="4">
        <v>78.484619145145103</v>
      </c>
      <c r="X211" s="3" t="b">
        <v>0</v>
      </c>
    </row>
    <row r="212" spans="1:24">
      <c r="A212" s="3"/>
      <c r="B212" s="3"/>
      <c r="C212" s="3" t="s">
        <v>405</v>
      </c>
      <c r="D212" s="3" t="s">
        <v>174</v>
      </c>
      <c r="E212" s="3"/>
      <c r="F212" s="4">
        <v>138</v>
      </c>
      <c r="G212" s="3" t="s">
        <v>404</v>
      </c>
      <c r="H212" s="3" t="s">
        <v>7</v>
      </c>
      <c r="I212" s="3"/>
      <c r="J212" s="1">
        <v>44275.440879629597</v>
      </c>
      <c r="K212" s="4"/>
      <c r="L212" s="4">
        <v>9.6034833333333296</v>
      </c>
      <c r="M212" s="4">
        <v>1426.69311018037</v>
      </c>
      <c r="N212" s="3" t="b">
        <v>1</v>
      </c>
      <c r="O212" s="4">
        <v>10.326429479588199</v>
      </c>
      <c r="P212" s="4"/>
      <c r="Q212" s="4">
        <v>10.326429479588199</v>
      </c>
      <c r="R212" s="4"/>
      <c r="S212" s="4">
        <v>18.090508617913098</v>
      </c>
      <c r="T212" s="3" t="b">
        <v>0</v>
      </c>
      <c r="U212" s="4">
        <v>7.2244000000000002</v>
      </c>
      <c r="V212" s="4">
        <v>78587.061129315203</v>
      </c>
      <c r="W212" s="4">
        <v>75.502850083080602</v>
      </c>
      <c r="X212" s="3" t="b">
        <v>0</v>
      </c>
    </row>
    <row r="213" spans="1:24">
      <c r="A213" s="3"/>
      <c r="B213" s="3"/>
      <c r="C213" s="3" t="s">
        <v>401</v>
      </c>
      <c r="D213" s="3" t="s">
        <v>174</v>
      </c>
      <c r="E213" s="3"/>
      <c r="F213" s="4">
        <v>139</v>
      </c>
      <c r="G213" s="3" t="s">
        <v>400</v>
      </c>
      <c r="H213" s="3" t="s">
        <v>7</v>
      </c>
      <c r="I213" s="3"/>
      <c r="J213" s="1">
        <v>44275.471030092602</v>
      </c>
      <c r="K213" s="4"/>
      <c r="L213" s="4">
        <v>9.6034833333333296</v>
      </c>
      <c r="M213" s="4">
        <v>970.23615818200403</v>
      </c>
      <c r="N213" s="3" t="b">
        <v>0</v>
      </c>
      <c r="O213" s="4">
        <v>9.5451730498245997</v>
      </c>
      <c r="P213" s="4"/>
      <c r="Q213" s="4">
        <v>9.5451730498245997</v>
      </c>
      <c r="R213" s="4"/>
      <c r="S213" s="4">
        <v>40.889475181314097</v>
      </c>
      <c r="T213" s="3" t="b">
        <v>0</v>
      </c>
      <c r="U213" s="4">
        <v>7.2244000000000002</v>
      </c>
      <c r="V213" s="4">
        <v>57817.1883420956</v>
      </c>
      <c r="W213" s="4">
        <v>74.106672877998605</v>
      </c>
      <c r="X213" s="3" t="b">
        <v>0</v>
      </c>
    </row>
    <row r="214" spans="1:24">
      <c r="A214" s="3"/>
      <c r="B214" s="3"/>
      <c r="C214" s="3" t="s">
        <v>399</v>
      </c>
      <c r="D214" s="3" t="s">
        <v>174</v>
      </c>
      <c r="E214" s="3"/>
      <c r="F214" s="4">
        <v>140</v>
      </c>
      <c r="G214" s="3" t="s">
        <v>398</v>
      </c>
      <c r="H214" s="3" t="s">
        <v>7</v>
      </c>
      <c r="I214" s="3"/>
      <c r="J214" s="1">
        <v>44275.486099537004</v>
      </c>
      <c r="K214" s="4"/>
      <c r="L214" s="4">
        <v>9.6000666666666703</v>
      </c>
      <c r="M214" s="4">
        <v>1185.36232873272</v>
      </c>
      <c r="N214" s="3" t="b">
        <v>1</v>
      </c>
      <c r="O214" s="4">
        <v>7.8950804914353601</v>
      </c>
      <c r="P214" s="4"/>
      <c r="Q214" s="4">
        <v>7.8950804914353601</v>
      </c>
      <c r="R214" s="4"/>
      <c r="S214" s="4">
        <v>165.948840117071</v>
      </c>
      <c r="T214" s="3" t="b">
        <v>0</v>
      </c>
      <c r="U214" s="4">
        <v>7.22441666666667</v>
      </c>
      <c r="V214" s="4">
        <v>85396.949379790894</v>
      </c>
      <c r="W214" s="4">
        <v>77.820459818353896</v>
      </c>
      <c r="X214" s="3" t="b">
        <v>0</v>
      </c>
    </row>
    <row r="215" spans="1:24">
      <c r="A215" s="3"/>
      <c r="B215" s="3"/>
      <c r="C215" s="3" t="s">
        <v>397</v>
      </c>
      <c r="D215" s="3" t="s">
        <v>174</v>
      </c>
      <c r="E215" s="3"/>
      <c r="F215" s="4">
        <v>141</v>
      </c>
      <c r="G215" s="3" t="s">
        <v>396</v>
      </c>
      <c r="H215" s="3" t="s">
        <v>7</v>
      </c>
      <c r="I215" s="3"/>
      <c r="J215" s="1">
        <v>44275.5011689815</v>
      </c>
      <c r="K215" s="4"/>
      <c r="L215" s="4">
        <v>9.6034666666666695</v>
      </c>
      <c r="M215" s="4">
        <v>580.86565332332395</v>
      </c>
      <c r="N215" s="3" t="b">
        <v>0</v>
      </c>
      <c r="O215" s="4">
        <v>5.6733697534774796</v>
      </c>
      <c r="P215" s="4"/>
      <c r="Q215" s="4">
        <v>5.6733697534774796</v>
      </c>
      <c r="R215" s="4"/>
      <c r="S215" s="4">
        <v>26.829575130427699</v>
      </c>
      <c r="T215" s="3" t="b">
        <v>0</v>
      </c>
      <c r="U215" s="4">
        <v>7.2243833333333303</v>
      </c>
      <c r="V215" s="4">
        <v>58231.973551978001</v>
      </c>
      <c r="W215" s="4">
        <v>74.772904289893106</v>
      </c>
      <c r="X215" s="3" t="b">
        <v>0</v>
      </c>
    </row>
    <row r="216" spans="1:24">
      <c r="A216" s="3"/>
      <c r="B216" s="3"/>
      <c r="C216" s="3" t="s">
        <v>395</v>
      </c>
      <c r="D216" s="3" t="s">
        <v>174</v>
      </c>
      <c r="E216" s="3"/>
      <c r="F216" s="4">
        <v>132</v>
      </c>
      <c r="G216" s="3" t="s">
        <v>394</v>
      </c>
      <c r="H216" s="3" t="s">
        <v>7</v>
      </c>
      <c r="I216" s="3"/>
      <c r="J216" s="1">
        <v>44275.516203703701</v>
      </c>
      <c r="K216" s="4"/>
      <c r="L216" s="4">
        <v>9.6891999999999996</v>
      </c>
      <c r="M216" s="4">
        <v>0</v>
      </c>
      <c r="N216" s="3" t="b">
        <v>1</v>
      </c>
      <c r="O216" s="4">
        <v>0</v>
      </c>
      <c r="P216" s="4"/>
      <c r="Q216" s="4">
        <v>0</v>
      </c>
      <c r="R216" s="4"/>
      <c r="S216" s="4"/>
      <c r="T216" s="3" t="b">
        <v>0</v>
      </c>
      <c r="U216" s="4">
        <v>7.2279</v>
      </c>
      <c r="V216" s="4">
        <v>64298.0425972827</v>
      </c>
      <c r="W216" s="4">
        <v>75.116970130841196</v>
      </c>
      <c r="X216" s="3" t="b">
        <v>0</v>
      </c>
    </row>
    <row r="217" spans="1:24">
      <c r="A217" s="3"/>
      <c r="B217" s="3"/>
      <c r="C217" s="3" t="s">
        <v>391</v>
      </c>
      <c r="D217" s="3" t="s">
        <v>174</v>
      </c>
      <c r="E217" s="3"/>
      <c r="F217" s="4">
        <v>142</v>
      </c>
      <c r="G217" s="3" t="s">
        <v>390</v>
      </c>
      <c r="H217" s="3" t="s">
        <v>7</v>
      </c>
      <c r="I217" s="3"/>
      <c r="J217" s="1">
        <v>44275.561481481498</v>
      </c>
      <c r="K217" s="4"/>
      <c r="L217" s="4">
        <v>9.8434333333333299</v>
      </c>
      <c r="M217" s="4">
        <v>0</v>
      </c>
      <c r="N217" s="3" t="b">
        <v>1</v>
      </c>
      <c r="O217" s="4">
        <v>0</v>
      </c>
      <c r="P217" s="4"/>
      <c r="Q217" s="4">
        <v>0</v>
      </c>
      <c r="R217" s="4"/>
      <c r="S217" s="4"/>
      <c r="T217" s="3" t="b">
        <v>0</v>
      </c>
      <c r="U217" s="4">
        <v>7.2243833333333303</v>
      </c>
      <c r="V217" s="4">
        <v>61183.515853749101</v>
      </c>
      <c r="W217" s="4">
        <v>77.137959657234106</v>
      </c>
      <c r="X217" s="3" t="b">
        <v>0</v>
      </c>
    </row>
    <row r="218" spans="1:24">
      <c r="A218" s="3"/>
      <c r="B218" s="3"/>
      <c r="C218" s="3" t="s">
        <v>389</v>
      </c>
      <c r="D218" s="3" t="s">
        <v>174</v>
      </c>
      <c r="E218" s="3"/>
      <c r="F218" s="4">
        <v>143</v>
      </c>
      <c r="G218" s="3" t="s">
        <v>388</v>
      </c>
      <c r="H218" s="3" t="s">
        <v>7</v>
      </c>
      <c r="I218" s="3"/>
      <c r="J218" s="1">
        <v>44275.5766435185</v>
      </c>
      <c r="K218" s="4"/>
      <c r="L218" s="4">
        <v>9.8366000000000007</v>
      </c>
      <c r="M218" s="4">
        <v>0</v>
      </c>
      <c r="N218" s="3" t="b">
        <v>1</v>
      </c>
      <c r="O218" s="4">
        <v>0</v>
      </c>
      <c r="P218" s="4"/>
      <c r="Q218" s="4">
        <v>0</v>
      </c>
      <c r="R218" s="4"/>
      <c r="S218" s="4"/>
      <c r="T218" s="3" t="b">
        <v>0</v>
      </c>
      <c r="U218" s="4">
        <v>7.22441666666667</v>
      </c>
      <c r="V218" s="4">
        <v>65906.576692616203</v>
      </c>
      <c r="W218" s="4">
        <v>77.289951105448097</v>
      </c>
      <c r="X218" s="3" t="b">
        <v>0</v>
      </c>
    </row>
    <row r="219" spans="1:24">
      <c r="A219" s="3"/>
      <c r="B219" s="3"/>
      <c r="C219" s="3" t="s">
        <v>387</v>
      </c>
      <c r="D219" s="3" t="s">
        <v>174</v>
      </c>
      <c r="E219" s="3"/>
      <c r="F219" s="4">
        <v>144</v>
      </c>
      <c r="G219" s="3" t="s">
        <v>386</v>
      </c>
      <c r="H219" s="3" t="s">
        <v>7</v>
      </c>
      <c r="I219" s="3"/>
      <c r="J219" s="1">
        <v>44275.591655092598</v>
      </c>
      <c r="K219" s="4"/>
      <c r="L219" s="4">
        <v>9.8400499999999997</v>
      </c>
      <c r="M219" s="4">
        <v>0</v>
      </c>
      <c r="N219" s="3" t="b">
        <v>1</v>
      </c>
      <c r="O219" s="4">
        <v>0</v>
      </c>
      <c r="P219" s="4"/>
      <c r="Q219" s="4">
        <v>0</v>
      </c>
      <c r="R219" s="4"/>
      <c r="S219" s="4"/>
      <c r="T219" s="3" t="b">
        <v>0</v>
      </c>
      <c r="U219" s="4">
        <v>7.22445</v>
      </c>
      <c r="V219" s="4">
        <v>65016.3618790365</v>
      </c>
      <c r="W219" s="4">
        <v>77.937472517632699</v>
      </c>
      <c r="X219" s="3" t="b">
        <v>0</v>
      </c>
    </row>
    <row r="220" spans="1:24">
      <c r="A220" s="3"/>
      <c r="B220" s="3"/>
      <c r="C220" s="3" t="s">
        <v>385</v>
      </c>
      <c r="D220" s="3" t="s">
        <v>174</v>
      </c>
      <c r="E220" s="3"/>
      <c r="F220" s="4">
        <v>145</v>
      </c>
      <c r="G220" s="3" t="s">
        <v>384</v>
      </c>
      <c r="H220" s="3" t="s">
        <v>7</v>
      </c>
      <c r="I220" s="3"/>
      <c r="J220" s="1">
        <v>44275.606724537</v>
      </c>
      <c r="K220" s="4"/>
      <c r="L220" s="4">
        <v>9.1818833333333298</v>
      </c>
      <c r="M220" s="4">
        <v>0</v>
      </c>
      <c r="N220" s="3" t="b">
        <v>1</v>
      </c>
      <c r="O220" s="4">
        <v>0</v>
      </c>
      <c r="P220" s="4"/>
      <c r="Q220" s="4">
        <v>0</v>
      </c>
      <c r="R220" s="4"/>
      <c r="S220" s="4"/>
      <c r="T220" s="3" t="b">
        <v>0</v>
      </c>
      <c r="U220" s="4">
        <v>7.2244333333333302</v>
      </c>
      <c r="V220" s="4">
        <v>64068.986020653203</v>
      </c>
      <c r="W220" s="4">
        <v>77.337782760174093</v>
      </c>
      <c r="X220" s="3" t="b">
        <v>0</v>
      </c>
    </row>
    <row r="221" spans="1:24">
      <c r="A221" s="3"/>
      <c r="B221" s="3"/>
      <c r="C221" s="3" t="s">
        <v>383</v>
      </c>
      <c r="D221" s="3" t="s">
        <v>174</v>
      </c>
      <c r="E221" s="3"/>
      <c r="F221" s="4">
        <v>146</v>
      </c>
      <c r="G221" s="3" t="s">
        <v>382</v>
      </c>
      <c r="H221" s="3" t="s">
        <v>7</v>
      </c>
      <c r="I221" s="3"/>
      <c r="J221" s="1">
        <v>44275.621759259302</v>
      </c>
      <c r="K221" s="4"/>
      <c r="L221" s="4">
        <v>9.8468499999999999</v>
      </c>
      <c r="M221" s="4">
        <v>0</v>
      </c>
      <c r="N221" s="3" t="b">
        <v>1</v>
      </c>
      <c r="O221" s="4">
        <v>0</v>
      </c>
      <c r="P221" s="4"/>
      <c r="Q221" s="4">
        <v>0</v>
      </c>
      <c r="R221" s="4"/>
      <c r="S221" s="4"/>
      <c r="T221" s="3" t="b">
        <v>0</v>
      </c>
      <c r="U221" s="4">
        <v>7.2243833333333303</v>
      </c>
      <c r="V221" s="4">
        <v>65070.744955408001</v>
      </c>
      <c r="W221" s="4">
        <v>74.073626631150006</v>
      </c>
      <c r="X221" s="3" t="b">
        <v>0</v>
      </c>
    </row>
    <row r="222" spans="1:24">
      <c r="A222" s="3"/>
      <c r="B222" s="3"/>
      <c r="C222" s="3" t="s">
        <v>381</v>
      </c>
      <c r="D222" s="3" t="s">
        <v>174</v>
      </c>
      <c r="E222" s="3"/>
      <c r="F222" s="4">
        <v>147</v>
      </c>
      <c r="G222" s="3" t="s">
        <v>380</v>
      </c>
      <c r="H222" s="3" t="s">
        <v>7</v>
      </c>
      <c r="I222" s="3"/>
      <c r="J222" s="1">
        <v>44275.636805555601</v>
      </c>
      <c r="K222" s="4"/>
      <c r="L222" s="4">
        <v>9.8366666666666696</v>
      </c>
      <c r="M222" s="4">
        <v>0</v>
      </c>
      <c r="N222" s="3" t="b">
        <v>1</v>
      </c>
      <c r="O222" s="4">
        <v>0</v>
      </c>
      <c r="P222" s="4"/>
      <c r="Q222" s="4">
        <v>0</v>
      </c>
      <c r="R222" s="4"/>
      <c r="S222" s="4"/>
      <c r="T222" s="3" t="b">
        <v>0</v>
      </c>
      <c r="U222" s="4">
        <v>7.22448333333333</v>
      </c>
      <c r="V222" s="4">
        <v>63921.424912217699</v>
      </c>
      <c r="W222" s="4">
        <v>76.682205320381897</v>
      </c>
      <c r="X222" s="3" t="b">
        <v>0</v>
      </c>
    </row>
    <row r="223" spans="1:24">
      <c r="A223" s="3"/>
      <c r="B223" s="3"/>
      <c r="C223" s="3" t="s">
        <v>379</v>
      </c>
      <c r="D223" s="3" t="s">
        <v>174</v>
      </c>
      <c r="E223" s="3"/>
      <c r="F223" s="4">
        <v>148</v>
      </c>
      <c r="G223" s="3" t="s">
        <v>378</v>
      </c>
      <c r="H223" s="3" t="s">
        <v>7</v>
      </c>
      <c r="I223" s="3"/>
      <c r="J223" s="1">
        <v>44275.651898148099</v>
      </c>
      <c r="K223" s="4"/>
      <c r="L223" s="4">
        <v>9.8399833333333309</v>
      </c>
      <c r="M223" s="4">
        <v>0</v>
      </c>
      <c r="N223" s="3" t="b">
        <v>1</v>
      </c>
      <c r="O223" s="4">
        <v>0</v>
      </c>
      <c r="P223" s="4"/>
      <c r="Q223" s="4">
        <v>0</v>
      </c>
      <c r="R223" s="4"/>
      <c r="S223" s="4"/>
      <c r="T223" s="3" t="b">
        <v>0</v>
      </c>
      <c r="U223" s="4">
        <v>7.2243833333333303</v>
      </c>
      <c r="V223" s="4">
        <v>71194.6570007478</v>
      </c>
      <c r="W223" s="4">
        <v>76.795002881756801</v>
      </c>
      <c r="X223" s="3" t="b">
        <v>0</v>
      </c>
    </row>
    <row r="224" spans="1:24">
      <c r="A224" s="3"/>
      <c r="B224" s="3"/>
      <c r="C224" s="3" t="s">
        <v>377</v>
      </c>
      <c r="D224" s="3" t="s">
        <v>174</v>
      </c>
      <c r="E224" s="3"/>
      <c r="F224" s="4">
        <v>149</v>
      </c>
      <c r="G224" s="3" t="s">
        <v>376</v>
      </c>
      <c r="H224" s="3" t="s">
        <v>7</v>
      </c>
      <c r="I224" s="3"/>
      <c r="J224" s="1">
        <v>44275.666956018496</v>
      </c>
      <c r="K224" s="4"/>
      <c r="L224" s="4">
        <v>9.6480499999999996</v>
      </c>
      <c r="M224" s="4">
        <v>0</v>
      </c>
      <c r="N224" s="3" t="b">
        <v>1</v>
      </c>
      <c r="O224" s="4">
        <v>0</v>
      </c>
      <c r="P224" s="4"/>
      <c r="Q224" s="4">
        <v>0</v>
      </c>
      <c r="R224" s="4"/>
      <c r="S224" s="4"/>
      <c r="T224" s="3" t="b">
        <v>0</v>
      </c>
      <c r="U224" s="4">
        <v>7.22441666666667</v>
      </c>
      <c r="V224" s="4">
        <v>64643.399521562496</v>
      </c>
      <c r="W224" s="4">
        <v>74.907005304611303</v>
      </c>
      <c r="X224" s="3" t="b">
        <v>0</v>
      </c>
    </row>
    <row r="225" spans="1:24">
      <c r="A225" s="3"/>
      <c r="B225" s="3"/>
      <c r="C225" s="3" t="s">
        <v>375</v>
      </c>
      <c r="D225" s="3" t="s">
        <v>174</v>
      </c>
      <c r="E225" s="3"/>
      <c r="F225" s="4">
        <v>150</v>
      </c>
      <c r="G225" s="3" t="s">
        <v>374</v>
      </c>
      <c r="H225" s="3" t="s">
        <v>7</v>
      </c>
      <c r="I225" s="3"/>
      <c r="J225" s="1">
        <v>44275.682013888902</v>
      </c>
      <c r="K225" s="4"/>
      <c r="L225" s="4">
        <v>9.8435000000000006</v>
      </c>
      <c r="M225" s="4">
        <v>0</v>
      </c>
      <c r="N225" s="3" t="b">
        <v>1</v>
      </c>
      <c r="O225" s="4">
        <v>0</v>
      </c>
      <c r="P225" s="4"/>
      <c r="Q225" s="4">
        <v>0</v>
      </c>
      <c r="R225" s="4"/>
      <c r="S225" s="4"/>
      <c r="T225" s="3" t="b">
        <v>0</v>
      </c>
      <c r="U225" s="4">
        <v>7.2244666666666699</v>
      </c>
      <c r="V225" s="4">
        <v>70732.557601396606</v>
      </c>
      <c r="W225" s="4">
        <v>75.484760292009298</v>
      </c>
      <c r="X225" s="3" t="b">
        <v>0</v>
      </c>
    </row>
    <row r="226" spans="1:24">
      <c r="A226" s="3"/>
      <c r="B226" s="3"/>
      <c r="C226" s="3" t="s">
        <v>373</v>
      </c>
      <c r="D226" s="3" t="s">
        <v>174</v>
      </c>
      <c r="E226" s="3"/>
      <c r="F226" s="4">
        <v>22</v>
      </c>
      <c r="G226" s="3" t="s">
        <v>372</v>
      </c>
      <c r="H226" s="3" t="s">
        <v>7</v>
      </c>
      <c r="I226" s="3"/>
      <c r="J226" s="1">
        <v>44275.697071759299</v>
      </c>
      <c r="K226" s="4"/>
      <c r="L226" s="4">
        <v>9.6000666666666703</v>
      </c>
      <c r="M226" s="4">
        <v>1732.99323575424</v>
      </c>
      <c r="N226" s="3" t="b">
        <v>0</v>
      </c>
      <c r="O226" s="4">
        <v>14.3303916574956</v>
      </c>
      <c r="P226" s="4"/>
      <c r="Q226" s="4">
        <v>14.3303916574956</v>
      </c>
      <c r="R226" s="4"/>
      <c r="S226" s="4">
        <v>7.4059281959910797</v>
      </c>
      <c r="T226" s="3" t="b">
        <v>0</v>
      </c>
      <c r="U226" s="4">
        <v>7.2278833333333301</v>
      </c>
      <c r="V226" s="4">
        <v>68793.457948260097</v>
      </c>
      <c r="W226" s="4">
        <v>75.288723574166099</v>
      </c>
      <c r="X226" s="3" t="b">
        <v>0</v>
      </c>
    </row>
    <row r="227" spans="1:24">
      <c r="A227" s="3"/>
      <c r="B227" s="3"/>
      <c r="C227" s="3" t="s">
        <v>369</v>
      </c>
      <c r="D227" s="3" t="s">
        <v>174</v>
      </c>
      <c r="E227" s="3"/>
      <c r="F227" s="4">
        <v>23</v>
      </c>
      <c r="G227" s="3" t="s">
        <v>368</v>
      </c>
      <c r="H227" s="3" t="s">
        <v>7</v>
      </c>
      <c r="I227" s="3"/>
      <c r="J227" s="1">
        <v>44275.727210648103</v>
      </c>
      <c r="K227" s="4"/>
      <c r="L227" s="4">
        <v>9.60021666666667</v>
      </c>
      <c r="M227" s="4">
        <v>1862.78318137825</v>
      </c>
      <c r="N227" s="3" t="b">
        <v>1</v>
      </c>
      <c r="O227" s="4">
        <v>15.689543844726799</v>
      </c>
      <c r="P227" s="4"/>
      <c r="Q227" s="4">
        <v>15.689543844726799</v>
      </c>
      <c r="R227" s="4"/>
      <c r="S227" s="4">
        <v>17.956949813565</v>
      </c>
      <c r="T227" s="3" t="b">
        <v>0</v>
      </c>
      <c r="U227" s="4">
        <v>7.2280333333333298</v>
      </c>
      <c r="V227" s="4">
        <v>67541.874536781994</v>
      </c>
      <c r="W227" s="4">
        <v>75.518228778758399</v>
      </c>
      <c r="X227" s="3" t="b">
        <v>0</v>
      </c>
    </row>
    <row r="228" spans="1:24">
      <c r="A228" s="3"/>
      <c r="B228" s="3"/>
      <c r="C228" s="3" t="s">
        <v>367</v>
      </c>
      <c r="D228" s="3" t="s">
        <v>174</v>
      </c>
      <c r="E228" s="3"/>
      <c r="F228" s="4">
        <v>24</v>
      </c>
      <c r="G228" s="3" t="s">
        <v>366</v>
      </c>
      <c r="H228" s="3" t="s">
        <v>7</v>
      </c>
      <c r="I228" s="3"/>
      <c r="J228" s="1">
        <v>44275.742337962998</v>
      </c>
      <c r="K228" s="4"/>
      <c r="L228" s="4">
        <v>9.5966166666666695</v>
      </c>
      <c r="M228" s="4">
        <v>1426.6079030446799</v>
      </c>
      <c r="N228" s="3" t="b">
        <v>1</v>
      </c>
      <c r="O228" s="4">
        <v>11.292256354583399</v>
      </c>
      <c r="P228" s="4"/>
      <c r="Q228" s="4">
        <v>11.292256354583399</v>
      </c>
      <c r="R228" s="4"/>
      <c r="S228" s="4">
        <v>12.3229971631645</v>
      </c>
      <c r="T228" s="3" t="b">
        <v>0</v>
      </c>
      <c r="U228" s="4">
        <v>7.2278500000000001</v>
      </c>
      <c r="V228" s="4">
        <v>71862.719720098903</v>
      </c>
      <c r="W228" s="4">
        <v>73.165189765555397</v>
      </c>
      <c r="X228" s="3" t="b">
        <v>0</v>
      </c>
    </row>
    <row r="229" spans="1:24">
      <c r="A229" s="3"/>
      <c r="B229" s="3"/>
      <c r="C229" s="3" t="s">
        <v>365</v>
      </c>
      <c r="D229" s="3" t="s">
        <v>174</v>
      </c>
      <c r="E229" s="3"/>
      <c r="F229" s="4">
        <v>25</v>
      </c>
      <c r="G229" s="3" t="s">
        <v>364</v>
      </c>
      <c r="H229" s="3" t="s">
        <v>7</v>
      </c>
      <c r="I229" s="3"/>
      <c r="J229" s="1">
        <v>44275.757384259297</v>
      </c>
      <c r="K229" s="4"/>
      <c r="L229" s="4">
        <v>9.6000666666666703</v>
      </c>
      <c r="M229" s="4">
        <v>2492.06843250052</v>
      </c>
      <c r="N229" s="3" t="b">
        <v>0</v>
      </c>
      <c r="O229" s="4">
        <v>20.213489681655901</v>
      </c>
      <c r="P229" s="4"/>
      <c r="Q229" s="4">
        <v>20.213489681655901</v>
      </c>
      <c r="R229" s="4"/>
      <c r="S229" s="4">
        <v>14.6114268932971</v>
      </c>
      <c r="T229" s="3" t="b">
        <v>0</v>
      </c>
      <c r="U229" s="4">
        <v>7.2278833333333301</v>
      </c>
      <c r="V229" s="4">
        <v>70142.6786833316</v>
      </c>
      <c r="W229" s="4">
        <v>77.156178632553804</v>
      </c>
      <c r="X229" s="3" t="b">
        <v>0</v>
      </c>
    </row>
    <row r="230" spans="1:24">
      <c r="A230" s="3"/>
      <c r="B230" s="3"/>
      <c r="C230" s="3" t="s">
        <v>363</v>
      </c>
      <c r="D230" s="3" t="s">
        <v>174</v>
      </c>
      <c r="E230" s="3"/>
      <c r="F230" s="4">
        <v>26</v>
      </c>
      <c r="G230" s="3" t="s">
        <v>362</v>
      </c>
      <c r="H230" s="3" t="s">
        <v>7</v>
      </c>
      <c r="I230" s="3"/>
      <c r="J230" s="1">
        <v>44275.772442129601</v>
      </c>
      <c r="K230" s="4"/>
      <c r="L230" s="4">
        <v>9.6034833333333296</v>
      </c>
      <c r="M230" s="4">
        <v>2438.5292390454001</v>
      </c>
      <c r="N230" s="3" t="b">
        <v>1</v>
      </c>
      <c r="O230" s="4">
        <v>18.9499164811334</v>
      </c>
      <c r="P230" s="4"/>
      <c r="Q230" s="4">
        <v>18.9499164811334</v>
      </c>
      <c r="R230" s="4"/>
      <c r="S230" s="4">
        <v>6.9247117699890097</v>
      </c>
      <c r="T230" s="3" t="b">
        <v>0</v>
      </c>
      <c r="U230" s="4">
        <v>7.22786666666667</v>
      </c>
      <c r="V230" s="4">
        <v>73210.345981728795</v>
      </c>
      <c r="W230" s="4">
        <v>73.971484874800197</v>
      </c>
      <c r="X230" s="3" t="b">
        <v>0</v>
      </c>
    </row>
    <row r="231" spans="1:24">
      <c r="A231" s="3"/>
      <c r="B231" s="3"/>
      <c r="C231" s="3" t="s">
        <v>361</v>
      </c>
      <c r="D231" s="3" t="s">
        <v>174</v>
      </c>
      <c r="E231" s="3"/>
      <c r="F231" s="4">
        <v>27</v>
      </c>
      <c r="G231" s="3" t="s">
        <v>360</v>
      </c>
      <c r="H231" s="3" t="s">
        <v>7</v>
      </c>
      <c r="I231" s="3"/>
      <c r="J231" s="1">
        <v>44275.7874421296</v>
      </c>
      <c r="K231" s="4"/>
      <c r="L231" s="4">
        <v>9.5966333333333296</v>
      </c>
      <c r="M231" s="4">
        <v>2205.53977887152</v>
      </c>
      <c r="N231" s="3" t="b">
        <v>0</v>
      </c>
      <c r="O231" s="4">
        <v>16.272521926829999</v>
      </c>
      <c r="P231" s="4"/>
      <c r="Q231" s="4">
        <v>16.272521926829999</v>
      </c>
      <c r="R231" s="4"/>
      <c r="S231" s="4">
        <v>19.704700481416801</v>
      </c>
      <c r="T231" s="3" t="b">
        <v>0</v>
      </c>
      <c r="U231" s="4">
        <v>7.2278833333333301</v>
      </c>
      <c r="V231" s="4">
        <v>77105.726391694901</v>
      </c>
      <c r="W231" s="4">
        <v>75.018966944695094</v>
      </c>
      <c r="X231" s="3" t="b">
        <v>0</v>
      </c>
    </row>
    <row r="232" spans="1:24">
      <c r="A232" s="3"/>
      <c r="B232" s="3"/>
      <c r="C232" s="3" t="s">
        <v>359</v>
      </c>
      <c r="D232" s="3" t="s">
        <v>174</v>
      </c>
      <c r="E232" s="3"/>
      <c r="F232" s="4">
        <v>28</v>
      </c>
      <c r="G232" s="3" t="s">
        <v>358</v>
      </c>
      <c r="H232" s="3" t="s">
        <v>7</v>
      </c>
      <c r="I232" s="3"/>
      <c r="J232" s="1">
        <v>44275.802557870396</v>
      </c>
      <c r="K232" s="4"/>
      <c r="L232" s="4">
        <v>9.84</v>
      </c>
      <c r="M232" s="4">
        <v>0</v>
      </c>
      <c r="N232" s="3" t="b">
        <v>1</v>
      </c>
      <c r="O232" s="4">
        <v>0</v>
      </c>
      <c r="P232" s="4"/>
      <c r="Q232" s="4">
        <v>0</v>
      </c>
      <c r="R232" s="4"/>
      <c r="S232" s="4"/>
      <c r="T232" s="3" t="b">
        <v>0</v>
      </c>
      <c r="U232" s="4">
        <v>7.22786666666667</v>
      </c>
      <c r="V232" s="4">
        <v>81085.674509581702</v>
      </c>
      <c r="W232" s="4">
        <v>74.982135762259801</v>
      </c>
      <c r="X232" s="3" t="b">
        <v>0</v>
      </c>
    </row>
    <row r="233" spans="1:24">
      <c r="A233" s="3"/>
      <c r="B233" s="3"/>
      <c r="C233" s="3" t="s">
        <v>357</v>
      </c>
      <c r="D233" s="3" t="s">
        <v>174</v>
      </c>
      <c r="E233" s="3"/>
      <c r="F233" s="4">
        <v>29</v>
      </c>
      <c r="G233" s="3" t="s">
        <v>356</v>
      </c>
      <c r="H233" s="3" t="s">
        <v>7</v>
      </c>
      <c r="I233" s="3"/>
      <c r="J233" s="1">
        <v>44275.817650463003</v>
      </c>
      <c r="K233" s="4"/>
      <c r="L233" s="4">
        <v>9.8400166666666706</v>
      </c>
      <c r="M233" s="4">
        <v>0</v>
      </c>
      <c r="N233" s="3" t="b">
        <v>1</v>
      </c>
      <c r="O233" s="4">
        <v>0</v>
      </c>
      <c r="P233" s="4"/>
      <c r="Q233" s="4">
        <v>0</v>
      </c>
      <c r="R233" s="4"/>
      <c r="S233" s="4"/>
      <c r="T233" s="3" t="b">
        <v>0</v>
      </c>
      <c r="U233" s="4">
        <v>7.2278833333333301</v>
      </c>
      <c r="V233" s="4">
        <v>67927.808196181504</v>
      </c>
      <c r="W233" s="4">
        <v>78.141258407955505</v>
      </c>
      <c r="X233" s="3" t="b">
        <v>0</v>
      </c>
    </row>
    <row r="234" spans="1:24">
      <c r="A234" s="3"/>
      <c r="B234" s="3"/>
      <c r="C234" s="3" t="s">
        <v>355</v>
      </c>
      <c r="D234" s="3" t="s">
        <v>174</v>
      </c>
      <c r="E234" s="3"/>
      <c r="F234" s="4">
        <v>30</v>
      </c>
      <c r="G234" s="3" t="s">
        <v>354</v>
      </c>
      <c r="H234" s="3" t="s">
        <v>7</v>
      </c>
      <c r="I234" s="3"/>
      <c r="J234" s="1">
        <v>44275.832789351902</v>
      </c>
      <c r="K234" s="4"/>
      <c r="L234" s="4">
        <v>9.8331999999999997</v>
      </c>
      <c r="M234" s="4">
        <v>0</v>
      </c>
      <c r="N234" s="3" t="b">
        <v>1</v>
      </c>
      <c r="O234" s="4">
        <v>0</v>
      </c>
      <c r="P234" s="4"/>
      <c r="Q234" s="4">
        <v>0</v>
      </c>
      <c r="R234" s="4"/>
      <c r="S234" s="4"/>
      <c r="T234" s="3" t="b">
        <v>0</v>
      </c>
      <c r="U234" s="4">
        <v>7.22445</v>
      </c>
      <c r="V234" s="4">
        <v>72702.403670956497</v>
      </c>
      <c r="W234" s="4">
        <v>77.4065154729048</v>
      </c>
      <c r="X234" s="3" t="b">
        <v>0</v>
      </c>
    </row>
    <row r="235" spans="1:24">
      <c r="A235" s="3"/>
      <c r="B235" s="3"/>
      <c r="C235" s="3" t="s">
        <v>353</v>
      </c>
      <c r="D235" s="3" t="s">
        <v>174</v>
      </c>
      <c r="E235" s="3"/>
      <c r="F235" s="4">
        <v>31</v>
      </c>
      <c r="G235" s="3" t="s">
        <v>352</v>
      </c>
      <c r="H235" s="3" t="s">
        <v>7</v>
      </c>
      <c r="I235" s="3"/>
      <c r="J235" s="1">
        <v>44275.847847222198</v>
      </c>
      <c r="K235" s="4"/>
      <c r="L235" s="4">
        <v>9.8366000000000007</v>
      </c>
      <c r="M235" s="4">
        <v>0</v>
      </c>
      <c r="N235" s="3" t="b">
        <v>1</v>
      </c>
      <c r="O235" s="4">
        <v>0</v>
      </c>
      <c r="P235" s="4"/>
      <c r="Q235" s="4">
        <v>0</v>
      </c>
      <c r="R235" s="4"/>
      <c r="S235" s="4"/>
      <c r="T235" s="3" t="b">
        <v>0</v>
      </c>
      <c r="U235" s="4">
        <v>7.22441666666667</v>
      </c>
      <c r="V235" s="4">
        <v>85682.223705798693</v>
      </c>
      <c r="W235" s="4">
        <v>76.985082012567503</v>
      </c>
      <c r="X235" s="3" t="b">
        <v>0</v>
      </c>
    </row>
    <row r="236" spans="1:24">
      <c r="A236" s="3"/>
      <c r="B236" s="3"/>
      <c r="C236" s="3" t="s">
        <v>351</v>
      </c>
      <c r="D236" s="3" t="s">
        <v>174</v>
      </c>
      <c r="E236" s="3"/>
      <c r="F236" s="4">
        <v>32</v>
      </c>
      <c r="G236" s="3" t="s">
        <v>350</v>
      </c>
      <c r="H236" s="3" t="s">
        <v>7</v>
      </c>
      <c r="I236" s="3"/>
      <c r="J236" s="1">
        <v>44275.862800925897</v>
      </c>
      <c r="K236" s="4"/>
      <c r="L236" s="4">
        <v>9.84</v>
      </c>
      <c r="M236" s="4">
        <v>0</v>
      </c>
      <c r="N236" s="3" t="b">
        <v>1</v>
      </c>
      <c r="O236" s="4">
        <v>0</v>
      </c>
      <c r="P236" s="4"/>
      <c r="Q236" s="4">
        <v>0</v>
      </c>
      <c r="R236" s="4"/>
      <c r="S236" s="4"/>
      <c r="T236" s="3" t="b">
        <v>0</v>
      </c>
      <c r="U236" s="4">
        <v>7.2243833333333303</v>
      </c>
      <c r="V236" s="4">
        <v>76501.326974967102</v>
      </c>
      <c r="W236" s="4">
        <v>75.859983411145606</v>
      </c>
      <c r="X236" s="3" t="b">
        <v>0</v>
      </c>
    </row>
    <row r="237" spans="1:24">
      <c r="A237" s="3"/>
      <c r="B237" s="3"/>
      <c r="C237" s="3" t="s">
        <v>347</v>
      </c>
      <c r="D237" s="3" t="s">
        <v>174</v>
      </c>
      <c r="E237" s="3"/>
      <c r="F237" s="4">
        <v>33</v>
      </c>
      <c r="G237" s="3" t="s">
        <v>346</v>
      </c>
      <c r="H237" s="3" t="s">
        <v>7</v>
      </c>
      <c r="I237" s="3"/>
      <c r="J237" s="1">
        <v>44275.892800925903</v>
      </c>
      <c r="K237" s="4"/>
      <c r="L237" s="4">
        <v>9.8365833333333299</v>
      </c>
      <c r="M237" s="4">
        <v>0</v>
      </c>
      <c r="N237" s="3" t="b">
        <v>1</v>
      </c>
      <c r="O237" s="4">
        <v>0</v>
      </c>
      <c r="P237" s="4"/>
      <c r="Q237" s="4">
        <v>0</v>
      </c>
      <c r="R237" s="4"/>
      <c r="S237" s="4"/>
      <c r="T237" s="3" t="b">
        <v>0</v>
      </c>
      <c r="U237" s="4">
        <v>7.2243833333333303</v>
      </c>
      <c r="V237" s="4">
        <v>80124.385848963298</v>
      </c>
      <c r="W237" s="4">
        <v>75.448940163704194</v>
      </c>
      <c r="X237" s="3" t="b">
        <v>0</v>
      </c>
    </row>
    <row r="238" spans="1:24">
      <c r="A238" s="3"/>
      <c r="B238" s="3"/>
      <c r="C238" s="3" t="s">
        <v>345</v>
      </c>
      <c r="D238" s="3" t="s">
        <v>174</v>
      </c>
      <c r="E238" s="3"/>
      <c r="F238" s="4">
        <v>34</v>
      </c>
      <c r="G238" s="3" t="s">
        <v>344</v>
      </c>
      <c r="H238" s="3" t="s">
        <v>7</v>
      </c>
      <c r="I238" s="3"/>
      <c r="J238" s="1">
        <v>44275.9078703704</v>
      </c>
      <c r="K238" s="4"/>
      <c r="L238" s="4">
        <v>9.8366000000000007</v>
      </c>
      <c r="M238" s="4">
        <v>0</v>
      </c>
      <c r="N238" s="3" t="b">
        <v>1</v>
      </c>
      <c r="O238" s="4">
        <v>0</v>
      </c>
      <c r="P238" s="4"/>
      <c r="Q238" s="4">
        <v>0</v>
      </c>
      <c r="R238" s="4"/>
      <c r="S238" s="4"/>
      <c r="T238" s="3" t="b">
        <v>0</v>
      </c>
      <c r="U238" s="4">
        <v>7.22441666666667</v>
      </c>
      <c r="V238" s="4">
        <v>77026.587139436597</v>
      </c>
      <c r="W238" s="4">
        <v>75.343412128582699</v>
      </c>
      <c r="X238" s="3" t="b">
        <v>0</v>
      </c>
    </row>
    <row r="239" spans="1:24">
      <c r="A239" s="3"/>
      <c r="B239" s="3"/>
      <c r="C239" s="3" t="s">
        <v>343</v>
      </c>
      <c r="D239" s="3" t="s">
        <v>174</v>
      </c>
      <c r="E239" s="3"/>
      <c r="F239" s="4">
        <v>35</v>
      </c>
      <c r="G239" s="3" t="s">
        <v>342</v>
      </c>
      <c r="H239" s="3" t="s">
        <v>7</v>
      </c>
      <c r="I239" s="3"/>
      <c r="J239" s="1">
        <v>44275.9229513889</v>
      </c>
      <c r="K239" s="4"/>
      <c r="L239" s="4">
        <v>9.8331333333333308</v>
      </c>
      <c r="M239" s="4">
        <v>0</v>
      </c>
      <c r="N239" s="3" t="b">
        <v>1</v>
      </c>
      <c r="O239" s="4">
        <v>0</v>
      </c>
      <c r="P239" s="4"/>
      <c r="Q239" s="4">
        <v>0</v>
      </c>
      <c r="R239" s="4"/>
      <c r="S239" s="4"/>
      <c r="T239" s="3" t="b">
        <v>0</v>
      </c>
      <c r="U239" s="4">
        <v>7.2278500000000001</v>
      </c>
      <c r="V239" s="4">
        <v>67553.910219829399</v>
      </c>
      <c r="W239" s="4">
        <v>78.293253533948501</v>
      </c>
      <c r="X239" s="3" t="b">
        <v>0</v>
      </c>
    </row>
    <row r="240" spans="1:24">
      <c r="A240" s="3"/>
      <c r="B240" s="3"/>
      <c r="C240" s="3" t="s">
        <v>341</v>
      </c>
      <c r="D240" s="3" t="s">
        <v>174</v>
      </c>
      <c r="E240" s="3"/>
      <c r="F240" s="4">
        <v>36</v>
      </c>
      <c r="G240" s="3" t="s">
        <v>340</v>
      </c>
      <c r="H240" s="3" t="s">
        <v>7</v>
      </c>
      <c r="I240" s="3"/>
      <c r="J240" s="1">
        <v>44275.938125000001</v>
      </c>
      <c r="K240" s="4"/>
      <c r="L240" s="4">
        <v>9.8400333333333307</v>
      </c>
      <c r="M240" s="4">
        <v>0</v>
      </c>
      <c r="N240" s="3" t="b">
        <v>1</v>
      </c>
      <c r="O240" s="4">
        <v>0</v>
      </c>
      <c r="P240" s="4"/>
      <c r="Q240" s="4">
        <v>0</v>
      </c>
      <c r="R240" s="4"/>
      <c r="S240" s="4"/>
      <c r="T240" s="3" t="b">
        <v>0</v>
      </c>
      <c r="U240" s="4">
        <v>7.2278833333333301</v>
      </c>
      <c r="V240" s="4">
        <v>76728.720143642393</v>
      </c>
      <c r="W240" s="4">
        <v>75.991463462608806</v>
      </c>
      <c r="X240" s="3" t="b">
        <v>0</v>
      </c>
    </row>
    <row r="241" spans="1:24">
      <c r="A241" s="3"/>
      <c r="B241" s="3"/>
      <c r="C241" s="3" t="s">
        <v>339</v>
      </c>
      <c r="D241" s="3" t="s">
        <v>174</v>
      </c>
      <c r="E241" s="3"/>
      <c r="F241" s="4">
        <v>37</v>
      </c>
      <c r="G241" s="3" t="s">
        <v>338</v>
      </c>
      <c r="H241" s="3" t="s">
        <v>7</v>
      </c>
      <c r="I241" s="3"/>
      <c r="J241" s="1">
        <v>44275.953125</v>
      </c>
      <c r="K241" s="4"/>
      <c r="L241" s="4">
        <v>9.8297166666666698</v>
      </c>
      <c r="M241" s="4">
        <v>0</v>
      </c>
      <c r="N241" s="3" t="b">
        <v>1</v>
      </c>
      <c r="O241" s="4">
        <v>0</v>
      </c>
      <c r="P241" s="4"/>
      <c r="Q241" s="4">
        <v>0</v>
      </c>
      <c r="R241" s="4"/>
      <c r="S241" s="4"/>
      <c r="T241" s="3" t="b">
        <v>0</v>
      </c>
      <c r="U241" s="4">
        <v>7.2243833333333303</v>
      </c>
      <c r="V241" s="4">
        <v>73888.198036726593</v>
      </c>
      <c r="W241" s="4">
        <v>78.651612703544302</v>
      </c>
      <c r="X241" s="3" t="b">
        <v>0</v>
      </c>
    </row>
    <row r="242" spans="1:24">
      <c r="A242" s="3"/>
      <c r="B242" s="3"/>
      <c r="C242" s="3" t="s">
        <v>337</v>
      </c>
      <c r="D242" s="3" t="s">
        <v>174</v>
      </c>
      <c r="E242" s="3"/>
      <c r="F242" s="4">
        <v>38</v>
      </c>
      <c r="G242" s="3" t="s">
        <v>336</v>
      </c>
      <c r="H242" s="3" t="s">
        <v>7</v>
      </c>
      <c r="I242" s="3"/>
      <c r="J242" s="1">
        <v>44275.968055555597</v>
      </c>
      <c r="K242" s="4"/>
      <c r="L242" s="4">
        <v>9.6035000000000004</v>
      </c>
      <c r="M242" s="4">
        <v>983.62946249774097</v>
      </c>
      <c r="N242" s="3" t="b">
        <v>0</v>
      </c>
      <c r="O242" s="4">
        <v>7.6437427497034598</v>
      </c>
      <c r="P242" s="4"/>
      <c r="Q242" s="4">
        <v>7.6437427497034598</v>
      </c>
      <c r="R242" s="4"/>
      <c r="S242" s="4" t="s">
        <v>30</v>
      </c>
      <c r="T242" s="3" t="b">
        <v>0</v>
      </c>
      <c r="U242" s="4">
        <v>7.22441666666667</v>
      </c>
      <c r="V242" s="4">
        <v>73193.227795869505</v>
      </c>
      <c r="W242" s="4">
        <v>75.285449719527406</v>
      </c>
      <c r="X242" s="3" t="b">
        <v>0</v>
      </c>
    </row>
    <row r="243" spans="1:24">
      <c r="A243" s="3"/>
      <c r="B243" s="3"/>
      <c r="C243" s="3" t="s">
        <v>335</v>
      </c>
      <c r="D243" s="3" t="s">
        <v>174</v>
      </c>
      <c r="E243" s="3"/>
      <c r="F243" s="4">
        <v>39</v>
      </c>
      <c r="G243" s="3" t="s">
        <v>334</v>
      </c>
      <c r="H243" s="3" t="s">
        <v>7</v>
      </c>
      <c r="I243" s="3"/>
      <c r="J243" s="1">
        <v>44275.983136574097</v>
      </c>
      <c r="K243" s="4"/>
      <c r="L243" s="4">
        <v>9.8399833333333309</v>
      </c>
      <c r="M243" s="4">
        <v>0</v>
      </c>
      <c r="N243" s="3" t="b">
        <v>1</v>
      </c>
      <c r="O243" s="4">
        <v>0</v>
      </c>
      <c r="P243" s="4"/>
      <c r="Q243" s="4">
        <v>0</v>
      </c>
      <c r="R243" s="4"/>
      <c r="S243" s="4"/>
      <c r="T243" s="3" t="b">
        <v>0</v>
      </c>
      <c r="U243" s="4">
        <v>7.2243833333333303</v>
      </c>
      <c r="V243" s="4">
        <v>66848.216966825203</v>
      </c>
      <c r="W243" s="4">
        <v>73.499220688663002</v>
      </c>
      <c r="X243" s="3" t="b">
        <v>0</v>
      </c>
    </row>
    <row r="244" spans="1:24">
      <c r="A244" s="3"/>
      <c r="B244" s="3"/>
      <c r="C244" s="3" t="s">
        <v>333</v>
      </c>
      <c r="D244" s="3" t="s">
        <v>174</v>
      </c>
      <c r="E244" s="3"/>
      <c r="F244" s="4">
        <v>40</v>
      </c>
      <c r="G244" s="3" t="s">
        <v>332</v>
      </c>
      <c r="H244" s="3" t="s">
        <v>7</v>
      </c>
      <c r="I244" s="3"/>
      <c r="J244" s="1">
        <v>44275.998148148101</v>
      </c>
      <c r="K244" s="4"/>
      <c r="L244" s="4">
        <v>9.6000666666666703</v>
      </c>
      <c r="M244" s="4">
        <v>1139.6609324788501</v>
      </c>
      <c r="N244" s="3" t="b">
        <v>0</v>
      </c>
      <c r="O244" s="4">
        <v>8.3019404478849701</v>
      </c>
      <c r="P244" s="4"/>
      <c r="Q244" s="4">
        <v>8.3019404478849701</v>
      </c>
      <c r="R244" s="4"/>
      <c r="S244" s="4">
        <v>75.478076624819295</v>
      </c>
      <c r="T244" s="3" t="b">
        <v>0</v>
      </c>
      <c r="U244" s="4">
        <v>7.2278833333333301</v>
      </c>
      <c r="V244" s="4">
        <v>78081.4144255305</v>
      </c>
      <c r="W244" s="4">
        <v>77.147407392522695</v>
      </c>
      <c r="X244" s="3" t="b">
        <v>0</v>
      </c>
    </row>
    <row r="245" spans="1:24">
      <c r="A245" s="3"/>
      <c r="B245" s="3"/>
      <c r="C245" s="3" t="s">
        <v>331</v>
      </c>
      <c r="D245" s="3" t="s">
        <v>174</v>
      </c>
      <c r="E245" s="3"/>
      <c r="F245" s="4">
        <v>41</v>
      </c>
      <c r="G245" s="3" t="s">
        <v>330</v>
      </c>
      <c r="H245" s="3" t="s">
        <v>7</v>
      </c>
      <c r="I245" s="3"/>
      <c r="J245" s="1">
        <v>44276.013229166703</v>
      </c>
      <c r="K245" s="4"/>
      <c r="L245" s="4">
        <v>9.8229666666666695</v>
      </c>
      <c r="M245" s="4">
        <v>0</v>
      </c>
      <c r="N245" s="3" t="b">
        <v>1</v>
      </c>
      <c r="O245" s="4">
        <v>0</v>
      </c>
      <c r="P245" s="4"/>
      <c r="Q245" s="4">
        <v>0</v>
      </c>
      <c r="R245" s="4"/>
      <c r="S245" s="4"/>
      <c r="T245" s="3" t="b">
        <v>0</v>
      </c>
      <c r="U245" s="4">
        <v>7.2279833333333299</v>
      </c>
      <c r="V245" s="4">
        <v>67199.363275309399</v>
      </c>
      <c r="W245" s="4">
        <v>74.578905720584004</v>
      </c>
      <c r="X245" s="3" t="b">
        <v>0</v>
      </c>
    </row>
    <row r="246" spans="1:24">
      <c r="A246" s="3"/>
      <c r="B246" s="3"/>
      <c r="C246" s="3" t="s">
        <v>329</v>
      </c>
      <c r="D246" s="3" t="s">
        <v>174</v>
      </c>
      <c r="E246" s="3"/>
      <c r="F246" s="4">
        <v>42</v>
      </c>
      <c r="G246" s="3" t="s">
        <v>328</v>
      </c>
      <c r="H246" s="3" t="s">
        <v>7</v>
      </c>
      <c r="I246" s="3"/>
      <c r="J246" s="1">
        <v>44276.028391203698</v>
      </c>
      <c r="K246" s="4"/>
      <c r="L246" s="4">
        <v>9.5966500000000003</v>
      </c>
      <c r="M246" s="4">
        <v>1504.15438199969</v>
      </c>
      <c r="N246" s="3" t="b">
        <v>0</v>
      </c>
      <c r="O246" s="4">
        <v>10.511086309296401</v>
      </c>
      <c r="P246" s="4"/>
      <c r="Q246" s="4">
        <v>10.511086309296401</v>
      </c>
      <c r="R246" s="4"/>
      <c r="S246" s="4">
        <v>62.6875330474534</v>
      </c>
      <c r="T246" s="3" t="b">
        <v>0</v>
      </c>
      <c r="U246" s="4">
        <v>7.2278833333333301</v>
      </c>
      <c r="V246" s="4">
        <v>81398.652531551095</v>
      </c>
      <c r="W246" s="4">
        <v>72.668491349514298</v>
      </c>
      <c r="X246" s="3" t="b">
        <v>0</v>
      </c>
    </row>
    <row r="247" spans="1:24">
      <c r="A247" s="3"/>
      <c r="B247" s="3"/>
      <c r="C247" s="3" t="s">
        <v>324</v>
      </c>
      <c r="D247" s="3" t="s">
        <v>174</v>
      </c>
      <c r="E247" s="3"/>
      <c r="F247" s="4">
        <v>43</v>
      </c>
      <c r="G247" s="3" t="s">
        <v>323</v>
      </c>
      <c r="H247" s="3" t="s">
        <v>7</v>
      </c>
      <c r="I247" s="3"/>
      <c r="J247" s="1">
        <v>44276.073750000003</v>
      </c>
      <c r="K247" s="4"/>
      <c r="L247" s="4">
        <v>10.1544333333333</v>
      </c>
      <c r="M247" s="4">
        <v>0</v>
      </c>
      <c r="N247" s="3" t="b">
        <v>1</v>
      </c>
      <c r="O247" s="4">
        <v>0</v>
      </c>
      <c r="P247" s="4"/>
      <c r="Q247" s="4">
        <v>0</v>
      </c>
      <c r="R247" s="4"/>
      <c r="S247" s="4"/>
      <c r="T247" s="3" t="b">
        <v>0</v>
      </c>
      <c r="U247" s="4">
        <v>7.22441666666667</v>
      </c>
      <c r="V247" s="4">
        <v>70239.234271396796</v>
      </c>
      <c r="W247" s="4">
        <v>76.347111237756707</v>
      </c>
      <c r="X247" s="3" t="b">
        <v>0</v>
      </c>
    </row>
    <row r="248" spans="1:24">
      <c r="A248" s="3"/>
      <c r="B248" s="3"/>
      <c r="C248" s="3" t="s">
        <v>322</v>
      </c>
      <c r="D248" s="3" t="s">
        <v>174</v>
      </c>
      <c r="E248" s="3"/>
      <c r="F248" s="4">
        <v>44</v>
      </c>
      <c r="G248" s="3" t="s">
        <v>321</v>
      </c>
      <c r="H248" s="3" t="s">
        <v>7</v>
      </c>
      <c r="I248" s="3"/>
      <c r="J248" s="1">
        <v>44276.088761574101</v>
      </c>
      <c r="K248" s="4"/>
      <c r="L248" s="4">
        <v>10.1544333333333</v>
      </c>
      <c r="M248" s="4">
        <v>0</v>
      </c>
      <c r="N248" s="3" t="b">
        <v>1</v>
      </c>
      <c r="O248" s="4">
        <v>0</v>
      </c>
      <c r="P248" s="4"/>
      <c r="Q248" s="4">
        <v>0</v>
      </c>
      <c r="R248" s="4"/>
      <c r="S248" s="4"/>
      <c r="T248" s="3" t="b">
        <v>0</v>
      </c>
      <c r="U248" s="4">
        <v>7.2244333333333302</v>
      </c>
      <c r="V248" s="4">
        <v>64423.962795819498</v>
      </c>
      <c r="W248" s="4">
        <v>80.085912249686103</v>
      </c>
      <c r="X248" s="3" t="b">
        <v>0</v>
      </c>
    </row>
    <row r="249" spans="1:24">
      <c r="A249" s="3"/>
      <c r="B249" s="3"/>
      <c r="C249" s="3" t="s">
        <v>320</v>
      </c>
      <c r="D249" s="3" t="s">
        <v>174</v>
      </c>
      <c r="E249" s="3"/>
      <c r="F249" s="4">
        <v>45</v>
      </c>
      <c r="G249" s="3" t="s">
        <v>319</v>
      </c>
      <c r="H249" s="3" t="s">
        <v>7</v>
      </c>
      <c r="I249" s="3"/>
      <c r="J249" s="1">
        <v>44276.103888888902</v>
      </c>
      <c r="K249" s="4"/>
      <c r="L249" s="4">
        <v>10.154400000000001</v>
      </c>
      <c r="M249" s="4">
        <v>0</v>
      </c>
      <c r="N249" s="3" t="b">
        <v>1</v>
      </c>
      <c r="O249" s="4">
        <v>0</v>
      </c>
      <c r="P249" s="4"/>
      <c r="Q249" s="4">
        <v>0</v>
      </c>
      <c r="R249" s="4"/>
      <c r="S249" s="4"/>
      <c r="T249" s="3" t="b">
        <v>0</v>
      </c>
      <c r="U249" s="4">
        <v>7.2244000000000002</v>
      </c>
      <c r="V249" s="4">
        <v>69646.645464031506</v>
      </c>
      <c r="W249" s="4">
        <v>76.193006522001497</v>
      </c>
      <c r="X249" s="3" t="b">
        <v>0</v>
      </c>
    </row>
    <row r="250" spans="1:24">
      <c r="A250" s="3"/>
      <c r="B250" s="3"/>
      <c r="C250" s="3" t="s">
        <v>318</v>
      </c>
      <c r="D250" s="3" t="s">
        <v>174</v>
      </c>
      <c r="E250" s="3"/>
      <c r="F250" s="4">
        <v>46</v>
      </c>
      <c r="G250" s="3" t="s">
        <v>317</v>
      </c>
      <c r="H250" s="3" t="s">
        <v>7</v>
      </c>
      <c r="I250" s="3"/>
      <c r="J250" s="1">
        <v>44276.119050925903</v>
      </c>
      <c r="K250" s="4"/>
      <c r="L250" s="4">
        <v>10.1544333333333</v>
      </c>
      <c r="M250" s="4">
        <v>0</v>
      </c>
      <c r="N250" s="3" t="b">
        <v>1</v>
      </c>
      <c r="O250" s="4">
        <v>0</v>
      </c>
      <c r="P250" s="4"/>
      <c r="Q250" s="4">
        <v>0</v>
      </c>
      <c r="R250" s="4"/>
      <c r="S250" s="4"/>
      <c r="T250" s="3" t="b">
        <v>0</v>
      </c>
      <c r="U250" s="4">
        <v>7.2244333333333302</v>
      </c>
      <c r="V250" s="4">
        <v>72159.244467235694</v>
      </c>
      <c r="W250" s="4">
        <v>73.630132309161098</v>
      </c>
      <c r="X250" s="3" t="b">
        <v>0</v>
      </c>
    </row>
    <row r="251" spans="1:24">
      <c r="A251" s="3"/>
      <c r="B251" s="3"/>
      <c r="C251" s="3" t="s">
        <v>316</v>
      </c>
      <c r="D251" s="3" t="s">
        <v>174</v>
      </c>
      <c r="E251" s="3"/>
      <c r="F251" s="4">
        <v>47</v>
      </c>
      <c r="G251" s="3" t="s">
        <v>315</v>
      </c>
      <c r="H251" s="3" t="s">
        <v>7</v>
      </c>
      <c r="I251" s="3"/>
      <c r="J251" s="1">
        <v>44276.134166666699</v>
      </c>
      <c r="K251" s="4"/>
      <c r="L251" s="4">
        <v>10.163116666666699</v>
      </c>
      <c r="M251" s="4">
        <v>0</v>
      </c>
      <c r="N251" s="3" t="b">
        <v>1</v>
      </c>
      <c r="O251" s="4">
        <v>0</v>
      </c>
      <c r="P251" s="4"/>
      <c r="Q251" s="4">
        <v>0</v>
      </c>
      <c r="R251" s="4"/>
      <c r="S251" s="4"/>
      <c r="T251" s="3" t="b">
        <v>0</v>
      </c>
      <c r="U251" s="4">
        <v>7.2209833333333302</v>
      </c>
      <c r="V251" s="4">
        <v>66451.075386017095</v>
      </c>
      <c r="W251" s="4">
        <v>72.253798703990896</v>
      </c>
      <c r="X251" s="3" t="b">
        <v>0</v>
      </c>
    </row>
    <row r="252" spans="1:24">
      <c r="A252" s="3"/>
      <c r="B252" s="3"/>
      <c r="C252" s="3" t="s">
        <v>314</v>
      </c>
      <c r="D252" s="3" t="s">
        <v>174</v>
      </c>
      <c r="E252" s="3"/>
      <c r="F252" s="4">
        <v>48</v>
      </c>
      <c r="G252" s="3" t="s">
        <v>313</v>
      </c>
      <c r="H252" s="3" t="s">
        <v>7</v>
      </c>
      <c r="I252" s="3"/>
      <c r="J252" s="1">
        <v>44276.1492013889</v>
      </c>
      <c r="K252" s="4"/>
      <c r="L252" s="4">
        <v>10.1544166666667</v>
      </c>
      <c r="M252" s="4">
        <v>0</v>
      </c>
      <c r="N252" s="3" t="b">
        <v>1</v>
      </c>
      <c r="O252" s="4">
        <v>0</v>
      </c>
      <c r="P252" s="4"/>
      <c r="Q252" s="4">
        <v>0</v>
      </c>
      <c r="R252" s="4"/>
      <c r="S252" s="4"/>
      <c r="T252" s="3" t="b">
        <v>0</v>
      </c>
      <c r="U252" s="4">
        <v>7.22441666666667</v>
      </c>
      <c r="V252" s="4">
        <v>72640.974559194394</v>
      </c>
      <c r="W252" s="4">
        <v>76.484162310283295</v>
      </c>
      <c r="X252" s="3" t="b">
        <v>0</v>
      </c>
    </row>
    <row r="253" spans="1:24">
      <c r="A253" s="3"/>
      <c r="B253" s="3"/>
      <c r="C253" s="3" t="s">
        <v>312</v>
      </c>
      <c r="D253" s="3" t="s">
        <v>174</v>
      </c>
      <c r="E253" s="3"/>
      <c r="F253" s="4">
        <v>49</v>
      </c>
      <c r="G253" s="3" t="s">
        <v>311</v>
      </c>
      <c r="H253" s="3" t="s">
        <v>7</v>
      </c>
      <c r="I253" s="3"/>
      <c r="J253" s="1">
        <v>44276.1643287037</v>
      </c>
      <c r="K253" s="4"/>
      <c r="L253" s="4">
        <v>10.154400000000001</v>
      </c>
      <c r="M253" s="4">
        <v>0</v>
      </c>
      <c r="N253" s="3" t="b">
        <v>1</v>
      </c>
      <c r="O253" s="4">
        <v>0</v>
      </c>
      <c r="P253" s="4"/>
      <c r="Q253" s="4">
        <v>0</v>
      </c>
      <c r="R253" s="4"/>
      <c r="S253" s="4"/>
      <c r="T253" s="3" t="b">
        <v>0</v>
      </c>
      <c r="U253" s="4">
        <v>7.2244000000000002</v>
      </c>
      <c r="V253" s="4">
        <v>67932.130865228406</v>
      </c>
      <c r="W253" s="4">
        <v>74.128202848826007</v>
      </c>
      <c r="X253" s="3" t="b">
        <v>0</v>
      </c>
    </row>
    <row r="254" spans="1:24">
      <c r="A254" s="3"/>
      <c r="B254" s="3"/>
      <c r="C254" s="3" t="s">
        <v>310</v>
      </c>
      <c r="D254" s="3" t="s">
        <v>174</v>
      </c>
      <c r="E254" s="3"/>
      <c r="F254" s="4">
        <v>50</v>
      </c>
      <c r="G254" s="3" t="s">
        <v>309</v>
      </c>
      <c r="H254" s="3" t="s">
        <v>7</v>
      </c>
      <c r="I254" s="3"/>
      <c r="J254" s="1">
        <v>44276.179456018501</v>
      </c>
      <c r="K254" s="4"/>
      <c r="L254" s="4">
        <v>9.8366000000000007</v>
      </c>
      <c r="M254" s="4">
        <v>0</v>
      </c>
      <c r="N254" s="3" t="b">
        <v>1</v>
      </c>
      <c r="O254" s="4">
        <v>0</v>
      </c>
      <c r="P254" s="4"/>
      <c r="Q254" s="4">
        <v>0</v>
      </c>
      <c r="R254" s="4"/>
      <c r="S254" s="4"/>
      <c r="T254" s="3" t="b">
        <v>0</v>
      </c>
      <c r="U254" s="4">
        <v>7.2174833333333304</v>
      </c>
      <c r="V254" s="4">
        <v>80562.437805279202</v>
      </c>
      <c r="W254" s="4">
        <v>77.869052587825905</v>
      </c>
      <c r="X254" s="3" t="b">
        <v>0</v>
      </c>
    </row>
    <row r="255" spans="1:24">
      <c r="A255" s="3"/>
      <c r="B255" s="3"/>
      <c r="C255" s="3" t="s">
        <v>308</v>
      </c>
      <c r="D255" s="3" t="s">
        <v>174</v>
      </c>
      <c r="E255" s="3"/>
      <c r="F255" s="4">
        <v>51</v>
      </c>
      <c r="G255" s="3" t="s">
        <v>307</v>
      </c>
      <c r="H255" s="3" t="s">
        <v>7</v>
      </c>
      <c r="I255" s="3"/>
      <c r="J255" s="1">
        <v>44276.194467592599</v>
      </c>
      <c r="K255" s="4"/>
      <c r="L255" s="4">
        <v>10.154400000000001</v>
      </c>
      <c r="M255" s="4">
        <v>0</v>
      </c>
      <c r="N255" s="3" t="b">
        <v>1</v>
      </c>
      <c r="O255" s="4">
        <v>0</v>
      </c>
      <c r="P255" s="4"/>
      <c r="Q255" s="4">
        <v>0</v>
      </c>
      <c r="R255" s="4"/>
      <c r="S255" s="4"/>
      <c r="T255" s="3" t="b">
        <v>0</v>
      </c>
      <c r="U255" s="4">
        <v>7.2243833333333303</v>
      </c>
      <c r="V255" s="4">
        <v>70563.686119518694</v>
      </c>
      <c r="W255" s="4">
        <v>76.943360671055302</v>
      </c>
      <c r="X255" s="3" t="b">
        <v>0</v>
      </c>
    </row>
    <row r="256" spans="1:24">
      <c r="A256" s="3"/>
      <c r="B256" s="3"/>
      <c r="C256" s="3" t="s">
        <v>306</v>
      </c>
      <c r="D256" s="3" t="s">
        <v>174</v>
      </c>
      <c r="E256" s="3"/>
      <c r="F256" s="4">
        <v>52</v>
      </c>
      <c r="G256" s="3" t="s">
        <v>305</v>
      </c>
      <c r="H256" s="3" t="s">
        <v>7</v>
      </c>
      <c r="I256" s="3"/>
      <c r="J256" s="1">
        <v>44276.209571759297</v>
      </c>
      <c r="K256" s="4"/>
      <c r="L256" s="4">
        <v>10.154533333333299</v>
      </c>
      <c r="M256" s="4">
        <v>0</v>
      </c>
      <c r="N256" s="3" t="b">
        <v>1</v>
      </c>
      <c r="O256" s="4">
        <v>0</v>
      </c>
      <c r="P256" s="4"/>
      <c r="Q256" s="4">
        <v>0</v>
      </c>
      <c r="R256" s="4"/>
      <c r="S256" s="4"/>
      <c r="T256" s="3" t="b">
        <v>0</v>
      </c>
      <c r="U256" s="4">
        <v>7.2245166666666698</v>
      </c>
      <c r="V256" s="4">
        <v>77733.9328253516</v>
      </c>
      <c r="W256" s="4">
        <v>77.165710418163101</v>
      </c>
      <c r="X256" s="3" t="b">
        <v>0</v>
      </c>
    </row>
    <row r="257" spans="1:24">
      <c r="A257" s="3"/>
      <c r="B257" s="3"/>
      <c r="C257" s="3" t="s">
        <v>302</v>
      </c>
      <c r="D257" s="3" t="s">
        <v>174</v>
      </c>
      <c r="E257" s="3"/>
      <c r="F257" s="4">
        <v>53</v>
      </c>
      <c r="G257" s="3" t="s">
        <v>301</v>
      </c>
      <c r="H257" s="3" t="s">
        <v>7</v>
      </c>
      <c r="I257" s="3"/>
      <c r="J257" s="1">
        <v>44276.239502314798</v>
      </c>
      <c r="K257" s="4"/>
      <c r="L257" s="4">
        <v>10.1544166666667</v>
      </c>
      <c r="M257" s="4">
        <v>0</v>
      </c>
      <c r="N257" s="3" t="b">
        <v>1</v>
      </c>
      <c r="O257" s="4">
        <v>0</v>
      </c>
      <c r="P257" s="4"/>
      <c r="Q257" s="4">
        <v>0</v>
      </c>
      <c r="R257" s="4"/>
      <c r="S257" s="4"/>
      <c r="T257" s="3" t="b">
        <v>0</v>
      </c>
      <c r="U257" s="4">
        <v>7.2278833333333301</v>
      </c>
      <c r="V257" s="4">
        <v>68158.999735331498</v>
      </c>
      <c r="W257" s="4">
        <v>75.2035760800578</v>
      </c>
      <c r="X257" s="3" t="b">
        <v>0</v>
      </c>
    </row>
    <row r="258" spans="1:24">
      <c r="A258" s="3"/>
      <c r="B258" s="3"/>
      <c r="C258" s="3" t="s">
        <v>300</v>
      </c>
      <c r="D258" s="3" t="s">
        <v>174</v>
      </c>
      <c r="E258" s="3"/>
      <c r="F258" s="4">
        <v>54</v>
      </c>
      <c r="G258" s="3" t="s">
        <v>299</v>
      </c>
      <c r="H258" s="3" t="s">
        <v>7</v>
      </c>
      <c r="I258" s="3"/>
      <c r="J258" s="1">
        <v>44276.254456018498</v>
      </c>
      <c r="K258" s="4"/>
      <c r="L258" s="4">
        <v>10.154400000000001</v>
      </c>
      <c r="M258" s="4">
        <v>0</v>
      </c>
      <c r="N258" s="3" t="b">
        <v>1</v>
      </c>
      <c r="O258" s="4">
        <v>0</v>
      </c>
      <c r="P258" s="4"/>
      <c r="Q258" s="4">
        <v>0</v>
      </c>
      <c r="R258" s="4"/>
      <c r="S258" s="4"/>
      <c r="T258" s="3" t="b">
        <v>0</v>
      </c>
      <c r="U258" s="4">
        <v>7.22786666666667</v>
      </c>
      <c r="V258" s="4">
        <v>73207.682666595298</v>
      </c>
      <c r="W258" s="4">
        <v>76.640310981458597</v>
      </c>
      <c r="X258" s="3" t="b">
        <v>0</v>
      </c>
    </row>
    <row r="259" spans="1:24">
      <c r="A259" s="3"/>
      <c r="B259" s="3"/>
      <c r="C259" s="3" t="s">
        <v>298</v>
      </c>
      <c r="D259" s="3" t="s">
        <v>174</v>
      </c>
      <c r="E259" s="3"/>
      <c r="F259" s="4">
        <v>55</v>
      </c>
      <c r="G259" s="3" t="s">
        <v>297</v>
      </c>
      <c r="H259" s="3" t="s">
        <v>7</v>
      </c>
      <c r="I259" s="3"/>
      <c r="J259" s="1">
        <v>44276.269363425898</v>
      </c>
      <c r="K259" s="4"/>
      <c r="L259" s="4">
        <v>9.8400333333333307</v>
      </c>
      <c r="M259" s="4">
        <v>0</v>
      </c>
      <c r="N259" s="3" t="b">
        <v>1</v>
      </c>
      <c r="O259" s="4">
        <v>0</v>
      </c>
      <c r="P259" s="4"/>
      <c r="Q259" s="4">
        <v>0</v>
      </c>
      <c r="R259" s="4"/>
      <c r="S259" s="4"/>
      <c r="T259" s="3" t="b">
        <v>0</v>
      </c>
      <c r="U259" s="4">
        <v>7.2279</v>
      </c>
      <c r="V259" s="4">
        <v>69691.982920996204</v>
      </c>
      <c r="W259" s="4">
        <v>76.537038752967206</v>
      </c>
      <c r="X259" s="3" t="b">
        <v>0</v>
      </c>
    </row>
    <row r="260" spans="1:24">
      <c r="A260" s="3"/>
      <c r="B260" s="3"/>
      <c r="C260" s="3" t="s">
        <v>296</v>
      </c>
      <c r="D260" s="3" t="s">
        <v>174</v>
      </c>
      <c r="E260" s="3"/>
      <c r="F260" s="4">
        <v>56</v>
      </c>
      <c r="G260" s="3" t="s">
        <v>295</v>
      </c>
      <c r="H260" s="3" t="s">
        <v>7</v>
      </c>
      <c r="I260" s="3"/>
      <c r="J260" s="1">
        <v>44276.284386574102</v>
      </c>
      <c r="K260" s="4"/>
      <c r="L260" s="4">
        <v>10.154400000000001</v>
      </c>
      <c r="M260" s="4">
        <v>0</v>
      </c>
      <c r="N260" s="3" t="b">
        <v>1</v>
      </c>
      <c r="O260" s="4">
        <v>0</v>
      </c>
      <c r="P260" s="4"/>
      <c r="Q260" s="4">
        <v>0</v>
      </c>
      <c r="R260" s="4"/>
      <c r="S260" s="4"/>
      <c r="T260" s="3" t="b">
        <v>0</v>
      </c>
      <c r="U260" s="4">
        <v>7.2278500000000001</v>
      </c>
      <c r="V260" s="4">
        <v>81528.583056391799</v>
      </c>
      <c r="W260" s="4">
        <v>74.729026580384797</v>
      </c>
      <c r="X260" s="3" t="b">
        <v>0</v>
      </c>
    </row>
    <row r="261" spans="1:24">
      <c r="A261" s="3"/>
      <c r="B261" s="3"/>
      <c r="C261" s="3" t="s">
        <v>294</v>
      </c>
      <c r="D261" s="3" t="s">
        <v>174</v>
      </c>
      <c r="E261" s="3"/>
      <c r="F261" s="4">
        <v>57</v>
      </c>
      <c r="G261" s="3" t="s">
        <v>293</v>
      </c>
      <c r="H261" s="3" t="s">
        <v>7</v>
      </c>
      <c r="I261" s="3"/>
      <c r="J261" s="1">
        <v>44276.299479166701</v>
      </c>
      <c r="K261" s="4"/>
      <c r="L261" s="4">
        <v>10.1544333333333</v>
      </c>
      <c r="M261" s="4">
        <v>0</v>
      </c>
      <c r="N261" s="3" t="b">
        <v>1</v>
      </c>
      <c r="O261" s="4">
        <v>0</v>
      </c>
      <c r="P261" s="4"/>
      <c r="Q261" s="4">
        <v>0</v>
      </c>
      <c r="R261" s="4"/>
      <c r="S261" s="4"/>
      <c r="T261" s="3" t="b">
        <v>0</v>
      </c>
      <c r="U261" s="4">
        <v>7.22441666666667</v>
      </c>
      <c r="V261" s="4">
        <v>71857.001376022105</v>
      </c>
      <c r="W261" s="4">
        <v>79.761254632257007</v>
      </c>
      <c r="X261" s="3" t="b">
        <v>0</v>
      </c>
    </row>
    <row r="262" spans="1:24">
      <c r="A262" s="3"/>
      <c r="B262" s="3"/>
      <c r="C262" s="3" t="s">
        <v>292</v>
      </c>
      <c r="D262" s="3" t="s">
        <v>174</v>
      </c>
      <c r="E262" s="3"/>
      <c r="F262" s="4">
        <v>58</v>
      </c>
      <c r="G262" s="3" t="s">
        <v>291</v>
      </c>
      <c r="H262" s="3" t="s">
        <v>7</v>
      </c>
      <c r="I262" s="3"/>
      <c r="J262" s="1">
        <v>44276.314502314803</v>
      </c>
      <c r="K262" s="4"/>
      <c r="L262" s="4">
        <v>10.1544666666667</v>
      </c>
      <c r="M262" s="4">
        <v>0</v>
      </c>
      <c r="N262" s="3" t="b">
        <v>1</v>
      </c>
      <c r="O262" s="4">
        <v>0</v>
      </c>
      <c r="P262" s="4"/>
      <c r="Q262" s="4">
        <v>0</v>
      </c>
      <c r="R262" s="4"/>
      <c r="S262" s="4"/>
      <c r="T262" s="3" t="b">
        <v>0</v>
      </c>
      <c r="U262" s="4">
        <v>7.22445</v>
      </c>
      <c r="V262" s="4">
        <v>85488.663770163199</v>
      </c>
      <c r="W262" s="4">
        <v>72.944281794303606</v>
      </c>
      <c r="X262" s="3" t="b">
        <v>0</v>
      </c>
    </row>
    <row r="263" spans="1:24">
      <c r="A263" s="3"/>
      <c r="B263" s="3"/>
      <c r="C263" s="3" t="s">
        <v>290</v>
      </c>
      <c r="D263" s="3" t="s">
        <v>174</v>
      </c>
      <c r="E263" s="3"/>
      <c r="F263" s="4">
        <v>59</v>
      </c>
      <c r="G263" s="3" t="s">
        <v>289</v>
      </c>
      <c r="H263" s="3" t="s">
        <v>7</v>
      </c>
      <c r="I263" s="3"/>
      <c r="J263" s="1">
        <v>44276.3296064815</v>
      </c>
      <c r="K263" s="4"/>
      <c r="L263" s="4">
        <v>10.15455</v>
      </c>
      <c r="M263" s="4">
        <v>0</v>
      </c>
      <c r="N263" s="3" t="b">
        <v>1</v>
      </c>
      <c r="O263" s="4">
        <v>0</v>
      </c>
      <c r="P263" s="4"/>
      <c r="Q263" s="4">
        <v>0</v>
      </c>
      <c r="R263" s="4"/>
      <c r="S263" s="4"/>
      <c r="T263" s="3" t="b">
        <v>0</v>
      </c>
      <c r="U263" s="4">
        <v>7.2279999999999998</v>
      </c>
      <c r="V263" s="4">
        <v>90395.3464126857</v>
      </c>
      <c r="W263" s="4">
        <v>76.484947724439905</v>
      </c>
      <c r="X263" s="3" t="b">
        <v>0</v>
      </c>
    </row>
    <row r="264" spans="1:24">
      <c r="A264" s="3"/>
      <c r="B264" s="3"/>
      <c r="C264" s="3" t="s">
        <v>288</v>
      </c>
      <c r="D264" s="3" t="s">
        <v>174</v>
      </c>
      <c r="E264" s="3"/>
      <c r="F264" s="4">
        <v>60</v>
      </c>
      <c r="G264" s="3" t="s">
        <v>287</v>
      </c>
      <c r="H264" s="3" t="s">
        <v>7</v>
      </c>
      <c r="I264" s="3"/>
      <c r="J264" s="1">
        <v>44276.3446527778</v>
      </c>
      <c r="K264" s="4"/>
      <c r="L264" s="4">
        <v>10.154400000000001</v>
      </c>
      <c r="M264" s="4">
        <v>0</v>
      </c>
      <c r="N264" s="3" t="b">
        <v>1</v>
      </c>
      <c r="O264" s="4">
        <v>0</v>
      </c>
      <c r="P264" s="4"/>
      <c r="Q264" s="4">
        <v>0</v>
      </c>
      <c r="R264" s="4"/>
      <c r="S264" s="4"/>
      <c r="T264" s="3" t="b">
        <v>0</v>
      </c>
      <c r="U264" s="4">
        <v>7.2243833333333303</v>
      </c>
      <c r="V264" s="4">
        <v>78985.041956265006</v>
      </c>
      <c r="W264" s="4">
        <v>76.980835673481494</v>
      </c>
      <c r="X264" s="3" t="b">
        <v>0</v>
      </c>
    </row>
    <row r="265" spans="1:24">
      <c r="A265" s="3"/>
      <c r="B265" s="3"/>
      <c r="C265" s="3" t="s">
        <v>286</v>
      </c>
      <c r="D265" s="3" t="s">
        <v>174</v>
      </c>
      <c r="E265" s="3"/>
      <c r="F265" s="4">
        <v>61</v>
      </c>
      <c r="G265" s="3" t="s">
        <v>285</v>
      </c>
      <c r="H265" s="3" t="s">
        <v>7</v>
      </c>
      <c r="I265" s="3"/>
      <c r="J265" s="1">
        <v>44276.359745370399</v>
      </c>
      <c r="K265" s="4"/>
      <c r="L265" s="4">
        <v>10.154450000000001</v>
      </c>
      <c r="M265" s="4">
        <v>0</v>
      </c>
      <c r="N265" s="3" t="b">
        <v>1</v>
      </c>
      <c r="O265" s="4">
        <v>0</v>
      </c>
      <c r="P265" s="4"/>
      <c r="Q265" s="4">
        <v>0</v>
      </c>
      <c r="R265" s="4"/>
      <c r="S265" s="4"/>
      <c r="T265" s="3" t="b">
        <v>0</v>
      </c>
      <c r="U265" s="4">
        <v>7.2244333333333302</v>
      </c>
      <c r="V265" s="4">
        <v>74797.027087571201</v>
      </c>
      <c r="W265" s="4">
        <v>78.518348632671504</v>
      </c>
      <c r="X265" s="3" t="b">
        <v>0</v>
      </c>
    </row>
    <row r="266" spans="1:24">
      <c r="A266" s="3"/>
      <c r="B266" s="3"/>
      <c r="C266" s="3" t="s">
        <v>284</v>
      </c>
      <c r="D266" s="3" t="s">
        <v>174</v>
      </c>
      <c r="E266" s="3"/>
      <c r="F266" s="4">
        <v>62</v>
      </c>
      <c r="G266" s="3" t="s">
        <v>283</v>
      </c>
      <c r="H266" s="3" t="s">
        <v>7</v>
      </c>
      <c r="I266" s="3"/>
      <c r="J266" s="1">
        <v>44276.3747337963</v>
      </c>
      <c r="K266" s="4"/>
      <c r="L266" s="4">
        <v>10.154400000000001</v>
      </c>
      <c r="M266" s="4">
        <v>0</v>
      </c>
      <c r="N266" s="3" t="b">
        <v>1</v>
      </c>
      <c r="O266" s="4">
        <v>0</v>
      </c>
      <c r="P266" s="4"/>
      <c r="Q266" s="4">
        <v>0</v>
      </c>
      <c r="R266" s="4"/>
      <c r="S266" s="4"/>
      <c r="T266" s="3" t="b">
        <v>0</v>
      </c>
      <c r="U266" s="4">
        <v>7.2278500000000001</v>
      </c>
      <c r="V266" s="4">
        <v>95481.735964347696</v>
      </c>
      <c r="W266" s="4">
        <v>74.689203518272805</v>
      </c>
      <c r="X266" s="3" t="b">
        <v>0</v>
      </c>
    </row>
    <row r="267" spans="1:24">
      <c r="A267" s="3"/>
      <c r="B267" s="3"/>
      <c r="C267" s="3" t="s">
        <v>279</v>
      </c>
      <c r="D267" s="3" t="s">
        <v>174</v>
      </c>
      <c r="E267" s="3"/>
      <c r="F267" s="4">
        <v>63</v>
      </c>
      <c r="G267" s="3" t="s">
        <v>278</v>
      </c>
      <c r="H267" s="3" t="s">
        <v>7</v>
      </c>
      <c r="I267" s="3"/>
      <c r="J267" s="1">
        <v>44276.420034722199</v>
      </c>
      <c r="K267" s="4"/>
      <c r="L267" s="4">
        <v>10.154450000000001</v>
      </c>
      <c r="M267" s="4">
        <v>0</v>
      </c>
      <c r="N267" s="3" t="b">
        <v>1</v>
      </c>
      <c r="O267" s="4">
        <v>0</v>
      </c>
      <c r="P267" s="4"/>
      <c r="Q267" s="4">
        <v>0</v>
      </c>
      <c r="R267" s="4"/>
      <c r="S267" s="4"/>
      <c r="T267" s="3" t="b">
        <v>0</v>
      </c>
      <c r="U267" s="4">
        <v>7.2244333333333302</v>
      </c>
      <c r="V267" s="4">
        <v>82249.803832863399</v>
      </c>
      <c r="W267" s="4">
        <v>74.264843639307898</v>
      </c>
      <c r="X267" s="3" t="b">
        <v>0</v>
      </c>
    </row>
    <row r="268" spans="1:24">
      <c r="A268" s="3"/>
      <c r="B268" s="3"/>
      <c r="C268" s="3" t="s">
        <v>277</v>
      </c>
      <c r="D268" s="3" t="s">
        <v>174</v>
      </c>
      <c r="E268" s="3"/>
      <c r="F268" s="4">
        <v>64</v>
      </c>
      <c r="G268" s="3" t="s">
        <v>276</v>
      </c>
      <c r="H268" s="3" t="s">
        <v>7</v>
      </c>
      <c r="I268" s="3"/>
      <c r="J268" s="1">
        <v>44276.435138888897</v>
      </c>
      <c r="K268" s="4"/>
      <c r="L268" s="4">
        <v>9.8331499999999998</v>
      </c>
      <c r="M268" s="4">
        <v>0</v>
      </c>
      <c r="N268" s="3" t="b">
        <v>1</v>
      </c>
      <c r="O268" s="4">
        <v>0</v>
      </c>
      <c r="P268" s="4"/>
      <c r="Q268" s="4">
        <v>0</v>
      </c>
      <c r="R268" s="4"/>
      <c r="S268" s="4"/>
      <c r="T268" s="3" t="b">
        <v>0</v>
      </c>
      <c r="U268" s="4">
        <v>7.22786666666667</v>
      </c>
      <c r="V268" s="4">
        <v>63580.933132789803</v>
      </c>
      <c r="W268" s="4">
        <v>74.689307103996995</v>
      </c>
      <c r="X268" s="3" t="b">
        <v>0</v>
      </c>
    </row>
    <row r="269" spans="1:24">
      <c r="A269" s="3"/>
      <c r="B269" s="3"/>
      <c r="C269" s="3" t="s">
        <v>275</v>
      </c>
      <c r="D269" s="3" t="s">
        <v>174</v>
      </c>
      <c r="E269" s="3"/>
      <c r="F269" s="4">
        <v>65</v>
      </c>
      <c r="G269" s="3" t="s">
        <v>274</v>
      </c>
      <c r="H269" s="3" t="s">
        <v>7</v>
      </c>
      <c r="I269" s="3"/>
      <c r="J269" s="1">
        <v>44276.450092592597</v>
      </c>
      <c r="K269" s="4"/>
      <c r="L269" s="4">
        <v>9.8468666666666707</v>
      </c>
      <c r="M269" s="4">
        <v>0</v>
      </c>
      <c r="N269" s="3" t="b">
        <v>1</v>
      </c>
      <c r="O269" s="4">
        <v>0</v>
      </c>
      <c r="P269" s="4"/>
      <c r="Q269" s="4">
        <v>0</v>
      </c>
      <c r="R269" s="4"/>
      <c r="S269" s="4"/>
      <c r="T269" s="3" t="b">
        <v>0</v>
      </c>
      <c r="U269" s="4">
        <v>7.2278833333333301</v>
      </c>
      <c r="V269" s="4">
        <v>71291.559111537994</v>
      </c>
      <c r="W269" s="4">
        <v>74.520949076173096</v>
      </c>
      <c r="X269" s="3" t="b">
        <v>0</v>
      </c>
    </row>
    <row r="270" spans="1:24">
      <c r="A270" s="3"/>
      <c r="B270" s="3"/>
      <c r="C270" s="3" t="s">
        <v>273</v>
      </c>
      <c r="D270" s="3" t="s">
        <v>174</v>
      </c>
      <c r="E270" s="3"/>
      <c r="F270" s="4">
        <v>66</v>
      </c>
      <c r="G270" s="3" t="s">
        <v>272</v>
      </c>
      <c r="H270" s="3" t="s">
        <v>7</v>
      </c>
      <c r="I270" s="3"/>
      <c r="J270" s="1">
        <v>44276.465011574102</v>
      </c>
      <c r="K270" s="4"/>
      <c r="L270" s="4">
        <v>9.8365666666666698</v>
      </c>
      <c r="M270" s="4">
        <v>0</v>
      </c>
      <c r="N270" s="3" t="b">
        <v>1</v>
      </c>
      <c r="O270" s="4">
        <v>0</v>
      </c>
      <c r="P270" s="4"/>
      <c r="Q270" s="4">
        <v>0</v>
      </c>
      <c r="R270" s="4"/>
      <c r="S270" s="4"/>
      <c r="T270" s="3" t="b">
        <v>0</v>
      </c>
      <c r="U270" s="4">
        <v>7.22786666666667</v>
      </c>
      <c r="V270" s="4">
        <v>74377.151379080795</v>
      </c>
      <c r="W270" s="4">
        <v>78.807471803857993</v>
      </c>
      <c r="X270" s="3" t="b">
        <v>0</v>
      </c>
    </row>
    <row r="271" spans="1:24">
      <c r="A271" s="3"/>
      <c r="B271" s="3"/>
      <c r="C271" s="3" t="s">
        <v>271</v>
      </c>
      <c r="D271" s="3" t="s">
        <v>174</v>
      </c>
      <c r="E271" s="3"/>
      <c r="F271" s="4">
        <v>67</v>
      </c>
      <c r="G271" s="3" t="s">
        <v>270</v>
      </c>
      <c r="H271" s="3" t="s">
        <v>7</v>
      </c>
      <c r="I271" s="3"/>
      <c r="J271" s="1">
        <v>44276.480127314797</v>
      </c>
      <c r="K271" s="4"/>
      <c r="L271" s="4">
        <v>10.1544333333333</v>
      </c>
      <c r="M271" s="4">
        <v>0</v>
      </c>
      <c r="N271" s="3" t="b">
        <v>1</v>
      </c>
      <c r="O271" s="4">
        <v>0</v>
      </c>
      <c r="P271" s="4"/>
      <c r="Q271" s="4">
        <v>0</v>
      </c>
      <c r="R271" s="4"/>
      <c r="S271" s="4"/>
      <c r="T271" s="3" t="b">
        <v>0</v>
      </c>
      <c r="U271" s="4">
        <v>7.22441666666667</v>
      </c>
      <c r="V271" s="4">
        <v>67710.921951671102</v>
      </c>
      <c r="W271" s="4">
        <v>75.335440429784995</v>
      </c>
      <c r="X271" s="3" t="b">
        <v>0</v>
      </c>
    </row>
    <row r="272" spans="1:24">
      <c r="A272" s="3"/>
      <c r="B272" s="3"/>
      <c r="C272" s="3" t="s">
        <v>269</v>
      </c>
      <c r="D272" s="3" t="s">
        <v>174</v>
      </c>
      <c r="E272" s="3"/>
      <c r="F272" s="4">
        <v>68</v>
      </c>
      <c r="G272" s="3" t="s">
        <v>268</v>
      </c>
      <c r="H272" s="3" t="s">
        <v>7</v>
      </c>
      <c r="I272" s="3"/>
      <c r="J272" s="1">
        <v>44276.495185185202</v>
      </c>
      <c r="K272" s="4"/>
      <c r="L272" s="4">
        <v>10.154400000000001</v>
      </c>
      <c r="M272" s="4">
        <v>0</v>
      </c>
      <c r="N272" s="3" t="b">
        <v>1</v>
      </c>
      <c r="O272" s="4">
        <v>0</v>
      </c>
      <c r="P272" s="4"/>
      <c r="Q272" s="4">
        <v>0</v>
      </c>
      <c r="R272" s="4"/>
      <c r="S272" s="4"/>
      <c r="T272" s="3" t="b">
        <v>0</v>
      </c>
      <c r="U272" s="4">
        <v>7.2243833333333303</v>
      </c>
      <c r="V272" s="4">
        <v>77274.300573156404</v>
      </c>
      <c r="W272" s="4">
        <v>74.307912540604207</v>
      </c>
      <c r="X272" s="3" t="b">
        <v>0</v>
      </c>
    </row>
    <row r="273" spans="1:24">
      <c r="A273" s="3"/>
      <c r="B273" s="3"/>
      <c r="C273" s="3" t="s">
        <v>267</v>
      </c>
      <c r="D273" s="3" t="s">
        <v>174</v>
      </c>
      <c r="E273" s="3"/>
      <c r="F273" s="4">
        <v>69</v>
      </c>
      <c r="G273" s="3" t="s">
        <v>266</v>
      </c>
      <c r="H273" s="3" t="s">
        <v>7</v>
      </c>
      <c r="I273" s="3"/>
      <c r="J273" s="1">
        <v>44276.510277777801</v>
      </c>
      <c r="K273" s="4"/>
      <c r="L273" s="4">
        <v>10.1544166666667</v>
      </c>
      <c r="M273" s="4">
        <v>0</v>
      </c>
      <c r="N273" s="3" t="b">
        <v>1</v>
      </c>
      <c r="O273" s="4">
        <v>0</v>
      </c>
      <c r="P273" s="4"/>
      <c r="Q273" s="4">
        <v>0</v>
      </c>
      <c r="R273" s="4"/>
      <c r="S273" s="4"/>
      <c r="T273" s="3" t="b">
        <v>0</v>
      </c>
      <c r="U273" s="4">
        <v>7.2278833333333301</v>
      </c>
      <c r="V273" s="4">
        <v>73302.821799705605</v>
      </c>
      <c r="W273" s="4">
        <v>75.877214032956402</v>
      </c>
      <c r="X273" s="3" t="b">
        <v>0</v>
      </c>
    </row>
    <row r="274" spans="1:24">
      <c r="A274" s="3"/>
      <c r="B274" s="3"/>
      <c r="C274" s="3" t="s">
        <v>265</v>
      </c>
      <c r="D274" s="3" t="s">
        <v>174</v>
      </c>
      <c r="E274" s="3"/>
      <c r="F274" s="4">
        <v>70</v>
      </c>
      <c r="G274" s="3" t="s">
        <v>264</v>
      </c>
      <c r="H274" s="3" t="s">
        <v>7</v>
      </c>
      <c r="I274" s="3"/>
      <c r="J274" s="1">
        <v>44276.525462963</v>
      </c>
      <c r="K274" s="4"/>
      <c r="L274" s="4">
        <v>10.154450000000001</v>
      </c>
      <c r="M274" s="4">
        <v>0</v>
      </c>
      <c r="N274" s="3" t="b">
        <v>1</v>
      </c>
      <c r="O274" s="4">
        <v>0</v>
      </c>
      <c r="P274" s="4"/>
      <c r="Q274" s="4">
        <v>0</v>
      </c>
      <c r="R274" s="4"/>
      <c r="S274" s="4"/>
      <c r="T274" s="3" t="b">
        <v>0</v>
      </c>
      <c r="U274" s="4">
        <v>7.2279166666666699</v>
      </c>
      <c r="V274" s="4">
        <v>71699.057919405299</v>
      </c>
      <c r="W274" s="4">
        <v>79.671492438073301</v>
      </c>
      <c r="X274" s="3" t="b">
        <v>0</v>
      </c>
    </row>
    <row r="275" spans="1:24">
      <c r="A275" s="3"/>
      <c r="B275" s="3"/>
      <c r="C275" s="3" t="s">
        <v>263</v>
      </c>
      <c r="D275" s="3" t="s">
        <v>174</v>
      </c>
      <c r="E275" s="3"/>
      <c r="F275" s="4">
        <v>71</v>
      </c>
      <c r="G275" s="3" t="s">
        <v>262</v>
      </c>
      <c r="H275" s="3" t="s">
        <v>7</v>
      </c>
      <c r="I275" s="3"/>
      <c r="J275" s="1">
        <v>44276.540578703702</v>
      </c>
      <c r="K275" s="4"/>
      <c r="L275" s="4">
        <v>10.163066666666699</v>
      </c>
      <c r="M275" s="4">
        <v>0</v>
      </c>
      <c r="N275" s="3" t="b">
        <v>1</v>
      </c>
      <c r="O275" s="4">
        <v>0</v>
      </c>
      <c r="P275" s="4"/>
      <c r="Q275" s="4">
        <v>0</v>
      </c>
      <c r="R275" s="4"/>
      <c r="S275" s="4"/>
      <c r="T275" s="3" t="b">
        <v>0</v>
      </c>
      <c r="U275" s="4">
        <v>7.2278833333333301</v>
      </c>
      <c r="V275" s="4">
        <v>66346.493194865106</v>
      </c>
      <c r="W275" s="4">
        <v>80.002914022832201</v>
      </c>
      <c r="X275" s="3" t="b">
        <v>0</v>
      </c>
    </row>
    <row r="276" spans="1:24">
      <c r="A276" s="3"/>
      <c r="B276" s="3"/>
      <c r="C276" s="3" t="s">
        <v>261</v>
      </c>
      <c r="D276" s="3" t="s">
        <v>174</v>
      </c>
      <c r="E276" s="3"/>
      <c r="F276" s="4">
        <v>72</v>
      </c>
      <c r="G276" s="3" t="s">
        <v>260</v>
      </c>
      <c r="H276" s="3" t="s">
        <v>7</v>
      </c>
      <c r="I276" s="3"/>
      <c r="J276" s="1">
        <v>44276.555729166699</v>
      </c>
      <c r="K276" s="4"/>
      <c r="L276" s="4">
        <v>10.154400000000001</v>
      </c>
      <c r="M276" s="4">
        <v>0</v>
      </c>
      <c r="N276" s="3" t="b">
        <v>1</v>
      </c>
      <c r="O276" s="4">
        <v>0</v>
      </c>
      <c r="P276" s="4"/>
      <c r="Q276" s="4">
        <v>0</v>
      </c>
      <c r="R276" s="4"/>
      <c r="S276" s="4"/>
      <c r="T276" s="3" t="b">
        <v>0</v>
      </c>
      <c r="U276" s="4">
        <v>7.2278500000000001</v>
      </c>
      <c r="V276" s="4">
        <v>85721.376542643004</v>
      </c>
      <c r="W276" s="4">
        <v>78.781511884809802</v>
      </c>
      <c r="X276" s="3" t="b">
        <v>0</v>
      </c>
    </row>
    <row r="277" spans="1:24">
      <c r="A277" s="3"/>
      <c r="B277" s="3"/>
      <c r="C277" s="3" t="s">
        <v>257</v>
      </c>
      <c r="D277" s="3" t="s">
        <v>174</v>
      </c>
      <c r="E277" s="3"/>
      <c r="F277" s="4">
        <v>73</v>
      </c>
      <c r="G277" s="3" t="s">
        <v>256</v>
      </c>
      <c r="H277" s="3" t="s">
        <v>7</v>
      </c>
      <c r="I277" s="3"/>
      <c r="J277" s="1">
        <v>44276.585868055598</v>
      </c>
      <c r="K277" s="4"/>
      <c r="L277" s="4">
        <v>9.6754499999999997</v>
      </c>
      <c r="M277" s="4">
        <v>0</v>
      </c>
      <c r="N277" s="3" t="b">
        <v>1</v>
      </c>
      <c r="O277" s="4">
        <v>0</v>
      </c>
      <c r="P277" s="4"/>
      <c r="Q277" s="4">
        <v>0</v>
      </c>
      <c r="R277" s="4"/>
      <c r="S277" s="4"/>
      <c r="T277" s="3" t="b">
        <v>0</v>
      </c>
      <c r="U277" s="4">
        <v>7.2243833333333303</v>
      </c>
      <c r="V277" s="4">
        <v>66064.221038772695</v>
      </c>
      <c r="W277" s="4">
        <v>78.146425521223193</v>
      </c>
      <c r="X277" s="3" t="b">
        <v>0</v>
      </c>
    </row>
    <row r="278" spans="1:24">
      <c r="A278" s="3"/>
      <c r="B278" s="3"/>
      <c r="C278" s="3" t="s">
        <v>255</v>
      </c>
      <c r="D278" s="3" t="s">
        <v>174</v>
      </c>
      <c r="E278" s="3"/>
      <c r="F278" s="4">
        <v>74</v>
      </c>
      <c r="G278" s="3" t="s">
        <v>254</v>
      </c>
      <c r="H278" s="3" t="s">
        <v>7</v>
      </c>
      <c r="I278" s="3"/>
      <c r="J278" s="1">
        <v>44276.600868055597</v>
      </c>
      <c r="K278" s="4"/>
      <c r="L278" s="4">
        <v>9.3567333333333291</v>
      </c>
      <c r="M278" s="4">
        <v>0</v>
      </c>
      <c r="N278" s="3" t="b">
        <v>1</v>
      </c>
      <c r="O278" s="4">
        <v>0</v>
      </c>
      <c r="P278" s="4"/>
      <c r="Q278" s="4">
        <v>0</v>
      </c>
      <c r="R278" s="4"/>
      <c r="S278" s="4"/>
      <c r="T278" s="3" t="b">
        <v>0</v>
      </c>
      <c r="U278" s="4">
        <v>7.2244666666666699</v>
      </c>
      <c r="V278" s="4">
        <v>72005.242055524897</v>
      </c>
      <c r="W278" s="4">
        <v>78.065837228879701</v>
      </c>
      <c r="X278" s="3" t="b">
        <v>0</v>
      </c>
    </row>
    <row r="279" spans="1:24">
      <c r="A279" s="3"/>
      <c r="B279" s="3"/>
      <c r="C279" s="3" t="s">
        <v>253</v>
      </c>
      <c r="D279" s="3" t="s">
        <v>174</v>
      </c>
      <c r="E279" s="3"/>
      <c r="F279" s="4">
        <v>75</v>
      </c>
      <c r="G279" s="3" t="s">
        <v>252</v>
      </c>
      <c r="H279" s="3" t="s">
        <v>7</v>
      </c>
      <c r="I279" s="3"/>
      <c r="J279" s="1">
        <v>44276.6158796296</v>
      </c>
      <c r="K279" s="4"/>
      <c r="L279" s="4">
        <v>9.4560833333333303</v>
      </c>
      <c r="M279" s="4">
        <v>0</v>
      </c>
      <c r="N279" s="3" t="b">
        <v>1</v>
      </c>
      <c r="O279" s="4">
        <v>0</v>
      </c>
      <c r="P279" s="4"/>
      <c r="Q279" s="4">
        <v>0</v>
      </c>
      <c r="R279" s="4"/>
      <c r="S279" s="4"/>
      <c r="T279" s="3" t="b">
        <v>0</v>
      </c>
      <c r="U279" s="4">
        <v>7.22441666666667</v>
      </c>
      <c r="V279" s="4">
        <v>74410.306030789696</v>
      </c>
      <c r="W279" s="4">
        <v>78.928453365029597</v>
      </c>
      <c r="X279" s="3" t="b">
        <v>0</v>
      </c>
    </row>
    <row r="280" spans="1:24">
      <c r="A280" s="3"/>
      <c r="B280" s="3"/>
      <c r="C280" s="3" t="s">
        <v>251</v>
      </c>
      <c r="D280" s="3" t="s">
        <v>174</v>
      </c>
      <c r="E280" s="3"/>
      <c r="F280" s="4">
        <v>76</v>
      </c>
      <c r="G280" s="3" t="s">
        <v>250</v>
      </c>
      <c r="H280" s="3" t="s">
        <v>7</v>
      </c>
      <c r="I280" s="3"/>
      <c r="J280" s="1">
        <v>44276.630798611099</v>
      </c>
      <c r="K280" s="4"/>
      <c r="L280" s="4">
        <v>9.8331666666666706</v>
      </c>
      <c r="M280" s="4">
        <v>0</v>
      </c>
      <c r="N280" s="3" t="b">
        <v>1</v>
      </c>
      <c r="O280" s="4">
        <v>0</v>
      </c>
      <c r="P280" s="4"/>
      <c r="Q280" s="4">
        <v>0</v>
      </c>
      <c r="R280" s="4"/>
      <c r="S280" s="4"/>
      <c r="T280" s="3" t="b">
        <v>0</v>
      </c>
      <c r="U280" s="4">
        <v>7.22441666666667</v>
      </c>
      <c r="V280" s="4">
        <v>78299.087422074095</v>
      </c>
      <c r="W280" s="4">
        <v>74.221246842786798</v>
      </c>
      <c r="X280" s="3" t="b">
        <v>0</v>
      </c>
    </row>
    <row r="281" spans="1:24">
      <c r="A281" s="3"/>
      <c r="B281" s="3"/>
      <c r="C281" s="3" t="s">
        <v>249</v>
      </c>
      <c r="D281" s="3" t="s">
        <v>174</v>
      </c>
      <c r="E281" s="3"/>
      <c r="F281" s="4">
        <v>77</v>
      </c>
      <c r="G281" s="3" t="s">
        <v>248</v>
      </c>
      <c r="H281" s="3" t="s">
        <v>7</v>
      </c>
      <c r="I281" s="3"/>
      <c r="J281" s="1">
        <v>44276.645891203698</v>
      </c>
      <c r="K281" s="4"/>
      <c r="L281" s="4">
        <v>9.84</v>
      </c>
      <c r="M281" s="4">
        <v>0</v>
      </c>
      <c r="N281" s="3" t="b">
        <v>1</v>
      </c>
      <c r="O281" s="4">
        <v>0</v>
      </c>
      <c r="P281" s="4"/>
      <c r="Q281" s="4">
        <v>0</v>
      </c>
      <c r="R281" s="4"/>
      <c r="S281" s="4"/>
      <c r="T281" s="3" t="b">
        <v>0</v>
      </c>
      <c r="U281" s="4">
        <v>7.2244000000000002</v>
      </c>
      <c r="V281" s="4">
        <v>61360.278242385903</v>
      </c>
      <c r="W281" s="4">
        <v>75.991924686561404</v>
      </c>
      <c r="X281" s="3" t="b">
        <v>0</v>
      </c>
    </row>
    <row r="282" spans="1:24">
      <c r="A282" s="3"/>
      <c r="B282" s="3"/>
      <c r="C282" s="3" t="s">
        <v>247</v>
      </c>
      <c r="D282" s="3" t="s">
        <v>174</v>
      </c>
      <c r="E282" s="3"/>
      <c r="F282" s="4">
        <v>78</v>
      </c>
      <c r="G282" s="3" t="s">
        <v>246</v>
      </c>
      <c r="H282" s="3" t="s">
        <v>7</v>
      </c>
      <c r="I282" s="3"/>
      <c r="J282" s="1">
        <v>44276.660891203697</v>
      </c>
      <c r="K282" s="4"/>
      <c r="L282" s="4">
        <v>9.8400333333333307</v>
      </c>
      <c r="M282" s="4">
        <v>0</v>
      </c>
      <c r="N282" s="3" t="b">
        <v>1</v>
      </c>
      <c r="O282" s="4">
        <v>0</v>
      </c>
      <c r="P282" s="4"/>
      <c r="Q282" s="4">
        <v>0</v>
      </c>
      <c r="R282" s="4"/>
      <c r="S282" s="4"/>
      <c r="T282" s="3" t="b">
        <v>0</v>
      </c>
      <c r="U282" s="4">
        <v>7.2244333333333302</v>
      </c>
      <c r="V282" s="4">
        <v>61255.797671918997</v>
      </c>
      <c r="W282" s="4">
        <v>79.439365600808102</v>
      </c>
      <c r="X282" s="3" t="b">
        <v>0</v>
      </c>
    </row>
    <row r="283" spans="1:24">
      <c r="A283" s="3"/>
      <c r="B283" s="3"/>
      <c r="C283" s="3" t="s">
        <v>245</v>
      </c>
      <c r="D283" s="3" t="s">
        <v>174</v>
      </c>
      <c r="E283" s="3"/>
      <c r="F283" s="4">
        <v>79</v>
      </c>
      <c r="G283" s="3" t="s">
        <v>244</v>
      </c>
      <c r="H283" s="3" t="s">
        <v>7</v>
      </c>
      <c r="I283" s="3"/>
      <c r="J283" s="1">
        <v>44276.675960648201</v>
      </c>
      <c r="K283" s="4"/>
      <c r="L283" s="4">
        <v>9.3087166666666707</v>
      </c>
      <c r="M283" s="4">
        <v>0</v>
      </c>
      <c r="N283" s="3" t="b">
        <v>1</v>
      </c>
      <c r="O283" s="4">
        <v>0</v>
      </c>
      <c r="P283" s="4"/>
      <c r="Q283" s="4">
        <v>0</v>
      </c>
      <c r="R283" s="4"/>
      <c r="S283" s="4"/>
      <c r="T283" s="3" t="b">
        <v>0</v>
      </c>
      <c r="U283" s="4">
        <v>7.2244333333333302</v>
      </c>
      <c r="V283" s="4">
        <v>68826.908175385703</v>
      </c>
      <c r="W283" s="4">
        <v>78.025616064320999</v>
      </c>
      <c r="X283" s="3" t="b">
        <v>0</v>
      </c>
    </row>
    <row r="284" spans="1:24">
      <c r="A284" s="3"/>
      <c r="B284" s="3"/>
      <c r="C284" s="3" t="s">
        <v>243</v>
      </c>
      <c r="D284" s="3" t="s">
        <v>174</v>
      </c>
      <c r="E284" s="3"/>
      <c r="F284" s="4">
        <v>80</v>
      </c>
      <c r="G284" s="3" t="s">
        <v>242</v>
      </c>
      <c r="H284" s="3" t="s">
        <v>7</v>
      </c>
      <c r="I284" s="3"/>
      <c r="J284" s="1">
        <v>44276.690972222197</v>
      </c>
      <c r="K284" s="4"/>
      <c r="L284" s="4">
        <v>9.9361666666666704</v>
      </c>
      <c r="M284" s="4">
        <v>0</v>
      </c>
      <c r="N284" s="3" t="b">
        <v>1</v>
      </c>
      <c r="O284" s="4">
        <v>0</v>
      </c>
      <c r="P284" s="4"/>
      <c r="Q284" s="4">
        <v>0</v>
      </c>
      <c r="R284" s="4"/>
      <c r="S284" s="4"/>
      <c r="T284" s="3" t="b">
        <v>0</v>
      </c>
      <c r="U284" s="4">
        <v>7.2244666666666699</v>
      </c>
      <c r="V284" s="4">
        <v>77025.189896950906</v>
      </c>
      <c r="W284" s="4">
        <v>74.590277324617006</v>
      </c>
      <c r="X284" s="3" t="b">
        <v>0</v>
      </c>
    </row>
    <row r="285" spans="1:24">
      <c r="A285" s="3"/>
      <c r="B285" s="3"/>
      <c r="C285" s="3" t="s">
        <v>241</v>
      </c>
      <c r="D285" s="3" t="s">
        <v>174</v>
      </c>
      <c r="E285" s="3"/>
      <c r="F285" s="4">
        <v>81</v>
      </c>
      <c r="G285" s="3" t="s">
        <v>240</v>
      </c>
      <c r="H285" s="3" t="s">
        <v>7</v>
      </c>
      <c r="I285" s="3"/>
      <c r="J285" s="1">
        <v>44276.705995370401</v>
      </c>
      <c r="K285" s="4"/>
      <c r="L285" s="4">
        <v>9.8434166666666698</v>
      </c>
      <c r="M285" s="4">
        <v>0</v>
      </c>
      <c r="N285" s="3" t="b">
        <v>1</v>
      </c>
      <c r="O285" s="4">
        <v>0</v>
      </c>
      <c r="P285" s="4"/>
      <c r="Q285" s="4">
        <v>0</v>
      </c>
      <c r="R285" s="4"/>
      <c r="S285" s="4"/>
      <c r="T285" s="3" t="b">
        <v>0</v>
      </c>
      <c r="U285" s="4">
        <v>7.2278500000000001</v>
      </c>
      <c r="V285" s="4">
        <v>60821.399296404197</v>
      </c>
      <c r="W285" s="4">
        <v>77.992424862877101</v>
      </c>
      <c r="X285" s="3" t="b">
        <v>0</v>
      </c>
    </row>
    <row r="286" spans="1:24">
      <c r="A286" s="3"/>
      <c r="B286" s="3"/>
      <c r="C286" s="3" t="s">
        <v>239</v>
      </c>
      <c r="D286" s="3" t="s">
        <v>174</v>
      </c>
      <c r="E286" s="3"/>
      <c r="F286" s="4">
        <v>82</v>
      </c>
      <c r="G286" s="3" t="s">
        <v>238</v>
      </c>
      <c r="H286" s="3" t="s">
        <v>7</v>
      </c>
      <c r="I286" s="3"/>
      <c r="J286" s="1">
        <v>44276.720914351798</v>
      </c>
      <c r="K286" s="4"/>
      <c r="L286" s="4">
        <v>9.8434666666666697</v>
      </c>
      <c r="M286" s="4">
        <v>0</v>
      </c>
      <c r="N286" s="3" t="b">
        <v>1</v>
      </c>
      <c r="O286" s="4">
        <v>0</v>
      </c>
      <c r="P286" s="4"/>
      <c r="Q286" s="4">
        <v>0</v>
      </c>
      <c r="R286" s="4"/>
      <c r="S286" s="4"/>
      <c r="T286" s="3" t="b">
        <v>0</v>
      </c>
      <c r="U286" s="4">
        <v>7.2279166666666699</v>
      </c>
      <c r="V286" s="4">
        <v>86792.658135286896</v>
      </c>
      <c r="W286" s="4">
        <v>75.532595243306005</v>
      </c>
      <c r="X286" s="3" t="b">
        <v>0</v>
      </c>
    </row>
    <row r="287" spans="1:24">
      <c r="A287" s="3"/>
      <c r="B287" s="3"/>
      <c r="C287" s="3" t="s">
        <v>235</v>
      </c>
      <c r="D287" s="3" t="s">
        <v>174</v>
      </c>
      <c r="E287" s="3"/>
      <c r="F287" s="4">
        <v>83</v>
      </c>
      <c r="G287" s="3" t="s">
        <v>234</v>
      </c>
      <c r="H287" s="3" t="s">
        <v>7</v>
      </c>
      <c r="I287" s="3"/>
      <c r="J287" s="1">
        <v>44276.750798611101</v>
      </c>
      <c r="K287" s="4"/>
      <c r="L287" s="4">
        <v>9.5863499999999995</v>
      </c>
      <c r="M287" s="4">
        <v>0</v>
      </c>
      <c r="N287" s="3" t="b">
        <v>1</v>
      </c>
      <c r="O287" s="4">
        <v>0</v>
      </c>
      <c r="P287" s="4"/>
      <c r="Q287" s="4">
        <v>0</v>
      </c>
      <c r="R287" s="4"/>
      <c r="S287" s="4"/>
      <c r="T287" s="3" t="b">
        <v>0</v>
      </c>
      <c r="U287" s="4">
        <v>7.22441666666667</v>
      </c>
      <c r="V287" s="4">
        <v>73365.845299384702</v>
      </c>
      <c r="W287" s="4">
        <v>72.6667044671713</v>
      </c>
      <c r="X287" s="3" t="b">
        <v>0</v>
      </c>
    </row>
    <row r="288" spans="1:24">
      <c r="A288" s="3"/>
      <c r="B288" s="3"/>
      <c r="C288" s="3" t="s">
        <v>233</v>
      </c>
      <c r="D288" s="3" t="s">
        <v>174</v>
      </c>
      <c r="E288" s="3"/>
      <c r="F288" s="4">
        <v>84</v>
      </c>
      <c r="G288" s="3" t="s">
        <v>232</v>
      </c>
      <c r="H288" s="3" t="s">
        <v>7</v>
      </c>
      <c r="I288" s="3"/>
      <c r="J288" s="1">
        <v>44276.765798611101</v>
      </c>
      <c r="K288" s="4"/>
      <c r="L288" s="4">
        <v>9.8365833333333299</v>
      </c>
      <c r="M288" s="4">
        <v>0</v>
      </c>
      <c r="N288" s="3" t="b">
        <v>1</v>
      </c>
      <c r="O288" s="4">
        <v>0</v>
      </c>
      <c r="P288" s="4"/>
      <c r="Q288" s="4">
        <v>0</v>
      </c>
      <c r="R288" s="4"/>
      <c r="S288" s="4"/>
      <c r="T288" s="3" t="b">
        <v>0</v>
      </c>
      <c r="U288" s="4">
        <v>7.22786666666667</v>
      </c>
      <c r="V288" s="4">
        <v>67524.808652617707</v>
      </c>
      <c r="W288" s="4">
        <v>75.520991112151805</v>
      </c>
      <c r="X288" s="3" t="b">
        <v>0</v>
      </c>
    </row>
    <row r="289" spans="1:24">
      <c r="A289" s="3"/>
      <c r="B289" s="3"/>
      <c r="C289" s="3" t="s">
        <v>231</v>
      </c>
      <c r="D289" s="3" t="s">
        <v>174</v>
      </c>
      <c r="E289" s="3"/>
      <c r="F289" s="4">
        <v>85</v>
      </c>
      <c r="G289" s="3" t="s">
        <v>230</v>
      </c>
      <c r="H289" s="3" t="s">
        <v>7</v>
      </c>
      <c r="I289" s="3"/>
      <c r="J289" s="1">
        <v>44276.780856481499</v>
      </c>
      <c r="K289" s="4"/>
      <c r="L289" s="4">
        <v>9.6000833333333304</v>
      </c>
      <c r="M289" s="4">
        <v>0</v>
      </c>
      <c r="N289" s="3" t="b">
        <v>1</v>
      </c>
      <c r="O289" s="4">
        <v>0</v>
      </c>
      <c r="P289" s="4"/>
      <c r="Q289" s="4">
        <v>0</v>
      </c>
      <c r="R289" s="4"/>
      <c r="S289" s="4"/>
      <c r="T289" s="3" t="b">
        <v>0</v>
      </c>
      <c r="U289" s="4">
        <v>7.2278833333333301</v>
      </c>
      <c r="V289" s="4">
        <v>67651.880822626204</v>
      </c>
      <c r="W289" s="4">
        <v>78.1535723510559</v>
      </c>
      <c r="X289" s="3" t="b">
        <v>0</v>
      </c>
    </row>
    <row r="290" spans="1:24">
      <c r="A290" s="3"/>
      <c r="B290" s="3"/>
      <c r="C290" s="3" t="s">
        <v>229</v>
      </c>
      <c r="D290" s="3" t="s">
        <v>174</v>
      </c>
      <c r="E290" s="3"/>
      <c r="F290" s="4">
        <v>86</v>
      </c>
      <c r="G290" s="3" t="s">
        <v>228</v>
      </c>
      <c r="H290" s="3" t="s">
        <v>7</v>
      </c>
      <c r="I290" s="3"/>
      <c r="J290" s="1">
        <v>44276.795879629601</v>
      </c>
      <c r="K290" s="4"/>
      <c r="L290" s="4">
        <v>9.6000333333333305</v>
      </c>
      <c r="M290" s="4">
        <v>0</v>
      </c>
      <c r="N290" s="3" t="b">
        <v>1</v>
      </c>
      <c r="O290" s="4">
        <v>0</v>
      </c>
      <c r="P290" s="4"/>
      <c r="Q290" s="4">
        <v>0</v>
      </c>
      <c r="R290" s="4"/>
      <c r="S290" s="4"/>
      <c r="T290" s="3" t="b">
        <v>0</v>
      </c>
      <c r="U290" s="4">
        <v>7.2278500000000001</v>
      </c>
      <c r="V290" s="4">
        <v>71236.9594636416</v>
      </c>
      <c r="W290" s="4">
        <v>79.3347464132016</v>
      </c>
      <c r="X290" s="3" t="b">
        <v>0</v>
      </c>
    </row>
    <row r="291" spans="1:24">
      <c r="A291" s="3"/>
      <c r="B291" s="3"/>
      <c r="C291" s="3" t="s">
        <v>227</v>
      </c>
      <c r="D291" s="3" t="s">
        <v>174</v>
      </c>
      <c r="E291" s="3"/>
      <c r="F291" s="4">
        <v>87</v>
      </c>
      <c r="G291" s="3" t="s">
        <v>226</v>
      </c>
      <c r="H291" s="3" t="s">
        <v>7</v>
      </c>
      <c r="I291" s="3"/>
      <c r="J291" s="1">
        <v>44276.810844907399</v>
      </c>
      <c r="K291" s="4"/>
      <c r="L291" s="4">
        <v>9.5966666666666693</v>
      </c>
      <c r="M291" s="4">
        <v>0</v>
      </c>
      <c r="N291" s="3" t="b">
        <v>1</v>
      </c>
      <c r="O291" s="4">
        <v>0</v>
      </c>
      <c r="P291" s="4"/>
      <c r="Q291" s="4">
        <v>0</v>
      </c>
      <c r="R291" s="4"/>
      <c r="S291" s="4"/>
      <c r="T291" s="3" t="b">
        <v>0</v>
      </c>
      <c r="U291" s="4">
        <v>7.2279</v>
      </c>
      <c r="V291" s="4">
        <v>79828.841447336104</v>
      </c>
      <c r="W291" s="4">
        <v>73.604831140169793</v>
      </c>
      <c r="X291" s="3" t="b">
        <v>0</v>
      </c>
    </row>
    <row r="292" spans="1:24">
      <c r="A292" s="3"/>
      <c r="B292" s="3"/>
      <c r="C292" s="3" t="s">
        <v>225</v>
      </c>
      <c r="D292" s="3" t="s">
        <v>174</v>
      </c>
      <c r="E292" s="3"/>
      <c r="F292" s="4">
        <v>88</v>
      </c>
      <c r="G292" s="3" t="s">
        <v>224</v>
      </c>
      <c r="H292" s="3" t="s">
        <v>7</v>
      </c>
      <c r="I292" s="3"/>
      <c r="J292" s="1">
        <v>44276.825787037</v>
      </c>
      <c r="K292" s="4"/>
      <c r="L292" s="4">
        <v>9.8434500000000007</v>
      </c>
      <c r="M292" s="4">
        <v>0</v>
      </c>
      <c r="N292" s="3" t="b">
        <v>1</v>
      </c>
      <c r="O292" s="4">
        <v>0</v>
      </c>
      <c r="P292" s="4"/>
      <c r="Q292" s="4">
        <v>0</v>
      </c>
      <c r="R292" s="4"/>
      <c r="S292" s="4"/>
      <c r="T292" s="3" t="b">
        <v>0</v>
      </c>
      <c r="U292" s="4">
        <v>7.22441666666667</v>
      </c>
      <c r="V292" s="4">
        <v>65279.537030657499</v>
      </c>
      <c r="W292" s="4">
        <v>76.560023171442197</v>
      </c>
      <c r="X292" s="3" t="b">
        <v>0</v>
      </c>
    </row>
    <row r="293" spans="1:24">
      <c r="A293" s="3"/>
      <c r="B293" s="3"/>
      <c r="C293" s="3" t="s">
        <v>223</v>
      </c>
      <c r="D293" s="3" t="s">
        <v>174</v>
      </c>
      <c r="E293" s="3"/>
      <c r="F293" s="4">
        <v>89</v>
      </c>
      <c r="G293" s="3" t="s">
        <v>222</v>
      </c>
      <c r="H293" s="3" t="s">
        <v>7</v>
      </c>
      <c r="I293" s="3"/>
      <c r="J293" s="1">
        <v>44276.840729166703</v>
      </c>
      <c r="K293" s="4"/>
      <c r="L293" s="4">
        <v>9.8297500000000007</v>
      </c>
      <c r="M293" s="4">
        <v>0</v>
      </c>
      <c r="N293" s="3" t="b">
        <v>1</v>
      </c>
      <c r="O293" s="4">
        <v>0</v>
      </c>
      <c r="P293" s="4"/>
      <c r="Q293" s="4">
        <v>0</v>
      </c>
      <c r="R293" s="4"/>
      <c r="S293" s="4"/>
      <c r="T293" s="3" t="b">
        <v>0</v>
      </c>
      <c r="U293" s="4">
        <v>7.22441666666667</v>
      </c>
      <c r="V293" s="4">
        <v>81194.025014479193</v>
      </c>
      <c r="W293" s="4">
        <v>78.651104887303902</v>
      </c>
      <c r="X293" s="3" t="b">
        <v>0</v>
      </c>
    </row>
    <row r="294" spans="1:24">
      <c r="A294" s="3"/>
      <c r="B294" s="3"/>
      <c r="C294" s="3" t="s">
        <v>221</v>
      </c>
      <c r="D294" s="3" t="s">
        <v>174</v>
      </c>
      <c r="E294" s="3"/>
      <c r="F294" s="4">
        <v>90</v>
      </c>
      <c r="G294" s="3" t="s">
        <v>220</v>
      </c>
      <c r="H294" s="3" t="s">
        <v>7</v>
      </c>
      <c r="I294" s="3"/>
      <c r="J294" s="1">
        <v>44276.855717592603</v>
      </c>
      <c r="K294" s="4"/>
      <c r="L294" s="4">
        <v>9.8331333333333308</v>
      </c>
      <c r="M294" s="4">
        <v>0</v>
      </c>
      <c r="N294" s="3" t="b">
        <v>1</v>
      </c>
      <c r="O294" s="4">
        <v>0</v>
      </c>
      <c r="P294" s="4"/>
      <c r="Q294" s="4">
        <v>0</v>
      </c>
      <c r="R294" s="4"/>
      <c r="S294" s="4"/>
      <c r="T294" s="3" t="b">
        <v>0</v>
      </c>
      <c r="U294" s="4">
        <v>7.2243833333333303</v>
      </c>
      <c r="V294" s="4">
        <v>85710.470249193299</v>
      </c>
      <c r="W294" s="4">
        <v>76.982381688857004</v>
      </c>
      <c r="X294" s="3" t="b">
        <v>0</v>
      </c>
    </row>
    <row r="295" spans="1:24">
      <c r="A295" s="3"/>
      <c r="B295" s="3"/>
      <c r="C295" s="3" t="s">
        <v>219</v>
      </c>
      <c r="D295" s="3" t="s">
        <v>174</v>
      </c>
      <c r="E295" s="3"/>
      <c r="F295" s="4">
        <v>91</v>
      </c>
      <c r="G295" s="3" t="s">
        <v>218</v>
      </c>
      <c r="H295" s="3" t="s">
        <v>7</v>
      </c>
      <c r="I295" s="3"/>
      <c r="J295" s="1">
        <v>44276.870763888903</v>
      </c>
      <c r="K295" s="4"/>
      <c r="L295" s="4">
        <v>9.9438333333333304</v>
      </c>
      <c r="M295" s="4">
        <v>0</v>
      </c>
      <c r="N295" s="3" t="b">
        <v>1</v>
      </c>
      <c r="O295" s="4">
        <v>0</v>
      </c>
      <c r="P295" s="4"/>
      <c r="Q295" s="4">
        <v>0</v>
      </c>
      <c r="R295" s="4"/>
      <c r="S295" s="4"/>
      <c r="T295" s="3" t="b">
        <v>0</v>
      </c>
      <c r="U295" s="4">
        <v>7.22441666666667</v>
      </c>
      <c r="V295" s="4">
        <v>68389.1903885223</v>
      </c>
      <c r="W295" s="4">
        <v>76.869904378532695</v>
      </c>
      <c r="X295" s="3" t="b">
        <v>0</v>
      </c>
    </row>
    <row r="296" spans="1:24">
      <c r="A296" s="3"/>
      <c r="B296" s="3"/>
      <c r="C296" s="3" t="s">
        <v>217</v>
      </c>
      <c r="D296" s="3" t="s">
        <v>174</v>
      </c>
      <c r="E296" s="3"/>
      <c r="F296" s="4">
        <v>92</v>
      </c>
      <c r="G296" s="3" t="s">
        <v>216</v>
      </c>
      <c r="H296" s="3" t="s">
        <v>7</v>
      </c>
      <c r="I296" s="3"/>
      <c r="J296" s="1">
        <v>44276.885821759301</v>
      </c>
      <c r="K296" s="4"/>
      <c r="L296" s="4">
        <v>9.8331333333333308</v>
      </c>
      <c r="M296" s="4">
        <v>0</v>
      </c>
      <c r="N296" s="3" t="b">
        <v>1</v>
      </c>
      <c r="O296" s="4">
        <v>0</v>
      </c>
      <c r="P296" s="4"/>
      <c r="Q296" s="4">
        <v>0</v>
      </c>
      <c r="R296" s="4"/>
      <c r="S296" s="4"/>
      <c r="T296" s="3" t="b">
        <v>0</v>
      </c>
      <c r="U296" s="4">
        <v>7.2243833333333303</v>
      </c>
      <c r="V296" s="4">
        <v>81015.431664559103</v>
      </c>
      <c r="W296" s="4">
        <v>74.591402985567996</v>
      </c>
      <c r="X296" s="3" t="b">
        <v>0</v>
      </c>
    </row>
    <row r="297" spans="1:24">
      <c r="A297" s="3"/>
      <c r="B297" s="3"/>
      <c r="C297" s="3" t="s">
        <v>213</v>
      </c>
      <c r="D297" s="3" t="s">
        <v>174</v>
      </c>
      <c r="E297" s="3"/>
      <c r="F297" s="4">
        <v>93</v>
      </c>
      <c r="G297" s="3" t="s">
        <v>212</v>
      </c>
      <c r="H297" s="3" t="s">
        <v>7</v>
      </c>
      <c r="I297" s="3"/>
      <c r="J297" s="1">
        <v>44276.915752314802</v>
      </c>
      <c r="K297" s="4"/>
      <c r="L297" s="4">
        <v>9.8331333333333308</v>
      </c>
      <c r="M297" s="4">
        <v>0</v>
      </c>
      <c r="N297" s="3" t="b">
        <v>1</v>
      </c>
      <c r="O297" s="4">
        <v>0</v>
      </c>
      <c r="P297" s="4"/>
      <c r="Q297" s="4">
        <v>0</v>
      </c>
      <c r="R297" s="4"/>
      <c r="S297" s="4"/>
      <c r="T297" s="3" t="b">
        <v>0</v>
      </c>
      <c r="U297" s="4">
        <v>7.2243833333333303</v>
      </c>
      <c r="V297" s="4">
        <v>85868.6239542314</v>
      </c>
      <c r="W297" s="4">
        <v>76.872817690694106</v>
      </c>
      <c r="X297" s="3" t="b">
        <v>0</v>
      </c>
    </row>
    <row r="298" spans="1:24">
      <c r="A298" s="3"/>
      <c r="B298" s="3"/>
      <c r="C298" s="3" t="s">
        <v>211</v>
      </c>
      <c r="D298" s="3" t="s">
        <v>174</v>
      </c>
      <c r="E298" s="3"/>
      <c r="F298" s="4">
        <v>94</v>
      </c>
      <c r="G298" s="3" t="s">
        <v>210</v>
      </c>
      <c r="H298" s="3" t="s">
        <v>7</v>
      </c>
      <c r="I298" s="3"/>
      <c r="J298" s="1">
        <v>44276.930706018502</v>
      </c>
      <c r="K298" s="4"/>
      <c r="L298" s="4">
        <v>9.8366000000000007</v>
      </c>
      <c r="M298" s="4">
        <v>0</v>
      </c>
      <c r="N298" s="3" t="b">
        <v>1</v>
      </c>
      <c r="O298" s="4">
        <v>0</v>
      </c>
      <c r="P298" s="4"/>
      <c r="Q298" s="4">
        <v>0</v>
      </c>
      <c r="R298" s="4"/>
      <c r="S298" s="4"/>
      <c r="T298" s="3" t="b">
        <v>0</v>
      </c>
      <c r="U298" s="4">
        <v>7.2209666666666701</v>
      </c>
      <c r="V298" s="4">
        <v>68886.345004955496</v>
      </c>
      <c r="W298" s="4">
        <v>75.492659330700803</v>
      </c>
      <c r="X298" s="3" t="b">
        <v>0</v>
      </c>
    </row>
    <row r="299" spans="1:24">
      <c r="A299" s="3"/>
      <c r="B299" s="3"/>
      <c r="C299" s="3" t="s">
        <v>209</v>
      </c>
      <c r="D299" s="3" t="s">
        <v>174</v>
      </c>
      <c r="E299" s="3"/>
      <c r="F299" s="4">
        <v>95</v>
      </c>
      <c r="G299" s="3" t="s">
        <v>208</v>
      </c>
      <c r="H299" s="3" t="s">
        <v>7</v>
      </c>
      <c r="I299" s="3"/>
      <c r="J299" s="1">
        <v>44276.945590277799</v>
      </c>
      <c r="K299" s="4"/>
      <c r="L299" s="4">
        <v>9.8229833333333296</v>
      </c>
      <c r="M299" s="4">
        <v>0</v>
      </c>
      <c r="N299" s="3" t="b">
        <v>1</v>
      </c>
      <c r="O299" s="4">
        <v>0</v>
      </c>
      <c r="P299" s="4"/>
      <c r="Q299" s="4">
        <v>0</v>
      </c>
      <c r="R299" s="4"/>
      <c r="S299" s="4"/>
      <c r="T299" s="3" t="b">
        <v>0</v>
      </c>
      <c r="U299" s="4">
        <v>7.22105</v>
      </c>
      <c r="V299" s="4">
        <v>63394.570161653501</v>
      </c>
      <c r="W299" s="4">
        <v>80.496924837944405</v>
      </c>
      <c r="X299" s="3" t="b">
        <v>0</v>
      </c>
    </row>
    <row r="300" spans="1:24">
      <c r="A300" s="3"/>
      <c r="B300" s="3"/>
      <c r="C300" s="3" t="s">
        <v>207</v>
      </c>
      <c r="D300" s="3" t="s">
        <v>174</v>
      </c>
      <c r="E300" s="3"/>
      <c r="F300" s="4">
        <v>96</v>
      </c>
      <c r="G300" s="3" t="s">
        <v>206</v>
      </c>
      <c r="H300" s="3" t="s">
        <v>7</v>
      </c>
      <c r="I300" s="3"/>
      <c r="J300" s="1">
        <v>44276.9605787037</v>
      </c>
      <c r="K300" s="4"/>
      <c r="L300" s="4">
        <v>9.9404166666666693</v>
      </c>
      <c r="M300" s="4">
        <v>0</v>
      </c>
      <c r="N300" s="3" t="b">
        <v>1</v>
      </c>
      <c r="O300" s="4">
        <v>0</v>
      </c>
      <c r="P300" s="4"/>
      <c r="Q300" s="4">
        <v>0</v>
      </c>
      <c r="R300" s="4"/>
      <c r="S300" s="4"/>
      <c r="T300" s="3" t="b">
        <v>0</v>
      </c>
      <c r="U300" s="4">
        <v>7.2209666666666701</v>
      </c>
      <c r="V300" s="4">
        <v>80639.310936192196</v>
      </c>
      <c r="W300" s="4">
        <v>75.261206960081495</v>
      </c>
      <c r="X300" s="3" t="b">
        <v>0</v>
      </c>
    </row>
    <row r="301" spans="1:24">
      <c r="A301" s="3"/>
      <c r="B301" s="3"/>
      <c r="C301" s="3" t="s">
        <v>205</v>
      </c>
      <c r="D301" s="3" t="s">
        <v>174</v>
      </c>
      <c r="E301" s="3"/>
      <c r="F301" s="4">
        <v>97</v>
      </c>
      <c r="G301" s="3" t="s">
        <v>204</v>
      </c>
      <c r="H301" s="3" t="s">
        <v>7</v>
      </c>
      <c r="I301" s="3"/>
      <c r="J301" s="1">
        <v>44276.9756597222</v>
      </c>
      <c r="K301" s="4"/>
      <c r="L301" s="4">
        <v>9.7337333333333298</v>
      </c>
      <c r="M301" s="4">
        <v>0</v>
      </c>
      <c r="N301" s="3" t="b">
        <v>1</v>
      </c>
      <c r="O301" s="4">
        <v>0</v>
      </c>
      <c r="P301" s="4"/>
      <c r="Q301" s="4">
        <v>0</v>
      </c>
      <c r="R301" s="4"/>
      <c r="S301" s="4"/>
      <c r="T301" s="3" t="b">
        <v>0</v>
      </c>
      <c r="U301" s="4">
        <v>7.2174500000000004</v>
      </c>
      <c r="V301" s="4">
        <v>77127.132025605795</v>
      </c>
      <c r="W301" s="4">
        <v>74.142029315310097</v>
      </c>
      <c r="X301" s="3" t="b">
        <v>0</v>
      </c>
    </row>
    <row r="302" spans="1:24">
      <c r="A302" s="3"/>
      <c r="B302" s="3"/>
      <c r="C302" s="3" t="s">
        <v>203</v>
      </c>
      <c r="D302" s="3" t="s">
        <v>174</v>
      </c>
      <c r="E302" s="3"/>
      <c r="F302" s="4">
        <v>98</v>
      </c>
      <c r="G302" s="3" t="s">
        <v>202</v>
      </c>
      <c r="H302" s="3" t="s">
        <v>7</v>
      </c>
      <c r="I302" s="3"/>
      <c r="J302" s="1">
        <v>44276.990729166697</v>
      </c>
      <c r="K302" s="4"/>
      <c r="L302" s="4">
        <v>9.5966500000000003</v>
      </c>
      <c r="M302" s="4">
        <v>0</v>
      </c>
      <c r="N302" s="3" t="b">
        <v>1</v>
      </c>
      <c r="O302" s="4">
        <v>0</v>
      </c>
      <c r="P302" s="4"/>
      <c r="Q302" s="4">
        <v>0</v>
      </c>
      <c r="R302" s="4"/>
      <c r="S302" s="4"/>
      <c r="T302" s="3" t="b">
        <v>0</v>
      </c>
      <c r="U302" s="4">
        <v>7.2209666666666701</v>
      </c>
      <c r="V302" s="4">
        <v>71869.674117923598</v>
      </c>
      <c r="W302" s="4">
        <v>76.898054580638998</v>
      </c>
      <c r="X302" s="3" t="b">
        <v>0</v>
      </c>
    </row>
    <row r="303" spans="1:24">
      <c r="A303" s="3"/>
      <c r="B303" s="3"/>
      <c r="C303" s="3" t="s">
        <v>201</v>
      </c>
      <c r="D303" s="3" t="s">
        <v>174</v>
      </c>
      <c r="E303" s="3"/>
      <c r="F303" s="4">
        <v>99</v>
      </c>
      <c r="G303" s="3" t="s">
        <v>200</v>
      </c>
      <c r="H303" s="3" t="s">
        <v>7</v>
      </c>
      <c r="I303" s="3"/>
      <c r="J303" s="1">
        <v>44277.005752314799</v>
      </c>
      <c r="K303" s="4"/>
      <c r="L303" s="4">
        <v>9.5966166666666695</v>
      </c>
      <c r="M303" s="4">
        <v>0</v>
      </c>
      <c r="N303" s="3" t="b">
        <v>1</v>
      </c>
      <c r="O303" s="4">
        <v>0</v>
      </c>
      <c r="P303" s="4"/>
      <c r="Q303" s="4">
        <v>0</v>
      </c>
      <c r="R303" s="4"/>
      <c r="S303" s="4"/>
      <c r="T303" s="3" t="b">
        <v>0</v>
      </c>
      <c r="U303" s="4">
        <v>7.2174500000000004</v>
      </c>
      <c r="V303" s="4">
        <v>84209.044857485496</v>
      </c>
      <c r="W303" s="4">
        <v>74.547678893816496</v>
      </c>
      <c r="X303" s="3" t="b">
        <v>0</v>
      </c>
    </row>
    <row r="304" spans="1:24">
      <c r="A304" s="3"/>
      <c r="B304" s="3"/>
      <c r="C304" s="3" t="s">
        <v>199</v>
      </c>
      <c r="D304" s="3" t="s">
        <v>174</v>
      </c>
      <c r="E304" s="3"/>
      <c r="F304" s="4">
        <v>100</v>
      </c>
      <c r="G304" s="3" t="s">
        <v>198</v>
      </c>
      <c r="H304" s="3" t="s">
        <v>7</v>
      </c>
      <c r="I304" s="3"/>
      <c r="J304" s="1">
        <v>44277.020752314798</v>
      </c>
      <c r="K304" s="4"/>
      <c r="L304" s="4">
        <v>9.5966500000000003</v>
      </c>
      <c r="M304" s="4">
        <v>0</v>
      </c>
      <c r="N304" s="3" t="b">
        <v>1</v>
      </c>
      <c r="O304" s="4">
        <v>0</v>
      </c>
      <c r="P304" s="4"/>
      <c r="Q304" s="4">
        <v>0</v>
      </c>
      <c r="R304" s="4"/>
      <c r="S304" s="4"/>
      <c r="T304" s="3" t="b">
        <v>0</v>
      </c>
      <c r="U304" s="4">
        <v>7.2174833333333304</v>
      </c>
      <c r="V304" s="4">
        <v>86467.806603031393</v>
      </c>
      <c r="W304" s="4">
        <v>77.905803944526397</v>
      </c>
      <c r="X304" s="3" t="b">
        <v>0</v>
      </c>
    </row>
    <row r="305" spans="1:24">
      <c r="A305" s="3"/>
      <c r="B305" s="3"/>
      <c r="C305" s="3" t="s">
        <v>197</v>
      </c>
      <c r="D305" s="3" t="s">
        <v>174</v>
      </c>
      <c r="E305" s="3"/>
      <c r="F305" s="4">
        <v>101</v>
      </c>
      <c r="G305" s="3" t="s">
        <v>196</v>
      </c>
      <c r="H305" s="3" t="s">
        <v>7</v>
      </c>
      <c r="I305" s="3"/>
      <c r="J305" s="1">
        <v>44277.035682870403</v>
      </c>
      <c r="K305" s="4"/>
      <c r="L305" s="4">
        <v>9.5931833333333305</v>
      </c>
      <c r="M305" s="4">
        <v>0</v>
      </c>
      <c r="N305" s="3" t="b">
        <v>1</v>
      </c>
      <c r="O305" s="4">
        <v>0</v>
      </c>
      <c r="P305" s="4"/>
      <c r="Q305" s="4">
        <v>0</v>
      </c>
      <c r="R305" s="4"/>
      <c r="S305" s="4"/>
      <c r="T305" s="3" t="b">
        <v>0</v>
      </c>
      <c r="U305" s="4">
        <v>7.2209166666666702</v>
      </c>
      <c r="V305" s="4">
        <v>71780.224102040302</v>
      </c>
      <c r="W305" s="4">
        <v>74.344390482336394</v>
      </c>
      <c r="X305" s="3" t="b">
        <v>0</v>
      </c>
    </row>
    <row r="306" spans="1:24">
      <c r="A306" s="3"/>
      <c r="B306" s="3"/>
      <c r="C306" s="3" t="s">
        <v>195</v>
      </c>
      <c r="D306" s="3" t="s">
        <v>174</v>
      </c>
      <c r="E306" s="3"/>
      <c r="F306" s="4">
        <v>102</v>
      </c>
      <c r="G306" s="3" t="s">
        <v>194</v>
      </c>
      <c r="H306" s="3" t="s">
        <v>7</v>
      </c>
      <c r="I306" s="3"/>
      <c r="J306" s="1">
        <v>44277.050567129598</v>
      </c>
      <c r="K306" s="4"/>
      <c r="L306" s="4">
        <v>9.5966333333333296</v>
      </c>
      <c r="M306" s="4">
        <v>0</v>
      </c>
      <c r="N306" s="3" t="b">
        <v>1</v>
      </c>
      <c r="O306" s="4">
        <v>0</v>
      </c>
      <c r="P306" s="4"/>
      <c r="Q306" s="4">
        <v>0</v>
      </c>
      <c r="R306" s="4"/>
      <c r="S306" s="4"/>
      <c r="T306" s="3" t="b">
        <v>0</v>
      </c>
      <c r="U306" s="4">
        <v>7.2209500000000002</v>
      </c>
      <c r="V306" s="4">
        <v>85855.487273707899</v>
      </c>
      <c r="W306" s="4">
        <v>75.191166158488599</v>
      </c>
      <c r="X306" s="3" t="b">
        <v>0</v>
      </c>
    </row>
    <row r="307" spans="1:24">
      <c r="A307" s="3"/>
      <c r="B307" s="3"/>
      <c r="C307" s="3" t="s">
        <v>187</v>
      </c>
      <c r="D307" s="3" t="s">
        <v>174</v>
      </c>
      <c r="E307" s="3"/>
      <c r="F307" s="4">
        <v>21</v>
      </c>
      <c r="G307" s="3" t="s">
        <v>186</v>
      </c>
      <c r="H307" s="3" t="s">
        <v>7</v>
      </c>
      <c r="I307" s="3"/>
      <c r="J307" s="1">
        <v>44277.110833333303</v>
      </c>
      <c r="K307" s="4"/>
      <c r="L307" s="4">
        <v>9.6000833333333304</v>
      </c>
      <c r="M307" s="4">
        <v>41083.980599861599</v>
      </c>
      <c r="N307" s="3" t="b">
        <v>0</v>
      </c>
      <c r="O307" s="4"/>
      <c r="P307" s="4"/>
      <c r="Q307" s="4"/>
      <c r="R307" s="4"/>
      <c r="S307" s="4" t="s">
        <v>30</v>
      </c>
      <c r="T307" s="3" t="b">
        <v>0</v>
      </c>
      <c r="U307" s="4">
        <v>7.2487000000000004</v>
      </c>
      <c r="V307" s="4">
        <v>110.80750402844301</v>
      </c>
      <c r="W307" s="4">
        <v>117.47057282267301</v>
      </c>
      <c r="X307" s="3" t="b">
        <v>0</v>
      </c>
    </row>
    <row r="308" spans="1:24">
      <c r="A308" s="3"/>
      <c r="B308" s="3"/>
      <c r="C308" s="3" t="s">
        <v>185</v>
      </c>
      <c r="D308" s="3" t="s">
        <v>174</v>
      </c>
      <c r="E308" s="3"/>
      <c r="F308" s="4">
        <v>19</v>
      </c>
      <c r="G308" s="3" t="s">
        <v>184</v>
      </c>
      <c r="H308" s="3" t="s">
        <v>7</v>
      </c>
      <c r="I308" s="3"/>
      <c r="J308" s="1">
        <v>44277.125914351898</v>
      </c>
      <c r="K308" s="4"/>
      <c r="L308" s="4">
        <v>9.5966166666666695</v>
      </c>
      <c r="M308" s="4">
        <v>180534.157716516</v>
      </c>
      <c r="N308" s="3" t="b">
        <v>0</v>
      </c>
      <c r="O308" s="4"/>
      <c r="P308" s="4"/>
      <c r="Q308" s="4"/>
      <c r="R308" s="4"/>
      <c r="S308" s="4">
        <v>8.4474532879867592</v>
      </c>
      <c r="T308" s="3" t="b">
        <v>0</v>
      </c>
      <c r="U308" s="4">
        <v>7.2521166666666703</v>
      </c>
      <c r="V308" s="4">
        <v>21.9616830094078</v>
      </c>
      <c r="W308" s="4">
        <v>103.616347322525</v>
      </c>
      <c r="X308" s="3" t="b">
        <v>0</v>
      </c>
    </row>
    <row r="309" spans="1:24">
      <c r="A309" s="3"/>
      <c r="B309" s="3"/>
      <c r="C309" s="3" t="s">
        <v>183</v>
      </c>
      <c r="D309" s="3" t="s">
        <v>174</v>
      </c>
      <c r="E309" s="3"/>
      <c r="F309" s="4">
        <v>18</v>
      </c>
      <c r="G309" s="3" t="s">
        <v>182</v>
      </c>
      <c r="H309" s="3" t="s">
        <v>7</v>
      </c>
      <c r="I309" s="3"/>
      <c r="J309" s="1">
        <v>44277.141006944403</v>
      </c>
      <c r="K309" s="4"/>
      <c r="L309" s="4">
        <v>9.5966500000000003</v>
      </c>
      <c r="M309" s="4">
        <v>211019952.47519901</v>
      </c>
      <c r="N309" s="3" t="b">
        <v>0</v>
      </c>
      <c r="O309" s="4"/>
      <c r="P309" s="4"/>
      <c r="Q309" s="4"/>
      <c r="R309" s="4"/>
      <c r="S309" s="4">
        <v>14.1078585240148</v>
      </c>
      <c r="T309" s="3" t="b">
        <v>0</v>
      </c>
      <c r="U309" s="4">
        <v>7.19668333333333</v>
      </c>
      <c r="V309" s="4">
        <v>112.44047097596901</v>
      </c>
      <c r="W309" s="4">
        <v>66.300478524684607</v>
      </c>
      <c r="X309" s="3" t="b">
        <v>0</v>
      </c>
    </row>
    <row r="310" spans="1:24">
      <c r="A310" s="3"/>
      <c r="B310" s="3"/>
      <c r="C310" s="3" t="s">
        <v>181</v>
      </c>
      <c r="D310" s="3" t="s">
        <v>174</v>
      </c>
      <c r="E310" s="3"/>
      <c r="F310" s="4">
        <v>101</v>
      </c>
      <c r="G310" s="3" t="s">
        <v>180</v>
      </c>
      <c r="H310" s="3" t="s">
        <v>7</v>
      </c>
      <c r="I310" s="3"/>
      <c r="J310" s="1">
        <v>44277.3838888889</v>
      </c>
      <c r="K310" s="4"/>
      <c r="L310" s="4">
        <v>9.6001999999999992</v>
      </c>
      <c r="M310" s="4">
        <v>413974.643486863</v>
      </c>
      <c r="N310" s="3" t="b">
        <v>0</v>
      </c>
      <c r="O310" s="4"/>
      <c r="P310" s="4"/>
      <c r="Q310" s="4"/>
      <c r="R310" s="4"/>
      <c r="S310" s="4">
        <v>12.8347178199424</v>
      </c>
      <c r="T310" s="3" t="b">
        <v>0</v>
      </c>
      <c r="U310" s="4">
        <v>7.2557499999999999</v>
      </c>
      <c r="V310" s="4">
        <v>162.46739178862501</v>
      </c>
      <c r="W310" s="4" t="s">
        <v>30</v>
      </c>
      <c r="X310" s="3" t="b">
        <v>0</v>
      </c>
    </row>
    <row r="311" spans="1:24">
      <c r="A311" s="3"/>
      <c r="B311" s="3"/>
      <c r="C311" s="3" t="s">
        <v>179</v>
      </c>
      <c r="D311" s="3" t="s">
        <v>174</v>
      </c>
      <c r="E311" s="3"/>
      <c r="F311" s="4">
        <v>102</v>
      </c>
      <c r="G311" s="3" t="s">
        <v>178</v>
      </c>
      <c r="H311" s="3" t="s">
        <v>7</v>
      </c>
      <c r="I311" s="3"/>
      <c r="J311" s="1">
        <v>44277.398634259298</v>
      </c>
      <c r="K311" s="4"/>
      <c r="L311" s="4">
        <v>9.5966166666666695</v>
      </c>
      <c r="M311" s="4">
        <v>145180.577452458</v>
      </c>
      <c r="N311" s="3" t="b">
        <v>0</v>
      </c>
      <c r="O311" s="4"/>
      <c r="P311" s="4"/>
      <c r="Q311" s="4"/>
      <c r="R311" s="4"/>
      <c r="S311" s="4">
        <v>13.9241223358477</v>
      </c>
      <c r="T311" s="3" t="b">
        <v>0</v>
      </c>
      <c r="U311" s="4">
        <v>7.1793166666666703</v>
      </c>
      <c r="V311" s="4">
        <v>41.166650678566903</v>
      </c>
      <c r="W311" s="4" t="s">
        <v>30</v>
      </c>
      <c r="X311" s="3" t="b">
        <v>0</v>
      </c>
    </row>
    <row r="312" spans="1:24">
      <c r="A312" s="3"/>
      <c r="B312" s="3"/>
      <c r="C312" s="3" t="s">
        <v>177</v>
      </c>
      <c r="D312" s="3" t="s">
        <v>174</v>
      </c>
      <c r="E312" s="3"/>
      <c r="F312" s="4">
        <v>103</v>
      </c>
      <c r="G312" s="3" t="s">
        <v>176</v>
      </c>
      <c r="H312" s="3" t="s">
        <v>7</v>
      </c>
      <c r="I312" s="3"/>
      <c r="J312" s="1">
        <v>44277.413472222201</v>
      </c>
      <c r="K312" s="4"/>
      <c r="L312" s="4">
        <v>10.4485166666667</v>
      </c>
      <c r="M312" s="4">
        <v>58608334.1400607</v>
      </c>
      <c r="N312" s="3" t="b">
        <v>0</v>
      </c>
      <c r="O312" s="4"/>
      <c r="P312" s="4"/>
      <c r="Q312" s="4"/>
      <c r="R312" s="4"/>
      <c r="S312" s="4">
        <v>1.2161933268727301E-2</v>
      </c>
      <c r="T312" s="3" t="b">
        <v>0</v>
      </c>
      <c r="U312" s="4">
        <v>7.2070999999999996</v>
      </c>
      <c r="V312" s="4">
        <v>190.525286624411</v>
      </c>
      <c r="W312" s="4">
        <v>13.9803030248172</v>
      </c>
      <c r="X312" s="3" t="b">
        <v>0</v>
      </c>
    </row>
    <row r="313" spans="1:24">
      <c r="A313" s="3"/>
      <c r="B313" s="3"/>
      <c r="C313" s="3" t="s">
        <v>175</v>
      </c>
      <c r="D313" s="3" t="s">
        <v>174</v>
      </c>
      <c r="E313" s="3"/>
      <c r="F313" s="4">
        <v>104</v>
      </c>
      <c r="G313" s="3" t="s">
        <v>173</v>
      </c>
      <c r="H313" s="3" t="s">
        <v>7</v>
      </c>
      <c r="I313" s="3"/>
      <c r="J313" s="1">
        <v>44277.428402777798</v>
      </c>
      <c r="K313" s="4"/>
      <c r="L313" s="4">
        <v>9.5966166666666695</v>
      </c>
      <c r="M313" s="4">
        <v>67895.329836559395</v>
      </c>
      <c r="N313" s="3" t="b">
        <v>0</v>
      </c>
      <c r="O313" s="4"/>
      <c r="P313" s="4"/>
      <c r="Q313" s="4"/>
      <c r="R313" s="4"/>
      <c r="S313" s="4">
        <v>13.5314217189208</v>
      </c>
      <c r="T313" s="3" t="b">
        <v>0</v>
      </c>
      <c r="U313" s="4">
        <v>7.3491999999999997</v>
      </c>
      <c r="V313" s="4">
        <v>197.53380574723701</v>
      </c>
      <c r="W313" s="4">
        <v>47.629006796793398</v>
      </c>
      <c r="X313" s="3" t="b">
        <v>0</v>
      </c>
    </row>
  </sheetData>
  <sortState xmlns:xlrd2="http://schemas.microsoft.com/office/spreadsheetml/2017/richdata2" ref="A3:X313">
    <sortCondition ref="H2"/>
  </sortState>
  <mergeCells count="5">
    <mergeCell ref="A1:J1"/>
    <mergeCell ref="L1:R1"/>
    <mergeCell ref="S1:T1"/>
    <mergeCell ref="U1:V1"/>
    <mergeCell ref="W1:X1"/>
  </mergeCells>
  <conditionalFormatting sqref="R5:R19">
    <cfRule type="cellIs" dxfId="11" priority="3" operator="lessThan">
      <formula>75</formula>
    </cfRule>
    <cfRule type="cellIs" dxfId="10" priority="4" operator="greaterThan">
      <formula>125</formula>
    </cfRule>
  </conditionalFormatting>
  <conditionalFormatting sqref="R31:R79">
    <cfRule type="cellIs" dxfId="9" priority="1" operator="lessThan">
      <formula>75</formula>
    </cfRule>
    <cfRule type="cellIs" dxfId="8" priority="2" operator="greaterThan">
      <formula>125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26D6-9A68-4731-BA82-BE856DF7A94F}">
  <sheetPr>
    <outlinePr summaryBelow="0"/>
  </sheetPr>
  <dimension ref="A1:Z313"/>
  <sheetViews>
    <sheetView zoomScaleNormal="100" workbookViewId="0">
      <selection activeCell="R17" sqref="R17"/>
    </sheetView>
  </sheetViews>
  <sheetFormatPr defaultColWidth="9.140625" defaultRowHeight="15"/>
  <cols>
    <col min="1" max="2" width="4" customWidth="1"/>
    <col min="3" max="3" width="26.85546875" customWidth="1"/>
    <col min="4" max="4" width="21.7109375" customWidth="1"/>
    <col min="5" max="5" width="14.7109375" customWidth="1"/>
    <col min="6" max="6" width="3.5703125" customWidth="1"/>
    <col min="7" max="7" width="17.42578125" customWidth="1"/>
    <col min="8" max="8" width="6.5703125" customWidth="1"/>
    <col min="9" max="9" width="4.7109375" customWidth="1"/>
    <col min="10" max="10" width="17.7109375" customWidth="1"/>
    <col min="12" max="12" width="5.5703125" customWidth="1"/>
    <col min="13" max="13" width="9.5703125" customWidth="1"/>
    <col min="14" max="14" width="2.85546875" customWidth="1"/>
    <col min="15" max="15" width="9.28515625" customWidth="1"/>
    <col min="16" max="16" width="10.5703125" customWidth="1"/>
    <col min="18" max="18" width="7.5703125" customWidth="1"/>
    <col min="19" max="19" width="19.42578125" customWidth="1"/>
    <col min="20" max="20" width="5.7109375" bestFit="1" customWidth="1"/>
    <col min="21" max="21" width="8.140625" customWidth="1"/>
    <col min="22" max="22" width="2.85546875" customWidth="1"/>
    <col min="23" max="23" width="5.5703125" customWidth="1"/>
    <col min="24" max="24" width="13.140625" customWidth="1"/>
    <col min="25" max="25" width="8.140625" customWidth="1"/>
    <col min="26" max="26" width="2.85546875" customWidth="1"/>
  </cols>
  <sheetData>
    <row r="1" spans="1:26" ht="15" customHeight="1">
      <c r="A1" s="234" t="s">
        <v>7</v>
      </c>
      <c r="B1" s="235"/>
      <c r="C1" s="235"/>
      <c r="D1" s="235"/>
      <c r="E1" s="235"/>
      <c r="F1" s="235"/>
      <c r="G1" s="235"/>
      <c r="H1" s="235"/>
      <c r="I1" s="235"/>
      <c r="J1" s="236"/>
      <c r="K1" s="2" t="s">
        <v>741</v>
      </c>
      <c r="L1" s="234" t="s">
        <v>740</v>
      </c>
      <c r="M1" s="235"/>
      <c r="N1" s="235"/>
      <c r="O1" s="235"/>
      <c r="P1" s="235"/>
      <c r="Q1" s="235"/>
      <c r="R1" s="236"/>
      <c r="S1" s="234" t="s">
        <v>739</v>
      </c>
      <c r="T1" s="236"/>
      <c r="U1" s="234" t="s">
        <v>738</v>
      </c>
      <c r="V1" s="236"/>
      <c r="W1" s="234" t="s">
        <v>731</v>
      </c>
      <c r="X1" s="236"/>
      <c r="Y1" s="234" t="s">
        <v>730</v>
      </c>
      <c r="Z1" s="236"/>
    </row>
    <row r="2" spans="1:26" ht="15" customHeight="1">
      <c r="A2" s="2" t="s">
        <v>30</v>
      </c>
      <c r="B2" s="2" t="s">
        <v>30</v>
      </c>
      <c r="C2" s="2" t="s">
        <v>18</v>
      </c>
      <c r="D2" s="2" t="s">
        <v>149</v>
      </c>
      <c r="E2" s="2" t="s">
        <v>11</v>
      </c>
      <c r="F2" s="2" t="s">
        <v>148</v>
      </c>
      <c r="G2" s="2" t="s">
        <v>16</v>
      </c>
      <c r="H2" s="2" t="s">
        <v>19</v>
      </c>
      <c r="I2" s="2" t="s">
        <v>8</v>
      </c>
      <c r="J2" s="2" t="s">
        <v>21</v>
      </c>
      <c r="K2" s="2" t="s">
        <v>40</v>
      </c>
      <c r="L2" s="2" t="s">
        <v>2</v>
      </c>
      <c r="M2" s="2" t="s">
        <v>29</v>
      </c>
      <c r="N2" s="2" t="s">
        <v>41</v>
      </c>
      <c r="O2" s="2" t="s">
        <v>42</v>
      </c>
      <c r="P2" s="2" t="s">
        <v>43</v>
      </c>
      <c r="Q2" s="2" t="s">
        <v>5</v>
      </c>
      <c r="R2" s="2" t="s">
        <v>0</v>
      </c>
      <c r="S2" s="2" t="s">
        <v>147</v>
      </c>
      <c r="T2" s="2" t="s">
        <v>41</v>
      </c>
      <c r="U2" s="2" t="s">
        <v>147</v>
      </c>
      <c r="V2" s="2" t="s">
        <v>41</v>
      </c>
      <c r="W2" s="2" t="s">
        <v>2</v>
      </c>
      <c r="X2" s="2" t="s">
        <v>29</v>
      </c>
      <c r="Y2" s="2" t="s">
        <v>147</v>
      </c>
      <c r="Z2" s="2" t="s">
        <v>41</v>
      </c>
    </row>
    <row r="3" spans="1:26">
      <c r="A3" s="3"/>
      <c r="B3" s="3"/>
      <c r="C3" s="3" t="s">
        <v>24</v>
      </c>
      <c r="D3" s="3" t="s">
        <v>174</v>
      </c>
      <c r="E3" s="3"/>
      <c r="F3" s="4">
        <v>1</v>
      </c>
      <c r="G3" s="3" t="s">
        <v>724</v>
      </c>
      <c r="H3" s="3" t="s">
        <v>4</v>
      </c>
      <c r="I3" s="3"/>
      <c r="J3" s="1">
        <v>44272.534606481502</v>
      </c>
      <c r="K3" s="4"/>
      <c r="L3" s="4">
        <v>10.4438666666667</v>
      </c>
      <c r="M3" s="4">
        <v>0</v>
      </c>
      <c r="N3" s="3" t="b">
        <v>1</v>
      </c>
      <c r="O3" s="4">
        <v>0</v>
      </c>
      <c r="P3" s="4"/>
      <c r="Q3" s="4">
        <v>0</v>
      </c>
      <c r="R3" s="4"/>
      <c r="S3" s="4"/>
      <c r="T3" s="3" t="b">
        <v>0</v>
      </c>
      <c r="U3" s="4"/>
      <c r="V3" s="3" t="b">
        <v>0</v>
      </c>
      <c r="W3" s="4">
        <v>7.3216000000000001</v>
      </c>
      <c r="X3" s="4">
        <v>113.67945086225301</v>
      </c>
      <c r="Y3" s="4">
        <v>22.883192357903098</v>
      </c>
      <c r="Z3" s="3" t="b">
        <v>0</v>
      </c>
    </row>
    <row r="4" spans="1:26">
      <c r="A4" s="3"/>
      <c r="B4" s="3"/>
      <c r="C4" s="3" t="s">
        <v>24</v>
      </c>
      <c r="D4" s="3" t="s">
        <v>174</v>
      </c>
      <c r="E4" s="3"/>
      <c r="F4" s="4">
        <v>1</v>
      </c>
      <c r="G4" s="3" t="s">
        <v>188</v>
      </c>
      <c r="H4" s="3" t="s">
        <v>4</v>
      </c>
      <c r="I4" s="3"/>
      <c r="J4" s="1">
        <v>44277.095706018503</v>
      </c>
      <c r="K4" s="4"/>
      <c r="L4" s="4">
        <v>10.616683333333301</v>
      </c>
      <c r="M4" s="4">
        <v>0</v>
      </c>
      <c r="N4" s="3" t="b">
        <v>1</v>
      </c>
      <c r="O4" s="4">
        <v>0</v>
      </c>
      <c r="P4" s="4"/>
      <c r="Q4" s="4">
        <v>0</v>
      </c>
      <c r="R4" s="4"/>
      <c r="S4" s="4" t="s">
        <v>30</v>
      </c>
      <c r="T4" s="3" t="b">
        <v>0</v>
      </c>
      <c r="U4" s="4"/>
      <c r="V4" s="3" t="b">
        <v>0</v>
      </c>
      <c r="W4" s="4">
        <v>7.2486499999999996</v>
      </c>
      <c r="X4" s="4">
        <v>37.585372377768202</v>
      </c>
      <c r="Y4" s="4">
        <v>217.32629197848101</v>
      </c>
      <c r="Z4" s="3" t="b">
        <v>0</v>
      </c>
    </row>
    <row r="5" spans="1:26">
      <c r="A5" s="3"/>
      <c r="B5" s="3"/>
      <c r="C5" s="3" t="s">
        <v>484</v>
      </c>
      <c r="D5" s="3" t="s">
        <v>174</v>
      </c>
      <c r="E5" s="3" t="s">
        <v>483</v>
      </c>
      <c r="F5" s="4">
        <v>3</v>
      </c>
      <c r="G5" s="3" t="s">
        <v>482</v>
      </c>
      <c r="H5" s="3" t="s">
        <v>13</v>
      </c>
      <c r="I5" s="3" t="s">
        <v>36</v>
      </c>
      <c r="J5" s="1">
        <v>44274.732384259303</v>
      </c>
      <c r="K5" s="4">
        <v>5000</v>
      </c>
      <c r="L5" s="4">
        <v>10.452500000000001</v>
      </c>
      <c r="M5" s="4">
        <v>2640768.4805129101</v>
      </c>
      <c r="N5" s="3" t="b">
        <v>0</v>
      </c>
      <c r="O5" s="4">
        <v>5194.1077869500205</v>
      </c>
      <c r="P5" s="4"/>
      <c r="Q5" s="4">
        <v>5194.1077869500205</v>
      </c>
      <c r="R5" s="4">
        <v>103.882155739</v>
      </c>
      <c r="S5" s="4">
        <v>38.817279015973298</v>
      </c>
      <c r="T5" s="3" t="b">
        <v>0</v>
      </c>
      <c r="U5" s="4">
        <v>77.475079379014204</v>
      </c>
      <c r="V5" s="3" t="b">
        <v>0</v>
      </c>
      <c r="W5" s="4">
        <v>7.22105</v>
      </c>
      <c r="X5" s="4">
        <v>59805.716834377497</v>
      </c>
      <c r="Y5" s="4">
        <v>79.525589225433094</v>
      </c>
      <c r="Z5" s="3" t="b">
        <v>0</v>
      </c>
    </row>
    <row r="6" spans="1:26">
      <c r="A6" s="3"/>
      <c r="B6" s="3"/>
      <c r="C6" s="3" t="s">
        <v>481</v>
      </c>
      <c r="D6" s="3" t="s">
        <v>174</v>
      </c>
      <c r="E6" s="3" t="s">
        <v>192</v>
      </c>
      <c r="F6" s="4">
        <v>4</v>
      </c>
      <c r="G6" s="3" t="s">
        <v>480</v>
      </c>
      <c r="H6" s="3" t="s">
        <v>13</v>
      </c>
      <c r="I6" s="3" t="s">
        <v>37</v>
      </c>
      <c r="J6" s="1">
        <v>44274.747476851902</v>
      </c>
      <c r="K6" s="4">
        <v>3500</v>
      </c>
      <c r="L6" s="4">
        <v>10.4523666666667</v>
      </c>
      <c r="M6" s="4">
        <v>1768284.7929742199</v>
      </c>
      <c r="N6" s="3" t="b">
        <v>0</v>
      </c>
      <c r="O6" s="4">
        <v>3276.2522801555901</v>
      </c>
      <c r="P6" s="4"/>
      <c r="Q6" s="4">
        <v>3276.2522801555901</v>
      </c>
      <c r="R6" s="4">
        <v>93.607208004445596</v>
      </c>
      <c r="S6" s="4">
        <v>38.209676308519697</v>
      </c>
      <c r="T6" s="3" t="b">
        <v>0</v>
      </c>
      <c r="U6" s="4">
        <v>75.526713490060104</v>
      </c>
      <c r="V6" s="3" t="b">
        <v>0</v>
      </c>
      <c r="W6" s="4">
        <v>7.2209333333333303</v>
      </c>
      <c r="X6" s="4">
        <v>63488.9589878107</v>
      </c>
      <c r="Y6" s="4">
        <v>76.155598978974197</v>
      </c>
      <c r="Z6" s="3" t="b">
        <v>0</v>
      </c>
    </row>
    <row r="7" spans="1:26">
      <c r="A7" s="3"/>
      <c r="B7" s="3"/>
      <c r="C7" s="3" t="s">
        <v>371</v>
      </c>
      <c r="D7" s="3" t="s">
        <v>174</v>
      </c>
      <c r="E7" s="3" t="s">
        <v>192</v>
      </c>
      <c r="F7" s="4">
        <v>5</v>
      </c>
      <c r="G7" s="3" t="s">
        <v>479</v>
      </c>
      <c r="H7" s="3" t="s">
        <v>13</v>
      </c>
      <c r="I7" s="3" t="s">
        <v>14</v>
      </c>
      <c r="J7" s="1">
        <v>44274.762523148202</v>
      </c>
      <c r="K7" s="4">
        <v>2500</v>
      </c>
      <c r="L7" s="4">
        <v>10.46105</v>
      </c>
      <c r="M7" s="4">
        <v>5482.73033919726</v>
      </c>
      <c r="N7" s="3" t="b">
        <v>0</v>
      </c>
      <c r="O7" s="4">
        <v>8.9421168119652794</v>
      </c>
      <c r="P7" s="4"/>
      <c r="Q7" s="4">
        <v>8.9421168119652794</v>
      </c>
      <c r="R7" s="4">
        <v>0.35768467247861102</v>
      </c>
      <c r="S7" s="4">
        <v>32.520011209952997</v>
      </c>
      <c r="T7" s="3" t="b">
        <v>0</v>
      </c>
      <c r="U7" s="4">
        <v>70.643399416667094</v>
      </c>
      <c r="V7" s="3" t="b">
        <v>0</v>
      </c>
      <c r="W7" s="4">
        <v>7.22441666666667</v>
      </c>
      <c r="X7" s="4">
        <v>72124.012115288002</v>
      </c>
      <c r="Y7" s="4">
        <v>75.558451768632594</v>
      </c>
      <c r="Z7" s="3" t="b">
        <v>0</v>
      </c>
    </row>
    <row r="8" spans="1:26">
      <c r="A8" s="3"/>
      <c r="B8" s="3"/>
      <c r="C8" s="3" t="s">
        <v>215</v>
      </c>
      <c r="D8" s="3" t="s">
        <v>174</v>
      </c>
      <c r="E8" s="3" t="s">
        <v>192</v>
      </c>
      <c r="F8" s="4">
        <v>6</v>
      </c>
      <c r="G8" s="3" t="s">
        <v>478</v>
      </c>
      <c r="H8" s="3" t="s">
        <v>13</v>
      </c>
      <c r="I8" s="3" t="s">
        <v>38</v>
      </c>
      <c r="J8" s="1">
        <v>44274.777604166702</v>
      </c>
      <c r="K8" s="4">
        <v>1500</v>
      </c>
      <c r="L8" s="4">
        <v>10.4524666666667</v>
      </c>
      <c r="M8" s="4">
        <v>765424.83750462194</v>
      </c>
      <c r="N8" s="3" t="b">
        <v>0</v>
      </c>
      <c r="O8" s="4">
        <v>1395.9973124771</v>
      </c>
      <c r="P8" s="4"/>
      <c r="Q8" s="4">
        <v>1395.9973124771</v>
      </c>
      <c r="R8" s="4">
        <v>93.066487498473606</v>
      </c>
      <c r="S8" s="4">
        <v>39.310283433651499</v>
      </c>
      <c r="T8" s="3" t="b">
        <v>0</v>
      </c>
      <c r="U8" s="4">
        <v>76.147685083973798</v>
      </c>
      <c r="V8" s="3" t="b">
        <v>0</v>
      </c>
      <c r="W8" s="4">
        <v>7.22101666666667</v>
      </c>
      <c r="X8" s="4">
        <v>64497.264987902498</v>
      </c>
      <c r="Y8" s="4">
        <v>77.923101348469004</v>
      </c>
      <c r="Z8" s="3" t="b">
        <v>0</v>
      </c>
    </row>
    <row r="9" spans="1:26">
      <c r="A9" s="3"/>
      <c r="B9" s="3"/>
      <c r="C9" s="3" t="s">
        <v>423</v>
      </c>
      <c r="D9" s="3" t="s">
        <v>174</v>
      </c>
      <c r="E9" s="3" t="s">
        <v>192</v>
      </c>
      <c r="F9" s="4">
        <v>7</v>
      </c>
      <c r="G9" s="3" t="s">
        <v>477</v>
      </c>
      <c r="H9" s="3" t="s">
        <v>13</v>
      </c>
      <c r="I9" s="3" t="s">
        <v>25</v>
      </c>
      <c r="J9" s="1">
        <v>44274.792731481502</v>
      </c>
      <c r="K9" s="4">
        <v>800</v>
      </c>
      <c r="L9" s="4">
        <v>10.461066666666699</v>
      </c>
      <c r="M9" s="4">
        <v>467024.73115627602</v>
      </c>
      <c r="N9" s="3" t="b">
        <v>0</v>
      </c>
      <c r="O9" s="4">
        <v>871.85990752763405</v>
      </c>
      <c r="P9" s="4"/>
      <c r="Q9" s="4">
        <v>871.85990752763405</v>
      </c>
      <c r="R9" s="4">
        <v>108.982488440954</v>
      </c>
      <c r="S9" s="4">
        <v>39.328758476984902</v>
      </c>
      <c r="T9" s="3" t="b">
        <v>0</v>
      </c>
      <c r="U9" s="4">
        <v>74.619632509698505</v>
      </c>
      <c r="V9" s="3" t="b">
        <v>0</v>
      </c>
      <c r="W9" s="4">
        <v>7.2209833333333302</v>
      </c>
      <c r="X9" s="4">
        <v>63011.018897248898</v>
      </c>
      <c r="Y9" s="4">
        <v>76.882775466598105</v>
      </c>
      <c r="Z9" s="3" t="b">
        <v>0</v>
      </c>
    </row>
    <row r="10" spans="1:26">
      <c r="A10" s="3"/>
      <c r="B10" s="3"/>
      <c r="C10" s="3" t="s">
        <v>327</v>
      </c>
      <c r="D10" s="3" t="s">
        <v>174</v>
      </c>
      <c r="E10" s="3" t="s">
        <v>192</v>
      </c>
      <c r="F10" s="4">
        <v>8</v>
      </c>
      <c r="G10" s="3" t="s">
        <v>476</v>
      </c>
      <c r="H10" s="3" t="s">
        <v>13</v>
      </c>
      <c r="I10" s="3" t="s">
        <v>12</v>
      </c>
      <c r="J10" s="1">
        <v>44274.807824074102</v>
      </c>
      <c r="K10" s="4">
        <v>500</v>
      </c>
      <c r="L10" s="4">
        <v>10.461016666666699</v>
      </c>
      <c r="M10" s="4">
        <v>230466.897698924</v>
      </c>
      <c r="N10" s="3" t="b">
        <v>0</v>
      </c>
      <c r="O10" s="4">
        <v>441.51151653258501</v>
      </c>
      <c r="P10" s="4"/>
      <c r="Q10" s="4">
        <v>441.51151653258501</v>
      </c>
      <c r="R10" s="4">
        <v>88.302303306516905</v>
      </c>
      <c r="S10" s="4">
        <v>39.171718575758902</v>
      </c>
      <c r="T10" s="3" t="b">
        <v>0</v>
      </c>
      <c r="U10" s="4">
        <v>74.010200751713796</v>
      </c>
      <c r="V10" s="3" t="b">
        <v>0</v>
      </c>
      <c r="W10" s="4">
        <v>7.2209166666666702</v>
      </c>
      <c r="X10" s="4">
        <v>61403.036695340801</v>
      </c>
      <c r="Y10" s="4">
        <v>77.829078613308397</v>
      </c>
      <c r="Z10" s="3" t="b">
        <v>0</v>
      </c>
    </row>
    <row r="11" spans="1:26">
      <c r="A11" s="3"/>
      <c r="B11" s="3"/>
      <c r="C11" s="3" t="s">
        <v>193</v>
      </c>
      <c r="D11" s="3" t="s">
        <v>174</v>
      </c>
      <c r="E11" s="3" t="s">
        <v>192</v>
      </c>
      <c r="F11" s="4">
        <v>9</v>
      </c>
      <c r="G11" s="3" t="s">
        <v>475</v>
      </c>
      <c r="H11" s="3" t="s">
        <v>13</v>
      </c>
      <c r="I11" s="3" t="s">
        <v>26</v>
      </c>
      <c r="J11" s="1">
        <v>44274.822939814803</v>
      </c>
      <c r="K11" s="4">
        <v>350</v>
      </c>
      <c r="L11" s="4">
        <v>10.4523833333333</v>
      </c>
      <c r="M11" s="4">
        <v>158309.22382719899</v>
      </c>
      <c r="N11" s="3" t="b">
        <v>0</v>
      </c>
      <c r="O11" s="4">
        <v>313.13812187668901</v>
      </c>
      <c r="P11" s="4"/>
      <c r="Q11" s="4">
        <v>313.13812187668901</v>
      </c>
      <c r="R11" s="4">
        <v>89.468034821911203</v>
      </c>
      <c r="S11" s="4">
        <v>41.285754870434701</v>
      </c>
      <c r="T11" s="3" t="b">
        <v>0</v>
      </c>
      <c r="U11" s="4">
        <v>76.107565182450898</v>
      </c>
      <c r="V11" s="3" t="b">
        <v>0</v>
      </c>
      <c r="W11" s="4">
        <v>7.2209500000000002</v>
      </c>
      <c r="X11" s="4">
        <v>59469.406925642303</v>
      </c>
      <c r="Y11" s="4">
        <v>76.6996552462587</v>
      </c>
      <c r="Z11" s="3" t="b">
        <v>0</v>
      </c>
    </row>
    <row r="12" spans="1:26">
      <c r="A12" s="3"/>
      <c r="B12" s="3"/>
      <c r="C12" s="3" t="s">
        <v>403</v>
      </c>
      <c r="D12" s="3" t="s">
        <v>174</v>
      </c>
      <c r="E12" s="3" t="s">
        <v>192</v>
      </c>
      <c r="F12" s="4">
        <v>10</v>
      </c>
      <c r="G12" s="3" t="s">
        <v>474</v>
      </c>
      <c r="H12" s="3" t="s">
        <v>13</v>
      </c>
      <c r="I12" s="3" t="s">
        <v>20</v>
      </c>
      <c r="J12" s="1">
        <v>44274.837997685201</v>
      </c>
      <c r="K12" s="4">
        <v>200</v>
      </c>
      <c r="L12" s="4">
        <v>10.4523666666667</v>
      </c>
      <c r="M12" s="4">
        <v>122904.28613121</v>
      </c>
      <c r="N12" s="3" t="b">
        <v>0</v>
      </c>
      <c r="O12" s="4">
        <v>234.20604618490401</v>
      </c>
      <c r="P12" s="4"/>
      <c r="Q12" s="4">
        <v>234.20604618490401</v>
      </c>
      <c r="R12" s="4">
        <v>117.10302309245201</v>
      </c>
      <c r="S12" s="4">
        <v>36.740088911765703</v>
      </c>
      <c r="T12" s="3" t="b">
        <v>0</v>
      </c>
      <c r="U12" s="4">
        <v>72.698733310978298</v>
      </c>
      <c r="V12" s="3" t="b">
        <v>0</v>
      </c>
      <c r="W12" s="4">
        <v>7.2209333333333303</v>
      </c>
      <c r="X12" s="4">
        <v>61729.428524575596</v>
      </c>
      <c r="Y12" s="4">
        <v>78.0531741094469</v>
      </c>
      <c r="Z12" s="3" t="b">
        <v>0</v>
      </c>
    </row>
    <row r="13" spans="1:26">
      <c r="A13" s="3"/>
      <c r="B13" s="3"/>
      <c r="C13" s="3" t="s">
        <v>304</v>
      </c>
      <c r="D13" s="3" t="s">
        <v>174</v>
      </c>
      <c r="E13" s="3" t="s">
        <v>192</v>
      </c>
      <c r="F13" s="4">
        <v>11</v>
      </c>
      <c r="G13" s="3" t="s">
        <v>473</v>
      </c>
      <c r="H13" s="3" t="s">
        <v>13</v>
      </c>
      <c r="I13" s="3" t="s">
        <v>32</v>
      </c>
      <c r="J13" s="1">
        <v>44274.853148148097</v>
      </c>
      <c r="K13" s="4">
        <v>125</v>
      </c>
      <c r="L13" s="4">
        <v>10.452400000000001</v>
      </c>
      <c r="M13" s="4">
        <v>73823.908530700399</v>
      </c>
      <c r="N13" s="3" t="b">
        <v>0</v>
      </c>
      <c r="O13" s="4">
        <v>147.86426729472799</v>
      </c>
      <c r="P13" s="4"/>
      <c r="Q13" s="4">
        <v>147.86426729472799</v>
      </c>
      <c r="R13" s="4">
        <v>118.291413835783</v>
      </c>
      <c r="S13" s="4">
        <v>34.685961155924602</v>
      </c>
      <c r="T13" s="3" t="b">
        <v>0</v>
      </c>
      <c r="U13" s="4">
        <v>74.937680077278401</v>
      </c>
      <c r="V13" s="3" t="b">
        <v>0</v>
      </c>
      <c r="W13" s="4">
        <v>7.2209500000000002</v>
      </c>
      <c r="X13" s="4">
        <v>58729.611696353197</v>
      </c>
      <c r="Y13" s="4">
        <v>77.649000850381299</v>
      </c>
      <c r="Z13" s="3" t="b">
        <v>0</v>
      </c>
    </row>
    <row r="14" spans="1:26">
      <c r="A14" s="3"/>
      <c r="B14" s="3"/>
      <c r="C14" s="3" t="s">
        <v>259</v>
      </c>
      <c r="D14" s="3" t="s">
        <v>174</v>
      </c>
      <c r="E14" s="3" t="s">
        <v>192</v>
      </c>
      <c r="F14" s="4">
        <v>12</v>
      </c>
      <c r="G14" s="3" t="s">
        <v>472</v>
      </c>
      <c r="H14" s="3" t="s">
        <v>13</v>
      </c>
      <c r="I14" s="3" t="s">
        <v>33</v>
      </c>
      <c r="J14" s="1">
        <v>44274.8682638889</v>
      </c>
      <c r="K14" s="4">
        <v>80</v>
      </c>
      <c r="L14" s="4">
        <v>10.4523666666667</v>
      </c>
      <c r="M14" s="4">
        <v>46755.885576197703</v>
      </c>
      <c r="N14" s="3" t="b">
        <v>0</v>
      </c>
      <c r="O14" s="4">
        <v>88.225072308623794</v>
      </c>
      <c r="P14" s="4"/>
      <c r="Q14" s="4">
        <v>88.225072308623794</v>
      </c>
      <c r="R14" s="4">
        <v>110.28134038578</v>
      </c>
      <c r="S14" s="4">
        <v>40.4968220735622</v>
      </c>
      <c r="T14" s="3" t="b">
        <v>0</v>
      </c>
      <c r="U14" s="4">
        <v>76.025002790232193</v>
      </c>
      <c r="V14" s="3" t="b">
        <v>0</v>
      </c>
      <c r="W14" s="4">
        <v>7.2209333333333303</v>
      </c>
      <c r="X14" s="4">
        <v>62340.1143283208</v>
      </c>
      <c r="Y14" s="4">
        <v>77.3436852724858</v>
      </c>
      <c r="Z14" s="3" t="b">
        <v>0</v>
      </c>
    </row>
    <row r="15" spans="1:26">
      <c r="A15" s="3"/>
      <c r="B15" s="3"/>
      <c r="C15" s="3" t="s">
        <v>349</v>
      </c>
      <c r="D15" s="3" t="s">
        <v>174</v>
      </c>
      <c r="E15" s="3" t="s">
        <v>192</v>
      </c>
      <c r="F15" s="4">
        <v>13</v>
      </c>
      <c r="G15" s="3" t="s">
        <v>471</v>
      </c>
      <c r="H15" s="3" t="s">
        <v>13</v>
      </c>
      <c r="I15" s="3" t="s">
        <v>35</v>
      </c>
      <c r="J15" s="1">
        <v>44274.883402777799</v>
      </c>
      <c r="K15" s="4">
        <v>50</v>
      </c>
      <c r="L15" s="4">
        <v>10.46105</v>
      </c>
      <c r="M15" s="4">
        <v>29355.786140611101</v>
      </c>
      <c r="N15" s="3" t="b">
        <v>0</v>
      </c>
      <c r="O15" s="4">
        <v>55.659871754937001</v>
      </c>
      <c r="P15" s="4"/>
      <c r="Q15" s="4">
        <v>55.659871754937001</v>
      </c>
      <c r="R15" s="4">
        <v>111.319743509874</v>
      </c>
      <c r="S15" s="4">
        <v>37.912437307067499</v>
      </c>
      <c r="T15" s="3" t="b">
        <v>0</v>
      </c>
      <c r="U15" s="4">
        <v>76.457074837281596</v>
      </c>
      <c r="V15" s="3" t="b">
        <v>0</v>
      </c>
      <c r="W15" s="4">
        <v>7.2209666666666701</v>
      </c>
      <c r="X15" s="4">
        <v>62040.436406524197</v>
      </c>
      <c r="Y15" s="4">
        <v>77.595849803604196</v>
      </c>
      <c r="Z15" s="3" t="b">
        <v>0</v>
      </c>
    </row>
    <row r="16" spans="1:26">
      <c r="A16" s="3"/>
      <c r="B16" s="3"/>
      <c r="C16" s="3" t="s">
        <v>237</v>
      </c>
      <c r="D16" s="3" t="s">
        <v>174</v>
      </c>
      <c r="E16" s="3" t="s">
        <v>192</v>
      </c>
      <c r="F16" s="4">
        <v>14</v>
      </c>
      <c r="G16" s="3" t="s">
        <v>470</v>
      </c>
      <c r="H16" s="3" t="s">
        <v>13</v>
      </c>
      <c r="I16" s="3" t="s">
        <v>31</v>
      </c>
      <c r="J16" s="1">
        <v>44274.898472222201</v>
      </c>
      <c r="K16" s="4">
        <v>30</v>
      </c>
      <c r="L16" s="4">
        <v>10.469666666666701</v>
      </c>
      <c r="M16" s="4">
        <v>14598.9907729805</v>
      </c>
      <c r="N16" s="3" t="b">
        <v>0</v>
      </c>
      <c r="O16" s="4">
        <v>28.447325807985901</v>
      </c>
      <c r="P16" s="4"/>
      <c r="Q16" s="4">
        <v>28.447325807985901</v>
      </c>
      <c r="R16" s="4">
        <v>94.824419359952898</v>
      </c>
      <c r="S16" s="4">
        <v>48.110550540313298</v>
      </c>
      <c r="T16" s="3" t="b">
        <v>0</v>
      </c>
      <c r="U16" s="4">
        <v>82.555002048748605</v>
      </c>
      <c r="V16" s="3" t="b">
        <v>0</v>
      </c>
      <c r="W16" s="4">
        <v>7.2174666666666702</v>
      </c>
      <c r="X16" s="4">
        <v>60367.712224374598</v>
      </c>
      <c r="Y16" s="4">
        <v>75.802371521241298</v>
      </c>
      <c r="Z16" s="3" t="b">
        <v>0</v>
      </c>
    </row>
    <row r="17" spans="1:26">
      <c r="A17" s="3"/>
      <c r="B17" s="3"/>
      <c r="C17" s="3" t="s">
        <v>469</v>
      </c>
      <c r="D17" s="3" t="s">
        <v>174</v>
      </c>
      <c r="E17" s="3" t="s">
        <v>192</v>
      </c>
      <c r="F17" s="4">
        <v>15</v>
      </c>
      <c r="G17" s="3" t="s">
        <v>468</v>
      </c>
      <c r="H17" s="3" t="s">
        <v>13</v>
      </c>
      <c r="I17" s="3" t="s">
        <v>17</v>
      </c>
      <c r="J17" s="1">
        <v>44274.9135648148</v>
      </c>
      <c r="K17" s="4">
        <v>20</v>
      </c>
      <c r="L17" s="4">
        <v>10.4697</v>
      </c>
      <c r="M17" s="4">
        <v>11766.926417267699</v>
      </c>
      <c r="N17" s="3" t="b">
        <v>0</v>
      </c>
      <c r="O17" s="4">
        <v>23.275316047838299</v>
      </c>
      <c r="P17" s="4"/>
      <c r="Q17" s="4">
        <v>23.275316047838299</v>
      </c>
      <c r="R17" s="4">
        <v>116.376580239191</v>
      </c>
      <c r="S17" s="4">
        <v>37.199357290423798</v>
      </c>
      <c r="T17" s="3" t="b">
        <v>0</v>
      </c>
      <c r="U17" s="4">
        <v>72.156395725998394</v>
      </c>
      <c r="V17" s="3" t="b">
        <v>0</v>
      </c>
      <c r="W17" s="4">
        <v>7.2209666666666701</v>
      </c>
      <c r="X17" s="4">
        <v>59469.019910166498</v>
      </c>
      <c r="Y17" s="4">
        <v>75.609601049247104</v>
      </c>
      <c r="Z17" s="3" t="b">
        <v>0</v>
      </c>
    </row>
    <row r="18" spans="1:26">
      <c r="A18" s="3"/>
      <c r="B18" s="3"/>
      <c r="C18" s="3" t="s">
        <v>467</v>
      </c>
      <c r="D18" s="3" t="s">
        <v>174</v>
      </c>
      <c r="E18" s="3" t="s">
        <v>192</v>
      </c>
      <c r="F18" s="4">
        <v>16</v>
      </c>
      <c r="G18" s="3" t="s">
        <v>466</v>
      </c>
      <c r="H18" s="3" t="s">
        <v>13</v>
      </c>
      <c r="I18" s="3" t="s">
        <v>6</v>
      </c>
      <c r="J18" s="1">
        <v>44274.928599537001</v>
      </c>
      <c r="K18" s="4">
        <v>12</v>
      </c>
      <c r="L18" s="4">
        <v>10.4523666666667</v>
      </c>
      <c r="M18" s="4">
        <v>9086.0986203524208</v>
      </c>
      <c r="N18" s="3" t="b">
        <v>0</v>
      </c>
      <c r="O18" s="4">
        <v>17.8056920682866</v>
      </c>
      <c r="P18" s="4"/>
      <c r="Q18" s="4">
        <v>17.8056920682866</v>
      </c>
      <c r="R18" s="4">
        <v>148.38076723572101</v>
      </c>
      <c r="S18" s="4">
        <v>33.788966152526001</v>
      </c>
      <c r="T18" s="3" t="b">
        <v>0</v>
      </c>
      <c r="U18" s="4">
        <v>79.563869212143302</v>
      </c>
      <c r="V18" s="3" t="b">
        <v>0</v>
      </c>
      <c r="W18" s="4">
        <v>7.2209333333333303</v>
      </c>
      <c r="X18" s="4">
        <v>60026.3475118723</v>
      </c>
      <c r="Y18" s="4">
        <v>78.409107256003395</v>
      </c>
      <c r="Z18" s="3" t="b">
        <v>0</v>
      </c>
    </row>
    <row r="19" spans="1:26">
      <c r="A19" s="3"/>
      <c r="B19" s="3"/>
      <c r="C19" s="3" t="s">
        <v>465</v>
      </c>
      <c r="D19" s="3" t="s">
        <v>174</v>
      </c>
      <c r="E19" s="3" t="s">
        <v>192</v>
      </c>
      <c r="F19" s="4">
        <v>17</v>
      </c>
      <c r="G19" s="3" t="s">
        <v>464</v>
      </c>
      <c r="H19" s="3" t="s">
        <v>13</v>
      </c>
      <c r="I19" s="3" t="s">
        <v>23</v>
      </c>
      <c r="J19" s="1">
        <v>44274.943599537</v>
      </c>
      <c r="K19" s="4">
        <v>7</v>
      </c>
      <c r="L19" s="4">
        <v>10.4956333333333</v>
      </c>
      <c r="M19" s="4">
        <v>3990.7150194440501</v>
      </c>
      <c r="N19" s="3" t="b">
        <v>0</v>
      </c>
      <c r="O19" s="4">
        <v>6.8826636067405804</v>
      </c>
      <c r="P19" s="4"/>
      <c r="Q19" s="4">
        <v>6.8826636067405804</v>
      </c>
      <c r="R19" s="4">
        <v>98.323765810579701</v>
      </c>
      <c r="S19" s="4">
        <v>42.348732989174202</v>
      </c>
      <c r="T19" s="3" t="b">
        <v>0</v>
      </c>
      <c r="U19" s="4">
        <v>75.850030318177303</v>
      </c>
      <c r="V19" s="3" t="b">
        <v>0</v>
      </c>
      <c r="W19" s="4">
        <v>7.2209500000000002</v>
      </c>
      <c r="X19" s="4">
        <v>68205.202402558396</v>
      </c>
      <c r="Y19" s="4">
        <v>79.256418703927494</v>
      </c>
      <c r="Z19" s="3" t="b">
        <v>0</v>
      </c>
    </row>
    <row r="20" spans="1:26">
      <c r="A20" s="3"/>
      <c r="B20" s="3"/>
      <c r="C20" s="3" t="s">
        <v>190</v>
      </c>
      <c r="D20" s="3" t="s">
        <v>174</v>
      </c>
      <c r="E20" s="3"/>
      <c r="F20" s="4">
        <v>2</v>
      </c>
      <c r="G20" s="3" t="s">
        <v>723</v>
      </c>
      <c r="H20" s="3" t="s">
        <v>34</v>
      </c>
      <c r="I20" s="3"/>
      <c r="J20" s="1">
        <v>44272.549652777801</v>
      </c>
      <c r="K20" s="4"/>
      <c r="L20" s="4">
        <v>10.478300000000001</v>
      </c>
      <c r="M20" s="4">
        <v>0</v>
      </c>
      <c r="N20" s="3" t="b">
        <v>1</v>
      </c>
      <c r="O20" s="4">
        <v>0</v>
      </c>
      <c r="P20" s="4"/>
      <c r="Q20" s="4">
        <v>0</v>
      </c>
      <c r="R20" s="4"/>
      <c r="S20" s="4" t="s">
        <v>30</v>
      </c>
      <c r="T20" s="3" t="b">
        <v>0</v>
      </c>
      <c r="U20" s="4" t="s">
        <v>30</v>
      </c>
      <c r="V20" s="3" t="b">
        <v>0</v>
      </c>
      <c r="W20" s="4">
        <v>7.2244000000000002</v>
      </c>
      <c r="X20" s="4">
        <v>75611.773407733301</v>
      </c>
      <c r="Y20" s="4">
        <v>75.825829911262701</v>
      </c>
      <c r="Z20" s="3" t="b">
        <v>0</v>
      </c>
    </row>
    <row r="21" spans="1:26">
      <c r="A21" s="3"/>
      <c r="B21" s="3"/>
      <c r="C21" s="3" t="s">
        <v>190</v>
      </c>
      <c r="D21" s="3" t="s">
        <v>174</v>
      </c>
      <c r="E21" s="3"/>
      <c r="F21" s="4">
        <v>2</v>
      </c>
      <c r="G21" s="3" t="s">
        <v>722</v>
      </c>
      <c r="H21" s="3" t="s">
        <v>34</v>
      </c>
      <c r="I21" s="3"/>
      <c r="J21" s="1">
        <v>44272.564583333296</v>
      </c>
      <c r="K21" s="4"/>
      <c r="L21" s="4">
        <v>10.391866666666701</v>
      </c>
      <c r="M21" s="4">
        <v>0</v>
      </c>
      <c r="N21" s="3" t="b">
        <v>1</v>
      </c>
      <c r="O21" s="4">
        <v>0</v>
      </c>
      <c r="P21" s="4"/>
      <c r="Q21" s="4">
        <v>0</v>
      </c>
      <c r="R21" s="4"/>
      <c r="S21" s="4" t="s">
        <v>30</v>
      </c>
      <c r="T21" s="3" t="b">
        <v>0</v>
      </c>
      <c r="U21" s="4" t="s">
        <v>30</v>
      </c>
      <c r="V21" s="3" t="b">
        <v>0</v>
      </c>
      <c r="W21" s="4">
        <v>7.2279</v>
      </c>
      <c r="X21" s="4">
        <v>79090.906517972297</v>
      </c>
      <c r="Y21" s="4">
        <v>77.776982293527595</v>
      </c>
      <c r="Z21" s="3" t="b">
        <v>0</v>
      </c>
    </row>
    <row r="22" spans="1:26">
      <c r="A22" s="3"/>
      <c r="B22" s="3"/>
      <c r="C22" s="3" t="s">
        <v>190</v>
      </c>
      <c r="D22" s="3" t="s">
        <v>174</v>
      </c>
      <c r="E22" s="3"/>
      <c r="F22" s="4">
        <v>2</v>
      </c>
      <c r="G22" s="3" t="s">
        <v>721</v>
      </c>
      <c r="H22" s="3" t="s">
        <v>34</v>
      </c>
      <c r="I22" s="3"/>
      <c r="J22" s="1">
        <v>44272.579490740703</v>
      </c>
      <c r="K22" s="4"/>
      <c r="L22" s="4">
        <v>10.374549999999999</v>
      </c>
      <c r="M22" s="4">
        <v>0</v>
      </c>
      <c r="N22" s="3" t="b">
        <v>1</v>
      </c>
      <c r="O22" s="4">
        <v>0</v>
      </c>
      <c r="P22" s="4"/>
      <c r="Q22" s="4">
        <v>0</v>
      </c>
      <c r="R22" s="4"/>
      <c r="S22" s="4"/>
      <c r="T22" s="3" t="b">
        <v>0</v>
      </c>
      <c r="U22" s="4"/>
      <c r="V22" s="3" t="b">
        <v>0</v>
      </c>
      <c r="W22" s="4">
        <v>7.2278833333333301</v>
      </c>
      <c r="X22" s="4">
        <v>78096.547633025402</v>
      </c>
      <c r="Y22" s="4">
        <v>79.042369390189904</v>
      </c>
      <c r="Z22" s="3" t="b">
        <v>0</v>
      </c>
    </row>
    <row r="23" spans="1:26">
      <c r="A23" s="3"/>
      <c r="B23" s="3"/>
      <c r="C23" s="3" t="s">
        <v>190</v>
      </c>
      <c r="D23" s="3" t="s">
        <v>174</v>
      </c>
      <c r="E23" s="3"/>
      <c r="F23" s="4">
        <v>2</v>
      </c>
      <c r="G23" s="3" t="s">
        <v>720</v>
      </c>
      <c r="H23" s="3" t="s">
        <v>34</v>
      </c>
      <c r="I23" s="3"/>
      <c r="J23" s="1">
        <v>44272.594444444403</v>
      </c>
      <c r="K23" s="4"/>
      <c r="L23" s="4">
        <v>10.40915</v>
      </c>
      <c r="M23" s="4">
        <v>0</v>
      </c>
      <c r="N23" s="3" t="b">
        <v>1</v>
      </c>
      <c r="O23" s="4">
        <v>0</v>
      </c>
      <c r="P23" s="4"/>
      <c r="Q23" s="4">
        <v>0</v>
      </c>
      <c r="R23" s="4"/>
      <c r="S23" s="4" t="s">
        <v>30</v>
      </c>
      <c r="T23" s="3" t="b">
        <v>0</v>
      </c>
      <c r="U23" s="4" t="s">
        <v>30</v>
      </c>
      <c r="V23" s="3" t="b">
        <v>0</v>
      </c>
      <c r="W23" s="4">
        <v>7.2278833333333301</v>
      </c>
      <c r="X23" s="4">
        <v>75859.433136922293</v>
      </c>
      <c r="Y23" s="4">
        <v>77.168565528605797</v>
      </c>
      <c r="Z23" s="3" t="b">
        <v>0</v>
      </c>
    </row>
    <row r="24" spans="1:26">
      <c r="A24" s="3"/>
      <c r="B24" s="3"/>
      <c r="C24" s="3" t="s">
        <v>190</v>
      </c>
      <c r="D24" s="3" t="s">
        <v>174</v>
      </c>
      <c r="E24" s="3"/>
      <c r="F24" s="4">
        <v>2</v>
      </c>
      <c r="G24" s="3" t="s">
        <v>719</v>
      </c>
      <c r="H24" s="3" t="s">
        <v>34</v>
      </c>
      <c r="I24" s="3"/>
      <c r="J24" s="1">
        <v>44272.6094675926</v>
      </c>
      <c r="K24" s="4"/>
      <c r="L24" s="4">
        <v>10.262083333333299</v>
      </c>
      <c r="M24" s="4">
        <v>0</v>
      </c>
      <c r="N24" s="3" t="b">
        <v>1</v>
      </c>
      <c r="O24" s="4">
        <v>0</v>
      </c>
      <c r="P24" s="4"/>
      <c r="Q24" s="4">
        <v>0</v>
      </c>
      <c r="R24" s="4"/>
      <c r="S24" s="4"/>
      <c r="T24" s="3" t="b">
        <v>0</v>
      </c>
      <c r="U24" s="4"/>
      <c r="V24" s="3" t="b">
        <v>0</v>
      </c>
      <c r="W24" s="4">
        <v>7.2243833333333303</v>
      </c>
      <c r="X24" s="4">
        <v>77406.8311970004</v>
      </c>
      <c r="Y24" s="4">
        <v>76.915112161312294</v>
      </c>
      <c r="Z24" s="3" t="b">
        <v>0</v>
      </c>
    </row>
    <row r="25" spans="1:26">
      <c r="A25" s="3"/>
      <c r="B25" s="3"/>
      <c r="C25" s="3" t="s">
        <v>190</v>
      </c>
      <c r="D25" s="3" t="s">
        <v>174</v>
      </c>
      <c r="E25" s="3"/>
      <c r="F25" s="4">
        <v>2</v>
      </c>
      <c r="G25" s="3" t="s">
        <v>634</v>
      </c>
      <c r="H25" s="3" t="s">
        <v>34</v>
      </c>
      <c r="I25" s="3"/>
      <c r="J25" s="1">
        <v>44273.467499999999</v>
      </c>
      <c r="K25" s="4"/>
      <c r="L25" s="4">
        <v>10.4438</v>
      </c>
      <c r="M25" s="4">
        <v>0</v>
      </c>
      <c r="N25" s="3" t="b">
        <v>1</v>
      </c>
      <c r="O25" s="4">
        <v>0</v>
      </c>
      <c r="P25" s="4"/>
      <c r="Q25" s="4">
        <v>0</v>
      </c>
      <c r="R25" s="4"/>
      <c r="S25" s="4" t="s">
        <v>30</v>
      </c>
      <c r="T25" s="3" t="b">
        <v>0</v>
      </c>
      <c r="U25" s="4"/>
      <c r="V25" s="3" t="b">
        <v>0</v>
      </c>
      <c r="W25" s="4">
        <v>7.2175500000000001</v>
      </c>
      <c r="X25" s="4">
        <v>49727.8785637736</v>
      </c>
      <c r="Y25" s="4">
        <v>77.888285317809405</v>
      </c>
      <c r="Z25" s="3" t="b">
        <v>0</v>
      </c>
    </row>
    <row r="26" spans="1:26">
      <c r="A26" s="3"/>
      <c r="B26" s="3"/>
      <c r="C26" s="3" t="s">
        <v>190</v>
      </c>
      <c r="D26" s="3" t="s">
        <v>174</v>
      </c>
      <c r="E26" s="3"/>
      <c r="F26" s="4">
        <v>2</v>
      </c>
      <c r="G26" s="3" t="s">
        <v>553</v>
      </c>
      <c r="H26" s="3" t="s">
        <v>34</v>
      </c>
      <c r="I26" s="3"/>
      <c r="J26" s="1">
        <v>44274.146261574097</v>
      </c>
      <c r="K26" s="4"/>
      <c r="L26" s="4">
        <v>10.141016666666699</v>
      </c>
      <c r="M26" s="4">
        <v>0</v>
      </c>
      <c r="N26" s="3" t="b">
        <v>1</v>
      </c>
      <c r="O26" s="4">
        <v>0</v>
      </c>
      <c r="P26" s="4"/>
      <c r="Q26" s="4">
        <v>0</v>
      </c>
      <c r="R26" s="4"/>
      <c r="S26" s="4"/>
      <c r="T26" s="3" t="b">
        <v>0</v>
      </c>
      <c r="U26" s="4"/>
      <c r="V26" s="3" t="b">
        <v>0</v>
      </c>
      <c r="W26" s="4">
        <v>7.2140000000000004</v>
      </c>
      <c r="X26" s="4">
        <v>47278.6315003743</v>
      </c>
      <c r="Y26" s="4">
        <v>75.938755473744393</v>
      </c>
      <c r="Z26" s="3" t="b">
        <v>0</v>
      </c>
    </row>
    <row r="27" spans="1:26">
      <c r="A27" s="3"/>
      <c r="B27" s="3"/>
      <c r="C27" s="3" t="s">
        <v>190</v>
      </c>
      <c r="D27" s="3" t="s">
        <v>174</v>
      </c>
      <c r="E27" s="3"/>
      <c r="F27" s="4">
        <v>2</v>
      </c>
      <c r="G27" s="3" t="s">
        <v>443</v>
      </c>
      <c r="H27" s="3" t="s">
        <v>34</v>
      </c>
      <c r="I27" s="3"/>
      <c r="J27" s="1">
        <v>44275.124768518501</v>
      </c>
      <c r="K27" s="4"/>
      <c r="L27" s="4">
        <v>10.521599999999999</v>
      </c>
      <c r="M27" s="4">
        <v>0</v>
      </c>
      <c r="N27" s="3" t="b">
        <v>1</v>
      </c>
      <c r="O27" s="4">
        <v>0</v>
      </c>
      <c r="P27" s="4"/>
      <c r="Q27" s="4">
        <v>0</v>
      </c>
      <c r="R27" s="4"/>
      <c r="S27" s="4" t="s">
        <v>30</v>
      </c>
      <c r="T27" s="3" t="b">
        <v>0</v>
      </c>
      <c r="U27" s="4"/>
      <c r="V27" s="3" t="b">
        <v>0</v>
      </c>
      <c r="W27" s="4">
        <v>7.2140333333333304</v>
      </c>
      <c r="X27" s="4">
        <v>46653.238676972098</v>
      </c>
      <c r="Y27" s="4">
        <v>78.617947758750105</v>
      </c>
      <c r="Z27" s="3" t="b">
        <v>0</v>
      </c>
    </row>
    <row r="28" spans="1:26">
      <c r="A28" s="3"/>
      <c r="B28" s="3"/>
      <c r="C28" s="3" t="s">
        <v>190</v>
      </c>
      <c r="D28" s="3" t="s">
        <v>174</v>
      </c>
      <c r="E28" s="3"/>
      <c r="F28" s="4">
        <v>2</v>
      </c>
      <c r="G28" s="3" t="s">
        <v>393</v>
      </c>
      <c r="H28" s="3" t="s">
        <v>34</v>
      </c>
      <c r="I28" s="3"/>
      <c r="J28" s="1">
        <v>44275.531412037002</v>
      </c>
      <c r="K28" s="4"/>
      <c r="L28" s="4">
        <v>10.339916666666699</v>
      </c>
      <c r="M28" s="4">
        <v>0</v>
      </c>
      <c r="N28" s="3" t="b">
        <v>1</v>
      </c>
      <c r="O28" s="4">
        <v>0</v>
      </c>
      <c r="P28" s="4"/>
      <c r="Q28" s="4">
        <v>0</v>
      </c>
      <c r="R28" s="4"/>
      <c r="S28" s="4" t="s">
        <v>30</v>
      </c>
      <c r="T28" s="3" t="b">
        <v>0</v>
      </c>
      <c r="U28" s="4"/>
      <c r="V28" s="3" t="b">
        <v>0</v>
      </c>
      <c r="W28" s="4">
        <v>7.2105166666666696</v>
      </c>
      <c r="X28" s="4">
        <v>46452.855630821898</v>
      </c>
      <c r="Y28" s="4">
        <v>80.638870328446004</v>
      </c>
      <c r="Z28" s="3" t="b">
        <v>0</v>
      </c>
    </row>
    <row r="29" spans="1:26">
      <c r="A29" s="3"/>
      <c r="B29" s="3"/>
      <c r="C29" s="3" t="s">
        <v>190</v>
      </c>
      <c r="D29" s="3" t="s">
        <v>174</v>
      </c>
      <c r="E29" s="3"/>
      <c r="F29" s="4">
        <v>2</v>
      </c>
      <c r="G29" s="3" t="s">
        <v>325</v>
      </c>
      <c r="H29" s="3" t="s">
        <v>34</v>
      </c>
      <c r="I29" s="3"/>
      <c r="J29" s="1">
        <v>44276.058587963002</v>
      </c>
      <c r="K29" s="4"/>
      <c r="L29" s="4">
        <v>10.512933333333301</v>
      </c>
      <c r="M29" s="4">
        <v>0</v>
      </c>
      <c r="N29" s="3" t="b">
        <v>1</v>
      </c>
      <c r="O29" s="4">
        <v>0</v>
      </c>
      <c r="P29" s="4"/>
      <c r="Q29" s="4">
        <v>0</v>
      </c>
      <c r="R29" s="4"/>
      <c r="S29" s="4"/>
      <c r="T29" s="3" t="b">
        <v>0</v>
      </c>
      <c r="U29" s="4"/>
      <c r="V29" s="3" t="b">
        <v>0</v>
      </c>
      <c r="W29" s="4">
        <v>7.2105499999999996</v>
      </c>
      <c r="X29" s="4">
        <v>48005.651634995796</v>
      </c>
      <c r="Y29" s="4">
        <v>76.971659320781797</v>
      </c>
      <c r="Z29" s="3" t="b">
        <v>0</v>
      </c>
    </row>
    <row r="30" spans="1:26">
      <c r="A30" s="3"/>
      <c r="B30" s="3"/>
      <c r="C30" s="3" t="s">
        <v>190</v>
      </c>
      <c r="D30" s="3" t="s">
        <v>174</v>
      </c>
      <c r="E30" s="3"/>
      <c r="F30" s="4">
        <v>2</v>
      </c>
      <c r="G30" s="3" t="s">
        <v>189</v>
      </c>
      <c r="H30" s="3" t="s">
        <v>34</v>
      </c>
      <c r="I30" s="3"/>
      <c r="J30" s="1">
        <v>44277.080648148098</v>
      </c>
      <c r="K30" s="4"/>
      <c r="L30" s="4">
        <v>10.4956333333333</v>
      </c>
      <c r="M30" s="4">
        <v>0</v>
      </c>
      <c r="N30" s="3" t="b">
        <v>1</v>
      </c>
      <c r="O30" s="4">
        <v>0</v>
      </c>
      <c r="P30" s="4"/>
      <c r="Q30" s="4">
        <v>0</v>
      </c>
      <c r="R30" s="4"/>
      <c r="S30" s="4"/>
      <c r="T30" s="3" t="b">
        <v>0</v>
      </c>
      <c r="U30" s="4"/>
      <c r="V30" s="3" t="b">
        <v>0</v>
      </c>
      <c r="W30" s="4">
        <v>7.2036166666666697</v>
      </c>
      <c r="X30" s="4">
        <v>44352.639237411902</v>
      </c>
      <c r="Y30" s="4">
        <v>77.939840172587495</v>
      </c>
      <c r="Z30" s="3" t="b">
        <v>0</v>
      </c>
    </row>
    <row r="31" spans="1:26">
      <c r="A31" s="3"/>
      <c r="B31" s="3"/>
      <c r="C31" s="3" t="s">
        <v>484</v>
      </c>
      <c r="D31" s="3" t="s">
        <v>174</v>
      </c>
      <c r="E31" s="3" t="s">
        <v>714</v>
      </c>
      <c r="F31" s="4">
        <v>3</v>
      </c>
      <c r="G31" s="3" t="s">
        <v>718</v>
      </c>
      <c r="H31" s="3" t="s">
        <v>9</v>
      </c>
      <c r="I31" s="3" t="s">
        <v>36</v>
      </c>
      <c r="J31" s="1">
        <v>44272.624479166698</v>
      </c>
      <c r="K31" s="4">
        <v>5000</v>
      </c>
      <c r="L31" s="4">
        <v>10.43515</v>
      </c>
      <c r="M31" s="4">
        <v>3360324.6170486598</v>
      </c>
      <c r="N31" s="3" t="b">
        <v>0</v>
      </c>
      <c r="O31" s="4">
        <v>4908.2573474491901</v>
      </c>
      <c r="P31" s="4"/>
      <c r="Q31" s="4">
        <v>4908.2573474491901</v>
      </c>
      <c r="R31" s="4">
        <v>98.165146948983704</v>
      </c>
      <c r="S31" s="4">
        <v>38.001539111640497</v>
      </c>
      <c r="T31" s="3" t="b">
        <v>0</v>
      </c>
      <c r="U31" s="4">
        <v>77.019981739775801</v>
      </c>
      <c r="V31" s="3" t="b">
        <v>0</v>
      </c>
      <c r="W31" s="4">
        <v>7.2314166666666697</v>
      </c>
      <c r="X31" s="4">
        <v>80533.623199847803</v>
      </c>
      <c r="Y31" s="4">
        <v>79.174033006926706</v>
      </c>
      <c r="Z31" s="3" t="b">
        <v>0</v>
      </c>
    </row>
    <row r="32" spans="1:26">
      <c r="A32" s="3"/>
      <c r="B32" s="3"/>
      <c r="C32" s="3" t="s">
        <v>484</v>
      </c>
      <c r="D32" s="3" t="s">
        <v>174</v>
      </c>
      <c r="E32" s="3" t="s">
        <v>714</v>
      </c>
      <c r="F32" s="4">
        <v>3</v>
      </c>
      <c r="G32" s="3" t="s">
        <v>717</v>
      </c>
      <c r="H32" s="3" t="s">
        <v>9</v>
      </c>
      <c r="I32" s="3" t="s">
        <v>36</v>
      </c>
      <c r="J32" s="1">
        <v>44272.639490740701</v>
      </c>
      <c r="K32" s="4">
        <v>5000</v>
      </c>
      <c r="L32" s="4">
        <v>10.43505</v>
      </c>
      <c r="M32" s="4">
        <v>3342633.1134114801</v>
      </c>
      <c r="N32" s="3" t="b">
        <v>0</v>
      </c>
      <c r="O32" s="4">
        <v>4817.1116123646698</v>
      </c>
      <c r="P32" s="4"/>
      <c r="Q32" s="4">
        <v>4817.1116123646698</v>
      </c>
      <c r="R32" s="4">
        <v>96.342232247293396</v>
      </c>
      <c r="S32" s="4">
        <v>38.499242565265099</v>
      </c>
      <c r="T32" s="3" t="b">
        <v>0</v>
      </c>
      <c r="U32" s="4">
        <v>77.100136474430798</v>
      </c>
      <c r="V32" s="3" t="b">
        <v>0</v>
      </c>
      <c r="W32" s="4">
        <v>7.2278500000000001</v>
      </c>
      <c r="X32" s="4">
        <v>81625.401854602096</v>
      </c>
      <c r="Y32" s="4">
        <v>76.872442058668895</v>
      </c>
      <c r="Z32" s="3" t="b">
        <v>0</v>
      </c>
    </row>
    <row r="33" spans="1:26">
      <c r="A33" s="3"/>
      <c r="B33" s="3"/>
      <c r="C33" s="3" t="s">
        <v>484</v>
      </c>
      <c r="D33" s="3" t="s">
        <v>174</v>
      </c>
      <c r="E33" s="3" t="s">
        <v>714</v>
      </c>
      <c r="F33" s="4">
        <v>3</v>
      </c>
      <c r="G33" s="3" t="s">
        <v>716</v>
      </c>
      <c r="H33" s="3" t="s">
        <v>9</v>
      </c>
      <c r="I33" s="3" t="s">
        <v>36</v>
      </c>
      <c r="J33" s="1">
        <v>44272.654594907399</v>
      </c>
      <c r="K33" s="4">
        <v>5000</v>
      </c>
      <c r="L33" s="4">
        <v>10.4351</v>
      </c>
      <c r="M33" s="4">
        <v>3032543.6037917999</v>
      </c>
      <c r="N33" s="3" t="b">
        <v>0</v>
      </c>
      <c r="O33" s="4">
        <v>4579.8204416942099</v>
      </c>
      <c r="P33" s="4"/>
      <c r="Q33" s="4">
        <v>4579.8204416942099</v>
      </c>
      <c r="R33" s="4">
        <v>91.596408833884098</v>
      </c>
      <c r="S33" s="4">
        <v>39.297543526640602</v>
      </c>
      <c r="T33" s="3" t="b">
        <v>0</v>
      </c>
      <c r="U33" s="4">
        <v>76.378258887643099</v>
      </c>
      <c r="V33" s="3" t="b">
        <v>0</v>
      </c>
      <c r="W33" s="4">
        <v>7.2313666666666698</v>
      </c>
      <c r="X33" s="4">
        <v>77890.041133052306</v>
      </c>
      <c r="Y33" s="4">
        <v>78.953619610223299</v>
      </c>
      <c r="Z33" s="3" t="b">
        <v>0</v>
      </c>
    </row>
    <row r="34" spans="1:26">
      <c r="A34" s="3"/>
      <c r="B34" s="3"/>
      <c r="C34" s="3" t="s">
        <v>484</v>
      </c>
      <c r="D34" s="3" t="s">
        <v>174</v>
      </c>
      <c r="E34" s="3" t="s">
        <v>714</v>
      </c>
      <c r="F34" s="4">
        <v>3</v>
      </c>
      <c r="G34" s="3" t="s">
        <v>715</v>
      </c>
      <c r="H34" s="3" t="s">
        <v>9</v>
      </c>
      <c r="I34" s="3" t="s">
        <v>36</v>
      </c>
      <c r="J34" s="1">
        <v>44272.669606481497</v>
      </c>
      <c r="K34" s="4">
        <v>5000</v>
      </c>
      <c r="L34" s="4">
        <v>10.4350666666667</v>
      </c>
      <c r="M34" s="4">
        <v>3038351.2474305201</v>
      </c>
      <c r="N34" s="3" t="b">
        <v>0</v>
      </c>
      <c r="O34" s="4">
        <v>4572.0660159302197</v>
      </c>
      <c r="P34" s="4"/>
      <c r="Q34" s="4">
        <v>4572.0660159302197</v>
      </c>
      <c r="R34" s="4">
        <v>91.441320318604397</v>
      </c>
      <c r="S34" s="4">
        <v>38.767159011234803</v>
      </c>
      <c r="T34" s="3" t="b">
        <v>0</v>
      </c>
      <c r="U34" s="4">
        <v>76.147701421797706</v>
      </c>
      <c r="V34" s="3" t="b">
        <v>0</v>
      </c>
      <c r="W34" s="4">
        <v>7.2278500000000001</v>
      </c>
      <c r="X34" s="4">
        <v>78171.566791362697</v>
      </c>
      <c r="Y34" s="4">
        <v>76.764673303708307</v>
      </c>
      <c r="Z34" s="3" t="b">
        <v>0</v>
      </c>
    </row>
    <row r="35" spans="1:26">
      <c r="A35" s="3"/>
      <c r="B35" s="3"/>
      <c r="C35" s="3" t="s">
        <v>484</v>
      </c>
      <c r="D35" s="3" t="s">
        <v>174</v>
      </c>
      <c r="E35" s="3" t="s">
        <v>714</v>
      </c>
      <c r="F35" s="4">
        <v>3</v>
      </c>
      <c r="G35" s="3" t="s">
        <v>713</v>
      </c>
      <c r="H35" s="3" t="s">
        <v>9</v>
      </c>
      <c r="I35" s="3" t="s">
        <v>36</v>
      </c>
      <c r="J35" s="1">
        <v>44272.684629629599</v>
      </c>
      <c r="K35" s="4">
        <v>5000</v>
      </c>
      <c r="L35" s="4">
        <v>10.426450000000001</v>
      </c>
      <c r="M35" s="4">
        <v>3083327.1170754</v>
      </c>
      <c r="N35" s="3" t="b">
        <v>0</v>
      </c>
      <c r="O35" s="4">
        <v>4784.5260931785097</v>
      </c>
      <c r="P35" s="4"/>
      <c r="Q35" s="4">
        <v>4784.5260931785097</v>
      </c>
      <c r="R35" s="4">
        <v>95.690521863570197</v>
      </c>
      <c r="S35" s="4">
        <v>38.468392889556299</v>
      </c>
      <c r="T35" s="3" t="b">
        <v>0</v>
      </c>
      <c r="U35" s="4">
        <v>75.152334112966898</v>
      </c>
      <c r="V35" s="3" t="b">
        <v>0</v>
      </c>
      <c r="W35" s="4">
        <v>7.2278833333333301</v>
      </c>
      <c r="X35" s="4">
        <v>75806.074033786193</v>
      </c>
      <c r="Y35" s="4">
        <v>76.638069591310895</v>
      </c>
      <c r="Z35" s="3" t="b">
        <v>0</v>
      </c>
    </row>
    <row r="36" spans="1:26">
      <c r="A36" s="3"/>
      <c r="B36" s="3"/>
      <c r="C36" s="3" t="s">
        <v>484</v>
      </c>
      <c r="D36" s="3" t="s">
        <v>174</v>
      </c>
      <c r="E36" s="3" t="s">
        <v>483</v>
      </c>
      <c r="F36" s="4">
        <v>3</v>
      </c>
      <c r="G36" s="3" t="s">
        <v>712</v>
      </c>
      <c r="H36" s="3" t="s">
        <v>9</v>
      </c>
      <c r="I36" s="3" t="s">
        <v>36</v>
      </c>
      <c r="J36" s="1">
        <v>44272.699722222198</v>
      </c>
      <c r="K36" s="4">
        <v>5000</v>
      </c>
      <c r="L36" s="4">
        <v>10.4350666666667</v>
      </c>
      <c r="M36" s="4">
        <v>2920463.2508897898</v>
      </c>
      <c r="N36" s="3" t="b">
        <v>0</v>
      </c>
      <c r="O36" s="4">
        <v>4631.9819446392603</v>
      </c>
      <c r="P36" s="4"/>
      <c r="Q36" s="4">
        <v>4631.9819446392603</v>
      </c>
      <c r="R36" s="4">
        <v>92.6396388927853</v>
      </c>
      <c r="S36" s="4">
        <v>39.094703238580401</v>
      </c>
      <c r="T36" s="3" t="b">
        <v>0</v>
      </c>
      <c r="U36" s="4">
        <v>74.853146904747106</v>
      </c>
      <c r="V36" s="3" t="b">
        <v>0</v>
      </c>
      <c r="W36" s="4">
        <v>7.2313333333333301</v>
      </c>
      <c r="X36" s="4">
        <v>74166.574030638803</v>
      </c>
      <c r="Y36" s="4">
        <v>78.7979697167886</v>
      </c>
      <c r="Z36" s="3" t="b">
        <v>0</v>
      </c>
    </row>
    <row r="37" spans="1:26">
      <c r="A37" s="3"/>
      <c r="B37" s="3"/>
      <c r="C37" s="3" t="s">
        <v>481</v>
      </c>
      <c r="D37" s="3" t="s">
        <v>174</v>
      </c>
      <c r="E37" s="3" t="s">
        <v>192</v>
      </c>
      <c r="F37" s="4">
        <v>4</v>
      </c>
      <c r="G37" s="3" t="s">
        <v>711</v>
      </c>
      <c r="H37" s="3" t="s">
        <v>9</v>
      </c>
      <c r="I37" s="3" t="s">
        <v>37</v>
      </c>
      <c r="J37" s="1">
        <v>44272.714745370402</v>
      </c>
      <c r="K37" s="4">
        <v>3500</v>
      </c>
      <c r="L37" s="4">
        <v>10.435116666666699</v>
      </c>
      <c r="M37" s="4">
        <v>2018862.6598020601</v>
      </c>
      <c r="N37" s="3" t="b">
        <v>0</v>
      </c>
      <c r="O37" s="4">
        <v>2978.3524253635501</v>
      </c>
      <c r="P37" s="4"/>
      <c r="Q37" s="4">
        <v>2978.3524253635501</v>
      </c>
      <c r="R37" s="4">
        <v>85.095783581815795</v>
      </c>
      <c r="S37" s="4">
        <v>38.531166281576397</v>
      </c>
      <c r="T37" s="3" t="b">
        <v>0</v>
      </c>
      <c r="U37" s="4">
        <v>76.780093859176105</v>
      </c>
      <c r="V37" s="3" t="b">
        <v>0</v>
      </c>
      <c r="W37" s="4">
        <v>7.2279</v>
      </c>
      <c r="X37" s="4">
        <v>79735.921874818203</v>
      </c>
      <c r="Y37" s="4">
        <v>76.820912991817806</v>
      </c>
      <c r="Z37" s="3" t="b">
        <v>0</v>
      </c>
    </row>
    <row r="38" spans="1:26">
      <c r="A38" s="3"/>
      <c r="B38" s="3"/>
      <c r="C38" s="3" t="s">
        <v>371</v>
      </c>
      <c r="D38" s="3" t="s">
        <v>174</v>
      </c>
      <c r="E38" s="3" t="s">
        <v>192</v>
      </c>
      <c r="F38" s="4">
        <v>5</v>
      </c>
      <c r="G38" s="3" t="s">
        <v>710</v>
      </c>
      <c r="H38" s="3" t="s">
        <v>9</v>
      </c>
      <c r="I38" s="3" t="s">
        <v>14</v>
      </c>
      <c r="J38" s="1">
        <v>44272.729780092603</v>
      </c>
      <c r="K38" s="4">
        <v>2500</v>
      </c>
      <c r="L38" s="4">
        <v>10.4523833333333</v>
      </c>
      <c r="M38" s="4">
        <v>9318.4898570436599</v>
      </c>
      <c r="N38" s="3" t="b">
        <v>0</v>
      </c>
      <c r="O38" s="4">
        <v>13.415345940675</v>
      </c>
      <c r="P38" s="4"/>
      <c r="Q38" s="4">
        <v>13.415345940675</v>
      </c>
      <c r="R38" s="4">
        <v>0.53661383762699999</v>
      </c>
      <c r="S38" s="4">
        <v>36.943156549785897</v>
      </c>
      <c r="T38" s="3" t="b">
        <v>0</v>
      </c>
      <c r="U38" s="4">
        <v>73.589411439711398</v>
      </c>
      <c r="V38" s="3" t="b">
        <v>0</v>
      </c>
      <c r="W38" s="4">
        <v>7.22786666666667</v>
      </c>
      <c r="X38" s="4">
        <v>81708.453527929407</v>
      </c>
      <c r="Y38" s="4">
        <v>78.130569905844197</v>
      </c>
      <c r="Z38" s="3" t="b">
        <v>0</v>
      </c>
    </row>
    <row r="39" spans="1:26">
      <c r="A39" s="3"/>
      <c r="B39" s="3"/>
      <c r="C39" s="3" t="s">
        <v>215</v>
      </c>
      <c r="D39" s="3" t="s">
        <v>174</v>
      </c>
      <c r="E39" s="3" t="s">
        <v>192</v>
      </c>
      <c r="F39" s="4">
        <v>6</v>
      </c>
      <c r="G39" s="3" t="s">
        <v>709</v>
      </c>
      <c r="H39" s="3" t="s">
        <v>9</v>
      </c>
      <c r="I39" s="3" t="s">
        <v>38</v>
      </c>
      <c r="J39" s="1">
        <v>44272.744756944398</v>
      </c>
      <c r="K39" s="4">
        <v>1500</v>
      </c>
      <c r="L39" s="4">
        <v>10.4351</v>
      </c>
      <c r="M39" s="4">
        <v>952121.28352057398</v>
      </c>
      <c r="N39" s="3" t="b">
        <v>0</v>
      </c>
      <c r="O39" s="4">
        <v>1357.1119541328401</v>
      </c>
      <c r="P39" s="4"/>
      <c r="Q39" s="4">
        <v>1357.1119541328401</v>
      </c>
      <c r="R39" s="4">
        <v>90.474130275522796</v>
      </c>
      <c r="S39" s="4">
        <v>37.888459363141997</v>
      </c>
      <c r="T39" s="3" t="b">
        <v>0</v>
      </c>
      <c r="U39" s="4">
        <v>74.872712217991094</v>
      </c>
      <c r="V39" s="3" t="b">
        <v>0</v>
      </c>
      <c r="W39" s="4">
        <v>7.2278833333333301</v>
      </c>
      <c r="X39" s="4">
        <v>82527.735329011994</v>
      </c>
      <c r="Y39" s="4">
        <v>79.825661421355704</v>
      </c>
      <c r="Z39" s="3" t="b">
        <v>0</v>
      </c>
    </row>
    <row r="40" spans="1:26">
      <c r="A40" s="3"/>
      <c r="B40" s="3"/>
      <c r="C40" s="3" t="s">
        <v>423</v>
      </c>
      <c r="D40" s="3" t="s">
        <v>174</v>
      </c>
      <c r="E40" s="3" t="s">
        <v>192</v>
      </c>
      <c r="F40" s="4">
        <v>7</v>
      </c>
      <c r="G40" s="3" t="s">
        <v>708</v>
      </c>
      <c r="H40" s="3" t="s">
        <v>9</v>
      </c>
      <c r="I40" s="3" t="s">
        <v>25</v>
      </c>
      <c r="J40" s="1">
        <v>44272.759710648097</v>
      </c>
      <c r="K40" s="4">
        <v>800</v>
      </c>
      <c r="L40" s="4">
        <v>10.43505</v>
      </c>
      <c r="M40" s="4">
        <v>538586.30622271902</v>
      </c>
      <c r="N40" s="3" t="b">
        <v>0</v>
      </c>
      <c r="O40" s="4">
        <v>748.86348328871895</v>
      </c>
      <c r="P40" s="4"/>
      <c r="Q40" s="4">
        <v>748.86348328871895</v>
      </c>
      <c r="R40" s="4">
        <v>93.607935411089898</v>
      </c>
      <c r="S40" s="4">
        <v>38.880464032622598</v>
      </c>
      <c r="T40" s="3" t="b">
        <v>0</v>
      </c>
      <c r="U40" s="4">
        <v>75.564960988199203</v>
      </c>
      <c r="V40" s="3" t="b">
        <v>0</v>
      </c>
      <c r="W40" s="4">
        <v>7.2278500000000001</v>
      </c>
      <c r="X40" s="4">
        <v>84601.094902629993</v>
      </c>
      <c r="Y40" s="4">
        <v>77.735641575515302</v>
      </c>
      <c r="Z40" s="3" t="b">
        <v>0</v>
      </c>
    </row>
    <row r="41" spans="1:26">
      <c r="A41" s="3"/>
      <c r="B41" s="3"/>
      <c r="C41" s="3" t="s">
        <v>327</v>
      </c>
      <c r="D41" s="3" t="s">
        <v>174</v>
      </c>
      <c r="E41" s="3" t="s">
        <v>192</v>
      </c>
      <c r="F41" s="4">
        <v>8</v>
      </c>
      <c r="G41" s="3" t="s">
        <v>707</v>
      </c>
      <c r="H41" s="3" t="s">
        <v>9</v>
      </c>
      <c r="I41" s="3" t="s">
        <v>12</v>
      </c>
      <c r="J41" s="1">
        <v>44272.774814814802</v>
      </c>
      <c r="K41" s="4">
        <v>500</v>
      </c>
      <c r="L41" s="4">
        <v>10.4351</v>
      </c>
      <c r="M41" s="4">
        <v>289458.41991654498</v>
      </c>
      <c r="N41" s="3" t="b">
        <v>0</v>
      </c>
      <c r="O41" s="4">
        <v>424.60393766149002</v>
      </c>
      <c r="P41" s="4"/>
      <c r="Q41" s="4">
        <v>424.60393766149002</v>
      </c>
      <c r="R41" s="4">
        <v>84.920787532297993</v>
      </c>
      <c r="S41" s="4">
        <v>40.027455386833203</v>
      </c>
      <c r="T41" s="3" t="b">
        <v>0</v>
      </c>
      <c r="U41" s="4">
        <v>76.268968737219794</v>
      </c>
      <c r="V41" s="3" t="b">
        <v>0</v>
      </c>
      <c r="W41" s="4">
        <v>7.2279</v>
      </c>
      <c r="X41" s="4">
        <v>80190.976123398897</v>
      </c>
      <c r="Y41" s="4">
        <v>76.470739790551406</v>
      </c>
      <c r="Z41" s="3" t="b">
        <v>0</v>
      </c>
    </row>
    <row r="42" spans="1:26">
      <c r="A42" s="3"/>
      <c r="B42" s="3"/>
      <c r="C42" s="3" t="s">
        <v>193</v>
      </c>
      <c r="D42" s="3" t="s">
        <v>174</v>
      </c>
      <c r="E42" s="3" t="s">
        <v>192</v>
      </c>
      <c r="F42" s="4">
        <v>9</v>
      </c>
      <c r="G42" s="3" t="s">
        <v>706</v>
      </c>
      <c r="H42" s="3" t="s">
        <v>9</v>
      </c>
      <c r="I42" s="3" t="s">
        <v>26</v>
      </c>
      <c r="J42" s="1">
        <v>44272.789837962999</v>
      </c>
      <c r="K42" s="4">
        <v>350</v>
      </c>
      <c r="L42" s="4">
        <v>10.4350666666667</v>
      </c>
      <c r="M42" s="4">
        <v>195570.75307783301</v>
      </c>
      <c r="N42" s="3" t="b">
        <v>0</v>
      </c>
      <c r="O42" s="4">
        <v>295.438710341925</v>
      </c>
      <c r="P42" s="4"/>
      <c r="Q42" s="4">
        <v>295.438710341925</v>
      </c>
      <c r="R42" s="4">
        <v>84.411060097692797</v>
      </c>
      <c r="S42" s="4">
        <v>37.6534398165563</v>
      </c>
      <c r="T42" s="3" t="b">
        <v>0</v>
      </c>
      <c r="U42" s="4">
        <v>77.3003100560165</v>
      </c>
      <c r="V42" s="3" t="b">
        <v>0</v>
      </c>
      <c r="W42" s="4">
        <v>7.2278500000000001</v>
      </c>
      <c r="X42" s="4">
        <v>77868.146896548802</v>
      </c>
      <c r="Y42" s="4">
        <v>77.168786522801199</v>
      </c>
      <c r="Z42" s="3" t="b">
        <v>0</v>
      </c>
    </row>
    <row r="43" spans="1:26">
      <c r="A43" s="3"/>
      <c r="B43" s="3"/>
      <c r="C43" s="3" t="s">
        <v>403</v>
      </c>
      <c r="D43" s="3" t="s">
        <v>174</v>
      </c>
      <c r="E43" s="3" t="s">
        <v>192</v>
      </c>
      <c r="F43" s="4">
        <v>10</v>
      </c>
      <c r="G43" s="3" t="s">
        <v>705</v>
      </c>
      <c r="H43" s="3" t="s">
        <v>9</v>
      </c>
      <c r="I43" s="3" t="s">
        <v>20</v>
      </c>
      <c r="J43" s="1">
        <v>44272.804803240702</v>
      </c>
      <c r="K43" s="4">
        <v>200</v>
      </c>
      <c r="L43" s="4">
        <v>10.435116666666699</v>
      </c>
      <c r="M43" s="4">
        <v>138491.200158252</v>
      </c>
      <c r="N43" s="3" t="b">
        <v>0</v>
      </c>
      <c r="O43" s="4">
        <v>216.80753040128701</v>
      </c>
      <c r="P43" s="4"/>
      <c r="Q43" s="4">
        <v>216.80753040128701</v>
      </c>
      <c r="R43" s="4">
        <v>108.40376520064299</v>
      </c>
      <c r="S43" s="4">
        <v>37.140594512536197</v>
      </c>
      <c r="T43" s="3" t="b">
        <v>0</v>
      </c>
      <c r="U43" s="4">
        <v>73.976885993481702</v>
      </c>
      <c r="V43" s="3" t="b">
        <v>0</v>
      </c>
      <c r="W43" s="4">
        <v>7.2279</v>
      </c>
      <c r="X43" s="4">
        <v>75139.992363162193</v>
      </c>
      <c r="Y43" s="4">
        <v>77.059305946358805</v>
      </c>
      <c r="Z43" s="3" t="b">
        <v>0</v>
      </c>
    </row>
    <row r="44" spans="1:26">
      <c r="A44" s="3"/>
      <c r="B44" s="3"/>
      <c r="C44" s="3" t="s">
        <v>304</v>
      </c>
      <c r="D44" s="3" t="s">
        <v>174</v>
      </c>
      <c r="E44" s="3" t="s">
        <v>192</v>
      </c>
      <c r="F44" s="4">
        <v>11</v>
      </c>
      <c r="G44" s="3" t="s">
        <v>704</v>
      </c>
      <c r="H44" s="3" t="s">
        <v>9</v>
      </c>
      <c r="I44" s="3" t="s">
        <v>32</v>
      </c>
      <c r="J44" s="1">
        <v>44272.819965277798</v>
      </c>
      <c r="K44" s="4">
        <v>125</v>
      </c>
      <c r="L44" s="4">
        <v>10.4350666666667</v>
      </c>
      <c r="M44" s="4">
        <v>86736.788120286903</v>
      </c>
      <c r="N44" s="3" t="b">
        <v>0</v>
      </c>
      <c r="O44" s="4">
        <v>136.66285499403401</v>
      </c>
      <c r="P44" s="4"/>
      <c r="Q44" s="4">
        <v>136.66285499403401</v>
      </c>
      <c r="R44" s="4">
        <v>109.33028399522701</v>
      </c>
      <c r="S44" s="4">
        <v>38.0131297072368</v>
      </c>
      <c r="T44" s="3" t="b">
        <v>0</v>
      </c>
      <c r="U44" s="4">
        <v>74.527646833760798</v>
      </c>
      <c r="V44" s="3" t="b">
        <v>0</v>
      </c>
      <c r="W44" s="4">
        <v>7.2278500000000001</v>
      </c>
      <c r="X44" s="4">
        <v>74657.970023260903</v>
      </c>
      <c r="Y44" s="4">
        <v>75.595879004874803</v>
      </c>
      <c r="Z44" s="3" t="b">
        <v>0</v>
      </c>
    </row>
    <row r="45" spans="1:26">
      <c r="A45" s="3"/>
      <c r="B45" s="3"/>
      <c r="C45" s="3" t="s">
        <v>259</v>
      </c>
      <c r="D45" s="3" t="s">
        <v>174</v>
      </c>
      <c r="E45" s="3" t="s">
        <v>192</v>
      </c>
      <c r="F45" s="4">
        <v>12</v>
      </c>
      <c r="G45" s="3" t="s">
        <v>703</v>
      </c>
      <c r="H45" s="3" t="s">
        <v>9</v>
      </c>
      <c r="I45" s="3" t="s">
        <v>33</v>
      </c>
      <c r="J45" s="1">
        <v>44272.835115740701</v>
      </c>
      <c r="K45" s="4">
        <v>80</v>
      </c>
      <c r="L45" s="4">
        <v>10.435166666666699</v>
      </c>
      <c r="M45" s="4">
        <v>56171.349859171503</v>
      </c>
      <c r="N45" s="3" t="b">
        <v>0</v>
      </c>
      <c r="O45" s="4">
        <v>86.762363141663599</v>
      </c>
      <c r="P45" s="4"/>
      <c r="Q45" s="4">
        <v>86.762363141663599</v>
      </c>
      <c r="R45" s="4">
        <v>108.45295392707899</v>
      </c>
      <c r="S45" s="4">
        <v>41.332920596234402</v>
      </c>
      <c r="T45" s="3" t="b">
        <v>0</v>
      </c>
      <c r="U45" s="4">
        <v>74.512960209978004</v>
      </c>
      <c r="V45" s="3" t="b">
        <v>0</v>
      </c>
      <c r="W45" s="4">
        <v>7.2279666666666698</v>
      </c>
      <c r="X45" s="4">
        <v>76156.472283822499</v>
      </c>
      <c r="Y45" s="4">
        <v>77.009481692688993</v>
      </c>
      <c r="Z45" s="3" t="b">
        <v>0</v>
      </c>
    </row>
    <row r="46" spans="1:26">
      <c r="A46" s="3"/>
      <c r="B46" s="3"/>
      <c r="C46" s="3" t="s">
        <v>349</v>
      </c>
      <c r="D46" s="3" t="s">
        <v>174</v>
      </c>
      <c r="E46" s="3" t="s">
        <v>192</v>
      </c>
      <c r="F46" s="4">
        <v>13</v>
      </c>
      <c r="G46" s="3" t="s">
        <v>702</v>
      </c>
      <c r="H46" s="3" t="s">
        <v>9</v>
      </c>
      <c r="I46" s="3" t="s">
        <v>35</v>
      </c>
      <c r="J46" s="1">
        <v>44272.850150462997</v>
      </c>
      <c r="K46" s="4">
        <v>50</v>
      </c>
      <c r="L46" s="4">
        <v>10.4350666666667</v>
      </c>
      <c r="M46" s="4">
        <v>31884.004217976501</v>
      </c>
      <c r="N46" s="3" t="b">
        <v>0</v>
      </c>
      <c r="O46" s="4">
        <v>48.513803915434302</v>
      </c>
      <c r="P46" s="4"/>
      <c r="Q46" s="4">
        <v>48.513803915434302</v>
      </c>
      <c r="R46" s="4">
        <v>97.027607830868604</v>
      </c>
      <c r="S46" s="4">
        <v>37.841482691725503</v>
      </c>
      <c r="T46" s="3" t="b">
        <v>0</v>
      </c>
      <c r="U46" s="4">
        <v>81.449587742283796</v>
      </c>
      <c r="V46" s="3" t="b">
        <v>0</v>
      </c>
      <c r="W46" s="4">
        <v>7.2278500000000001</v>
      </c>
      <c r="X46" s="4">
        <v>77309.143117332205</v>
      </c>
      <c r="Y46" s="4">
        <v>77.538011796059095</v>
      </c>
      <c r="Z46" s="3" t="b">
        <v>0</v>
      </c>
    </row>
    <row r="47" spans="1:26">
      <c r="A47" s="3"/>
      <c r="B47" s="3"/>
      <c r="C47" s="3" t="s">
        <v>237</v>
      </c>
      <c r="D47" s="3" t="s">
        <v>174</v>
      </c>
      <c r="E47" s="3" t="s">
        <v>192</v>
      </c>
      <c r="F47" s="4">
        <v>14</v>
      </c>
      <c r="G47" s="3" t="s">
        <v>701</v>
      </c>
      <c r="H47" s="3" t="s">
        <v>9</v>
      </c>
      <c r="I47" s="3" t="s">
        <v>31</v>
      </c>
      <c r="J47" s="1">
        <v>44272.865358796298</v>
      </c>
      <c r="K47" s="4">
        <v>30</v>
      </c>
      <c r="L47" s="4">
        <v>10.4351</v>
      </c>
      <c r="M47" s="4">
        <v>19038.873578258899</v>
      </c>
      <c r="N47" s="3" t="b">
        <v>0</v>
      </c>
      <c r="O47" s="4">
        <v>28.161398348892298</v>
      </c>
      <c r="P47" s="4"/>
      <c r="Q47" s="4">
        <v>28.161398348892298</v>
      </c>
      <c r="R47" s="4">
        <v>93.871327829641103</v>
      </c>
      <c r="S47" s="4">
        <v>41.277681622256601</v>
      </c>
      <c r="T47" s="3" t="b">
        <v>0</v>
      </c>
      <c r="U47" s="4">
        <v>78.325758686380894</v>
      </c>
      <c r="V47" s="3" t="b">
        <v>0</v>
      </c>
      <c r="W47" s="4">
        <v>7.2278833333333301</v>
      </c>
      <c r="X47" s="4">
        <v>79526.224439190497</v>
      </c>
      <c r="Y47" s="4">
        <v>75.183608853357597</v>
      </c>
      <c r="Z47" s="3" t="b">
        <v>0</v>
      </c>
    </row>
    <row r="48" spans="1:26">
      <c r="A48" s="3"/>
      <c r="B48" s="3"/>
      <c r="C48" s="3" t="s">
        <v>469</v>
      </c>
      <c r="D48" s="3" t="s">
        <v>174</v>
      </c>
      <c r="E48" s="3" t="s">
        <v>192</v>
      </c>
      <c r="F48" s="4">
        <v>15</v>
      </c>
      <c r="G48" s="3" t="s">
        <v>700</v>
      </c>
      <c r="H48" s="3" t="s">
        <v>9</v>
      </c>
      <c r="I48" s="3" t="s">
        <v>17</v>
      </c>
      <c r="J48" s="1">
        <v>44272.880532407398</v>
      </c>
      <c r="K48" s="4">
        <v>20</v>
      </c>
      <c r="L48" s="4">
        <v>10.4350666666667</v>
      </c>
      <c r="M48" s="4">
        <v>17214.382145744599</v>
      </c>
      <c r="N48" s="3" t="b">
        <v>0</v>
      </c>
      <c r="O48" s="4">
        <v>27.6167344318877</v>
      </c>
      <c r="P48" s="4"/>
      <c r="Q48" s="4">
        <v>27.6167344318877</v>
      </c>
      <c r="R48" s="4">
        <v>138.08367215943801</v>
      </c>
      <c r="S48" s="4">
        <v>33.708691100485296</v>
      </c>
      <c r="T48" s="3" t="b">
        <v>0</v>
      </c>
      <c r="U48" s="4">
        <v>70.197771457104594</v>
      </c>
      <c r="V48" s="3" t="b">
        <v>0</v>
      </c>
      <c r="W48" s="4">
        <v>7.22786666666667</v>
      </c>
      <c r="X48" s="4">
        <v>73323.3749008991</v>
      </c>
      <c r="Y48" s="4">
        <v>76.289369190128198</v>
      </c>
      <c r="Z48" s="3" t="b">
        <v>0</v>
      </c>
    </row>
    <row r="49" spans="1:26">
      <c r="A49" s="3"/>
      <c r="B49" s="3"/>
      <c r="C49" s="3" t="s">
        <v>467</v>
      </c>
      <c r="D49" s="3" t="s">
        <v>174</v>
      </c>
      <c r="E49" s="3" t="s">
        <v>192</v>
      </c>
      <c r="F49" s="4">
        <v>16</v>
      </c>
      <c r="G49" s="3" t="s">
        <v>699</v>
      </c>
      <c r="H49" s="3" t="s">
        <v>9</v>
      </c>
      <c r="I49" s="3" t="s">
        <v>6</v>
      </c>
      <c r="J49" s="1">
        <v>44272.895590277803</v>
      </c>
      <c r="K49" s="4">
        <v>12</v>
      </c>
      <c r="L49" s="4">
        <v>10.4351</v>
      </c>
      <c r="M49" s="4">
        <v>11461.417630531399</v>
      </c>
      <c r="N49" s="3" t="b">
        <v>0</v>
      </c>
      <c r="O49" s="4">
        <v>18.666599469159401</v>
      </c>
      <c r="P49" s="4"/>
      <c r="Q49" s="4">
        <v>18.666599469159401</v>
      </c>
      <c r="R49" s="4">
        <v>155.554995576328</v>
      </c>
      <c r="S49" s="4">
        <v>31.157554070709502</v>
      </c>
      <c r="T49" s="3" t="b">
        <v>0</v>
      </c>
      <c r="U49" s="4">
        <v>62.082236922569599</v>
      </c>
      <c r="V49" s="3" t="b">
        <v>0</v>
      </c>
      <c r="W49" s="4">
        <v>7.2279</v>
      </c>
      <c r="X49" s="4">
        <v>72226.481532715596</v>
      </c>
      <c r="Y49" s="4">
        <v>76.172752765931605</v>
      </c>
      <c r="Z49" s="3" t="b">
        <v>0</v>
      </c>
    </row>
    <row r="50" spans="1:26">
      <c r="A50" s="3"/>
      <c r="B50" s="3"/>
      <c r="C50" s="3" t="s">
        <v>465</v>
      </c>
      <c r="D50" s="3" t="s">
        <v>174</v>
      </c>
      <c r="E50" s="3" t="s">
        <v>192</v>
      </c>
      <c r="F50" s="4">
        <v>17</v>
      </c>
      <c r="G50" s="3" t="s">
        <v>698</v>
      </c>
      <c r="H50" s="3" t="s">
        <v>9</v>
      </c>
      <c r="I50" s="3" t="s">
        <v>23</v>
      </c>
      <c r="J50" s="1">
        <v>44272.910810185203</v>
      </c>
      <c r="K50" s="4">
        <v>7</v>
      </c>
      <c r="L50" s="4">
        <v>10.435083333333299</v>
      </c>
      <c r="M50" s="4">
        <v>5121.1531694059604</v>
      </c>
      <c r="N50" s="3" t="b">
        <v>0</v>
      </c>
      <c r="O50" s="4">
        <v>8.1298500412301493</v>
      </c>
      <c r="P50" s="4"/>
      <c r="Q50" s="4">
        <v>8.1298500412301493</v>
      </c>
      <c r="R50" s="4">
        <v>116.140714874716</v>
      </c>
      <c r="S50" s="4">
        <v>22.926226733408299</v>
      </c>
      <c r="T50" s="3" t="b">
        <v>0</v>
      </c>
      <c r="U50" s="4">
        <v>68.375344408382105</v>
      </c>
      <c r="V50" s="3" t="b">
        <v>0</v>
      </c>
      <c r="W50" s="4">
        <v>7.2243833333333303</v>
      </c>
      <c r="X50" s="4">
        <v>74098.353995238795</v>
      </c>
      <c r="Y50" s="4">
        <v>74.397993003579501</v>
      </c>
      <c r="Z50" s="3" t="b">
        <v>0</v>
      </c>
    </row>
    <row r="51" spans="1:26">
      <c r="A51" s="3"/>
      <c r="B51" s="3"/>
      <c r="C51" s="3" t="s">
        <v>697</v>
      </c>
      <c r="D51" s="3" t="s">
        <v>174</v>
      </c>
      <c r="E51" s="3"/>
      <c r="F51" s="4">
        <v>21</v>
      </c>
      <c r="G51" s="3" t="s">
        <v>696</v>
      </c>
      <c r="H51" s="3" t="s">
        <v>9</v>
      </c>
      <c r="I51" s="3" t="s">
        <v>6</v>
      </c>
      <c r="J51" s="1">
        <v>44272.925844907397</v>
      </c>
      <c r="K51" s="4">
        <v>12</v>
      </c>
      <c r="L51" s="4">
        <v>10.452450000000001</v>
      </c>
      <c r="M51" s="4">
        <v>11707.090565234501</v>
      </c>
      <c r="N51" s="3" t="b">
        <v>0</v>
      </c>
      <c r="O51" s="4">
        <v>15.238429820860301</v>
      </c>
      <c r="P51" s="4"/>
      <c r="Q51" s="4">
        <v>15.238429820860301</v>
      </c>
      <c r="R51" s="4">
        <v>126.986915173835</v>
      </c>
      <c r="S51" s="4">
        <v>42.985846571939199</v>
      </c>
      <c r="T51" s="3" t="b">
        <v>0</v>
      </c>
      <c r="U51" s="4">
        <v>72.969973271209696</v>
      </c>
      <c r="V51" s="3" t="b">
        <v>0</v>
      </c>
      <c r="W51" s="4">
        <v>7.2210000000000001</v>
      </c>
      <c r="X51" s="4">
        <v>90371.624476052995</v>
      </c>
      <c r="Y51" s="4">
        <v>78.106065939468095</v>
      </c>
      <c r="Z51" s="3" t="b">
        <v>0</v>
      </c>
    </row>
    <row r="52" spans="1:26">
      <c r="A52" s="3"/>
      <c r="B52" s="3"/>
      <c r="C52" s="3" t="s">
        <v>237</v>
      </c>
      <c r="D52" s="3" t="s">
        <v>174</v>
      </c>
      <c r="E52" s="3" t="s">
        <v>192</v>
      </c>
      <c r="F52" s="4">
        <v>14</v>
      </c>
      <c r="G52" s="3" t="s">
        <v>676</v>
      </c>
      <c r="H52" s="3" t="s">
        <v>9</v>
      </c>
      <c r="I52" s="3" t="s">
        <v>31</v>
      </c>
      <c r="J52" s="1">
        <v>44273.091157407398</v>
      </c>
      <c r="K52" s="4">
        <v>30</v>
      </c>
      <c r="L52" s="4">
        <v>10.435183333333301</v>
      </c>
      <c r="M52" s="4">
        <v>19376.9323505215</v>
      </c>
      <c r="N52" s="3" t="b">
        <v>0</v>
      </c>
      <c r="O52" s="4">
        <v>32.114457715194099</v>
      </c>
      <c r="P52" s="4"/>
      <c r="Q52" s="4">
        <v>32.114457715194099</v>
      </c>
      <c r="R52" s="4">
        <v>107.04819238397999</v>
      </c>
      <c r="S52" s="4">
        <v>30.0634681520011</v>
      </c>
      <c r="T52" s="3" t="b">
        <v>0</v>
      </c>
      <c r="U52" s="4">
        <v>69.130932300493598</v>
      </c>
      <c r="V52" s="3" t="b">
        <v>0</v>
      </c>
      <c r="W52" s="4">
        <v>7.2244999999999999</v>
      </c>
      <c r="X52" s="4">
        <v>70975.385553494198</v>
      </c>
      <c r="Y52" s="4">
        <v>78.375755838937494</v>
      </c>
      <c r="Z52" s="3" t="b">
        <v>0</v>
      </c>
    </row>
    <row r="53" spans="1:26">
      <c r="A53" s="3"/>
      <c r="B53" s="3"/>
      <c r="C53" s="3" t="s">
        <v>532</v>
      </c>
      <c r="D53" s="3" t="s">
        <v>174</v>
      </c>
      <c r="E53" s="3"/>
      <c r="F53" s="4">
        <v>19</v>
      </c>
      <c r="G53" s="3" t="s">
        <v>675</v>
      </c>
      <c r="H53" s="3" t="s">
        <v>9</v>
      </c>
      <c r="I53" s="3" t="s">
        <v>25</v>
      </c>
      <c r="J53" s="1">
        <v>44273.106307870403</v>
      </c>
      <c r="K53" s="4">
        <v>800</v>
      </c>
      <c r="L53" s="4">
        <v>10.435116666666699</v>
      </c>
      <c r="M53" s="4">
        <v>673793.99125752097</v>
      </c>
      <c r="N53" s="3" t="b">
        <v>0</v>
      </c>
      <c r="O53" s="4">
        <v>899.09275651534495</v>
      </c>
      <c r="P53" s="4"/>
      <c r="Q53" s="4">
        <v>899.09275651534495</v>
      </c>
      <c r="R53" s="4">
        <v>112.386594564418</v>
      </c>
      <c r="S53" s="4">
        <v>38.562603842790601</v>
      </c>
      <c r="T53" s="3" t="b">
        <v>0</v>
      </c>
      <c r="U53" s="4">
        <v>75.0354999009691</v>
      </c>
      <c r="V53" s="3" t="b">
        <v>0</v>
      </c>
      <c r="W53" s="4">
        <v>7.2348333333333299</v>
      </c>
      <c r="X53" s="4">
        <v>88154.8001414881</v>
      </c>
      <c r="Y53" s="4">
        <v>76.937980906582794</v>
      </c>
      <c r="Z53" s="3" t="b">
        <v>0</v>
      </c>
    </row>
    <row r="54" spans="1:26">
      <c r="A54" s="3"/>
      <c r="B54" s="3"/>
      <c r="C54" s="3" t="s">
        <v>423</v>
      </c>
      <c r="D54" s="3" t="s">
        <v>174</v>
      </c>
      <c r="E54" s="3" t="s">
        <v>192</v>
      </c>
      <c r="F54" s="4">
        <v>7</v>
      </c>
      <c r="G54" s="3" t="s">
        <v>657</v>
      </c>
      <c r="H54" s="3" t="s">
        <v>9</v>
      </c>
      <c r="I54" s="3" t="s">
        <v>25</v>
      </c>
      <c r="J54" s="1">
        <v>44273.271944444401</v>
      </c>
      <c r="K54" s="4">
        <v>800</v>
      </c>
      <c r="L54" s="4">
        <v>10.435166666666699</v>
      </c>
      <c r="M54" s="4">
        <v>496503.69955537899</v>
      </c>
      <c r="N54" s="3" t="b">
        <v>0</v>
      </c>
      <c r="O54" s="4">
        <v>863.01531916663703</v>
      </c>
      <c r="P54" s="4"/>
      <c r="Q54" s="4">
        <v>863.01531916663703</v>
      </c>
      <c r="R54" s="4">
        <v>107.87691489583</v>
      </c>
      <c r="S54" s="4">
        <v>39.073930419228901</v>
      </c>
      <c r="T54" s="3" t="b">
        <v>0</v>
      </c>
      <c r="U54" s="4">
        <v>76.255773636668195</v>
      </c>
      <c r="V54" s="3" t="b">
        <v>0</v>
      </c>
      <c r="W54" s="4">
        <v>7.22448333333333</v>
      </c>
      <c r="X54" s="4">
        <v>67674.851940117893</v>
      </c>
      <c r="Y54" s="4">
        <v>78.1387447525005</v>
      </c>
      <c r="Z54" s="3" t="b">
        <v>0</v>
      </c>
    </row>
    <row r="55" spans="1:26">
      <c r="A55" s="3"/>
      <c r="B55" s="3"/>
      <c r="C55" s="3" t="s">
        <v>281</v>
      </c>
      <c r="D55" s="3" t="s">
        <v>174</v>
      </c>
      <c r="E55" s="3"/>
      <c r="F55" s="4">
        <v>20</v>
      </c>
      <c r="G55" s="3" t="s">
        <v>656</v>
      </c>
      <c r="H55" s="3" t="s">
        <v>9</v>
      </c>
      <c r="I55" s="3" t="s">
        <v>35</v>
      </c>
      <c r="J55" s="1">
        <v>44273.2870833333</v>
      </c>
      <c r="K55" s="4">
        <v>50</v>
      </c>
      <c r="L55" s="4">
        <v>10.435216666666699</v>
      </c>
      <c r="M55" s="4">
        <v>45097.637771672598</v>
      </c>
      <c r="N55" s="3" t="b">
        <v>0</v>
      </c>
      <c r="O55" s="4">
        <v>60.095773086117198</v>
      </c>
      <c r="P55" s="4"/>
      <c r="Q55" s="4">
        <v>60.095773086117198</v>
      </c>
      <c r="R55" s="4">
        <v>120.191546172234</v>
      </c>
      <c r="S55" s="4">
        <v>35.8100105971182</v>
      </c>
      <c r="T55" s="3" t="b">
        <v>0</v>
      </c>
      <c r="U55" s="4">
        <v>73.734397265708097</v>
      </c>
      <c r="V55" s="3" t="b">
        <v>0</v>
      </c>
      <c r="W55" s="4">
        <v>7.22108333333333</v>
      </c>
      <c r="X55" s="4">
        <v>88274.079559913007</v>
      </c>
      <c r="Y55" s="4">
        <v>76.982798463144803</v>
      </c>
      <c r="Z55" s="3" t="b">
        <v>0</v>
      </c>
    </row>
    <row r="56" spans="1:26">
      <c r="A56" s="3"/>
      <c r="B56" s="3"/>
      <c r="C56" s="3" t="s">
        <v>304</v>
      </c>
      <c r="D56" s="3" t="s">
        <v>174</v>
      </c>
      <c r="E56" s="3" t="s">
        <v>192</v>
      </c>
      <c r="F56" s="4">
        <v>11</v>
      </c>
      <c r="G56" s="3" t="s">
        <v>635</v>
      </c>
      <c r="H56" s="3" t="s">
        <v>9</v>
      </c>
      <c r="I56" s="3" t="s">
        <v>32</v>
      </c>
      <c r="J56" s="1">
        <v>44273.452546296299</v>
      </c>
      <c r="K56" s="4">
        <v>125</v>
      </c>
      <c r="L56" s="4">
        <v>10.443716666666701</v>
      </c>
      <c r="M56" s="4">
        <v>85243.625587800794</v>
      </c>
      <c r="N56" s="3" t="b">
        <v>0</v>
      </c>
      <c r="O56" s="4">
        <v>159.079205881912</v>
      </c>
      <c r="P56" s="4"/>
      <c r="Q56" s="4">
        <v>159.079205881912</v>
      </c>
      <c r="R56" s="4">
        <v>127.26336470552999</v>
      </c>
      <c r="S56" s="4">
        <v>37.5738770124049</v>
      </c>
      <c r="T56" s="3" t="b">
        <v>0</v>
      </c>
      <c r="U56" s="4">
        <v>77.949164134246502</v>
      </c>
      <c r="V56" s="3" t="b">
        <v>0</v>
      </c>
      <c r="W56" s="4">
        <v>7.2243833333333303</v>
      </c>
      <c r="X56" s="4">
        <v>63033.558978823603</v>
      </c>
      <c r="Y56" s="4">
        <v>75.590852490983906</v>
      </c>
      <c r="Z56" s="3" t="b">
        <v>0</v>
      </c>
    </row>
    <row r="57" spans="1:26">
      <c r="A57" s="3"/>
      <c r="B57" s="3"/>
      <c r="C57" s="3" t="s">
        <v>215</v>
      </c>
      <c r="D57" s="3" t="s">
        <v>174</v>
      </c>
      <c r="E57" s="3" t="s">
        <v>192</v>
      </c>
      <c r="F57" s="4">
        <v>6</v>
      </c>
      <c r="G57" s="3" t="s">
        <v>616</v>
      </c>
      <c r="H57" s="3" t="s">
        <v>9</v>
      </c>
      <c r="I57" s="3" t="s">
        <v>38</v>
      </c>
      <c r="J57" s="1">
        <v>44273.632997685199</v>
      </c>
      <c r="K57" s="4">
        <v>1500</v>
      </c>
      <c r="L57" s="4">
        <v>10.443716666666701</v>
      </c>
      <c r="M57" s="4">
        <v>878297.487326751</v>
      </c>
      <c r="N57" s="3" t="b">
        <v>0</v>
      </c>
      <c r="O57" s="4">
        <v>1509.48662846653</v>
      </c>
      <c r="P57" s="4"/>
      <c r="Q57" s="4">
        <v>1509.48662846653</v>
      </c>
      <c r="R57" s="4">
        <v>100.632441897769</v>
      </c>
      <c r="S57" s="4">
        <v>37.638991816322999</v>
      </c>
      <c r="T57" s="3" t="b">
        <v>0</v>
      </c>
      <c r="U57" s="4">
        <v>73.802238190767994</v>
      </c>
      <c r="V57" s="3" t="b">
        <v>0</v>
      </c>
      <c r="W57" s="4">
        <v>7.2243833333333303</v>
      </c>
      <c r="X57" s="4">
        <v>68444.050067426899</v>
      </c>
      <c r="Y57" s="4">
        <v>78.1458572562033</v>
      </c>
      <c r="Z57" s="3" t="b">
        <v>0</v>
      </c>
    </row>
    <row r="58" spans="1:26">
      <c r="A58" s="3"/>
      <c r="B58" s="3"/>
      <c r="C58" s="3" t="s">
        <v>349</v>
      </c>
      <c r="D58" s="3" t="s">
        <v>174</v>
      </c>
      <c r="E58" s="3" t="s">
        <v>192</v>
      </c>
      <c r="F58" s="4">
        <v>13</v>
      </c>
      <c r="G58" s="3" t="s">
        <v>595</v>
      </c>
      <c r="H58" s="3" t="s">
        <v>9</v>
      </c>
      <c r="I58" s="3" t="s">
        <v>35</v>
      </c>
      <c r="J58" s="1">
        <v>44273.798460648097</v>
      </c>
      <c r="K58" s="4">
        <v>50</v>
      </c>
      <c r="L58" s="4">
        <v>10.4524166666667</v>
      </c>
      <c r="M58" s="4">
        <v>29131.169125801</v>
      </c>
      <c r="N58" s="3" t="b">
        <v>0</v>
      </c>
      <c r="O58" s="4">
        <v>57.402745449872903</v>
      </c>
      <c r="P58" s="4"/>
      <c r="Q58" s="4">
        <v>57.402745449872903</v>
      </c>
      <c r="R58" s="4">
        <v>114.805490899746</v>
      </c>
      <c r="S58" s="4">
        <v>35.951692264268203</v>
      </c>
      <c r="T58" s="3" t="b">
        <v>0</v>
      </c>
      <c r="U58" s="4">
        <v>80.416579117682502</v>
      </c>
      <c r="V58" s="3" t="b">
        <v>0</v>
      </c>
      <c r="W58" s="4">
        <v>7.2209666666666701</v>
      </c>
      <c r="X58" s="4">
        <v>59696.460322876599</v>
      </c>
      <c r="Y58" s="4">
        <v>78.756337133340494</v>
      </c>
      <c r="Z58" s="3" t="b">
        <v>0</v>
      </c>
    </row>
    <row r="59" spans="1:26">
      <c r="A59" s="3"/>
      <c r="B59" s="3"/>
      <c r="C59" s="3" t="s">
        <v>594</v>
      </c>
      <c r="D59" s="3" t="s">
        <v>174</v>
      </c>
      <c r="E59" s="3"/>
      <c r="F59" s="4">
        <v>18</v>
      </c>
      <c r="G59" s="3" t="s">
        <v>593</v>
      </c>
      <c r="H59" s="3" t="s">
        <v>9</v>
      </c>
      <c r="I59" s="3" t="s">
        <v>36</v>
      </c>
      <c r="J59" s="1">
        <v>44273.813680555599</v>
      </c>
      <c r="K59" s="4">
        <v>5000</v>
      </c>
      <c r="L59" s="4">
        <v>10.4437</v>
      </c>
      <c r="M59" s="4">
        <v>3726326.2216288098</v>
      </c>
      <c r="N59" s="3" t="b">
        <v>0</v>
      </c>
      <c r="O59" s="4">
        <v>5220.3165910303896</v>
      </c>
      <c r="P59" s="4"/>
      <c r="Q59" s="4">
        <v>5220.3165910303896</v>
      </c>
      <c r="R59" s="4">
        <v>104.406331820608</v>
      </c>
      <c r="S59" s="4">
        <v>39.338980321199898</v>
      </c>
      <c r="T59" s="3" t="b">
        <v>0</v>
      </c>
      <c r="U59" s="4">
        <v>81.244948402268093</v>
      </c>
      <c r="V59" s="3" t="b">
        <v>0</v>
      </c>
      <c r="W59" s="4">
        <v>7.2971833333333302</v>
      </c>
      <c r="X59" s="4">
        <v>83966.753295259798</v>
      </c>
      <c r="Y59" s="4">
        <v>79.896572939055602</v>
      </c>
      <c r="Z59" s="3" t="b">
        <v>0</v>
      </c>
    </row>
    <row r="60" spans="1:26">
      <c r="A60" s="3"/>
      <c r="B60" s="3"/>
      <c r="C60" s="3" t="s">
        <v>193</v>
      </c>
      <c r="D60" s="3" t="s">
        <v>174</v>
      </c>
      <c r="E60" s="3" t="s">
        <v>192</v>
      </c>
      <c r="F60" s="4">
        <v>9</v>
      </c>
      <c r="G60" s="3" t="s">
        <v>573</v>
      </c>
      <c r="H60" s="3" t="s">
        <v>9</v>
      </c>
      <c r="I60" s="3" t="s">
        <v>26</v>
      </c>
      <c r="J60" s="1">
        <v>44273.979930555601</v>
      </c>
      <c r="K60" s="4">
        <v>350</v>
      </c>
      <c r="L60" s="4">
        <v>10.44375</v>
      </c>
      <c r="M60" s="4">
        <v>164759.58511903501</v>
      </c>
      <c r="N60" s="3" t="b">
        <v>0</v>
      </c>
      <c r="O60" s="4">
        <v>290.13983834988198</v>
      </c>
      <c r="P60" s="4"/>
      <c r="Q60" s="4">
        <v>290.13983834988198</v>
      </c>
      <c r="R60" s="4">
        <v>82.897096671394806</v>
      </c>
      <c r="S60" s="4">
        <v>43.170808775446403</v>
      </c>
      <c r="T60" s="3" t="b">
        <v>0</v>
      </c>
      <c r="U60" s="4">
        <v>82.402827355011397</v>
      </c>
      <c r="V60" s="3" t="b">
        <v>0</v>
      </c>
      <c r="W60" s="4">
        <v>7.2209500000000002</v>
      </c>
      <c r="X60" s="4">
        <v>66798.491533769193</v>
      </c>
      <c r="Y60" s="4">
        <v>76.948846001110098</v>
      </c>
      <c r="Z60" s="3" t="b">
        <v>0</v>
      </c>
    </row>
    <row r="61" spans="1:26">
      <c r="A61" s="3"/>
      <c r="B61" s="3"/>
      <c r="C61" s="3" t="s">
        <v>259</v>
      </c>
      <c r="D61" s="3" t="s">
        <v>174</v>
      </c>
      <c r="E61" s="3" t="s">
        <v>192</v>
      </c>
      <c r="F61" s="4">
        <v>12</v>
      </c>
      <c r="G61" s="3" t="s">
        <v>552</v>
      </c>
      <c r="H61" s="3" t="s">
        <v>9</v>
      </c>
      <c r="I61" s="3" t="s">
        <v>33</v>
      </c>
      <c r="J61" s="1">
        <v>44274.161273148202</v>
      </c>
      <c r="K61" s="4">
        <v>80</v>
      </c>
      <c r="L61" s="4">
        <v>10.4524166666667</v>
      </c>
      <c r="M61" s="4">
        <v>46027.338350652797</v>
      </c>
      <c r="N61" s="3" t="b">
        <v>0</v>
      </c>
      <c r="O61" s="4">
        <v>76.351200885283603</v>
      </c>
      <c r="P61" s="4"/>
      <c r="Q61" s="4">
        <v>76.351200885283603</v>
      </c>
      <c r="R61" s="4">
        <v>95.439001106604493</v>
      </c>
      <c r="S61" s="4">
        <v>37.440235257828</v>
      </c>
      <c r="T61" s="3" t="b">
        <v>0</v>
      </c>
      <c r="U61" s="4">
        <v>78.3279639085344</v>
      </c>
      <c r="V61" s="3" t="b">
        <v>0</v>
      </c>
      <c r="W61" s="4">
        <v>7.2209666666666701</v>
      </c>
      <c r="X61" s="4">
        <v>70912.585378460295</v>
      </c>
      <c r="Y61" s="4">
        <v>76.517127713287707</v>
      </c>
      <c r="Z61" s="3" t="b">
        <v>0</v>
      </c>
    </row>
    <row r="62" spans="1:26">
      <c r="A62" s="3"/>
      <c r="B62" s="3"/>
      <c r="C62" s="3" t="s">
        <v>481</v>
      </c>
      <c r="D62" s="3" t="s">
        <v>174</v>
      </c>
      <c r="E62" s="3" t="s">
        <v>192</v>
      </c>
      <c r="F62" s="4">
        <v>4</v>
      </c>
      <c r="G62" s="3" t="s">
        <v>533</v>
      </c>
      <c r="H62" s="3" t="s">
        <v>9</v>
      </c>
      <c r="I62" s="3" t="s">
        <v>37</v>
      </c>
      <c r="J62" s="1">
        <v>44274.326655092598</v>
      </c>
      <c r="K62" s="4">
        <v>3500</v>
      </c>
      <c r="L62" s="4">
        <v>10.443716666666701</v>
      </c>
      <c r="M62" s="4">
        <v>1745306.8322966101</v>
      </c>
      <c r="N62" s="3" t="b">
        <v>0</v>
      </c>
      <c r="O62" s="4">
        <v>3157.13433318233</v>
      </c>
      <c r="P62" s="4"/>
      <c r="Q62" s="4">
        <v>3157.13433318233</v>
      </c>
      <c r="R62" s="4">
        <v>90.203838090923597</v>
      </c>
      <c r="S62" s="4">
        <v>38.239826061829</v>
      </c>
      <c r="T62" s="3" t="b">
        <v>0</v>
      </c>
      <c r="U62" s="4">
        <v>74.209131671877302</v>
      </c>
      <c r="V62" s="3" t="b">
        <v>0</v>
      </c>
      <c r="W62" s="4">
        <v>7.2243833333333303</v>
      </c>
      <c r="X62" s="4">
        <v>65028.248689379201</v>
      </c>
      <c r="Y62" s="4">
        <v>77.508804884760096</v>
      </c>
      <c r="Z62" s="3" t="b">
        <v>0</v>
      </c>
    </row>
    <row r="63" spans="1:26">
      <c r="A63" s="3"/>
      <c r="B63" s="3"/>
      <c r="C63" s="3" t="s">
        <v>532</v>
      </c>
      <c r="D63" s="3" t="s">
        <v>174</v>
      </c>
      <c r="E63" s="3"/>
      <c r="F63" s="4">
        <v>19</v>
      </c>
      <c r="G63" s="3" t="s">
        <v>531</v>
      </c>
      <c r="H63" s="3" t="s">
        <v>9</v>
      </c>
      <c r="I63" s="3" t="s">
        <v>25</v>
      </c>
      <c r="J63" s="1">
        <v>44274.3416319444</v>
      </c>
      <c r="K63" s="4">
        <v>800</v>
      </c>
      <c r="L63" s="4">
        <v>10.44375</v>
      </c>
      <c r="M63" s="4">
        <v>731262.35369183705</v>
      </c>
      <c r="N63" s="3" t="b">
        <v>0</v>
      </c>
      <c r="O63" s="4">
        <v>902.74890906587302</v>
      </c>
      <c r="P63" s="4"/>
      <c r="Q63" s="4">
        <v>902.74890906587302</v>
      </c>
      <c r="R63" s="4">
        <v>112.843613633234</v>
      </c>
      <c r="S63" s="4">
        <v>37.8737642077065</v>
      </c>
      <c r="T63" s="3" t="b">
        <v>0</v>
      </c>
      <c r="U63" s="4">
        <v>76.163921518303496</v>
      </c>
      <c r="V63" s="3" t="b">
        <v>0</v>
      </c>
      <c r="W63" s="4">
        <v>7.2382833333333298</v>
      </c>
      <c r="X63" s="4">
        <v>95286.104837077801</v>
      </c>
      <c r="Y63" s="4">
        <v>77.481008715422007</v>
      </c>
      <c r="Z63" s="3" t="b">
        <v>0</v>
      </c>
    </row>
    <row r="64" spans="1:26">
      <c r="A64" s="3"/>
      <c r="B64" s="3"/>
      <c r="C64" s="3" t="s">
        <v>304</v>
      </c>
      <c r="D64" s="3" t="s">
        <v>174</v>
      </c>
      <c r="E64" s="3" t="s">
        <v>192</v>
      </c>
      <c r="F64" s="4">
        <v>11</v>
      </c>
      <c r="G64" s="3" t="s">
        <v>511</v>
      </c>
      <c r="H64" s="3" t="s">
        <v>9</v>
      </c>
      <c r="I64" s="3" t="s">
        <v>32</v>
      </c>
      <c r="J64" s="1">
        <v>44274.506793981498</v>
      </c>
      <c r="K64" s="4">
        <v>125</v>
      </c>
      <c r="L64" s="4">
        <v>10.461116666666699</v>
      </c>
      <c r="M64" s="4">
        <v>76957.6127780877</v>
      </c>
      <c r="N64" s="3" t="b">
        <v>0</v>
      </c>
      <c r="O64" s="4">
        <v>142.57999072651501</v>
      </c>
      <c r="P64" s="4"/>
      <c r="Q64" s="4">
        <v>142.57999072651501</v>
      </c>
      <c r="R64" s="4">
        <v>114.06399258121201</v>
      </c>
      <c r="S64" s="4">
        <v>38.117086327590599</v>
      </c>
      <c r="T64" s="3" t="b">
        <v>0</v>
      </c>
      <c r="U64" s="4">
        <v>79.784858098492705</v>
      </c>
      <c r="V64" s="3" t="b">
        <v>0</v>
      </c>
      <c r="W64" s="4">
        <v>7.22101666666667</v>
      </c>
      <c r="X64" s="4">
        <v>63491.6093649549</v>
      </c>
      <c r="Y64" s="4">
        <v>78.4763104586319</v>
      </c>
      <c r="Z64" s="3" t="b">
        <v>0</v>
      </c>
    </row>
    <row r="65" spans="1:26">
      <c r="A65" s="3"/>
      <c r="B65" s="3"/>
      <c r="C65" s="3" t="s">
        <v>469</v>
      </c>
      <c r="D65" s="3" t="s">
        <v>174</v>
      </c>
      <c r="E65" s="3" t="s">
        <v>192</v>
      </c>
      <c r="F65" s="4">
        <v>15</v>
      </c>
      <c r="G65" s="3" t="s">
        <v>491</v>
      </c>
      <c r="H65" s="3" t="s">
        <v>9</v>
      </c>
      <c r="I65" s="3" t="s">
        <v>17</v>
      </c>
      <c r="J65" s="1">
        <v>44274.672199074099</v>
      </c>
      <c r="K65" s="4">
        <v>20</v>
      </c>
      <c r="L65" s="4">
        <v>10.46105</v>
      </c>
      <c r="M65" s="4">
        <v>12456.451400611801</v>
      </c>
      <c r="N65" s="3" t="b">
        <v>0</v>
      </c>
      <c r="O65" s="4">
        <v>23.863772644571601</v>
      </c>
      <c r="P65" s="4"/>
      <c r="Q65" s="4">
        <v>23.863772644571601</v>
      </c>
      <c r="R65" s="4">
        <v>119.318863222858</v>
      </c>
      <c r="S65" s="4">
        <v>34.058417797521997</v>
      </c>
      <c r="T65" s="3" t="b">
        <v>0</v>
      </c>
      <c r="U65" s="4">
        <v>77.155511060761498</v>
      </c>
      <c r="V65" s="3" t="b">
        <v>0</v>
      </c>
      <c r="W65" s="4">
        <v>7.2209666666666701</v>
      </c>
      <c r="X65" s="4">
        <v>61401.441274370503</v>
      </c>
      <c r="Y65" s="4">
        <v>78.431207016368504</v>
      </c>
      <c r="Z65" s="3" t="b">
        <v>0</v>
      </c>
    </row>
    <row r="66" spans="1:26">
      <c r="A66" s="3"/>
      <c r="B66" s="3"/>
      <c r="C66" s="3" t="s">
        <v>237</v>
      </c>
      <c r="D66" s="3" t="s">
        <v>174</v>
      </c>
      <c r="E66" s="3" t="s">
        <v>192</v>
      </c>
      <c r="F66" s="4">
        <v>14</v>
      </c>
      <c r="G66" s="3" t="s">
        <v>444</v>
      </c>
      <c r="H66" s="3" t="s">
        <v>9</v>
      </c>
      <c r="I66" s="3" t="s">
        <v>31</v>
      </c>
      <c r="J66" s="1">
        <v>44275.1096412037</v>
      </c>
      <c r="K66" s="4">
        <v>30</v>
      </c>
      <c r="L66" s="4">
        <v>10.4523666666667</v>
      </c>
      <c r="M66" s="4">
        <v>12247.186246691999</v>
      </c>
      <c r="N66" s="3" t="b">
        <v>0</v>
      </c>
      <c r="O66" s="4">
        <v>27.414367644915199</v>
      </c>
      <c r="P66" s="4"/>
      <c r="Q66" s="4">
        <v>27.414367644915199</v>
      </c>
      <c r="R66" s="4">
        <v>91.381225483050798</v>
      </c>
      <c r="S66" s="4">
        <v>35.769664972843898</v>
      </c>
      <c r="T66" s="3" t="b">
        <v>0</v>
      </c>
      <c r="U66" s="4">
        <v>77.777932111482698</v>
      </c>
      <c r="V66" s="3" t="b">
        <v>0</v>
      </c>
      <c r="W66" s="4">
        <v>7.2174500000000004</v>
      </c>
      <c r="X66" s="4">
        <v>52551.052667079399</v>
      </c>
      <c r="Y66" s="4">
        <v>78.539803692111306</v>
      </c>
      <c r="Z66" s="3" t="b">
        <v>0</v>
      </c>
    </row>
    <row r="67" spans="1:26">
      <c r="A67" s="3"/>
      <c r="B67" s="3"/>
      <c r="C67" s="3" t="s">
        <v>423</v>
      </c>
      <c r="D67" s="3" t="s">
        <v>174</v>
      </c>
      <c r="E67" s="3" t="s">
        <v>192</v>
      </c>
      <c r="F67" s="4">
        <v>7</v>
      </c>
      <c r="G67" s="3" t="s">
        <v>422</v>
      </c>
      <c r="H67" s="3" t="s">
        <v>9</v>
      </c>
      <c r="I67" s="3" t="s">
        <v>25</v>
      </c>
      <c r="J67" s="1">
        <v>44275.290451388901</v>
      </c>
      <c r="K67" s="4">
        <v>800</v>
      </c>
      <c r="L67" s="4">
        <v>10.461</v>
      </c>
      <c r="M67" s="4">
        <v>348806.34766082902</v>
      </c>
      <c r="N67" s="3" t="b">
        <v>0</v>
      </c>
      <c r="O67" s="4">
        <v>764.54654618095799</v>
      </c>
      <c r="P67" s="4"/>
      <c r="Q67" s="4">
        <v>764.54654618095799</v>
      </c>
      <c r="R67" s="4">
        <v>95.568318272619706</v>
      </c>
      <c r="S67" s="4">
        <v>37.432320155600898</v>
      </c>
      <c r="T67" s="3" t="b">
        <v>0</v>
      </c>
      <c r="U67" s="4">
        <v>73.385907483918999</v>
      </c>
      <c r="V67" s="3" t="b">
        <v>0</v>
      </c>
      <c r="W67" s="4">
        <v>7.2209166666666702</v>
      </c>
      <c r="X67" s="4">
        <v>53666.562611529502</v>
      </c>
      <c r="Y67" s="4">
        <v>77.435216364637697</v>
      </c>
      <c r="Z67" s="3" t="b">
        <v>0</v>
      </c>
    </row>
    <row r="68" spans="1:26">
      <c r="A68" s="3"/>
      <c r="B68" s="3"/>
      <c r="C68" s="3" t="s">
        <v>403</v>
      </c>
      <c r="D68" s="3" t="s">
        <v>174</v>
      </c>
      <c r="E68" s="3" t="s">
        <v>192</v>
      </c>
      <c r="F68" s="4">
        <v>10</v>
      </c>
      <c r="G68" s="3" t="s">
        <v>402</v>
      </c>
      <c r="H68" s="3" t="s">
        <v>9</v>
      </c>
      <c r="I68" s="3" t="s">
        <v>20</v>
      </c>
      <c r="J68" s="1">
        <v>44275.455925925897</v>
      </c>
      <c r="K68" s="4">
        <v>200</v>
      </c>
      <c r="L68" s="4">
        <v>10.461033333333299</v>
      </c>
      <c r="M68" s="4">
        <v>79602.067834157104</v>
      </c>
      <c r="N68" s="3" t="b">
        <v>0</v>
      </c>
      <c r="O68" s="4">
        <v>165.46568137435801</v>
      </c>
      <c r="P68" s="4"/>
      <c r="Q68" s="4">
        <v>165.46568137435801</v>
      </c>
      <c r="R68" s="4">
        <v>82.732840687179106</v>
      </c>
      <c r="S68" s="4">
        <v>40.550363194415603</v>
      </c>
      <c r="T68" s="3" t="b">
        <v>0</v>
      </c>
      <c r="U68" s="4">
        <v>79.269795884900901</v>
      </c>
      <c r="V68" s="3" t="b">
        <v>0</v>
      </c>
      <c r="W68" s="4">
        <v>7.2209500000000002</v>
      </c>
      <c r="X68" s="4">
        <v>56590.007023291102</v>
      </c>
      <c r="Y68" s="4">
        <v>76.3943710004</v>
      </c>
      <c r="Z68" s="3" t="b">
        <v>0</v>
      </c>
    </row>
    <row r="69" spans="1:26">
      <c r="A69" s="3"/>
      <c r="B69" s="3"/>
      <c r="C69" s="3" t="s">
        <v>259</v>
      </c>
      <c r="D69" s="3" t="s">
        <v>174</v>
      </c>
      <c r="E69" s="3" t="s">
        <v>192</v>
      </c>
      <c r="F69" s="4">
        <v>12</v>
      </c>
      <c r="G69" s="3" t="s">
        <v>392</v>
      </c>
      <c r="H69" s="3" t="s">
        <v>9</v>
      </c>
      <c r="I69" s="3" t="s">
        <v>33</v>
      </c>
      <c r="J69" s="1">
        <v>44275.5464236111</v>
      </c>
      <c r="K69" s="4">
        <v>80</v>
      </c>
      <c r="L69" s="4">
        <v>10.469749999999999</v>
      </c>
      <c r="M69" s="4">
        <v>38321.389585129102</v>
      </c>
      <c r="N69" s="3" t="b">
        <v>0</v>
      </c>
      <c r="O69" s="4">
        <v>82.617839856802604</v>
      </c>
      <c r="P69" s="4"/>
      <c r="Q69" s="4">
        <v>82.617839856802604</v>
      </c>
      <c r="R69" s="4">
        <v>103.272299821003</v>
      </c>
      <c r="S69" s="4">
        <v>37.030624351997702</v>
      </c>
      <c r="T69" s="3" t="b">
        <v>0</v>
      </c>
      <c r="U69" s="4">
        <v>85.230084680777196</v>
      </c>
      <c r="V69" s="3" t="b">
        <v>0</v>
      </c>
      <c r="W69" s="4">
        <v>7.2210000000000001</v>
      </c>
      <c r="X69" s="4">
        <v>54562.058064843797</v>
      </c>
      <c r="Y69" s="4">
        <v>78.209004969446099</v>
      </c>
      <c r="Z69" s="3" t="b">
        <v>0</v>
      </c>
    </row>
    <row r="70" spans="1:26">
      <c r="A70" s="3"/>
      <c r="B70" s="3"/>
      <c r="C70" s="3" t="s">
        <v>371</v>
      </c>
      <c r="D70" s="3" t="s">
        <v>174</v>
      </c>
      <c r="E70" s="3" t="s">
        <v>192</v>
      </c>
      <c r="F70" s="4">
        <v>5</v>
      </c>
      <c r="G70" s="3" t="s">
        <v>370</v>
      </c>
      <c r="H70" s="3" t="s">
        <v>9</v>
      </c>
      <c r="I70" s="3" t="s">
        <v>14</v>
      </c>
      <c r="J70" s="1">
        <v>44275.7121990741</v>
      </c>
      <c r="K70" s="4">
        <v>2500</v>
      </c>
      <c r="L70" s="4">
        <v>10.313966666666699</v>
      </c>
      <c r="M70" s="4">
        <v>0</v>
      </c>
      <c r="N70" s="3" t="b">
        <v>1</v>
      </c>
      <c r="O70" s="4">
        <v>0</v>
      </c>
      <c r="P70" s="4"/>
      <c r="Q70" s="4">
        <v>0</v>
      </c>
      <c r="R70" s="4">
        <v>0</v>
      </c>
      <c r="S70" s="4"/>
      <c r="T70" s="3" t="b">
        <v>0</v>
      </c>
      <c r="U70" s="4"/>
      <c r="V70" s="3" t="b">
        <v>0</v>
      </c>
      <c r="W70" s="4">
        <v>7.2243833333333303</v>
      </c>
      <c r="X70" s="4">
        <v>62844.120243849597</v>
      </c>
      <c r="Y70" s="4">
        <v>75.785828722945993</v>
      </c>
      <c r="Z70" s="3" t="b">
        <v>0</v>
      </c>
    </row>
    <row r="71" spans="1:26">
      <c r="A71" s="3"/>
      <c r="B71" s="3"/>
      <c r="C71" s="3" t="s">
        <v>349</v>
      </c>
      <c r="D71" s="3" t="s">
        <v>174</v>
      </c>
      <c r="E71" s="3" t="s">
        <v>192</v>
      </c>
      <c r="F71" s="4">
        <v>13</v>
      </c>
      <c r="G71" s="3" t="s">
        <v>348</v>
      </c>
      <c r="H71" s="3" t="s">
        <v>9</v>
      </c>
      <c r="I71" s="3" t="s">
        <v>35</v>
      </c>
      <c r="J71" s="1">
        <v>44275.877719907403</v>
      </c>
      <c r="K71" s="4">
        <v>50</v>
      </c>
      <c r="L71" s="4">
        <v>10.4783333333333</v>
      </c>
      <c r="M71" s="4">
        <v>22826.819875236699</v>
      </c>
      <c r="N71" s="3" t="b">
        <v>0</v>
      </c>
      <c r="O71" s="4">
        <v>50.681874588034098</v>
      </c>
      <c r="P71" s="4"/>
      <c r="Q71" s="4">
        <v>50.681874588034098</v>
      </c>
      <c r="R71" s="4">
        <v>101.363749176068</v>
      </c>
      <c r="S71" s="4">
        <v>31.583005214477001</v>
      </c>
      <c r="T71" s="3" t="b">
        <v>0</v>
      </c>
      <c r="U71" s="4">
        <v>73.827969687147899</v>
      </c>
      <c r="V71" s="3" t="b">
        <v>0</v>
      </c>
      <c r="W71" s="4">
        <v>7.2174833333333304</v>
      </c>
      <c r="X71" s="4">
        <v>52980.502390062502</v>
      </c>
      <c r="Y71" s="4">
        <v>77.958515153706898</v>
      </c>
      <c r="Z71" s="3" t="b">
        <v>0</v>
      </c>
    </row>
    <row r="72" spans="1:26">
      <c r="A72" s="3"/>
      <c r="B72" s="3"/>
      <c r="C72" s="3" t="s">
        <v>327</v>
      </c>
      <c r="D72" s="3" t="s">
        <v>174</v>
      </c>
      <c r="E72" s="3" t="s">
        <v>192</v>
      </c>
      <c r="F72" s="4">
        <v>8</v>
      </c>
      <c r="G72" s="3" t="s">
        <v>326</v>
      </c>
      <c r="H72" s="3" t="s">
        <v>9</v>
      </c>
      <c r="I72" s="3" t="s">
        <v>12</v>
      </c>
      <c r="J72" s="1">
        <v>44276.043506944399</v>
      </c>
      <c r="K72" s="4">
        <v>500</v>
      </c>
      <c r="L72" s="4">
        <v>10.486966666666699</v>
      </c>
      <c r="M72" s="4">
        <v>198350.88318839701</v>
      </c>
      <c r="N72" s="3" t="b">
        <v>0</v>
      </c>
      <c r="O72" s="4">
        <v>361.43698877230099</v>
      </c>
      <c r="P72" s="4"/>
      <c r="Q72" s="4">
        <v>361.43698877230099</v>
      </c>
      <c r="R72" s="4">
        <v>72.287397754460102</v>
      </c>
      <c r="S72" s="4">
        <v>38.973988000309298</v>
      </c>
      <c r="T72" s="3" t="b">
        <v>0</v>
      </c>
      <c r="U72" s="4">
        <v>76.925081603069899</v>
      </c>
      <c r="V72" s="3" t="b">
        <v>0</v>
      </c>
      <c r="W72" s="4">
        <v>7.2209166666666702</v>
      </c>
      <c r="X72" s="4">
        <v>64554.2550049438</v>
      </c>
      <c r="Y72" s="4">
        <v>74.455370356008601</v>
      </c>
      <c r="Z72" s="3" t="b">
        <v>0</v>
      </c>
    </row>
    <row r="73" spans="1:26">
      <c r="A73" s="3"/>
      <c r="B73" s="3"/>
      <c r="C73" s="3" t="s">
        <v>304</v>
      </c>
      <c r="D73" s="3" t="s">
        <v>174</v>
      </c>
      <c r="E73" s="3" t="s">
        <v>192</v>
      </c>
      <c r="F73" s="4">
        <v>11</v>
      </c>
      <c r="G73" s="3" t="s">
        <v>303</v>
      </c>
      <c r="H73" s="3" t="s">
        <v>9</v>
      </c>
      <c r="I73" s="3" t="s">
        <v>32</v>
      </c>
      <c r="J73" s="1">
        <v>44276.224560185197</v>
      </c>
      <c r="K73" s="4">
        <v>125</v>
      </c>
      <c r="L73" s="4">
        <v>10.478400000000001</v>
      </c>
      <c r="M73" s="4">
        <v>79706.680576319006</v>
      </c>
      <c r="N73" s="3" t="b">
        <v>0</v>
      </c>
      <c r="O73" s="4">
        <v>151.99248440845</v>
      </c>
      <c r="P73" s="4"/>
      <c r="Q73" s="4">
        <v>151.99248440845</v>
      </c>
      <c r="R73" s="4">
        <v>121.59398752676</v>
      </c>
      <c r="S73" s="4">
        <v>38.407471288131703</v>
      </c>
      <c r="T73" s="3" t="b">
        <v>0</v>
      </c>
      <c r="U73" s="4">
        <v>84.695993028866397</v>
      </c>
      <c r="V73" s="3" t="b">
        <v>0</v>
      </c>
      <c r="W73" s="4">
        <v>7.2175333333333302</v>
      </c>
      <c r="X73" s="4">
        <v>61687.325216923004</v>
      </c>
      <c r="Y73" s="4">
        <v>76.499377372857296</v>
      </c>
      <c r="Z73" s="3" t="b">
        <v>0</v>
      </c>
    </row>
    <row r="74" spans="1:26">
      <c r="A74" s="3"/>
      <c r="B74" s="3"/>
      <c r="C74" s="3" t="s">
        <v>215</v>
      </c>
      <c r="D74" s="3" t="s">
        <v>174</v>
      </c>
      <c r="E74" s="3" t="s">
        <v>192</v>
      </c>
      <c r="F74" s="4">
        <v>6</v>
      </c>
      <c r="G74" s="3" t="s">
        <v>282</v>
      </c>
      <c r="H74" s="3" t="s">
        <v>9</v>
      </c>
      <c r="I74" s="3" t="s">
        <v>38</v>
      </c>
      <c r="J74" s="1">
        <v>44276.389837962997</v>
      </c>
      <c r="K74" s="4">
        <v>1500</v>
      </c>
      <c r="L74" s="4">
        <v>10.478350000000001</v>
      </c>
      <c r="M74" s="4">
        <v>812473.25424743304</v>
      </c>
      <c r="N74" s="3" t="b">
        <v>0</v>
      </c>
      <c r="O74" s="4">
        <v>1526.7884180839601</v>
      </c>
      <c r="P74" s="4"/>
      <c r="Q74" s="4">
        <v>1526.7884180839601</v>
      </c>
      <c r="R74" s="4">
        <v>101.78589453892999</v>
      </c>
      <c r="S74" s="4">
        <v>38.311473389300701</v>
      </c>
      <c r="T74" s="3" t="b">
        <v>0</v>
      </c>
      <c r="U74" s="4">
        <v>77.256652150895803</v>
      </c>
      <c r="V74" s="3" t="b">
        <v>0</v>
      </c>
      <c r="W74" s="4">
        <v>7.2174833333333304</v>
      </c>
      <c r="X74" s="4">
        <v>62597.003883022902</v>
      </c>
      <c r="Y74" s="4">
        <v>76.428273605391297</v>
      </c>
      <c r="Z74" s="3" t="b">
        <v>0</v>
      </c>
    </row>
    <row r="75" spans="1:26">
      <c r="A75" s="3"/>
      <c r="B75" s="3"/>
      <c r="C75" s="3" t="s">
        <v>281</v>
      </c>
      <c r="D75" s="3" t="s">
        <v>174</v>
      </c>
      <c r="E75" s="3"/>
      <c r="F75" s="4">
        <v>20</v>
      </c>
      <c r="G75" s="3" t="s">
        <v>280</v>
      </c>
      <c r="H75" s="3" t="s">
        <v>9</v>
      </c>
      <c r="I75" s="3" t="s">
        <v>35</v>
      </c>
      <c r="J75" s="1">
        <v>44276.404918981498</v>
      </c>
      <c r="K75" s="4">
        <v>50</v>
      </c>
      <c r="L75" s="4">
        <v>10.486966666666699</v>
      </c>
      <c r="M75" s="4">
        <v>42468.335843841902</v>
      </c>
      <c r="N75" s="3" t="b">
        <v>0</v>
      </c>
      <c r="O75" s="4">
        <v>53.820383779956003</v>
      </c>
      <c r="P75" s="4"/>
      <c r="Q75" s="4">
        <v>53.820383779956003</v>
      </c>
      <c r="R75" s="4">
        <v>107.64076755991201</v>
      </c>
      <c r="S75" s="4">
        <v>36.920094415064703</v>
      </c>
      <c r="T75" s="3" t="b">
        <v>0</v>
      </c>
      <c r="U75" s="4">
        <v>75.121852510996305</v>
      </c>
      <c r="V75" s="3" t="b">
        <v>0</v>
      </c>
      <c r="W75" s="4">
        <v>7.2209333333333303</v>
      </c>
      <c r="X75" s="4">
        <v>92820.046813017194</v>
      </c>
      <c r="Y75" s="4">
        <v>75.037693995493697</v>
      </c>
      <c r="Z75" s="3" t="b">
        <v>0</v>
      </c>
    </row>
    <row r="76" spans="1:26">
      <c r="A76" s="3"/>
      <c r="B76" s="3"/>
      <c r="C76" s="3" t="s">
        <v>259</v>
      </c>
      <c r="D76" s="3" t="s">
        <v>174</v>
      </c>
      <c r="E76" s="3" t="s">
        <v>192</v>
      </c>
      <c r="F76" s="4">
        <v>12</v>
      </c>
      <c r="G76" s="3" t="s">
        <v>258</v>
      </c>
      <c r="H76" s="3" t="s">
        <v>9</v>
      </c>
      <c r="I76" s="3" t="s">
        <v>33</v>
      </c>
      <c r="J76" s="1">
        <v>44276.570787037002</v>
      </c>
      <c r="K76" s="4">
        <v>80</v>
      </c>
      <c r="L76" s="4">
        <v>10.4783333333333</v>
      </c>
      <c r="M76" s="4">
        <v>46884.2285854086</v>
      </c>
      <c r="N76" s="3" t="b">
        <v>0</v>
      </c>
      <c r="O76" s="4">
        <v>94.065890718642194</v>
      </c>
      <c r="P76" s="4"/>
      <c r="Q76" s="4">
        <v>94.065890718642194</v>
      </c>
      <c r="R76" s="4">
        <v>117.582363398303</v>
      </c>
      <c r="S76" s="4">
        <v>41.093453139335899</v>
      </c>
      <c r="T76" s="3" t="b">
        <v>0</v>
      </c>
      <c r="U76" s="4">
        <v>81.470758274784302</v>
      </c>
      <c r="V76" s="3" t="b">
        <v>0</v>
      </c>
      <c r="W76" s="4">
        <v>7.2174833333333304</v>
      </c>
      <c r="X76" s="4">
        <v>58629.735202666197</v>
      </c>
      <c r="Y76" s="4">
        <v>74.999016550836004</v>
      </c>
      <c r="Z76" s="3" t="b">
        <v>0</v>
      </c>
    </row>
    <row r="77" spans="1:26">
      <c r="A77" s="3"/>
      <c r="B77" s="3"/>
      <c r="C77" s="3" t="s">
        <v>237</v>
      </c>
      <c r="D77" s="3" t="s">
        <v>174</v>
      </c>
      <c r="E77" s="3" t="s">
        <v>192</v>
      </c>
      <c r="F77" s="4">
        <v>14</v>
      </c>
      <c r="G77" s="3" t="s">
        <v>236</v>
      </c>
      <c r="H77" s="3" t="s">
        <v>9</v>
      </c>
      <c r="I77" s="3" t="s">
        <v>31</v>
      </c>
      <c r="J77" s="1">
        <v>44276.7358564815</v>
      </c>
      <c r="K77" s="4">
        <v>30</v>
      </c>
      <c r="L77" s="4">
        <v>10.4956</v>
      </c>
      <c r="M77" s="4">
        <v>14937.6474036775</v>
      </c>
      <c r="N77" s="3" t="b">
        <v>0</v>
      </c>
      <c r="O77" s="4">
        <v>31.967182377666902</v>
      </c>
      <c r="P77" s="4"/>
      <c r="Q77" s="4">
        <v>31.967182377666902</v>
      </c>
      <c r="R77" s="4">
        <v>106.557274592223</v>
      </c>
      <c r="S77" s="4">
        <v>47.038902992226298</v>
      </c>
      <c r="T77" s="3" t="b">
        <v>0</v>
      </c>
      <c r="U77" s="4">
        <v>80.492007260277603</v>
      </c>
      <c r="V77" s="3" t="b">
        <v>0</v>
      </c>
      <c r="W77" s="4">
        <v>7.2174500000000004</v>
      </c>
      <c r="X77" s="4">
        <v>54966.891253262504</v>
      </c>
      <c r="Y77" s="4">
        <v>78.621696914863804</v>
      </c>
      <c r="Z77" s="3" t="b">
        <v>0</v>
      </c>
    </row>
    <row r="78" spans="1:26">
      <c r="A78" s="3"/>
      <c r="B78" s="3"/>
      <c r="C78" s="3" t="s">
        <v>215</v>
      </c>
      <c r="D78" s="3" t="s">
        <v>174</v>
      </c>
      <c r="E78" s="3" t="s">
        <v>192</v>
      </c>
      <c r="F78" s="4">
        <v>6</v>
      </c>
      <c r="G78" s="3" t="s">
        <v>214</v>
      </c>
      <c r="H78" s="3" t="s">
        <v>9</v>
      </c>
      <c r="I78" s="3" t="s">
        <v>38</v>
      </c>
      <c r="J78" s="1">
        <v>44276.900798611103</v>
      </c>
      <c r="K78" s="4">
        <v>1500</v>
      </c>
      <c r="L78" s="4">
        <v>10.47845</v>
      </c>
      <c r="M78" s="4">
        <v>798188.34320768097</v>
      </c>
      <c r="N78" s="3" t="b">
        <v>0</v>
      </c>
      <c r="O78" s="4">
        <v>1516.9916490703599</v>
      </c>
      <c r="P78" s="4"/>
      <c r="Q78" s="4">
        <v>1516.9916490703599</v>
      </c>
      <c r="R78" s="4">
        <v>101.132776604691</v>
      </c>
      <c r="S78" s="4">
        <v>37.8652973857345</v>
      </c>
      <c r="T78" s="3" t="b">
        <v>0</v>
      </c>
      <c r="U78" s="4">
        <v>74.363167923716503</v>
      </c>
      <c r="V78" s="3" t="b">
        <v>0</v>
      </c>
      <c r="W78" s="4">
        <v>7.2176166666666699</v>
      </c>
      <c r="X78" s="4">
        <v>61893.568273217803</v>
      </c>
      <c r="Y78" s="4">
        <v>74.0548653469897</v>
      </c>
      <c r="Z78" s="3" t="b">
        <v>0</v>
      </c>
    </row>
    <row r="79" spans="1:26">
      <c r="A79" s="3"/>
      <c r="B79" s="3"/>
      <c r="C79" s="3" t="s">
        <v>193</v>
      </c>
      <c r="D79" s="3" t="s">
        <v>174</v>
      </c>
      <c r="E79" s="3" t="s">
        <v>192</v>
      </c>
      <c r="F79" s="4">
        <v>9</v>
      </c>
      <c r="G79" s="3" t="s">
        <v>191</v>
      </c>
      <c r="H79" s="3" t="s">
        <v>9</v>
      </c>
      <c r="I79" s="3" t="s">
        <v>26</v>
      </c>
      <c r="J79" s="1">
        <v>44277.065613425897</v>
      </c>
      <c r="K79" s="4">
        <v>350</v>
      </c>
      <c r="L79" s="4">
        <v>10.48695</v>
      </c>
      <c r="M79" s="4">
        <v>157660.25787792401</v>
      </c>
      <c r="N79" s="3" t="b">
        <v>0</v>
      </c>
      <c r="O79" s="4">
        <v>337.74163222515898</v>
      </c>
      <c r="P79" s="4"/>
      <c r="Q79" s="4">
        <v>337.74163222515898</v>
      </c>
      <c r="R79" s="4">
        <v>96.497609207188106</v>
      </c>
      <c r="S79" s="4">
        <v>40.660096573934098</v>
      </c>
      <c r="T79" s="3" t="b">
        <v>0</v>
      </c>
      <c r="U79" s="4">
        <v>83.986817237350195</v>
      </c>
      <c r="V79" s="3" t="b">
        <v>0</v>
      </c>
      <c r="W79" s="4">
        <v>7.2139833333333296</v>
      </c>
      <c r="X79" s="4">
        <v>54911.203830992301</v>
      </c>
      <c r="Y79" s="4">
        <v>78.9686322088818</v>
      </c>
      <c r="Z79" s="3" t="b">
        <v>0</v>
      </c>
    </row>
    <row r="80" spans="1:26">
      <c r="A80" s="3"/>
      <c r="B80" s="3"/>
      <c r="C80" s="3" t="s">
        <v>695</v>
      </c>
      <c r="D80" s="3" t="s">
        <v>174</v>
      </c>
      <c r="E80" s="3"/>
      <c r="F80" s="4">
        <v>22</v>
      </c>
      <c r="G80" s="3" t="s">
        <v>694</v>
      </c>
      <c r="H80" s="3" t="s">
        <v>7</v>
      </c>
      <c r="I80" s="3"/>
      <c r="J80" s="1">
        <v>44272.940868055601</v>
      </c>
      <c r="K80" s="4"/>
      <c r="L80" s="4">
        <v>10.443716666666701</v>
      </c>
      <c r="M80" s="4">
        <v>0</v>
      </c>
      <c r="N80" s="3" t="b">
        <v>1</v>
      </c>
      <c r="O80" s="4">
        <v>0</v>
      </c>
      <c r="P80" s="4"/>
      <c r="Q80" s="4">
        <v>0</v>
      </c>
      <c r="R80" s="4"/>
      <c r="S80" s="4"/>
      <c r="T80" s="3" t="b">
        <v>0</v>
      </c>
      <c r="U80" s="4"/>
      <c r="V80" s="3" t="b">
        <v>0</v>
      </c>
      <c r="W80" s="4">
        <v>7.22786666666667</v>
      </c>
      <c r="X80" s="4">
        <v>74178.461730704701</v>
      </c>
      <c r="Y80" s="4">
        <v>75.060285476978706</v>
      </c>
      <c r="Z80" s="3" t="b">
        <v>0</v>
      </c>
    </row>
    <row r="81" spans="1:26">
      <c r="A81" s="3"/>
      <c r="B81" s="3"/>
      <c r="C81" s="3" t="s">
        <v>693</v>
      </c>
      <c r="D81" s="3" t="s">
        <v>174</v>
      </c>
      <c r="E81" s="3"/>
      <c r="F81" s="4">
        <v>23</v>
      </c>
      <c r="G81" s="3" t="s">
        <v>692</v>
      </c>
      <c r="H81" s="3" t="s">
        <v>7</v>
      </c>
      <c r="I81" s="3"/>
      <c r="J81" s="1">
        <v>44272.955914351798</v>
      </c>
      <c r="K81" s="4"/>
      <c r="L81" s="4">
        <v>10.426450000000001</v>
      </c>
      <c r="M81" s="4">
        <v>0</v>
      </c>
      <c r="N81" s="3" t="b">
        <v>1</v>
      </c>
      <c r="O81" s="4">
        <v>0</v>
      </c>
      <c r="P81" s="4"/>
      <c r="Q81" s="4">
        <v>0</v>
      </c>
      <c r="R81" s="4"/>
      <c r="S81" s="4"/>
      <c r="T81" s="3" t="b">
        <v>0</v>
      </c>
      <c r="U81" s="4"/>
      <c r="V81" s="3" t="b">
        <v>0</v>
      </c>
      <c r="W81" s="4">
        <v>7.2278833333333301</v>
      </c>
      <c r="X81" s="4">
        <v>75326.079986986297</v>
      </c>
      <c r="Y81" s="4">
        <v>77.368566725298194</v>
      </c>
      <c r="Z81" s="3" t="b">
        <v>0</v>
      </c>
    </row>
    <row r="82" spans="1:26">
      <c r="A82" s="3"/>
      <c r="B82" s="3"/>
      <c r="C82" s="3" t="s">
        <v>691</v>
      </c>
      <c r="D82" s="3" t="s">
        <v>174</v>
      </c>
      <c r="E82" s="3"/>
      <c r="F82" s="4">
        <v>24</v>
      </c>
      <c r="G82" s="3" t="s">
        <v>690</v>
      </c>
      <c r="H82" s="3" t="s">
        <v>7</v>
      </c>
      <c r="I82" s="3"/>
      <c r="J82" s="1">
        <v>44272.970972222203</v>
      </c>
      <c r="K82" s="4"/>
      <c r="L82" s="4">
        <v>10.141</v>
      </c>
      <c r="M82" s="4">
        <v>0</v>
      </c>
      <c r="N82" s="3" t="b">
        <v>1</v>
      </c>
      <c r="O82" s="4">
        <v>0</v>
      </c>
      <c r="P82" s="4"/>
      <c r="Q82" s="4">
        <v>0</v>
      </c>
      <c r="R82" s="4"/>
      <c r="S82" s="4"/>
      <c r="T82" s="3" t="b">
        <v>0</v>
      </c>
      <c r="U82" s="4" t="s">
        <v>30</v>
      </c>
      <c r="V82" s="3" t="b">
        <v>0</v>
      </c>
      <c r="W82" s="4">
        <v>7.2278500000000001</v>
      </c>
      <c r="X82" s="4">
        <v>78589.893689535806</v>
      </c>
      <c r="Y82" s="4">
        <v>78.884506215931395</v>
      </c>
      <c r="Z82" s="3" t="b">
        <v>0</v>
      </c>
    </row>
    <row r="83" spans="1:26">
      <c r="A83" s="3"/>
      <c r="B83" s="3"/>
      <c r="C83" s="3" t="s">
        <v>689</v>
      </c>
      <c r="D83" s="3" t="s">
        <v>174</v>
      </c>
      <c r="E83" s="3"/>
      <c r="F83" s="4">
        <v>25</v>
      </c>
      <c r="G83" s="3" t="s">
        <v>688</v>
      </c>
      <c r="H83" s="3" t="s">
        <v>7</v>
      </c>
      <c r="I83" s="3"/>
      <c r="J83" s="1">
        <v>44272.9859490741</v>
      </c>
      <c r="K83" s="4"/>
      <c r="L83" s="4">
        <v>10.564833333333301</v>
      </c>
      <c r="M83" s="4">
        <v>0</v>
      </c>
      <c r="N83" s="3" t="b">
        <v>1</v>
      </c>
      <c r="O83" s="4">
        <v>0</v>
      </c>
      <c r="P83" s="4"/>
      <c r="Q83" s="4">
        <v>0</v>
      </c>
      <c r="R83" s="4"/>
      <c r="S83" s="4"/>
      <c r="T83" s="3" t="b">
        <v>0</v>
      </c>
      <c r="U83" s="4" t="s">
        <v>30</v>
      </c>
      <c r="V83" s="3" t="b">
        <v>0</v>
      </c>
      <c r="W83" s="4">
        <v>7.2278833333333301</v>
      </c>
      <c r="X83" s="4">
        <v>73342.772127343298</v>
      </c>
      <c r="Y83" s="4">
        <v>77.0935877784556</v>
      </c>
      <c r="Z83" s="3" t="b">
        <v>0</v>
      </c>
    </row>
    <row r="84" spans="1:26">
      <c r="A84" s="3"/>
      <c r="B84" s="3"/>
      <c r="C84" s="3" t="s">
        <v>687</v>
      </c>
      <c r="D84" s="3" t="s">
        <v>174</v>
      </c>
      <c r="E84" s="3"/>
      <c r="F84" s="4">
        <v>26</v>
      </c>
      <c r="G84" s="3" t="s">
        <v>686</v>
      </c>
      <c r="H84" s="3" t="s">
        <v>7</v>
      </c>
      <c r="I84" s="3"/>
      <c r="J84" s="1">
        <v>44273.000937500001</v>
      </c>
      <c r="K84" s="4"/>
      <c r="L84" s="4">
        <v>10.487033333333301</v>
      </c>
      <c r="M84" s="4">
        <v>0</v>
      </c>
      <c r="N84" s="3" t="b">
        <v>1</v>
      </c>
      <c r="O84" s="4">
        <v>0</v>
      </c>
      <c r="P84" s="4"/>
      <c r="Q84" s="4">
        <v>0</v>
      </c>
      <c r="R84" s="4"/>
      <c r="S84" s="4"/>
      <c r="T84" s="3" t="b">
        <v>0</v>
      </c>
      <c r="U84" s="4"/>
      <c r="V84" s="3" t="b">
        <v>0</v>
      </c>
      <c r="W84" s="4">
        <v>7.2279166666666699</v>
      </c>
      <c r="X84" s="4">
        <v>72455.168860024307</v>
      </c>
      <c r="Y84" s="4">
        <v>77.628348066964804</v>
      </c>
      <c r="Z84" s="3" t="b">
        <v>0</v>
      </c>
    </row>
    <row r="85" spans="1:26">
      <c r="A85" s="3"/>
      <c r="B85" s="3"/>
      <c r="C85" s="3" t="s">
        <v>685</v>
      </c>
      <c r="D85" s="3" t="s">
        <v>174</v>
      </c>
      <c r="E85" s="3"/>
      <c r="F85" s="4">
        <v>27</v>
      </c>
      <c r="G85" s="3" t="s">
        <v>684</v>
      </c>
      <c r="H85" s="3" t="s">
        <v>7</v>
      </c>
      <c r="I85" s="3"/>
      <c r="J85" s="1">
        <v>44273.016018518501</v>
      </c>
      <c r="K85" s="4"/>
      <c r="L85" s="4">
        <v>10.521599999999999</v>
      </c>
      <c r="M85" s="4">
        <v>0</v>
      </c>
      <c r="N85" s="3" t="b">
        <v>1</v>
      </c>
      <c r="O85" s="4">
        <v>0</v>
      </c>
      <c r="P85" s="4"/>
      <c r="Q85" s="4">
        <v>0</v>
      </c>
      <c r="R85" s="4"/>
      <c r="S85" s="4"/>
      <c r="T85" s="3" t="b">
        <v>0</v>
      </c>
      <c r="U85" s="4"/>
      <c r="V85" s="3" t="b">
        <v>0</v>
      </c>
      <c r="W85" s="4">
        <v>7.2279</v>
      </c>
      <c r="X85" s="4">
        <v>73082.718726923005</v>
      </c>
      <c r="Y85" s="4">
        <v>77.746883801243797</v>
      </c>
      <c r="Z85" s="3" t="b">
        <v>0</v>
      </c>
    </row>
    <row r="86" spans="1:26">
      <c r="A86" s="3"/>
      <c r="B86" s="3"/>
      <c r="C86" s="3" t="s">
        <v>626</v>
      </c>
      <c r="D86" s="3" t="s">
        <v>174</v>
      </c>
      <c r="E86" s="3"/>
      <c r="F86" s="4">
        <v>28</v>
      </c>
      <c r="G86" s="3" t="s">
        <v>683</v>
      </c>
      <c r="H86" s="3" t="s">
        <v>7</v>
      </c>
      <c r="I86" s="3"/>
      <c r="J86" s="1">
        <v>44273.031041666698</v>
      </c>
      <c r="K86" s="4"/>
      <c r="L86" s="4">
        <v>10.461016666666699</v>
      </c>
      <c r="M86" s="4">
        <v>0</v>
      </c>
      <c r="N86" s="3" t="b">
        <v>1</v>
      </c>
      <c r="O86" s="4">
        <v>0</v>
      </c>
      <c r="P86" s="4"/>
      <c r="Q86" s="4">
        <v>0</v>
      </c>
      <c r="R86" s="4"/>
      <c r="S86" s="4"/>
      <c r="T86" s="3" t="b">
        <v>0</v>
      </c>
      <c r="U86" s="4"/>
      <c r="V86" s="3" t="b">
        <v>0</v>
      </c>
      <c r="W86" s="4">
        <v>7.22786666666667</v>
      </c>
      <c r="X86" s="4">
        <v>72601.303425804494</v>
      </c>
      <c r="Y86" s="4">
        <v>76.637905620296706</v>
      </c>
      <c r="Z86" s="3" t="b">
        <v>0</v>
      </c>
    </row>
    <row r="87" spans="1:26">
      <c r="A87" s="3"/>
      <c r="B87" s="3"/>
      <c r="C87" s="3" t="s">
        <v>682</v>
      </c>
      <c r="D87" s="3" t="s">
        <v>174</v>
      </c>
      <c r="E87" s="3"/>
      <c r="F87" s="4">
        <v>29</v>
      </c>
      <c r="G87" s="3" t="s">
        <v>681</v>
      </c>
      <c r="H87" s="3" t="s">
        <v>7</v>
      </c>
      <c r="I87" s="3"/>
      <c r="J87" s="1">
        <v>44273.046041666697</v>
      </c>
      <c r="K87" s="4"/>
      <c r="L87" s="4">
        <v>10.48705</v>
      </c>
      <c r="M87" s="4">
        <v>0</v>
      </c>
      <c r="N87" s="3" t="b">
        <v>1</v>
      </c>
      <c r="O87" s="4">
        <v>0</v>
      </c>
      <c r="P87" s="4"/>
      <c r="Q87" s="4">
        <v>0</v>
      </c>
      <c r="R87" s="4"/>
      <c r="S87" s="4" t="s">
        <v>30</v>
      </c>
      <c r="T87" s="3" t="b">
        <v>0</v>
      </c>
      <c r="U87" s="4"/>
      <c r="V87" s="3" t="b">
        <v>0</v>
      </c>
      <c r="W87" s="4">
        <v>7.22793333333333</v>
      </c>
      <c r="X87" s="4">
        <v>72867.705615782004</v>
      </c>
      <c r="Y87" s="4">
        <v>74.769332040471497</v>
      </c>
      <c r="Z87" s="3" t="b">
        <v>0</v>
      </c>
    </row>
    <row r="88" spans="1:26">
      <c r="A88" s="3"/>
      <c r="B88" s="3"/>
      <c r="C88" s="3" t="s">
        <v>680</v>
      </c>
      <c r="D88" s="3" t="s">
        <v>174</v>
      </c>
      <c r="E88" s="3"/>
      <c r="F88" s="4">
        <v>30</v>
      </c>
      <c r="G88" s="3" t="s">
        <v>679</v>
      </c>
      <c r="H88" s="3" t="s">
        <v>7</v>
      </c>
      <c r="I88" s="3"/>
      <c r="J88" s="1">
        <v>44273.060995370397</v>
      </c>
      <c r="K88" s="4"/>
      <c r="L88" s="4">
        <v>10.218833333333301</v>
      </c>
      <c r="M88" s="4">
        <v>0</v>
      </c>
      <c r="N88" s="3" t="b">
        <v>1</v>
      </c>
      <c r="O88" s="4">
        <v>0</v>
      </c>
      <c r="P88" s="4"/>
      <c r="Q88" s="4">
        <v>0</v>
      </c>
      <c r="R88" s="4"/>
      <c r="S88" s="4" t="s">
        <v>30</v>
      </c>
      <c r="T88" s="3" t="b">
        <v>0</v>
      </c>
      <c r="U88" s="4"/>
      <c r="V88" s="3" t="b">
        <v>0</v>
      </c>
      <c r="W88" s="4">
        <v>7.2278500000000001</v>
      </c>
      <c r="X88" s="4">
        <v>71962.229160512594</v>
      </c>
      <c r="Y88" s="4">
        <v>77.305717345818906</v>
      </c>
      <c r="Z88" s="3" t="b">
        <v>0</v>
      </c>
    </row>
    <row r="89" spans="1:26">
      <c r="A89" s="3"/>
      <c r="B89" s="3"/>
      <c r="C89" s="3" t="s">
        <v>678</v>
      </c>
      <c r="D89" s="3" t="s">
        <v>174</v>
      </c>
      <c r="E89" s="3"/>
      <c r="F89" s="4">
        <v>31</v>
      </c>
      <c r="G89" s="3" t="s">
        <v>677</v>
      </c>
      <c r="H89" s="3" t="s">
        <v>7</v>
      </c>
      <c r="I89" s="3"/>
      <c r="J89" s="1">
        <v>44273.076111111099</v>
      </c>
      <c r="K89" s="4"/>
      <c r="L89" s="4">
        <v>10.40915</v>
      </c>
      <c r="M89" s="4">
        <v>0</v>
      </c>
      <c r="N89" s="3" t="b">
        <v>1</v>
      </c>
      <c r="O89" s="4">
        <v>0</v>
      </c>
      <c r="P89" s="4"/>
      <c r="Q89" s="4">
        <v>0</v>
      </c>
      <c r="R89" s="4"/>
      <c r="S89" s="4"/>
      <c r="T89" s="3" t="b">
        <v>0</v>
      </c>
      <c r="U89" s="4"/>
      <c r="V89" s="3" t="b">
        <v>0</v>
      </c>
      <c r="W89" s="4">
        <v>7.2278833333333301</v>
      </c>
      <c r="X89" s="4">
        <v>79042.935560751299</v>
      </c>
      <c r="Y89" s="4">
        <v>77.914025374937395</v>
      </c>
      <c r="Z89" s="3" t="b">
        <v>0</v>
      </c>
    </row>
    <row r="90" spans="1:26">
      <c r="A90" s="3"/>
      <c r="B90" s="3"/>
      <c r="C90" s="3" t="s">
        <v>673</v>
      </c>
      <c r="D90" s="3" t="s">
        <v>174</v>
      </c>
      <c r="E90" s="3"/>
      <c r="F90" s="4">
        <v>32</v>
      </c>
      <c r="G90" s="3" t="s">
        <v>674</v>
      </c>
      <c r="H90" s="3" t="s">
        <v>7</v>
      </c>
      <c r="I90" s="3"/>
      <c r="J90" s="1">
        <v>44273.121365740699</v>
      </c>
      <c r="K90" s="4"/>
      <c r="L90" s="4">
        <v>10.452349999999999</v>
      </c>
      <c r="M90" s="4">
        <v>0</v>
      </c>
      <c r="N90" s="3" t="b">
        <v>1</v>
      </c>
      <c r="O90" s="4">
        <v>0</v>
      </c>
      <c r="P90" s="4"/>
      <c r="Q90" s="4">
        <v>0</v>
      </c>
      <c r="R90" s="4"/>
      <c r="S90" s="4" t="s">
        <v>30</v>
      </c>
      <c r="T90" s="3" t="b">
        <v>0</v>
      </c>
      <c r="U90" s="4"/>
      <c r="V90" s="3" t="b">
        <v>0</v>
      </c>
      <c r="W90" s="4">
        <v>7.2278500000000001</v>
      </c>
      <c r="X90" s="4">
        <v>74415.896063726905</v>
      </c>
      <c r="Y90" s="4">
        <v>78.438338109045006</v>
      </c>
      <c r="Z90" s="3" t="b">
        <v>0</v>
      </c>
    </row>
    <row r="91" spans="1:26">
      <c r="A91" s="3"/>
      <c r="B91" s="3"/>
      <c r="C91" s="3" t="s">
        <v>673</v>
      </c>
      <c r="D91" s="3" t="s">
        <v>174</v>
      </c>
      <c r="E91" s="3"/>
      <c r="F91" s="4">
        <v>32</v>
      </c>
      <c r="G91" s="3" t="s">
        <v>672</v>
      </c>
      <c r="H91" s="3" t="s">
        <v>7</v>
      </c>
      <c r="I91" s="3"/>
      <c r="J91" s="1">
        <v>44273.136423611097</v>
      </c>
      <c r="K91" s="4"/>
      <c r="L91" s="4">
        <v>10.339966666666699</v>
      </c>
      <c r="M91" s="4">
        <v>0</v>
      </c>
      <c r="N91" s="3" t="b">
        <v>1</v>
      </c>
      <c r="O91" s="4">
        <v>0</v>
      </c>
      <c r="P91" s="4"/>
      <c r="Q91" s="4">
        <v>0</v>
      </c>
      <c r="R91" s="4"/>
      <c r="S91" s="4"/>
      <c r="T91" s="3" t="b">
        <v>0</v>
      </c>
      <c r="U91" s="4" t="s">
        <v>30</v>
      </c>
      <c r="V91" s="3" t="b">
        <v>0</v>
      </c>
      <c r="W91" s="4">
        <v>7.2279</v>
      </c>
      <c r="X91" s="4">
        <v>74511.932516451707</v>
      </c>
      <c r="Y91" s="4">
        <v>78.595742977891902</v>
      </c>
      <c r="Z91" s="3" t="b">
        <v>0</v>
      </c>
    </row>
    <row r="92" spans="1:26">
      <c r="A92" s="3"/>
      <c r="B92" s="3"/>
      <c r="C92" s="3" t="s">
        <v>671</v>
      </c>
      <c r="D92" s="3" t="s">
        <v>174</v>
      </c>
      <c r="E92" s="3"/>
      <c r="F92" s="4">
        <v>33</v>
      </c>
      <c r="G92" s="3" t="s">
        <v>670</v>
      </c>
      <c r="H92" s="3" t="s">
        <v>7</v>
      </c>
      <c r="I92" s="3"/>
      <c r="J92" s="1">
        <v>44273.151400463001</v>
      </c>
      <c r="K92" s="4"/>
      <c r="L92" s="4">
        <v>10.43505</v>
      </c>
      <c r="M92" s="4">
        <v>0</v>
      </c>
      <c r="N92" s="3" t="b">
        <v>1</v>
      </c>
      <c r="O92" s="4">
        <v>0</v>
      </c>
      <c r="P92" s="4"/>
      <c r="Q92" s="4">
        <v>0</v>
      </c>
      <c r="R92" s="4"/>
      <c r="S92" s="4" t="s">
        <v>30</v>
      </c>
      <c r="T92" s="3" t="b">
        <v>0</v>
      </c>
      <c r="U92" s="4"/>
      <c r="V92" s="3" t="b">
        <v>0</v>
      </c>
      <c r="W92" s="4">
        <v>7.2278500000000001</v>
      </c>
      <c r="X92" s="4">
        <v>74584.792121936305</v>
      </c>
      <c r="Y92" s="4">
        <v>77.428141532369693</v>
      </c>
      <c r="Z92" s="3" t="b">
        <v>0</v>
      </c>
    </row>
    <row r="93" spans="1:26">
      <c r="A93" s="3"/>
      <c r="B93" s="3"/>
      <c r="C93" s="3" t="s">
        <v>669</v>
      </c>
      <c r="D93" s="3" t="s">
        <v>174</v>
      </c>
      <c r="E93" s="3"/>
      <c r="F93" s="4">
        <v>34</v>
      </c>
      <c r="G93" s="3" t="s">
        <v>668</v>
      </c>
      <c r="H93" s="3" t="s">
        <v>7</v>
      </c>
      <c r="I93" s="3"/>
      <c r="J93" s="1">
        <v>44273.166365740697</v>
      </c>
      <c r="K93" s="4"/>
      <c r="L93" s="4">
        <v>10.6080666666667</v>
      </c>
      <c r="M93" s="4">
        <v>0</v>
      </c>
      <c r="N93" s="3" t="b">
        <v>1</v>
      </c>
      <c r="O93" s="4">
        <v>0</v>
      </c>
      <c r="P93" s="4"/>
      <c r="Q93" s="4">
        <v>0</v>
      </c>
      <c r="R93" s="4"/>
      <c r="S93" s="4" t="s">
        <v>30</v>
      </c>
      <c r="T93" s="3" t="b">
        <v>0</v>
      </c>
      <c r="U93" s="4"/>
      <c r="V93" s="3" t="b">
        <v>0</v>
      </c>
      <c r="W93" s="4">
        <v>7.2278833333333301</v>
      </c>
      <c r="X93" s="4">
        <v>79693.647895281407</v>
      </c>
      <c r="Y93" s="4">
        <v>76.960986423404194</v>
      </c>
      <c r="Z93" s="3" t="b">
        <v>0</v>
      </c>
    </row>
    <row r="94" spans="1:26">
      <c r="A94" s="3"/>
      <c r="B94" s="3"/>
      <c r="C94" s="3" t="s">
        <v>667</v>
      </c>
      <c r="D94" s="3" t="s">
        <v>174</v>
      </c>
      <c r="E94" s="3"/>
      <c r="F94" s="4">
        <v>35</v>
      </c>
      <c r="G94" s="3" t="s">
        <v>666</v>
      </c>
      <c r="H94" s="3" t="s">
        <v>7</v>
      </c>
      <c r="I94" s="3"/>
      <c r="J94" s="1">
        <v>44273.181504629603</v>
      </c>
      <c r="K94" s="4"/>
      <c r="L94" s="4">
        <v>10.4264333333333</v>
      </c>
      <c r="M94" s="4">
        <v>0</v>
      </c>
      <c r="N94" s="3" t="b">
        <v>1</v>
      </c>
      <c r="O94" s="4">
        <v>0</v>
      </c>
      <c r="P94" s="4"/>
      <c r="Q94" s="4">
        <v>0</v>
      </c>
      <c r="R94" s="4"/>
      <c r="S94" s="4" t="s">
        <v>30</v>
      </c>
      <c r="T94" s="3" t="b">
        <v>0</v>
      </c>
      <c r="U94" s="4" t="s">
        <v>30</v>
      </c>
      <c r="V94" s="3" t="b">
        <v>0</v>
      </c>
      <c r="W94" s="4">
        <v>7.22786666666667</v>
      </c>
      <c r="X94" s="4">
        <v>79756.564746914504</v>
      </c>
      <c r="Y94" s="4">
        <v>75.957571425805099</v>
      </c>
      <c r="Z94" s="3" t="b">
        <v>0</v>
      </c>
    </row>
    <row r="95" spans="1:26">
      <c r="A95" s="3"/>
      <c r="B95" s="3"/>
      <c r="C95" s="3" t="s">
        <v>653</v>
      </c>
      <c r="D95" s="3" t="s">
        <v>174</v>
      </c>
      <c r="E95" s="3"/>
      <c r="F95" s="4">
        <v>36</v>
      </c>
      <c r="G95" s="3" t="s">
        <v>665</v>
      </c>
      <c r="H95" s="3" t="s">
        <v>7</v>
      </c>
      <c r="I95" s="3"/>
      <c r="J95" s="1">
        <v>44273.1965277778</v>
      </c>
      <c r="K95" s="4"/>
      <c r="L95" s="4">
        <v>10.339966666666699</v>
      </c>
      <c r="M95" s="4">
        <v>0</v>
      </c>
      <c r="N95" s="3" t="b">
        <v>1</v>
      </c>
      <c r="O95" s="4">
        <v>0</v>
      </c>
      <c r="P95" s="4"/>
      <c r="Q95" s="4">
        <v>0</v>
      </c>
      <c r="R95" s="4"/>
      <c r="S95" s="4"/>
      <c r="T95" s="3" t="b">
        <v>0</v>
      </c>
      <c r="U95" s="4"/>
      <c r="V95" s="3" t="b">
        <v>0</v>
      </c>
      <c r="W95" s="4">
        <v>7.22441666666667</v>
      </c>
      <c r="X95" s="4">
        <v>74267.429110044497</v>
      </c>
      <c r="Y95" s="4">
        <v>76.033256027041404</v>
      </c>
      <c r="Z95" s="3" t="b">
        <v>0</v>
      </c>
    </row>
    <row r="96" spans="1:26">
      <c r="A96" s="3"/>
      <c r="B96" s="3"/>
      <c r="C96" s="3" t="s">
        <v>664</v>
      </c>
      <c r="D96" s="3" t="s">
        <v>174</v>
      </c>
      <c r="E96" s="3"/>
      <c r="F96" s="4">
        <v>37</v>
      </c>
      <c r="G96" s="3" t="s">
        <v>663</v>
      </c>
      <c r="H96" s="3" t="s">
        <v>7</v>
      </c>
      <c r="I96" s="3"/>
      <c r="J96" s="1">
        <v>44273.211550925902</v>
      </c>
      <c r="K96" s="4"/>
      <c r="L96" s="4">
        <v>10.3831666666667</v>
      </c>
      <c r="M96" s="4">
        <v>0</v>
      </c>
      <c r="N96" s="3" t="b">
        <v>1</v>
      </c>
      <c r="O96" s="4">
        <v>0</v>
      </c>
      <c r="P96" s="4"/>
      <c r="Q96" s="4">
        <v>0</v>
      </c>
      <c r="R96" s="4"/>
      <c r="S96" s="4" t="s">
        <v>30</v>
      </c>
      <c r="T96" s="3" t="b">
        <v>0</v>
      </c>
      <c r="U96" s="4"/>
      <c r="V96" s="3" t="b">
        <v>0</v>
      </c>
      <c r="W96" s="4">
        <v>7.2243833333333303</v>
      </c>
      <c r="X96" s="4">
        <v>80745.089450166895</v>
      </c>
      <c r="Y96" s="4">
        <v>77.644747272822102</v>
      </c>
      <c r="Z96" s="3" t="b">
        <v>0</v>
      </c>
    </row>
    <row r="97" spans="1:26">
      <c r="A97" s="3"/>
      <c r="B97" s="3"/>
      <c r="C97" s="3" t="s">
        <v>662</v>
      </c>
      <c r="D97" s="3" t="s">
        <v>174</v>
      </c>
      <c r="E97" s="3"/>
      <c r="F97" s="4">
        <v>38</v>
      </c>
      <c r="G97" s="3" t="s">
        <v>661</v>
      </c>
      <c r="H97" s="3" t="s">
        <v>7</v>
      </c>
      <c r="I97" s="3"/>
      <c r="J97" s="1">
        <v>44273.2267013889</v>
      </c>
      <c r="K97" s="4"/>
      <c r="L97" s="4">
        <v>10.14105</v>
      </c>
      <c r="M97" s="4">
        <v>0</v>
      </c>
      <c r="N97" s="3" t="b">
        <v>1</v>
      </c>
      <c r="O97" s="4">
        <v>0</v>
      </c>
      <c r="P97" s="4"/>
      <c r="Q97" s="4">
        <v>0</v>
      </c>
      <c r="R97" s="4"/>
      <c r="S97" s="4"/>
      <c r="T97" s="3" t="b">
        <v>0</v>
      </c>
      <c r="U97" s="4" t="s">
        <v>30</v>
      </c>
      <c r="V97" s="3" t="b">
        <v>0</v>
      </c>
      <c r="W97" s="4">
        <v>7.2278833333333301</v>
      </c>
      <c r="X97" s="4">
        <v>82685.934806210906</v>
      </c>
      <c r="Y97" s="4">
        <v>78.281335041979005</v>
      </c>
      <c r="Z97" s="3" t="b">
        <v>0</v>
      </c>
    </row>
    <row r="98" spans="1:26">
      <c r="A98" s="3"/>
      <c r="B98" s="3"/>
      <c r="C98" s="3" t="s">
        <v>626</v>
      </c>
      <c r="D98" s="3" t="s">
        <v>174</v>
      </c>
      <c r="E98" s="3"/>
      <c r="F98" s="4">
        <v>28</v>
      </c>
      <c r="G98" s="3" t="s">
        <v>660</v>
      </c>
      <c r="H98" s="3" t="s">
        <v>7</v>
      </c>
      <c r="I98" s="3"/>
      <c r="J98" s="1">
        <v>44273.2417361111</v>
      </c>
      <c r="K98" s="4"/>
      <c r="L98" s="4">
        <v>10.582133333333299</v>
      </c>
      <c r="M98" s="4">
        <v>0</v>
      </c>
      <c r="N98" s="3" t="b">
        <v>1</v>
      </c>
      <c r="O98" s="4">
        <v>0</v>
      </c>
      <c r="P98" s="4"/>
      <c r="Q98" s="4">
        <v>0</v>
      </c>
      <c r="R98" s="4"/>
      <c r="S98" s="4"/>
      <c r="T98" s="3" t="b">
        <v>0</v>
      </c>
      <c r="U98" s="4" t="s">
        <v>30</v>
      </c>
      <c r="V98" s="3" t="b">
        <v>0</v>
      </c>
      <c r="W98" s="4">
        <v>7.2279</v>
      </c>
      <c r="X98" s="4">
        <v>71112.8044277671</v>
      </c>
      <c r="Y98" s="4">
        <v>75.747991622061505</v>
      </c>
      <c r="Z98" s="3" t="b">
        <v>0</v>
      </c>
    </row>
    <row r="99" spans="1:26">
      <c r="A99" s="3"/>
      <c r="B99" s="3"/>
      <c r="C99" s="3" t="s">
        <v>659</v>
      </c>
      <c r="D99" s="3" t="s">
        <v>174</v>
      </c>
      <c r="E99" s="3"/>
      <c r="F99" s="4">
        <v>39</v>
      </c>
      <c r="G99" s="3" t="s">
        <v>658</v>
      </c>
      <c r="H99" s="3" t="s">
        <v>7</v>
      </c>
      <c r="I99" s="3"/>
      <c r="J99" s="1">
        <v>44273.256874999999</v>
      </c>
      <c r="K99" s="4"/>
      <c r="L99" s="4">
        <v>10.590766666666701</v>
      </c>
      <c r="M99" s="4">
        <v>0</v>
      </c>
      <c r="N99" s="3" t="b">
        <v>1</v>
      </c>
      <c r="O99" s="4">
        <v>0</v>
      </c>
      <c r="P99" s="4"/>
      <c r="Q99" s="4">
        <v>0</v>
      </c>
      <c r="R99" s="4"/>
      <c r="S99" s="4"/>
      <c r="T99" s="3" t="b">
        <v>0</v>
      </c>
      <c r="U99" s="4" t="s">
        <v>30</v>
      </c>
      <c r="V99" s="3" t="b">
        <v>0</v>
      </c>
      <c r="W99" s="4">
        <v>7.22441666666667</v>
      </c>
      <c r="X99" s="4">
        <v>73589.731653510695</v>
      </c>
      <c r="Y99" s="4">
        <v>76.853473939814805</v>
      </c>
      <c r="Z99" s="3" t="b">
        <v>0</v>
      </c>
    </row>
    <row r="100" spans="1:26">
      <c r="A100" s="3"/>
      <c r="B100" s="3"/>
      <c r="C100" s="3" t="s">
        <v>655</v>
      </c>
      <c r="D100" s="3" t="s">
        <v>174</v>
      </c>
      <c r="E100" s="3"/>
      <c r="F100" s="4">
        <v>40</v>
      </c>
      <c r="G100" s="3" t="s">
        <v>654</v>
      </c>
      <c r="H100" s="3" t="s">
        <v>7</v>
      </c>
      <c r="I100" s="3"/>
      <c r="J100" s="1">
        <v>44273.302199074104</v>
      </c>
      <c r="K100" s="4"/>
      <c r="L100" s="4">
        <v>10.4091166666667</v>
      </c>
      <c r="M100" s="4">
        <v>0</v>
      </c>
      <c r="N100" s="3" t="b">
        <v>1</v>
      </c>
      <c r="O100" s="4">
        <v>0</v>
      </c>
      <c r="P100" s="4"/>
      <c r="Q100" s="4">
        <v>0</v>
      </c>
      <c r="R100" s="4"/>
      <c r="S100" s="4" t="s">
        <v>30</v>
      </c>
      <c r="T100" s="3" t="b">
        <v>0</v>
      </c>
      <c r="U100" s="4"/>
      <c r="V100" s="3" t="b">
        <v>0</v>
      </c>
      <c r="W100" s="4">
        <v>7.2278500000000001</v>
      </c>
      <c r="X100" s="4">
        <v>69924.345363959306</v>
      </c>
      <c r="Y100" s="4">
        <v>78.422169744036793</v>
      </c>
      <c r="Z100" s="3" t="b">
        <v>0</v>
      </c>
    </row>
    <row r="101" spans="1:26">
      <c r="A101" s="3"/>
      <c r="B101" s="3"/>
      <c r="C101" s="3" t="s">
        <v>653</v>
      </c>
      <c r="D101" s="3" t="s">
        <v>174</v>
      </c>
      <c r="E101" s="3"/>
      <c r="F101" s="4">
        <v>36</v>
      </c>
      <c r="G101" s="3" t="s">
        <v>652</v>
      </c>
      <c r="H101" s="3" t="s">
        <v>7</v>
      </c>
      <c r="I101" s="3"/>
      <c r="J101" s="1">
        <v>44273.317245370403</v>
      </c>
      <c r="K101" s="4"/>
      <c r="L101" s="4">
        <v>10.538883333333301</v>
      </c>
      <c r="M101" s="4">
        <v>0</v>
      </c>
      <c r="N101" s="3" t="b">
        <v>1</v>
      </c>
      <c r="O101" s="4">
        <v>0</v>
      </c>
      <c r="P101" s="4"/>
      <c r="Q101" s="4">
        <v>0</v>
      </c>
      <c r="R101" s="4"/>
      <c r="S101" s="4"/>
      <c r="T101" s="3" t="b">
        <v>0</v>
      </c>
      <c r="U101" s="4"/>
      <c r="V101" s="3" t="b">
        <v>0</v>
      </c>
      <c r="W101" s="4">
        <v>7.2278833333333301</v>
      </c>
      <c r="X101" s="4">
        <v>72700.880390549602</v>
      </c>
      <c r="Y101" s="4">
        <v>79.501848768630595</v>
      </c>
      <c r="Z101" s="3" t="b">
        <v>0</v>
      </c>
    </row>
    <row r="102" spans="1:26">
      <c r="A102" s="3"/>
      <c r="B102" s="3"/>
      <c r="C102" s="3" t="s">
        <v>651</v>
      </c>
      <c r="D102" s="3" t="s">
        <v>174</v>
      </c>
      <c r="E102" s="3"/>
      <c r="F102" s="4">
        <v>41</v>
      </c>
      <c r="G102" s="3" t="s">
        <v>650</v>
      </c>
      <c r="H102" s="3" t="s">
        <v>7</v>
      </c>
      <c r="I102" s="3"/>
      <c r="J102" s="1">
        <v>44273.332245370402</v>
      </c>
      <c r="K102" s="4"/>
      <c r="L102" s="4">
        <v>10.435083333333299</v>
      </c>
      <c r="M102" s="4">
        <v>0</v>
      </c>
      <c r="N102" s="3" t="b">
        <v>1</v>
      </c>
      <c r="O102" s="4">
        <v>0</v>
      </c>
      <c r="P102" s="4"/>
      <c r="Q102" s="4">
        <v>0</v>
      </c>
      <c r="R102" s="4"/>
      <c r="S102" s="4"/>
      <c r="T102" s="3" t="b">
        <v>0</v>
      </c>
      <c r="U102" s="4" t="s">
        <v>30</v>
      </c>
      <c r="V102" s="3" t="b">
        <v>0</v>
      </c>
      <c r="W102" s="4">
        <v>7.22441666666667</v>
      </c>
      <c r="X102" s="4">
        <v>75824.442328007295</v>
      </c>
      <c r="Y102" s="4">
        <v>80.088283429872604</v>
      </c>
      <c r="Z102" s="3" t="b">
        <v>0</v>
      </c>
    </row>
    <row r="103" spans="1:26">
      <c r="A103" s="3"/>
      <c r="B103" s="3"/>
      <c r="C103" s="3" t="s">
        <v>649</v>
      </c>
      <c r="D103" s="3" t="s">
        <v>174</v>
      </c>
      <c r="E103" s="3"/>
      <c r="F103" s="4">
        <v>42</v>
      </c>
      <c r="G103" s="3" t="s">
        <v>648</v>
      </c>
      <c r="H103" s="3" t="s">
        <v>7</v>
      </c>
      <c r="I103" s="3"/>
      <c r="J103" s="1">
        <v>44273.347268518497</v>
      </c>
      <c r="K103" s="4"/>
      <c r="L103" s="4">
        <v>10.417816666666701</v>
      </c>
      <c r="M103" s="4">
        <v>0</v>
      </c>
      <c r="N103" s="3" t="b">
        <v>1</v>
      </c>
      <c r="O103" s="4">
        <v>0</v>
      </c>
      <c r="P103" s="4"/>
      <c r="Q103" s="4">
        <v>0</v>
      </c>
      <c r="R103" s="4"/>
      <c r="S103" s="4" t="s">
        <v>30</v>
      </c>
      <c r="T103" s="3" t="b">
        <v>0</v>
      </c>
      <c r="U103" s="4" t="s">
        <v>30</v>
      </c>
      <c r="V103" s="3" t="b">
        <v>0</v>
      </c>
      <c r="W103" s="4">
        <v>7.2244333333333302</v>
      </c>
      <c r="X103" s="4">
        <v>75319.144294031605</v>
      </c>
      <c r="Y103" s="4">
        <v>74.080742411344403</v>
      </c>
      <c r="Z103" s="3" t="b">
        <v>0</v>
      </c>
    </row>
    <row r="104" spans="1:26">
      <c r="A104" s="3"/>
      <c r="B104" s="3"/>
      <c r="C104" s="3" t="s">
        <v>647</v>
      </c>
      <c r="D104" s="3" t="s">
        <v>174</v>
      </c>
      <c r="E104" s="3"/>
      <c r="F104" s="4">
        <v>43</v>
      </c>
      <c r="G104" s="3" t="s">
        <v>646</v>
      </c>
      <c r="H104" s="3" t="s">
        <v>4</v>
      </c>
      <c r="I104" s="3"/>
      <c r="J104" s="1">
        <v>44273.362291666701</v>
      </c>
      <c r="K104" s="4"/>
      <c r="L104" s="4">
        <v>10.158300000000001</v>
      </c>
      <c r="M104" s="4">
        <v>0</v>
      </c>
      <c r="N104" s="3" t="b">
        <v>1</v>
      </c>
      <c r="O104" s="4">
        <v>0</v>
      </c>
      <c r="P104" s="4"/>
      <c r="Q104" s="4">
        <v>0</v>
      </c>
      <c r="R104" s="4"/>
      <c r="S104" s="4" t="s">
        <v>30</v>
      </c>
      <c r="T104" s="3" t="b">
        <v>0</v>
      </c>
      <c r="U104" s="4"/>
      <c r="V104" s="3" t="b">
        <v>0</v>
      </c>
      <c r="W104" s="4">
        <v>7.2278500000000001</v>
      </c>
      <c r="X104" s="4">
        <v>73567.052499025507</v>
      </c>
      <c r="Y104" s="4">
        <v>75.106519078833003</v>
      </c>
      <c r="Z104" s="3" t="b">
        <v>0</v>
      </c>
    </row>
    <row r="105" spans="1:26">
      <c r="A105" s="3"/>
      <c r="B105" s="3"/>
      <c r="C105" s="3" t="s">
        <v>645</v>
      </c>
      <c r="D105" s="3" t="s">
        <v>174</v>
      </c>
      <c r="E105" s="3"/>
      <c r="F105" s="4">
        <v>44</v>
      </c>
      <c r="G105" s="3" t="s">
        <v>644</v>
      </c>
      <c r="H105" s="3" t="s">
        <v>7</v>
      </c>
      <c r="I105" s="3"/>
      <c r="J105" s="1">
        <v>44273.3774305556</v>
      </c>
      <c r="K105" s="4"/>
      <c r="L105" s="4">
        <v>10.46105</v>
      </c>
      <c r="M105" s="4">
        <v>0</v>
      </c>
      <c r="N105" s="3" t="b">
        <v>1</v>
      </c>
      <c r="O105" s="4">
        <v>0</v>
      </c>
      <c r="P105" s="4"/>
      <c r="Q105" s="4">
        <v>0</v>
      </c>
      <c r="R105" s="4"/>
      <c r="S105" s="4"/>
      <c r="T105" s="3" t="b">
        <v>0</v>
      </c>
      <c r="U105" s="4" t="s">
        <v>30</v>
      </c>
      <c r="V105" s="3" t="b">
        <v>0</v>
      </c>
      <c r="W105" s="4">
        <v>7.2278833333333301</v>
      </c>
      <c r="X105" s="4">
        <v>74492.516742242005</v>
      </c>
      <c r="Y105" s="4">
        <v>79.457055385419807</v>
      </c>
      <c r="Z105" s="3" t="b">
        <v>0</v>
      </c>
    </row>
    <row r="106" spans="1:26">
      <c r="A106" s="3"/>
      <c r="B106" s="3"/>
      <c r="C106" s="3" t="s">
        <v>643</v>
      </c>
      <c r="D106" s="3" t="s">
        <v>174</v>
      </c>
      <c r="E106" s="3"/>
      <c r="F106" s="4">
        <v>45</v>
      </c>
      <c r="G106" s="3" t="s">
        <v>642</v>
      </c>
      <c r="H106" s="3" t="s">
        <v>7</v>
      </c>
      <c r="I106" s="3"/>
      <c r="J106" s="1">
        <v>44273.392488425903</v>
      </c>
      <c r="K106" s="4"/>
      <c r="L106" s="4">
        <v>10.417899999999999</v>
      </c>
      <c r="M106" s="4">
        <v>0</v>
      </c>
      <c r="N106" s="3" t="b">
        <v>1</v>
      </c>
      <c r="O106" s="4">
        <v>0</v>
      </c>
      <c r="P106" s="4"/>
      <c r="Q106" s="4">
        <v>0</v>
      </c>
      <c r="R106" s="4"/>
      <c r="S106" s="4"/>
      <c r="T106" s="3" t="b">
        <v>0</v>
      </c>
      <c r="U106" s="4" t="s">
        <v>30</v>
      </c>
      <c r="V106" s="3" t="b">
        <v>0</v>
      </c>
      <c r="W106" s="4">
        <v>7.2279833333333299</v>
      </c>
      <c r="X106" s="4">
        <v>72679.203180890006</v>
      </c>
      <c r="Y106" s="4">
        <v>74.537613208002398</v>
      </c>
      <c r="Z106" s="3" t="b">
        <v>0</v>
      </c>
    </row>
    <row r="107" spans="1:26">
      <c r="A107" s="3"/>
      <c r="B107" s="3"/>
      <c r="C107" s="3" t="s">
        <v>641</v>
      </c>
      <c r="D107" s="3" t="s">
        <v>174</v>
      </c>
      <c r="E107" s="3"/>
      <c r="F107" s="4">
        <v>46</v>
      </c>
      <c r="G107" s="3" t="s">
        <v>640</v>
      </c>
      <c r="H107" s="3" t="s">
        <v>7</v>
      </c>
      <c r="I107" s="3"/>
      <c r="J107" s="1">
        <v>44273.407534722202</v>
      </c>
      <c r="K107" s="4"/>
      <c r="L107" s="4">
        <v>10.512933333333301</v>
      </c>
      <c r="M107" s="4">
        <v>0</v>
      </c>
      <c r="N107" s="3" t="b">
        <v>1</v>
      </c>
      <c r="O107" s="4">
        <v>0</v>
      </c>
      <c r="P107" s="4"/>
      <c r="Q107" s="4">
        <v>0</v>
      </c>
      <c r="R107" s="4"/>
      <c r="S107" s="4"/>
      <c r="T107" s="3" t="b">
        <v>0</v>
      </c>
      <c r="U107" s="4"/>
      <c r="V107" s="3" t="b">
        <v>0</v>
      </c>
      <c r="W107" s="4">
        <v>7.22441666666667</v>
      </c>
      <c r="X107" s="4">
        <v>77638.063758377597</v>
      </c>
      <c r="Y107" s="4">
        <v>78.191068018000905</v>
      </c>
      <c r="Z107" s="3" t="b">
        <v>0</v>
      </c>
    </row>
    <row r="108" spans="1:26">
      <c r="A108" s="3"/>
      <c r="B108" s="3"/>
      <c r="C108" s="3" t="s">
        <v>639</v>
      </c>
      <c r="D108" s="3" t="s">
        <v>174</v>
      </c>
      <c r="E108" s="3"/>
      <c r="F108" s="4">
        <v>47</v>
      </c>
      <c r="G108" s="3" t="s">
        <v>638</v>
      </c>
      <c r="H108" s="3" t="s">
        <v>7</v>
      </c>
      <c r="I108" s="3"/>
      <c r="J108" s="1">
        <v>44273.422523148103</v>
      </c>
      <c r="K108" s="4"/>
      <c r="L108" s="4">
        <v>10.59075</v>
      </c>
      <c r="M108" s="4">
        <v>0</v>
      </c>
      <c r="N108" s="3" t="b">
        <v>1</v>
      </c>
      <c r="O108" s="4">
        <v>0</v>
      </c>
      <c r="P108" s="4"/>
      <c r="Q108" s="4">
        <v>0</v>
      </c>
      <c r="R108" s="4"/>
      <c r="S108" s="4" t="s">
        <v>30</v>
      </c>
      <c r="T108" s="3" t="b">
        <v>0</v>
      </c>
      <c r="U108" s="4"/>
      <c r="V108" s="3" t="b">
        <v>0</v>
      </c>
      <c r="W108" s="4">
        <v>7.2278500000000001</v>
      </c>
      <c r="X108" s="4">
        <v>79194.8013873702</v>
      </c>
      <c r="Y108" s="4">
        <v>75.518576263385199</v>
      </c>
      <c r="Z108" s="3" t="b">
        <v>0</v>
      </c>
    </row>
    <row r="109" spans="1:26">
      <c r="A109" s="3"/>
      <c r="B109" s="3"/>
      <c r="C109" s="3" t="s">
        <v>637</v>
      </c>
      <c r="D109" s="3" t="s">
        <v>174</v>
      </c>
      <c r="E109" s="3"/>
      <c r="F109" s="4">
        <v>48</v>
      </c>
      <c r="G109" s="3" t="s">
        <v>636</v>
      </c>
      <c r="H109" s="3" t="s">
        <v>7</v>
      </c>
      <c r="I109" s="3"/>
      <c r="J109" s="1">
        <v>44273.437511574099</v>
      </c>
      <c r="K109" s="4"/>
      <c r="L109" s="4">
        <v>10.461033333333299</v>
      </c>
      <c r="M109" s="4">
        <v>0</v>
      </c>
      <c r="N109" s="3" t="b">
        <v>1</v>
      </c>
      <c r="O109" s="4">
        <v>0</v>
      </c>
      <c r="P109" s="4"/>
      <c r="Q109" s="4">
        <v>0</v>
      </c>
      <c r="R109" s="4"/>
      <c r="S109" s="4"/>
      <c r="T109" s="3" t="b">
        <v>0</v>
      </c>
      <c r="U109" s="4"/>
      <c r="V109" s="3" t="b">
        <v>0</v>
      </c>
      <c r="W109" s="4">
        <v>7.22441666666667</v>
      </c>
      <c r="X109" s="4">
        <v>76420.633277888002</v>
      </c>
      <c r="Y109" s="4">
        <v>75.267468013702498</v>
      </c>
      <c r="Z109" s="3" t="b">
        <v>0</v>
      </c>
    </row>
    <row r="110" spans="1:26">
      <c r="A110" s="3"/>
      <c r="B110" s="3"/>
      <c r="C110" s="3" t="s">
        <v>633</v>
      </c>
      <c r="D110" s="3" t="s">
        <v>174</v>
      </c>
      <c r="E110" s="3"/>
      <c r="F110" s="4">
        <v>49</v>
      </c>
      <c r="G110" s="3" t="s">
        <v>632</v>
      </c>
      <c r="H110" s="3" t="s">
        <v>7</v>
      </c>
      <c r="I110" s="3"/>
      <c r="J110" s="1">
        <v>44273.482511574097</v>
      </c>
      <c r="K110" s="4"/>
      <c r="L110" s="4">
        <v>10.4091166666667</v>
      </c>
      <c r="M110" s="4">
        <v>0</v>
      </c>
      <c r="N110" s="3" t="b">
        <v>1</v>
      </c>
      <c r="O110" s="4">
        <v>0</v>
      </c>
      <c r="P110" s="4"/>
      <c r="Q110" s="4">
        <v>0</v>
      </c>
      <c r="R110" s="4"/>
      <c r="S110" s="4"/>
      <c r="T110" s="3" t="b">
        <v>0</v>
      </c>
      <c r="U110" s="4"/>
      <c r="V110" s="3" t="b">
        <v>0</v>
      </c>
      <c r="W110" s="4">
        <v>7.2278500000000001</v>
      </c>
      <c r="X110" s="4">
        <v>80640.629123216597</v>
      </c>
      <c r="Y110" s="4">
        <v>76.074055500768694</v>
      </c>
      <c r="Z110" s="3" t="b">
        <v>0</v>
      </c>
    </row>
    <row r="111" spans="1:26">
      <c r="A111" s="3"/>
      <c r="B111" s="3"/>
      <c r="C111" s="3" t="s">
        <v>631</v>
      </c>
      <c r="D111" s="3" t="s">
        <v>174</v>
      </c>
      <c r="E111" s="3"/>
      <c r="F111" s="4">
        <v>50</v>
      </c>
      <c r="G111" s="3" t="s">
        <v>630</v>
      </c>
      <c r="H111" s="3" t="s">
        <v>7</v>
      </c>
      <c r="I111" s="3"/>
      <c r="J111" s="1">
        <v>44273.497488425899</v>
      </c>
      <c r="K111" s="4"/>
      <c r="L111" s="4">
        <v>10.487083333333301</v>
      </c>
      <c r="M111" s="4">
        <v>0</v>
      </c>
      <c r="N111" s="3" t="b">
        <v>1</v>
      </c>
      <c r="O111" s="4">
        <v>0</v>
      </c>
      <c r="P111" s="4"/>
      <c r="Q111" s="4">
        <v>0</v>
      </c>
      <c r="R111" s="4"/>
      <c r="S111" s="4" t="s">
        <v>30</v>
      </c>
      <c r="T111" s="3" t="b">
        <v>0</v>
      </c>
      <c r="U111" s="4"/>
      <c r="V111" s="3" t="b">
        <v>0</v>
      </c>
      <c r="W111" s="4">
        <v>7.22105</v>
      </c>
      <c r="X111" s="4">
        <v>93955.170903715101</v>
      </c>
      <c r="Y111" s="4">
        <v>74.510896564424698</v>
      </c>
      <c r="Z111" s="3" t="b">
        <v>0</v>
      </c>
    </row>
    <row r="112" spans="1:26">
      <c r="A112" s="3"/>
      <c r="B112" s="3"/>
      <c r="C112" s="3" t="s">
        <v>628</v>
      </c>
      <c r="D112" s="3" t="s">
        <v>174</v>
      </c>
      <c r="E112" s="3"/>
      <c r="F112" s="4">
        <v>51</v>
      </c>
      <c r="G112" s="3" t="s">
        <v>629</v>
      </c>
      <c r="H112" s="3" t="s">
        <v>7</v>
      </c>
      <c r="I112" s="3"/>
      <c r="J112" s="1">
        <v>44273.512430555602</v>
      </c>
      <c r="K112" s="4"/>
      <c r="L112" s="4">
        <v>10.556150000000001</v>
      </c>
      <c r="M112" s="4">
        <v>0</v>
      </c>
      <c r="N112" s="3" t="b">
        <v>1</v>
      </c>
      <c r="O112" s="4">
        <v>0</v>
      </c>
      <c r="P112" s="4"/>
      <c r="Q112" s="4">
        <v>0</v>
      </c>
      <c r="R112" s="4"/>
      <c r="S112" s="4" t="s">
        <v>30</v>
      </c>
      <c r="T112" s="3" t="b">
        <v>0</v>
      </c>
      <c r="U112" s="4" t="s">
        <v>30</v>
      </c>
      <c r="V112" s="3" t="b">
        <v>0</v>
      </c>
      <c r="W112" s="4">
        <v>7.23478333333333</v>
      </c>
      <c r="X112" s="4">
        <v>35878.600702700998</v>
      </c>
      <c r="Y112" s="4">
        <v>77.935810901967699</v>
      </c>
      <c r="Z112" s="3" t="b">
        <v>0</v>
      </c>
    </row>
    <row r="113" spans="1:26">
      <c r="A113" s="3"/>
      <c r="B113" s="3"/>
      <c r="C113" s="3" t="s">
        <v>628</v>
      </c>
      <c r="D113" s="3" t="s">
        <v>174</v>
      </c>
      <c r="E113" s="3"/>
      <c r="F113" s="4">
        <v>51</v>
      </c>
      <c r="G113" s="3" t="s">
        <v>627</v>
      </c>
      <c r="H113" s="3" t="s">
        <v>7</v>
      </c>
      <c r="I113" s="3"/>
      <c r="J113" s="1">
        <v>44273.527499999997</v>
      </c>
      <c r="K113" s="4"/>
      <c r="L113" s="4">
        <v>10.4697</v>
      </c>
      <c r="M113" s="4">
        <v>0</v>
      </c>
      <c r="N113" s="3" t="b">
        <v>1</v>
      </c>
      <c r="O113" s="4">
        <v>0</v>
      </c>
      <c r="P113" s="4"/>
      <c r="Q113" s="4">
        <v>0</v>
      </c>
      <c r="R113" s="4"/>
      <c r="S113" s="4"/>
      <c r="T113" s="3" t="b">
        <v>0</v>
      </c>
      <c r="U113" s="4"/>
      <c r="V113" s="3" t="b">
        <v>0</v>
      </c>
      <c r="W113" s="4">
        <v>7.2348166666666698</v>
      </c>
      <c r="X113" s="4">
        <v>36134.337551898097</v>
      </c>
      <c r="Y113" s="4">
        <v>83.619383508119199</v>
      </c>
      <c r="Z113" s="3" t="b">
        <v>0</v>
      </c>
    </row>
    <row r="114" spans="1:26">
      <c r="A114" s="3"/>
      <c r="B114" s="3"/>
      <c r="C114" s="3" t="s">
        <v>626</v>
      </c>
      <c r="D114" s="3" t="s">
        <v>174</v>
      </c>
      <c r="E114" s="3"/>
      <c r="F114" s="4">
        <v>28</v>
      </c>
      <c r="G114" s="3" t="s">
        <v>625</v>
      </c>
      <c r="H114" s="3" t="s">
        <v>7</v>
      </c>
      <c r="I114" s="3"/>
      <c r="J114" s="1">
        <v>44273.542592592603</v>
      </c>
      <c r="K114" s="4"/>
      <c r="L114" s="4">
        <v>10.417766666666701</v>
      </c>
      <c r="M114" s="4">
        <v>0</v>
      </c>
      <c r="N114" s="3" t="b">
        <v>1</v>
      </c>
      <c r="O114" s="4">
        <v>0</v>
      </c>
      <c r="P114" s="4"/>
      <c r="Q114" s="4">
        <v>0</v>
      </c>
      <c r="R114" s="4"/>
      <c r="S114" s="4" t="s">
        <v>30</v>
      </c>
      <c r="T114" s="3" t="b">
        <v>0</v>
      </c>
      <c r="U114" s="4"/>
      <c r="V114" s="3" t="b">
        <v>0</v>
      </c>
      <c r="W114" s="4">
        <v>7.2244000000000002</v>
      </c>
      <c r="X114" s="4">
        <v>66883.867320856894</v>
      </c>
      <c r="Y114" s="4">
        <v>77.835542143324304</v>
      </c>
      <c r="Z114" s="3" t="b">
        <v>0</v>
      </c>
    </row>
    <row r="115" spans="1:26">
      <c r="A115" s="3"/>
      <c r="B115" s="3"/>
      <c r="C115" s="3" t="s">
        <v>624</v>
      </c>
      <c r="D115" s="3" t="s">
        <v>174</v>
      </c>
      <c r="E115" s="3"/>
      <c r="F115" s="4">
        <v>52</v>
      </c>
      <c r="G115" s="3" t="s">
        <v>623</v>
      </c>
      <c r="H115" s="3" t="s">
        <v>7</v>
      </c>
      <c r="I115" s="3"/>
      <c r="J115" s="1">
        <v>44273.557581018496</v>
      </c>
      <c r="K115" s="4"/>
      <c r="L115" s="4">
        <v>10.5994333333333</v>
      </c>
      <c r="M115" s="4">
        <v>0</v>
      </c>
      <c r="N115" s="3" t="b">
        <v>1</v>
      </c>
      <c r="O115" s="4">
        <v>0</v>
      </c>
      <c r="P115" s="4"/>
      <c r="Q115" s="4">
        <v>0</v>
      </c>
      <c r="R115" s="4"/>
      <c r="S115" s="4"/>
      <c r="T115" s="3" t="b">
        <v>0</v>
      </c>
      <c r="U115" s="4"/>
      <c r="V115" s="3" t="b">
        <v>0</v>
      </c>
      <c r="W115" s="4">
        <v>7.22441666666667</v>
      </c>
      <c r="X115" s="4">
        <v>70633.340498512698</v>
      </c>
      <c r="Y115" s="4">
        <v>81.154397716599107</v>
      </c>
      <c r="Z115" s="3" t="b">
        <v>0</v>
      </c>
    </row>
    <row r="116" spans="1:26">
      <c r="A116" s="3"/>
      <c r="B116" s="3"/>
      <c r="C116" s="3" t="s">
        <v>622</v>
      </c>
      <c r="D116" s="3" t="s">
        <v>174</v>
      </c>
      <c r="E116" s="3"/>
      <c r="F116" s="4">
        <v>53</v>
      </c>
      <c r="G116" s="3" t="s">
        <v>621</v>
      </c>
      <c r="H116" s="3" t="s">
        <v>7</v>
      </c>
      <c r="I116" s="3"/>
      <c r="J116" s="1">
        <v>44273.572662036997</v>
      </c>
      <c r="K116" s="4"/>
      <c r="L116" s="4">
        <v>10.7291166666667</v>
      </c>
      <c r="M116" s="4">
        <v>0</v>
      </c>
      <c r="N116" s="3" t="b">
        <v>1</v>
      </c>
      <c r="O116" s="4">
        <v>0</v>
      </c>
      <c r="P116" s="4"/>
      <c r="Q116" s="4">
        <v>0</v>
      </c>
      <c r="R116" s="4"/>
      <c r="S116" s="4" t="s">
        <v>30</v>
      </c>
      <c r="T116" s="3" t="b">
        <v>0</v>
      </c>
      <c r="U116" s="4"/>
      <c r="V116" s="3" t="b">
        <v>0</v>
      </c>
      <c r="W116" s="4">
        <v>7.2278500000000001</v>
      </c>
      <c r="X116" s="4">
        <v>71600.750563563503</v>
      </c>
      <c r="Y116" s="4">
        <v>78.0962953946309</v>
      </c>
      <c r="Z116" s="3" t="b">
        <v>0</v>
      </c>
    </row>
    <row r="117" spans="1:26">
      <c r="A117" s="3"/>
      <c r="B117" s="3"/>
      <c r="C117" s="3" t="s">
        <v>620</v>
      </c>
      <c r="D117" s="3" t="s">
        <v>174</v>
      </c>
      <c r="E117" s="3"/>
      <c r="F117" s="4">
        <v>54</v>
      </c>
      <c r="G117" s="3" t="s">
        <v>619</v>
      </c>
      <c r="H117" s="3" t="s">
        <v>7</v>
      </c>
      <c r="I117" s="3"/>
      <c r="J117" s="1">
        <v>44273.587858796302</v>
      </c>
      <c r="K117" s="4"/>
      <c r="L117" s="4">
        <v>10.40915</v>
      </c>
      <c r="M117" s="4">
        <v>0</v>
      </c>
      <c r="N117" s="3" t="b">
        <v>1</v>
      </c>
      <c r="O117" s="4">
        <v>0</v>
      </c>
      <c r="P117" s="4"/>
      <c r="Q117" s="4">
        <v>0</v>
      </c>
      <c r="R117" s="4"/>
      <c r="S117" s="4" t="s">
        <v>30</v>
      </c>
      <c r="T117" s="3" t="b">
        <v>0</v>
      </c>
      <c r="U117" s="4"/>
      <c r="V117" s="3" t="b">
        <v>0</v>
      </c>
      <c r="W117" s="4">
        <v>7.2278833333333301</v>
      </c>
      <c r="X117" s="4">
        <v>69732.713060165697</v>
      </c>
      <c r="Y117" s="4">
        <v>77.178415768308597</v>
      </c>
      <c r="Z117" s="3" t="b">
        <v>0</v>
      </c>
    </row>
    <row r="118" spans="1:26">
      <c r="A118" s="3"/>
      <c r="B118" s="3"/>
      <c r="C118" s="3" t="s">
        <v>577</v>
      </c>
      <c r="D118" s="3" t="s">
        <v>174</v>
      </c>
      <c r="E118" s="3"/>
      <c r="F118" s="4">
        <v>55</v>
      </c>
      <c r="G118" s="3" t="s">
        <v>618</v>
      </c>
      <c r="H118" s="3" t="s">
        <v>7</v>
      </c>
      <c r="I118" s="3"/>
      <c r="J118" s="1">
        <v>44273.602905092601</v>
      </c>
      <c r="K118" s="4"/>
      <c r="L118" s="4">
        <v>10.2794833333333</v>
      </c>
      <c r="M118" s="4">
        <v>0</v>
      </c>
      <c r="N118" s="3" t="b">
        <v>1</v>
      </c>
      <c r="O118" s="4">
        <v>0</v>
      </c>
      <c r="P118" s="4"/>
      <c r="Q118" s="4">
        <v>0</v>
      </c>
      <c r="R118" s="4"/>
      <c r="S118" s="4"/>
      <c r="T118" s="3" t="b">
        <v>0</v>
      </c>
      <c r="U118" s="4" t="s">
        <v>30</v>
      </c>
      <c r="V118" s="3" t="b">
        <v>0</v>
      </c>
      <c r="W118" s="4">
        <v>7.2244999999999999</v>
      </c>
      <c r="X118" s="4">
        <v>68573.536937900106</v>
      </c>
      <c r="Y118" s="4">
        <v>80.870099199770806</v>
      </c>
      <c r="Z118" s="3" t="b">
        <v>0</v>
      </c>
    </row>
    <row r="119" spans="1:26">
      <c r="A119" s="3"/>
      <c r="B119" s="3"/>
      <c r="C119" s="3" t="s">
        <v>577</v>
      </c>
      <c r="D119" s="3" t="s">
        <v>174</v>
      </c>
      <c r="E119" s="3"/>
      <c r="F119" s="4">
        <v>55</v>
      </c>
      <c r="G119" s="3" t="s">
        <v>617</v>
      </c>
      <c r="H119" s="3" t="s">
        <v>7</v>
      </c>
      <c r="I119" s="3"/>
      <c r="J119" s="1">
        <v>44273.617939814802</v>
      </c>
      <c r="K119" s="4"/>
      <c r="L119" s="4">
        <v>10.4265166666667</v>
      </c>
      <c r="M119" s="4">
        <v>0</v>
      </c>
      <c r="N119" s="3" t="b">
        <v>1</v>
      </c>
      <c r="O119" s="4">
        <v>0</v>
      </c>
      <c r="P119" s="4"/>
      <c r="Q119" s="4">
        <v>0</v>
      </c>
      <c r="R119" s="4"/>
      <c r="S119" s="4"/>
      <c r="T119" s="3" t="b">
        <v>0</v>
      </c>
      <c r="U119" s="4"/>
      <c r="V119" s="3" t="b">
        <v>0</v>
      </c>
      <c r="W119" s="4">
        <v>7.22448333333333</v>
      </c>
      <c r="X119" s="4">
        <v>73961.038935245204</v>
      </c>
      <c r="Y119" s="4">
        <v>77.434435338410594</v>
      </c>
      <c r="Z119" s="3" t="b">
        <v>0</v>
      </c>
    </row>
    <row r="120" spans="1:26">
      <c r="A120" s="3"/>
      <c r="B120" s="3"/>
      <c r="C120" s="3" t="s">
        <v>615</v>
      </c>
      <c r="D120" s="3" t="s">
        <v>174</v>
      </c>
      <c r="E120" s="3"/>
      <c r="F120" s="4">
        <v>56</v>
      </c>
      <c r="G120" s="3" t="s">
        <v>614</v>
      </c>
      <c r="H120" s="3" t="s">
        <v>7</v>
      </c>
      <c r="I120" s="3"/>
      <c r="J120" s="1">
        <v>44273.648020833301</v>
      </c>
      <c r="K120" s="4"/>
      <c r="L120" s="4">
        <v>10.4264333333333</v>
      </c>
      <c r="M120" s="4">
        <v>3521.6986987335399</v>
      </c>
      <c r="N120" s="3" t="b">
        <v>0</v>
      </c>
      <c r="O120" s="4">
        <v>6.13958615083083</v>
      </c>
      <c r="P120" s="4"/>
      <c r="Q120" s="4">
        <v>6.13958615083083</v>
      </c>
      <c r="R120" s="4"/>
      <c r="S120" s="4">
        <v>32.291355801427201</v>
      </c>
      <c r="T120" s="3" t="b">
        <v>0</v>
      </c>
      <c r="U120" s="4">
        <v>40.8951606277586</v>
      </c>
      <c r="V120" s="3" t="b">
        <v>0</v>
      </c>
      <c r="W120" s="4">
        <v>7.22441666666667</v>
      </c>
      <c r="X120" s="4">
        <v>67473.995734906101</v>
      </c>
      <c r="Y120" s="4">
        <v>75.760198372433607</v>
      </c>
      <c r="Z120" s="3" t="b">
        <v>0</v>
      </c>
    </row>
    <row r="121" spans="1:26">
      <c r="A121" s="3"/>
      <c r="B121" s="3"/>
      <c r="C121" s="3" t="s">
        <v>613</v>
      </c>
      <c r="D121" s="3" t="s">
        <v>174</v>
      </c>
      <c r="E121" s="3"/>
      <c r="F121" s="4">
        <v>57</v>
      </c>
      <c r="G121" s="3" t="s">
        <v>612</v>
      </c>
      <c r="H121" s="3" t="s">
        <v>7</v>
      </c>
      <c r="I121" s="3"/>
      <c r="J121" s="1">
        <v>44273.663020833301</v>
      </c>
      <c r="K121" s="4"/>
      <c r="L121" s="4">
        <v>10.443716666666701</v>
      </c>
      <c r="M121" s="4">
        <v>0</v>
      </c>
      <c r="N121" s="3" t="b">
        <v>1</v>
      </c>
      <c r="O121" s="4">
        <v>0</v>
      </c>
      <c r="P121" s="4"/>
      <c r="Q121" s="4">
        <v>0</v>
      </c>
      <c r="R121" s="4"/>
      <c r="S121" s="4" t="s">
        <v>30</v>
      </c>
      <c r="T121" s="3" t="b">
        <v>0</v>
      </c>
      <c r="U121" s="4"/>
      <c r="V121" s="3" t="b">
        <v>0</v>
      </c>
      <c r="W121" s="4">
        <v>7.2244000000000002</v>
      </c>
      <c r="X121" s="4">
        <v>65331.725632961803</v>
      </c>
      <c r="Y121" s="4">
        <v>74.512653487502803</v>
      </c>
      <c r="Z121" s="3" t="b">
        <v>0</v>
      </c>
    </row>
    <row r="122" spans="1:26">
      <c r="A122" s="3"/>
      <c r="B122" s="3"/>
      <c r="C122" s="3" t="s">
        <v>611</v>
      </c>
      <c r="D122" s="3" t="s">
        <v>174</v>
      </c>
      <c r="E122" s="3"/>
      <c r="F122" s="4">
        <v>58</v>
      </c>
      <c r="G122" s="3" t="s">
        <v>610</v>
      </c>
      <c r="H122" s="3" t="s">
        <v>7</v>
      </c>
      <c r="I122" s="3"/>
      <c r="J122" s="1">
        <v>44273.678182870397</v>
      </c>
      <c r="K122" s="4"/>
      <c r="L122" s="4">
        <v>10.21025</v>
      </c>
      <c r="M122" s="4">
        <v>0</v>
      </c>
      <c r="N122" s="3" t="b">
        <v>1</v>
      </c>
      <c r="O122" s="4">
        <v>0</v>
      </c>
      <c r="P122" s="4"/>
      <c r="Q122" s="4">
        <v>0</v>
      </c>
      <c r="R122" s="4"/>
      <c r="S122" s="4"/>
      <c r="T122" s="3" t="b">
        <v>0</v>
      </c>
      <c r="U122" s="4"/>
      <c r="V122" s="3" t="b">
        <v>0</v>
      </c>
      <c r="W122" s="4">
        <v>7.2244333333333302</v>
      </c>
      <c r="X122" s="4">
        <v>63050.998943321698</v>
      </c>
      <c r="Y122" s="4">
        <v>76.694505686382897</v>
      </c>
      <c r="Z122" s="3" t="b">
        <v>0</v>
      </c>
    </row>
    <row r="123" spans="1:26">
      <c r="A123" s="3"/>
      <c r="B123" s="3"/>
      <c r="C123" s="3" t="s">
        <v>609</v>
      </c>
      <c r="D123" s="3" t="s">
        <v>174</v>
      </c>
      <c r="E123" s="3"/>
      <c r="F123" s="4">
        <v>59</v>
      </c>
      <c r="G123" s="3" t="s">
        <v>608</v>
      </c>
      <c r="H123" s="3" t="s">
        <v>7</v>
      </c>
      <c r="I123" s="3"/>
      <c r="J123" s="1">
        <v>44273.693229166704</v>
      </c>
      <c r="K123" s="4"/>
      <c r="L123" s="4">
        <v>10.478300000000001</v>
      </c>
      <c r="M123" s="4">
        <v>0</v>
      </c>
      <c r="N123" s="3" t="b">
        <v>1</v>
      </c>
      <c r="O123" s="4">
        <v>0</v>
      </c>
      <c r="P123" s="4"/>
      <c r="Q123" s="4">
        <v>0</v>
      </c>
      <c r="R123" s="4"/>
      <c r="S123" s="4"/>
      <c r="T123" s="3" t="b">
        <v>0</v>
      </c>
      <c r="U123" s="4"/>
      <c r="V123" s="3" t="b">
        <v>0</v>
      </c>
      <c r="W123" s="4">
        <v>7.2243833333333303</v>
      </c>
      <c r="X123" s="4">
        <v>72298.661405253006</v>
      </c>
      <c r="Y123" s="4">
        <v>76.616339624807097</v>
      </c>
      <c r="Z123" s="3" t="b">
        <v>0</v>
      </c>
    </row>
    <row r="124" spans="1:26">
      <c r="A124" s="3"/>
      <c r="B124" s="3"/>
      <c r="C124" s="3" t="s">
        <v>607</v>
      </c>
      <c r="D124" s="3" t="s">
        <v>174</v>
      </c>
      <c r="E124" s="3"/>
      <c r="F124" s="4">
        <v>60</v>
      </c>
      <c r="G124" s="3" t="s">
        <v>606</v>
      </c>
      <c r="H124" s="3" t="s">
        <v>7</v>
      </c>
      <c r="I124" s="3"/>
      <c r="J124" s="1">
        <v>44273.708263888897</v>
      </c>
      <c r="K124" s="4"/>
      <c r="L124" s="4">
        <v>10.6080666666667</v>
      </c>
      <c r="M124" s="4">
        <v>0</v>
      </c>
      <c r="N124" s="3" t="b">
        <v>1</v>
      </c>
      <c r="O124" s="4">
        <v>0</v>
      </c>
      <c r="P124" s="4"/>
      <c r="Q124" s="4">
        <v>0</v>
      </c>
      <c r="R124" s="4"/>
      <c r="S124" s="4"/>
      <c r="T124" s="3" t="b">
        <v>0</v>
      </c>
      <c r="U124" s="4"/>
      <c r="V124" s="3" t="b">
        <v>0</v>
      </c>
      <c r="W124" s="4">
        <v>7.22441666666667</v>
      </c>
      <c r="X124" s="4">
        <v>70700.313010592698</v>
      </c>
      <c r="Y124" s="4">
        <v>79.945915548664999</v>
      </c>
      <c r="Z124" s="3" t="b">
        <v>0</v>
      </c>
    </row>
    <row r="125" spans="1:26">
      <c r="A125" s="3"/>
      <c r="B125" s="3"/>
      <c r="C125" s="3" t="s">
        <v>605</v>
      </c>
      <c r="D125" s="3" t="s">
        <v>174</v>
      </c>
      <c r="E125" s="3"/>
      <c r="F125" s="4">
        <v>61</v>
      </c>
      <c r="G125" s="3" t="s">
        <v>604</v>
      </c>
      <c r="H125" s="3" t="s">
        <v>7</v>
      </c>
      <c r="I125" s="3"/>
      <c r="J125" s="1">
        <v>44273.723333333299</v>
      </c>
      <c r="K125" s="4"/>
      <c r="L125" s="4">
        <v>10.52155</v>
      </c>
      <c r="M125" s="4">
        <v>0</v>
      </c>
      <c r="N125" s="3" t="b">
        <v>1</v>
      </c>
      <c r="O125" s="4">
        <v>0</v>
      </c>
      <c r="P125" s="4"/>
      <c r="Q125" s="4">
        <v>0</v>
      </c>
      <c r="R125" s="4"/>
      <c r="S125" s="4" t="s">
        <v>30</v>
      </c>
      <c r="T125" s="3" t="b">
        <v>0</v>
      </c>
      <c r="U125" s="4"/>
      <c r="V125" s="3" t="b">
        <v>0</v>
      </c>
      <c r="W125" s="4">
        <v>7.2243833333333303</v>
      </c>
      <c r="X125" s="4">
        <v>78607.382226079295</v>
      </c>
      <c r="Y125" s="4">
        <v>80.435472126596096</v>
      </c>
      <c r="Z125" s="3" t="b">
        <v>0</v>
      </c>
    </row>
    <row r="126" spans="1:26">
      <c r="A126" s="3"/>
      <c r="B126" s="3"/>
      <c r="C126" s="3" t="s">
        <v>603</v>
      </c>
      <c r="D126" s="3" t="s">
        <v>174</v>
      </c>
      <c r="E126" s="3"/>
      <c r="F126" s="4">
        <v>62</v>
      </c>
      <c r="G126" s="3" t="s">
        <v>602</v>
      </c>
      <c r="H126" s="3" t="s">
        <v>7</v>
      </c>
      <c r="I126" s="3"/>
      <c r="J126" s="1">
        <v>44273.738356481503</v>
      </c>
      <c r="K126" s="4"/>
      <c r="L126" s="4">
        <v>10.487</v>
      </c>
      <c r="M126" s="4">
        <v>0</v>
      </c>
      <c r="N126" s="3" t="b">
        <v>1</v>
      </c>
      <c r="O126" s="4">
        <v>0</v>
      </c>
      <c r="P126" s="4"/>
      <c r="Q126" s="4">
        <v>0</v>
      </c>
      <c r="R126" s="4"/>
      <c r="S126" s="4"/>
      <c r="T126" s="3" t="b">
        <v>0</v>
      </c>
      <c r="U126" s="4" t="s">
        <v>30</v>
      </c>
      <c r="V126" s="3" t="b">
        <v>0</v>
      </c>
      <c r="W126" s="4">
        <v>7.22441666666667</v>
      </c>
      <c r="X126" s="4">
        <v>73220.9490984109</v>
      </c>
      <c r="Y126" s="4">
        <v>78.190170639874907</v>
      </c>
      <c r="Z126" s="3" t="b">
        <v>0</v>
      </c>
    </row>
    <row r="127" spans="1:26">
      <c r="A127" s="3"/>
      <c r="B127" s="3"/>
      <c r="C127" s="3" t="s">
        <v>601</v>
      </c>
      <c r="D127" s="3" t="s">
        <v>174</v>
      </c>
      <c r="E127" s="3"/>
      <c r="F127" s="4">
        <v>63</v>
      </c>
      <c r="G127" s="3" t="s">
        <v>600</v>
      </c>
      <c r="H127" s="3" t="s">
        <v>7</v>
      </c>
      <c r="I127" s="3"/>
      <c r="J127" s="1">
        <v>44273.753402777802</v>
      </c>
      <c r="K127" s="4"/>
      <c r="L127" s="4">
        <v>10.5216833333333</v>
      </c>
      <c r="M127" s="4">
        <v>0</v>
      </c>
      <c r="N127" s="3" t="b">
        <v>1</v>
      </c>
      <c r="O127" s="4">
        <v>0</v>
      </c>
      <c r="P127" s="4"/>
      <c r="Q127" s="4">
        <v>0</v>
      </c>
      <c r="R127" s="4"/>
      <c r="S127" s="4"/>
      <c r="T127" s="3" t="b">
        <v>0</v>
      </c>
      <c r="U127" s="4"/>
      <c r="V127" s="3" t="b">
        <v>0</v>
      </c>
      <c r="W127" s="4">
        <v>7.2245166666666698</v>
      </c>
      <c r="X127" s="4">
        <v>82820.132531157695</v>
      </c>
      <c r="Y127" s="4">
        <v>78.671284394256901</v>
      </c>
      <c r="Z127" s="3" t="b">
        <v>0</v>
      </c>
    </row>
    <row r="128" spans="1:26">
      <c r="A128" s="3"/>
      <c r="B128" s="3"/>
      <c r="C128" s="3" t="s">
        <v>599</v>
      </c>
      <c r="D128" s="3" t="s">
        <v>174</v>
      </c>
      <c r="E128" s="3"/>
      <c r="F128" s="4">
        <v>64</v>
      </c>
      <c r="G128" s="3" t="s">
        <v>598</v>
      </c>
      <c r="H128" s="3" t="s">
        <v>7</v>
      </c>
      <c r="I128" s="3"/>
      <c r="J128" s="1">
        <v>44273.768437500003</v>
      </c>
      <c r="K128" s="4"/>
      <c r="L128" s="4">
        <v>10.435083333333299</v>
      </c>
      <c r="M128" s="4">
        <v>0</v>
      </c>
      <c r="N128" s="3" t="b">
        <v>1</v>
      </c>
      <c r="O128" s="4">
        <v>0</v>
      </c>
      <c r="P128" s="4"/>
      <c r="Q128" s="4">
        <v>0</v>
      </c>
      <c r="R128" s="4"/>
      <c r="S128" s="4" t="s">
        <v>30</v>
      </c>
      <c r="T128" s="3" t="b">
        <v>0</v>
      </c>
      <c r="U128" s="4"/>
      <c r="V128" s="3" t="b">
        <v>0</v>
      </c>
      <c r="W128" s="4">
        <v>7.22441666666667</v>
      </c>
      <c r="X128" s="4">
        <v>90051.063001341405</v>
      </c>
      <c r="Y128" s="4">
        <v>78.688422470132707</v>
      </c>
      <c r="Z128" s="3" t="b">
        <v>0</v>
      </c>
    </row>
    <row r="129" spans="1:26">
      <c r="A129" s="3"/>
      <c r="B129" s="3"/>
      <c r="C129" s="3" t="s">
        <v>597</v>
      </c>
      <c r="D129" s="3" t="s">
        <v>174</v>
      </c>
      <c r="E129" s="3"/>
      <c r="F129" s="4">
        <v>65</v>
      </c>
      <c r="G129" s="3" t="s">
        <v>596</v>
      </c>
      <c r="H129" s="3" t="s">
        <v>7</v>
      </c>
      <c r="I129" s="3"/>
      <c r="J129" s="1">
        <v>44273.783460648097</v>
      </c>
      <c r="K129" s="4"/>
      <c r="L129" s="4">
        <v>10.1323666666667</v>
      </c>
      <c r="M129" s="4">
        <v>0</v>
      </c>
      <c r="N129" s="3" t="b">
        <v>1</v>
      </c>
      <c r="O129" s="4">
        <v>0</v>
      </c>
      <c r="P129" s="4"/>
      <c r="Q129" s="4">
        <v>0</v>
      </c>
      <c r="R129" s="4"/>
      <c r="S129" s="4" t="s">
        <v>30</v>
      </c>
      <c r="T129" s="3" t="b">
        <v>0</v>
      </c>
      <c r="U129" s="4"/>
      <c r="V129" s="3" t="b">
        <v>0</v>
      </c>
      <c r="W129" s="4">
        <v>7.2243833333333303</v>
      </c>
      <c r="X129" s="4">
        <v>72443.464807883807</v>
      </c>
      <c r="Y129" s="4">
        <v>74.458046121696398</v>
      </c>
      <c r="Z129" s="3" t="b">
        <v>0</v>
      </c>
    </row>
    <row r="130" spans="1:26">
      <c r="A130" s="3"/>
      <c r="B130" s="3"/>
      <c r="C130" s="3" t="s">
        <v>583</v>
      </c>
      <c r="D130" s="3" t="s">
        <v>174</v>
      </c>
      <c r="E130" s="3"/>
      <c r="F130" s="4">
        <v>66</v>
      </c>
      <c r="G130" s="3" t="s">
        <v>592</v>
      </c>
      <c r="H130" s="3" t="s">
        <v>7</v>
      </c>
      <c r="I130" s="3"/>
      <c r="J130" s="1">
        <v>44273.828877314802</v>
      </c>
      <c r="K130" s="4"/>
      <c r="L130" s="4">
        <v>10.487016666666699</v>
      </c>
      <c r="M130" s="4">
        <v>6615.0932471234601</v>
      </c>
      <c r="N130" s="3" t="b">
        <v>0</v>
      </c>
      <c r="O130" s="4">
        <v>10.899992471295599</v>
      </c>
      <c r="P130" s="4"/>
      <c r="Q130" s="4">
        <v>10.899992471295599</v>
      </c>
      <c r="R130" s="4"/>
      <c r="S130" s="4">
        <v>47.798883692545701</v>
      </c>
      <c r="T130" s="3" t="b">
        <v>0</v>
      </c>
      <c r="U130" s="4">
        <v>88.075758290412907</v>
      </c>
      <c r="V130" s="3" t="b">
        <v>0</v>
      </c>
      <c r="W130" s="4">
        <v>7.2278833333333301</v>
      </c>
      <c r="X130" s="4">
        <v>71389.296575762899</v>
      </c>
      <c r="Y130" s="4">
        <v>79.041660295018005</v>
      </c>
      <c r="Z130" s="3" t="b">
        <v>0</v>
      </c>
    </row>
    <row r="131" spans="1:26">
      <c r="A131" s="3"/>
      <c r="B131" s="3"/>
      <c r="C131" s="3" t="s">
        <v>591</v>
      </c>
      <c r="D131" s="3" t="s">
        <v>174</v>
      </c>
      <c r="E131" s="3"/>
      <c r="F131" s="4">
        <v>67</v>
      </c>
      <c r="G131" s="3" t="s">
        <v>590</v>
      </c>
      <c r="H131" s="3" t="s">
        <v>7</v>
      </c>
      <c r="I131" s="3"/>
      <c r="J131" s="1">
        <v>44273.843981481499</v>
      </c>
      <c r="K131" s="4"/>
      <c r="L131" s="4">
        <v>10.132350000000001</v>
      </c>
      <c r="M131" s="4">
        <v>0</v>
      </c>
      <c r="N131" s="3" t="b">
        <v>1</v>
      </c>
      <c r="O131" s="4">
        <v>0</v>
      </c>
      <c r="P131" s="4"/>
      <c r="Q131" s="4">
        <v>0</v>
      </c>
      <c r="R131" s="4"/>
      <c r="S131" s="4" t="s">
        <v>30</v>
      </c>
      <c r="T131" s="3" t="b">
        <v>0</v>
      </c>
      <c r="U131" s="4"/>
      <c r="V131" s="3" t="b">
        <v>0</v>
      </c>
      <c r="W131" s="4">
        <v>7.2243833333333303</v>
      </c>
      <c r="X131" s="4">
        <v>66223.603395128594</v>
      </c>
      <c r="Y131" s="4">
        <v>73.478040209034106</v>
      </c>
      <c r="Z131" s="3" t="b">
        <v>0</v>
      </c>
    </row>
    <row r="132" spans="1:26">
      <c r="A132" s="3"/>
      <c r="B132" s="3"/>
      <c r="C132" s="3" t="s">
        <v>589</v>
      </c>
      <c r="D132" s="3" t="s">
        <v>174</v>
      </c>
      <c r="E132" s="3"/>
      <c r="F132" s="4">
        <v>68</v>
      </c>
      <c r="G132" s="3" t="s">
        <v>588</v>
      </c>
      <c r="H132" s="3" t="s">
        <v>7</v>
      </c>
      <c r="I132" s="3"/>
      <c r="J132" s="1">
        <v>44273.8591087963</v>
      </c>
      <c r="K132" s="4"/>
      <c r="L132" s="4">
        <v>10.4178</v>
      </c>
      <c r="M132" s="4">
        <v>0</v>
      </c>
      <c r="N132" s="3" t="b">
        <v>1</v>
      </c>
      <c r="O132" s="4">
        <v>0</v>
      </c>
      <c r="P132" s="4"/>
      <c r="Q132" s="4">
        <v>0</v>
      </c>
      <c r="R132" s="4"/>
      <c r="S132" s="4"/>
      <c r="T132" s="3" t="b">
        <v>0</v>
      </c>
      <c r="U132" s="4"/>
      <c r="V132" s="3" t="b">
        <v>0</v>
      </c>
      <c r="W132" s="4">
        <v>7.2244333333333302</v>
      </c>
      <c r="X132" s="4">
        <v>64470.356239889603</v>
      </c>
      <c r="Y132" s="4">
        <v>75.3584821835356</v>
      </c>
      <c r="Z132" s="3" t="b">
        <v>0</v>
      </c>
    </row>
    <row r="133" spans="1:26">
      <c r="A133" s="3"/>
      <c r="B133" s="3"/>
      <c r="C133" s="3" t="s">
        <v>587</v>
      </c>
      <c r="D133" s="3" t="s">
        <v>174</v>
      </c>
      <c r="E133" s="3"/>
      <c r="F133" s="4">
        <v>69</v>
      </c>
      <c r="G133" s="3" t="s">
        <v>586</v>
      </c>
      <c r="H133" s="3" t="s">
        <v>7</v>
      </c>
      <c r="I133" s="3"/>
      <c r="J133" s="1">
        <v>44273.874131944402</v>
      </c>
      <c r="K133" s="4"/>
      <c r="L133" s="4">
        <v>10.3831666666667</v>
      </c>
      <c r="M133" s="4">
        <v>0</v>
      </c>
      <c r="N133" s="3" t="b">
        <v>1</v>
      </c>
      <c r="O133" s="4">
        <v>0</v>
      </c>
      <c r="P133" s="4"/>
      <c r="Q133" s="4">
        <v>0</v>
      </c>
      <c r="R133" s="4"/>
      <c r="S133" s="4" t="s">
        <v>30</v>
      </c>
      <c r="T133" s="3" t="b">
        <v>0</v>
      </c>
      <c r="U133" s="4"/>
      <c r="V133" s="3" t="b">
        <v>0</v>
      </c>
      <c r="W133" s="4">
        <v>7.2243833333333303</v>
      </c>
      <c r="X133" s="4">
        <v>68819.670504773298</v>
      </c>
      <c r="Y133" s="4">
        <v>77.341003358894</v>
      </c>
      <c r="Z133" s="3" t="b">
        <v>0</v>
      </c>
    </row>
    <row r="134" spans="1:26">
      <c r="A134" s="3"/>
      <c r="B134" s="3"/>
      <c r="C134" s="3" t="s">
        <v>585</v>
      </c>
      <c r="D134" s="3" t="s">
        <v>174</v>
      </c>
      <c r="E134" s="3"/>
      <c r="F134" s="4">
        <v>70</v>
      </c>
      <c r="G134" s="3" t="s">
        <v>584</v>
      </c>
      <c r="H134" s="3" t="s">
        <v>7</v>
      </c>
      <c r="I134" s="3"/>
      <c r="J134" s="1">
        <v>44273.889155092598</v>
      </c>
      <c r="K134" s="4"/>
      <c r="L134" s="4">
        <v>10.6513166666667</v>
      </c>
      <c r="M134" s="4">
        <v>0</v>
      </c>
      <c r="N134" s="3" t="b">
        <v>1</v>
      </c>
      <c r="O134" s="4">
        <v>0</v>
      </c>
      <c r="P134" s="4"/>
      <c r="Q134" s="4">
        <v>0</v>
      </c>
      <c r="R134" s="4"/>
      <c r="S134" s="4"/>
      <c r="T134" s="3" t="b">
        <v>0</v>
      </c>
      <c r="U134" s="4" t="s">
        <v>30</v>
      </c>
      <c r="V134" s="3" t="b">
        <v>0</v>
      </c>
      <c r="W134" s="4">
        <v>7.22441666666667</v>
      </c>
      <c r="X134" s="4">
        <v>76087.506750343106</v>
      </c>
      <c r="Y134" s="4">
        <v>74.815423393567301</v>
      </c>
      <c r="Z134" s="3" t="b">
        <v>0</v>
      </c>
    </row>
    <row r="135" spans="1:26">
      <c r="A135" s="3"/>
      <c r="B135" s="3"/>
      <c r="C135" s="3" t="s">
        <v>583</v>
      </c>
      <c r="D135" s="3" t="s">
        <v>174</v>
      </c>
      <c r="E135" s="3"/>
      <c r="F135" s="4">
        <v>66</v>
      </c>
      <c r="G135" s="3" t="s">
        <v>582</v>
      </c>
      <c r="H135" s="3" t="s">
        <v>7</v>
      </c>
      <c r="I135" s="3"/>
      <c r="J135" s="1">
        <v>44273.904247685197</v>
      </c>
      <c r="K135" s="4"/>
      <c r="L135" s="4">
        <v>10.46965</v>
      </c>
      <c r="M135" s="4">
        <v>0</v>
      </c>
      <c r="N135" s="3" t="b">
        <v>1</v>
      </c>
      <c r="O135" s="4">
        <v>0</v>
      </c>
      <c r="P135" s="4"/>
      <c r="Q135" s="4">
        <v>0</v>
      </c>
      <c r="R135" s="4"/>
      <c r="S135" s="4"/>
      <c r="T135" s="3" t="b">
        <v>0</v>
      </c>
      <c r="U135" s="4" t="s">
        <v>30</v>
      </c>
      <c r="V135" s="3" t="b">
        <v>0</v>
      </c>
      <c r="W135" s="4">
        <v>7.2243833333333303</v>
      </c>
      <c r="X135" s="4">
        <v>58825.909375777497</v>
      </c>
      <c r="Y135" s="4">
        <v>76.248039269352404</v>
      </c>
      <c r="Z135" s="3" t="b">
        <v>0</v>
      </c>
    </row>
    <row r="136" spans="1:26">
      <c r="A136" s="3"/>
      <c r="B136" s="3"/>
      <c r="C136" s="3" t="s">
        <v>581</v>
      </c>
      <c r="D136" s="3" t="s">
        <v>174</v>
      </c>
      <c r="E136" s="3"/>
      <c r="F136" s="4">
        <v>71</v>
      </c>
      <c r="G136" s="3" t="s">
        <v>580</v>
      </c>
      <c r="H136" s="3" t="s">
        <v>7</v>
      </c>
      <c r="I136" s="3"/>
      <c r="J136" s="1">
        <v>44273.919270833299</v>
      </c>
      <c r="K136" s="4"/>
      <c r="L136" s="4">
        <v>10.5734666666667</v>
      </c>
      <c r="M136" s="4">
        <v>0</v>
      </c>
      <c r="N136" s="3" t="b">
        <v>1</v>
      </c>
      <c r="O136" s="4">
        <v>0</v>
      </c>
      <c r="P136" s="4"/>
      <c r="Q136" s="4">
        <v>0</v>
      </c>
      <c r="R136" s="4"/>
      <c r="S136" s="4"/>
      <c r="T136" s="3" t="b">
        <v>0</v>
      </c>
      <c r="U136" s="4"/>
      <c r="V136" s="3" t="b">
        <v>0</v>
      </c>
      <c r="W136" s="4">
        <v>7.22441666666667</v>
      </c>
      <c r="X136" s="4">
        <v>71479.130545946202</v>
      </c>
      <c r="Y136" s="4">
        <v>72.5661809858764</v>
      </c>
      <c r="Z136" s="3" t="b">
        <v>0</v>
      </c>
    </row>
    <row r="137" spans="1:26">
      <c r="A137" s="3"/>
      <c r="B137" s="3"/>
      <c r="C137" s="3" t="s">
        <v>579</v>
      </c>
      <c r="D137" s="3" t="s">
        <v>174</v>
      </c>
      <c r="E137" s="3"/>
      <c r="F137" s="4">
        <v>72</v>
      </c>
      <c r="G137" s="3" t="s">
        <v>578</v>
      </c>
      <c r="H137" s="3" t="s">
        <v>7</v>
      </c>
      <c r="I137" s="3"/>
      <c r="J137" s="1">
        <v>44273.934479166703</v>
      </c>
      <c r="K137" s="4"/>
      <c r="L137" s="4">
        <v>10.383183333333299</v>
      </c>
      <c r="M137" s="4">
        <v>0</v>
      </c>
      <c r="N137" s="3" t="b">
        <v>1</v>
      </c>
      <c r="O137" s="4">
        <v>0</v>
      </c>
      <c r="P137" s="4"/>
      <c r="Q137" s="4">
        <v>0</v>
      </c>
      <c r="R137" s="4"/>
      <c r="S137" s="4"/>
      <c r="T137" s="3" t="b">
        <v>0</v>
      </c>
      <c r="U137" s="4"/>
      <c r="V137" s="3" t="b">
        <v>0</v>
      </c>
      <c r="W137" s="4">
        <v>7.2243833333333303</v>
      </c>
      <c r="X137" s="4">
        <v>67246.765003039996</v>
      </c>
      <c r="Y137" s="4">
        <v>75.500689627789797</v>
      </c>
      <c r="Z137" s="3" t="b">
        <v>0</v>
      </c>
    </row>
    <row r="138" spans="1:26">
      <c r="A138" s="3"/>
      <c r="B138" s="3"/>
      <c r="C138" s="3" t="s">
        <v>577</v>
      </c>
      <c r="D138" s="3" t="s">
        <v>174</v>
      </c>
      <c r="E138" s="3"/>
      <c r="F138" s="4">
        <v>55</v>
      </c>
      <c r="G138" s="3" t="s">
        <v>576</v>
      </c>
      <c r="H138" s="3" t="s">
        <v>7</v>
      </c>
      <c r="I138" s="3"/>
      <c r="J138" s="1">
        <v>44273.949583333299</v>
      </c>
      <c r="K138" s="4"/>
      <c r="L138" s="4">
        <v>10.132400000000001</v>
      </c>
      <c r="M138" s="4">
        <v>0</v>
      </c>
      <c r="N138" s="3" t="b">
        <v>1</v>
      </c>
      <c r="O138" s="4">
        <v>0</v>
      </c>
      <c r="P138" s="4"/>
      <c r="Q138" s="4">
        <v>0</v>
      </c>
      <c r="R138" s="4"/>
      <c r="S138" s="4"/>
      <c r="T138" s="3" t="b">
        <v>0</v>
      </c>
      <c r="U138" s="4"/>
      <c r="V138" s="3" t="b">
        <v>0</v>
      </c>
      <c r="W138" s="4">
        <v>7.2209666666666701</v>
      </c>
      <c r="X138" s="4">
        <v>66844.4562360852</v>
      </c>
      <c r="Y138" s="4">
        <v>75.403322439949093</v>
      </c>
      <c r="Z138" s="3" t="b">
        <v>0</v>
      </c>
    </row>
    <row r="139" spans="1:26">
      <c r="A139" s="3"/>
      <c r="B139" s="3"/>
      <c r="C139" s="3" t="s">
        <v>575</v>
      </c>
      <c r="D139" s="3" t="s">
        <v>174</v>
      </c>
      <c r="E139" s="3"/>
      <c r="F139" s="4">
        <v>73</v>
      </c>
      <c r="G139" s="3" t="s">
        <v>574</v>
      </c>
      <c r="H139" s="3" t="s">
        <v>7</v>
      </c>
      <c r="I139" s="3"/>
      <c r="J139" s="1">
        <v>44273.964768518497</v>
      </c>
      <c r="K139" s="4"/>
      <c r="L139" s="4">
        <v>10.1323666666667</v>
      </c>
      <c r="M139" s="4">
        <v>0</v>
      </c>
      <c r="N139" s="3" t="b">
        <v>1</v>
      </c>
      <c r="O139" s="4">
        <v>0</v>
      </c>
      <c r="P139" s="4"/>
      <c r="Q139" s="4">
        <v>0</v>
      </c>
      <c r="R139" s="4"/>
      <c r="S139" s="4" t="s">
        <v>30</v>
      </c>
      <c r="T139" s="3" t="b">
        <v>0</v>
      </c>
      <c r="U139" s="4"/>
      <c r="V139" s="3" t="b">
        <v>0</v>
      </c>
      <c r="W139" s="4">
        <v>7.2244000000000002</v>
      </c>
      <c r="X139" s="4">
        <v>71023.4948944481</v>
      </c>
      <c r="Y139" s="4">
        <v>76.996818045990196</v>
      </c>
      <c r="Z139" s="3" t="b">
        <v>0</v>
      </c>
    </row>
    <row r="140" spans="1:26">
      <c r="A140" s="3"/>
      <c r="B140" s="3"/>
      <c r="C140" s="3" t="s">
        <v>572</v>
      </c>
      <c r="D140" s="3" t="s">
        <v>174</v>
      </c>
      <c r="E140" s="3"/>
      <c r="F140" s="4">
        <v>74</v>
      </c>
      <c r="G140" s="3" t="s">
        <v>571</v>
      </c>
      <c r="H140" s="3" t="s">
        <v>7</v>
      </c>
      <c r="I140" s="3"/>
      <c r="J140" s="1">
        <v>44273.995266203703</v>
      </c>
      <c r="K140" s="4"/>
      <c r="L140" s="4">
        <v>10.5042833333333</v>
      </c>
      <c r="M140" s="4">
        <v>0</v>
      </c>
      <c r="N140" s="3" t="b">
        <v>1</v>
      </c>
      <c r="O140" s="4">
        <v>0</v>
      </c>
      <c r="P140" s="4"/>
      <c r="Q140" s="4">
        <v>0</v>
      </c>
      <c r="R140" s="4"/>
      <c r="S140" s="4" t="s">
        <v>30</v>
      </c>
      <c r="T140" s="3" t="b">
        <v>0</v>
      </c>
      <c r="U140" s="4"/>
      <c r="V140" s="3" t="b">
        <v>0</v>
      </c>
      <c r="W140" s="4">
        <v>7.2244333333333302</v>
      </c>
      <c r="X140" s="4">
        <v>81151.295165982694</v>
      </c>
      <c r="Y140" s="4">
        <v>76.894408412382703</v>
      </c>
      <c r="Z140" s="3" t="b">
        <v>0</v>
      </c>
    </row>
    <row r="141" spans="1:26">
      <c r="A141" s="3"/>
      <c r="B141" s="3"/>
      <c r="C141" s="3" t="s">
        <v>570</v>
      </c>
      <c r="D141" s="3" t="s">
        <v>174</v>
      </c>
      <c r="E141" s="3"/>
      <c r="F141" s="4">
        <v>75</v>
      </c>
      <c r="G141" s="3" t="s">
        <v>569</v>
      </c>
      <c r="H141" s="3" t="s">
        <v>7</v>
      </c>
      <c r="I141" s="3"/>
      <c r="J141" s="1">
        <v>44274.010358796302</v>
      </c>
      <c r="K141" s="4"/>
      <c r="L141" s="4">
        <v>10.4783333333333</v>
      </c>
      <c r="M141" s="4">
        <v>0</v>
      </c>
      <c r="N141" s="3" t="b">
        <v>1</v>
      </c>
      <c r="O141" s="4">
        <v>0</v>
      </c>
      <c r="P141" s="4"/>
      <c r="Q141" s="4">
        <v>0</v>
      </c>
      <c r="R141" s="4"/>
      <c r="S141" s="4"/>
      <c r="T141" s="3" t="b">
        <v>0</v>
      </c>
      <c r="U141" s="4"/>
      <c r="V141" s="3" t="b">
        <v>0</v>
      </c>
      <c r="W141" s="4">
        <v>7.22441666666667</v>
      </c>
      <c r="X141" s="4">
        <v>79996.012172647999</v>
      </c>
      <c r="Y141" s="4">
        <v>78.312491243395797</v>
      </c>
      <c r="Z141" s="3" t="b">
        <v>0</v>
      </c>
    </row>
    <row r="142" spans="1:26">
      <c r="A142" s="3"/>
      <c r="B142" s="3"/>
      <c r="C142" s="3" t="s">
        <v>568</v>
      </c>
      <c r="D142" s="3" t="s">
        <v>174</v>
      </c>
      <c r="E142" s="3"/>
      <c r="F142" s="4">
        <v>76</v>
      </c>
      <c r="G142" s="3" t="s">
        <v>567</v>
      </c>
      <c r="H142" s="3" t="s">
        <v>7</v>
      </c>
      <c r="I142" s="3"/>
      <c r="J142" s="1">
        <v>44274.025428240697</v>
      </c>
      <c r="K142" s="4"/>
      <c r="L142" s="4">
        <v>10.5129</v>
      </c>
      <c r="M142" s="4">
        <v>0</v>
      </c>
      <c r="N142" s="3" t="b">
        <v>1</v>
      </c>
      <c r="O142" s="4">
        <v>0</v>
      </c>
      <c r="P142" s="4"/>
      <c r="Q142" s="4">
        <v>0</v>
      </c>
      <c r="R142" s="4"/>
      <c r="S142" s="4"/>
      <c r="T142" s="3" t="b">
        <v>0</v>
      </c>
      <c r="U142" s="4"/>
      <c r="V142" s="3" t="b">
        <v>0</v>
      </c>
      <c r="W142" s="4">
        <v>7.2244000000000002</v>
      </c>
      <c r="X142" s="4">
        <v>74687.6504400829</v>
      </c>
      <c r="Y142" s="4">
        <v>76.463978715441499</v>
      </c>
      <c r="Z142" s="3" t="b">
        <v>0</v>
      </c>
    </row>
    <row r="143" spans="1:26">
      <c r="A143" s="3"/>
      <c r="B143" s="3"/>
      <c r="C143" s="3" t="s">
        <v>566</v>
      </c>
      <c r="D143" s="3" t="s">
        <v>174</v>
      </c>
      <c r="E143" s="3"/>
      <c r="F143" s="4">
        <v>77</v>
      </c>
      <c r="G143" s="3" t="s">
        <v>565</v>
      </c>
      <c r="H143" s="3" t="s">
        <v>7</v>
      </c>
      <c r="I143" s="3"/>
      <c r="J143" s="1">
        <v>44274.040532407402</v>
      </c>
      <c r="K143" s="4"/>
      <c r="L143" s="4">
        <v>10.3313166666667</v>
      </c>
      <c r="M143" s="4">
        <v>0</v>
      </c>
      <c r="N143" s="3" t="b">
        <v>1</v>
      </c>
      <c r="O143" s="4">
        <v>0</v>
      </c>
      <c r="P143" s="4"/>
      <c r="Q143" s="4">
        <v>0</v>
      </c>
      <c r="R143" s="4"/>
      <c r="S143" s="4"/>
      <c r="T143" s="3" t="b">
        <v>0</v>
      </c>
      <c r="U143" s="4"/>
      <c r="V143" s="3" t="b">
        <v>0</v>
      </c>
      <c r="W143" s="4">
        <v>7.2278833333333301</v>
      </c>
      <c r="X143" s="4">
        <v>70915.998288610004</v>
      </c>
      <c r="Y143" s="4">
        <v>74.887010886341599</v>
      </c>
      <c r="Z143" s="3" t="b">
        <v>0</v>
      </c>
    </row>
    <row r="144" spans="1:26">
      <c r="A144" s="3"/>
      <c r="B144" s="3"/>
      <c r="C144" s="3" t="s">
        <v>563</v>
      </c>
      <c r="D144" s="3" t="s">
        <v>174</v>
      </c>
      <c r="E144" s="3"/>
      <c r="F144" s="4">
        <v>78</v>
      </c>
      <c r="G144" s="3" t="s">
        <v>564</v>
      </c>
      <c r="H144" s="3" t="s">
        <v>7</v>
      </c>
      <c r="I144" s="3"/>
      <c r="J144" s="1">
        <v>44274.0555439815</v>
      </c>
      <c r="K144" s="4"/>
      <c r="L144" s="4">
        <v>10.4523666666667</v>
      </c>
      <c r="M144" s="4">
        <v>0</v>
      </c>
      <c r="N144" s="3" t="b">
        <v>1</v>
      </c>
      <c r="O144" s="4">
        <v>0</v>
      </c>
      <c r="P144" s="4"/>
      <c r="Q144" s="4">
        <v>0</v>
      </c>
      <c r="R144" s="4"/>
      <c r="S144" s="4" t="s">
        <v>30</v>
      </c>
      <c r="T144" s="3" t="b">
        <v>0</v>
      </c>
      <c r="U144" s="4"/>
      <c r="V144" s="3" t="b">
        <v>0</v>
      </c>
      <c r="W144" s="4">
        <v>7.2244000000000002</v>
      </c>
      <c r="X144" s="4">
        <v>71982.928384956103</v>
      </c>
      <c r="Y144" s="4">
        <v>74.505991972225203</v>
      </c>
      <c r="Z144" s="3" t="b">
        <v>0</v>
      </c>
    </row>
    <row r="145" spans="1:26">
      <c r="A145" s="3"/>
      <c r="B145" s="3"/>
      <c r="C145" s="3" t="s">
        <v>563</v>
      </c>
      <c r="D145" s="3" t="s">
        <v>174</v>
      </c>
      <c r="E145" s="3"/>
      <c r="F145" s="4">
        <v>78</v>
      </c>
      <c r="G145" s="3" t="s">
        <v>562</v>
      </c>
      <c r="H145" s="3" t="s">
        <v>7</v>
      </c>
      <c r="I145" s="3"/>
      <c r="J145" s="1">
        <v>44274.0707175926</v>
      </c>
      <c r="K145" s="4"/>
      <c r="L145" s="4">
        <v>10.1323833333333</v>
      </c>
      <c r="M145" s="4">
        <v>0</v>
      </c>
      <c r="N145" s="3" t="b">
        <v>1</v>
      </c>
      <c r="O145" s="4">
        <v>0</v>
      </c>
      <c r="P145" s="4"/>
      <c r="Q145" s="4">
        <v>0</v>
      </c>
      <c r="R145" s="4"/>
      <c r="S145" s="4"/>
      <c r="T145" s="3" t="b">
        <v>0</v>
      </c>
      <c r="U145" s="4" t="s">
        <v>30</v>
      </c>
      <c r="V145" s="3" t="b">
        <v>0</v>
      </c>
      <c r="W145" s="4">
        <v>7.2244333333333302</v>
      </c>
      <c r="X145" s="4">
        <v>71725.845922272405</v>
      </c>
      <c r="Y145" s="4">
        <v>74.4589725122853</v>
      </c>
      <c r="Z145" s="3" t="b">
        <v>0</v>
      </c>
    </row>
    <row r="146" spans="1:26">
      <c r="A146" s="3"/>
      <c r="B146" s="3"/>
      <c r="C146" s="3" t="s">
        <v>561</v>
      </c>
      <c r="D146" s="3" t="s">
        <v>174</v>
      </c>
      <c r="E146" s="3"/>
      <c r="F146" s="4">
        <v>79</v>
      </c>
      <c r="G146" s="3" t="s">
        <v>560</v>
      </c>
      <c r="H146" s="3" t="s">
        <v>7</v>
      </c>
      <c r="I146" s="3"/>
      <c r="J146" s="1">
        <v>44274.085833333302</v>
      </c>
      <c r="K146" s="4"/>
      <c r="L146" s="4">
        <v>10.461133333333301</v>
      </c>
      <c r="M146" s="4">
        <v>0</v>
      </c>
      <c r="N146" s="3" t="b">
        <v>1</v>
      </c>
      <c r="O146" s="4">
        <v>0</v>
      </c>
      <c r="P146" s="4"/>
      <c r="Q146" s="4">
        <v>0</v>
      </c>
      <c r="R146" s="4"/>
      <c r="S146" s="4"/>
      <c r="T146" s="3" t="b">
        <v>0</v>
      </c>
      <c r="U146" s="4"/>
      <c r="V146" s="3" t="b">
        <v>0</v>
      </c>
      <c r="W146" s="4">
        <v>7.2245166666666698</v>
      </c>
      <c r="X146" s="4">
        <v>73723.081850931296</v>
      </c>
      <c r="Y146" s="4">
        <v>77.141274679320304</v>
      </c>
      <c r="Z146" s="3" t="b">
        <v>0</v>
      </c>
    </row>
    <row r="147" spans="1:26">
      <c r="A147" s="3"/>
      <c r="B147" s="3"/>
      <c r="C147" s="3" t="s">
        <v>559</v>
      </c>
      <c r="D147" s="3" t="s">
        <v>174</v>
      </c>
      <c r="E147" s="3"/>
      <c r="F147" s="4">
        <v>80</v>
      </c>
      <c r="G147" s="3" t="s">
        <v>558</v>
      </c>
      <c r="H147" s="3" t="s">
        <v>7</v>
      </c>
      <c r="I147" s="3"/>
      <c r="J147" s="1">
        <v>44274.100879629601</v>
      </c>
      <c r="K147" s="4"/>
      <c r="L147" s="4">
        <v>10.461033333333299</v>
      </c>
      <c r="M147" s="4">
        <v>0</v>
      </c>
      <c r="N147" s="3" t="b">
        <v>1</v>
      </c>
      <c r="O147" s="4">
        <v>0</v>
      </c>
      <c r="P147" s="4"/>
      <c r="Q147" s="4">
        <v>0</v>
      </c>
      <c r="R147" s="4"/>
      <c r="S147" s="4"/>
      <c r="T147" s="3" t="b">
        <v>0</v>
      </c>
      <c r="U147" s="4"/>
      <c r="V147" s="3" t="b">
        <v>0</v>
      </c>
      <c r="W147" s="4">
        <v>7.2209666666666701</v>
      </c>
      <c r="X147" s="4">
        <v>66926.007510594995</v>
      </c>
      <c r="Y147" s="4">
        <v>75.236123688508101</v>
      </c>
      <c r="Z147" s="3" t="b">
        <v>0</v>
      </c>
    </row>
    <row r="148" spans="1:26">
      <c r="A148" s="3"/>
      <c r="B148" s="3"/>
      <c r="C148" s="3" t="s">
        <v>557</v>
      </c>
      <c r="D148" s="3" t="s">
        <v>174</v>
      </c>
      <c r="E148" s="3"/>
      <c r="F148" s="4">
        <v>81</v>
      </c>
      <c r="G148" s="3" t="s">
        <v>556</v>
      </c>
      <c r="H148" s="3" t="s">
        <v>7</v>
      </c>
      <c r="I148" s="3"/>
      <c r="J148" s="1">
        <v>44274.116087962997</v>
      </c>
      <c r="K148" s="4"/>
      <c r="L148" s="4">
        <v>10.4523666666667</v>
      </c>
      <c r="M148" s="4">
        <v>0</v>
      </c>
      <c r="N148" s="3" t="b">
        <v>1</v>
      </c>
      <c r="O148" s="4">
        <v>0</v>
      </c>
      <c r="P148" s="4"/>
      <c r="Q148" s="4">
        <v>0</v>
      </c>
      <c r="R148" s="4"/>
      <c r="S148" s="4"/>
      <c r="T148" s="3" t="b">
        <v>0</v>
      </c>
      <c r="U148" s="4"/>
      <c r="V148" s="3" t="b">
        <v>0</v>
      </c>
      <c r="W148" s="4">
        <v>7.2243833333333303</v>
      </c>
      <c r="X148" s="4">
        <v>64995.423869499697</v>
      </c>
      <c r="Y148" s="4">
        <v>76.952045523928902</v>
      </c>
      <c r="Z148" s="3" t="b">
        <v>0</v>
      </c>
    </row>
    <row r="149" spans="1:26">
      <c r="A149" s="3"/>
      <c r="B149" s="3"/>
      <c r="C149" s="3" t="s">
        <v>555</v>
      </c>
      <c r="D149" s="3" t="s">
        <v>174</v>
      </c>
      <c r="E149" s="3"/>
      <c r="F149" s="4">
        <v>82</v>
      </c>
      <c r="G149" s="3" t="s">
        <v>554</v>
      </c>
      <c r="H149" s="3" t="s">
        <v>7</v>
      </c>
      <c r="I149" s="3"/>
      <c r="J149" s="1">
        <v>44274.131226851903</v>
      </c>
      <c r="K149" s="4"/>
      <c r="L149" s="4">
        <v>10.3919833333333</v>
      </c>
      <c r="M149" s="4">
        <v>0</v>
      </c>
      <c r="N149" s="3" t="b">
        <v>1</v>
      </c>
      <c r="O149" s="4">
        <v>0</v>
      </c>
      <c r="P149" s="4"/>
      <c r="Q149" s="4">
        <v>0</v>
      </c>
      <c r="R149" s="4"/>
      <c r="S149" s="4" t="s">
        <v>30</v>
      </c>
      <c r="T149" s="3" t="b">
        <v>0</v>
      </c>
      <c r="U149" s="4"/>
      <c r="V149" s="3" t="b">
        <v>0</v>
      </c>
      <c r="W149" s="4">
        <v>7.2245499999999998</v>
      </c>
      <c r="X149" s="4">
        <v>61467.660178336802</v>
      </c>
      <c r="Y149" s="4">
        <v>77.464739437483701</v>
      </c>
      <c r="Z149" s="3" t="b">
        <v>0</v>
      </c>
    </row>
    <row r="150" spans="1:26">
      <c r="A150" s="3"/>
      <c r="B150" s="3"/>
      <c r="C150" s="3" t="s">
        <v>551</v>
      </c>
      <c r="D150" s="3" t="s">
        <v>174</v>
      </c>
      <c r="E150" s="3"/>
      <c r="F150" s="4">
        <v>83</v>
      </c>
      <c r="G150" s="3" t="s">
        <v>550</v>
      </c>
      <c r="H150" s="3" t="s">
        <v>7</v>
      </c>
      <c r="I150" s="3"/>
      <c r="J150" s="1">
        <v>44274.176342592596</v>
      </c>
      <c r="K150" s="4"/>
      <c r="L150" s="4">
        <v>10.469666666666701</v>
      </c>
      <c r="M150" s="4">
        <v>0</v>
      </c>
      <c r="N150" s="3" t="b">
        <v>1</v>
      </c>
      <c r="O150" s="4">
        <v>0</v>
      </c>
      <c r="P150" s="4"/>
      <c r="Q150" s="4">
        <v>0</v>
      </c>
      <c r="R150" s="4"/>
      <c r="S150" s="4"/>
      <c r="T150" s="3" t="b">
        <v>0</v>
      </c>
      <c r="U150" s="4"/>
      <c r="V150" s="3" t="b">
        <v>0</v>
      </c>
      <c r="W150" s="4">
        <v>7.2244000000000002</v>
      </c>
      <c r="X150" s="4">
        <v>68118.800312288004</v>
      </c>
      <c r="Y150" s="4">
        <v>76.333916911146105</v>
      </c>
      <c r="Z150" s="3" t="b">
        <v>0</v>
      </c>
    </row>
    <row r="151" spans="1:26">
      <c r="A151" s="3"/>
      <c r="B151" s="3"/>
      <c r="C151" s="3" t="s">
        <v>549</v>
      </c>
      <c r="D151" s="3" t="s">
        <v>174</v>
      </c>
      <c r="E151" s="3"/>
      <c r="F151" s="4">
        <v>84</v>
      </c>
      <c r="G151" s="3" t="s">
        <v>548</v>
      </c>
      <c r="H151" s="3" t="s">
        <v>7</v>
      </c>
      <c r="I151" s="3"/>
      <c r="J151" s="1">
        <v>44274.191377314797</v>
      </c>
      <c r="K151" s="4"/>
      <c r="L151" s="4">
        <v>10.2015666666667</v>
      </c>
      <c r="M151" s="4">
        <v>0</v>
      </c>
      <c r="N151" s="3" t="b">
        <v>1</v>
      </c>
      <c r="O151" s="4">
        <v>0</v>
      </c>
      <c r="P151" s="4"/>
      <c r="Q151" s="4">
        <v>0</v>
      </c>
      <c r="R151" s="4"/>
      <c r="S151" s="4"/>
      <c r="T151" s="3" t="b">
        <v>0</v>
      </c>
      <c r="U151" s="4"/>
      <c r="V151" s="3" t="b">
        <v>0</v>
      </c>
      <c r="W151" s="4">
        <v>7.22441666666667</v>
      </c>
      <c r="X151" s="4">
        <v>66903.845231747298</v>
      </c>
      <c r="Y151" s="4">
        <v>74.542975455152998</v>
      </c>
      <c r="Z151" s="3" t="b">
        <v>0</v>
      </c>
    </row>
    <row r="152" spans="1:26">
      <c r="A152" s="3"/>
      <c r="B152" s="3"/>
      <c r="C152" s="3" t="s">
        <v>547</v>
      </c>
      <c r="D152" s="3" t="s">
        <v>174</v>
      </c>
      <c r="E152" s="3"/>
      <c r="F152" s="4">
        <v>85</v>
      </c>
      <c r="G152" s="3" t="s">
        <v>546</v>
      </c>
      <c r="H152" s="3" t="s">
        <v>7</v>
      </c>
      <c r="I152" s="3"/>
      <c r="J152" s="1">
        <v>44274.206365740698</v>
      </c>
      <c r="K152" s="4"/>
      <c r="L152" s="4">
        <v>10.3745333333333</v>
      </c>
      <c r="M152" s="4">
        <v>0</v>
      </c>
      <c r="N152" s="3" t="b">
        <v>1</v>
      </c>
      <c r="O152" s="4">
        <v>0</v>
      </c>
      <c r="P152" s="4"/>
      <c r="Q152" s="4">
        <v>0</v>
      </c>
      <c r="R152" s="4"/>
      <c r="S152" s="4"/>
      <c r="T152" s="3" t="b">
        <v>0</v>
      </c>
      <c r="U152" s="4" t="s">
        <v>30</v>
      </c>
      <c r="V152" s="3" t="b">
        <v>0</v>
      </c>
      <c r="W152" s="4">
        <v>7.2244000000000002</v>
      </c>
      <c r="X152" s="4">
        <v>66710.883568968304</v>
      </c>
      <c r="Y152" s="4">
        <v>77.535284461672603</v>
      </c>
      <c r="Z152" s="3" t="b">
        <v>0</v>
      </c>
    </row>
    <row r="153" spans="1:26">
      <c r="A153" s="3"/>
      <c r="B153" s="3"/>
      <c r="C153" s="3" t="s">
        <v>545</v>
      </c>
      <c r="D153" s="3" t="s">
        <v>174</v>
      </c>
      <c r="E153" s="3"/>
      <c r="F153" s="4">
        <v>86</v>
      </c>
      <c r="G153" s="3" t="s">
        <v>544</v>
      </c>
      <c r="H153" s="3" t="s">
        <v>7</v>
      </c>
      <c r="I153" s="3"/>
      <c r="J153" s="1">
        <v>44274.221412036997</v>
      </c>
      <c r="K153" s="4"/>
      <c r="L153" s="4">
        <v>10.3572666666667</v>
      </c>
      <c r="M153" s="4">
        <v>0</v>
      </c>
      <c r="N153" s="3" t="b">
        <v>1</v>
      </c>
      <c r="O153" s="4">
        <v>0</v>
      </c>
      <c r="P153" s="4"/>
      <c r="Q153" s="4">
        <v>0</v>
      </c>
      <c r="R153" s="4"/>
      <c r="S153" s="4"/>
      <c r="T153" s="3" t="b">
        <v>0</v>
      </c>
      <c r="U153" s="4"/>
      <c r="V153" s="3" t="b">
        <v>0</v>
      </c>
      <c r="W153" s="4">
        <v>7.2244333333333302</v>
      </c>
      <c r="X153" s="4">
        <v>69370.622007108905</v>
      </c>
      <c r="Y153" s="4">
        <v>76.104684598776601</v>
      </c>
      <c r="Z153" s="3" t="b">
        <v>0</v>
      </c>
    </row>
    <row r="154" spans="1:26">
      <c r="A154" s="3"/>
      <c r="B154" s="3"/>
      <c r="C154" s="3" t="s">
        <v>543</v>
      </c>
      <c r="D154" s="3" t="s">
        <v>174</v>
      </c>
      <c r="E154" s="3"/>
      <c r="F154" s="4">
        <v>87</v>
      </c>
      <c r="G154" s="3" t="s">
        <v>542</v>
      </c>
      <c r="H154" s="3" t="s">
        <v>7</v>
      </c>
      <c r="I154" s="3"/>
      <c r="J154" s="1">
        <v>44274.236377314803</v>
      </c>
      <c r="K154" s="4"/>
      <c r="L154" s="4">
        <v>10.141</v>
      </c>
      <c r="M154" s="4">
        <v>0</v>
      </c>
      <c r="N154" s="3" t="b">
        <v>1</v>
      </c>
      <c r="O154" s="4">
        <v>0</v>
      </c>
      <c r="P154" s="4"/>
      <c r="Q154" s="4">
        <v>0</v>
      </c>
      <c r="R154" s="4"/>
      <c r="S154" s="4"/>
      <c r="T154" s="3" t="b">
        <v>0</v>
      </c>
      <c r="U154" s="4"/>
      <c r="V154" s="3" t="b">
        <v>0</v>
      </c>
      <c r="W154" s="4">
        <v>7.2244000000000002</v>
      </c>
      <c r="X154" s="4">
        <v>68597.598871376395</v>
      </c>
      <c r="Y154" s="4">
        <v>77.953527621246806</v>
      </c>
      <c r="Z154" s="3" t="b">
        <v>0</v>
      </c>
    </row>
    <row r="155" spans="1:26">
      <c r="A155" s="3"/>
      <c r="B155" s="3"/>
      <c r="C155" s="3" t="s">
        <v>541</v>
      </c>
      <c r="D155" s="3" t="s">
        <v>174</v>
      </c>
      <c r="E155" s="3"/>
      <c r="F155" s="4">
        <v>88</v>
      </c>
      <c r="G155" s="3" t="s">
        <v>540</v>
      </c>
      <c r="H155" s="3" t="s">
        <v>7</v>
      </c>
      <c r="I155" s="3"/>
      <c r="J155" s="1">
        <v>44274.251377314802</v>
      </c>
      <c r="K155" s="4"/>
      <c r="L155" s="4">
        <v>10.31405</v>
      </c>
      <c r="M155" s="4">
        <v>0</v>
      </c>
      <c r="N155" s="3" t="b">
        <v>1</v>
      </c>
      <c r="O155" s="4">
        <v>0</v>
      </c>
      <c r="P155" s="4"/>
      <c r="Q155" s="4">
        <v>0</v>
      </c>
      <c r="R155" s="4"/>
      <c r="S155" s="4" t="s">
        <v>30</v>
      </c>
      <c r="T155" s="3" t="b">
        <v>0</v>
      </c>
      <c r="U155" s="4"/>
      <c r="V155" s="3" t="b">
        <v>0</v>
      </c>
      <c r="W155" s="4">
        <v>7.22445</v>
      </c>
      <c r="X155" s="4">
        <v>82856.4991833596</v>
      </c>
      <c r="Y155" s="4">
        <v>73.999361793592698</v>
      </c>
      <c r="Z155" s="3" t="b">
        <v>0</v>
      </c>
    </row>
    <row r="156" spans="1:26">
      <c r="A156" s="3"/>
      <c r="B156" s="3"/>
      <c r="C156" s="3" t="s">
        <v>521</v>
      </c>
      <c r="D156" s="3" t="s">
        <v>174</v>
      </c>
      <c r="E156" s="3"/>
      <c r="F156" s="4">
        <v>89</v>
      </c>
      <c r="G156" s="3" t="s">
        <v>539</v>
      </c>
      <c r="H156" s="3" t="s">
        <v>7</v>
      </c>
      <c r="I156" s="3"/>
      <c r="J156" s="1">
        <v>44274.266400462999</v>
      </c>
      <c r="K156" s="4"/>
      <c r="L156" s="4">
        <v>10.383183333333299</v>
      </c>
      <c r="M156" s="4">
        <v>0</v>
      </c>
      <c r="N156" s="3" t="b">
        <v>1</v>
      </c>
      <c r="O156" s="4">
        <v>0</v>
      </c>
      <c r="P156" s="4"/>
      <c r="Q156" s="4">
        <v>0</v>
      </c>
      <c r="R156" s="4"/>
      <c r="S156" s="4" t="s">
        <v>30</v>
      </c>
      <c r="T156" s="3" t="b">
        <v>0</v>
      </c>
      <c r="U156" s="4" t="s">
        <v>30</v>
      </c>
      <c r="V156" s="3" t="b">
        <v>0</v>
      </c>
      <c r="W156" s="4">
        <v>7.2244000000000002</v>
      </c>
      <c r="X156" s="4">
        <v>78198.150384119202</v>
      </c>
      <c r="Y156" s="4">
        <v>76.727478070819899</v>
      </c>
      <c r="Z156" s="3" t="b">
        <v>0</v>
      </c>
    </row>
    <row r="157" spans="1:26">
      <c r="A157" s="3"/>
      <c r="B157" s="3"/>
      <c r="C157" s="3" t="s">
        <v>521</v>
      </c>
      <c r="D157" s="3" t="s">
        <v>174</v>
      </c>
      <c r="E157" s="3"/>
      <c r="F157" s="4">
        <v>89</v>
      </c>
      <c r="G157" s="3" t="s">
        <v>538</v>
      </c>
      <c r="H157" s="3" t="s">
        <v>7</v>
      </c>
      <c r="I157" s="3"/>
      <c r="J157" s="1">
        <v>44274.281539351898</v>
      </c>
      <c r="K157" s="4"/>
      <c r="L157" s="4">
        <v>10.400499999999999</v>
      </c>
      <c r="M157" s="4">
        <v>0</v>
      </c>
      <c r="N157" s="3" t="b">
        <v>1</v>
      </c>
      <c r="O157" s="4">
        <v>0</v>
      </c>
      <c r="P157" s="4"/>
      <c r="Q157" s="4">
        <v>0</v>
      </c>
      <c r="R157" s="4"/>
      <c r="S157" s="4" t="s">
        <v>30</v>
      </c>
      <c r="T157" s="3" t="b">
        <v>0</v>
      </c>
      <c r="U157" s="4"/>
      <c r="V157" s="3" t="b">
        <v>0</v>
      </c>
      <c r="W157" s="4">
        <v>7.2244333333333302</v>
      </c>
      <c r="X157" s="4">
        <v>75643.610485070807</v>
      </c>
      <c r="Y157" s="4">
        <v>75.960838913128796</v>
      </c>
      <c r="Z157" s="3" t="b">
        <v>0</v>
      </c>
    </row>
    <row r="158" spans="1:26">
      <c r="A158" s="3"/>
      <c r="B158" s="3"/>
      <c r="C158" s="3" t="s">
        <v>537</v>
      </c>
      <c r="D158" s="3" t="s">
        <v>174</v>
      </c>
      <c r="E158" s="3"/>
      <c r="F158" s="4">
        <v>90</v>
      </c>
      <c r="G158" s="3" t="s">
        <v>536</v>
      </c>
      <c r="H158" s="3" t="s">
        <v>7</v>
      </c>
      <c r="I158" s="3"/>
      <c r="J158" s="1">
        <v>44274.2966087963</v>
      </c>
      <c r="K158" s="4"/>
      <c r="L158" s="4">
        <v>10.4523666666667</v>
      </c>
      <c r="M158" s="4">
        <v>0</v>
      </c>
      <c r="N158" s="3" t="b">
        <v>1</v>
      </c>
      <c r="O158" s="4">
        <v>0</v>
      </c>
      <c r="P158" s="4"/>
      <c r="Q158" s="4">
        <v>0</v>
      </c>
      <c r="R158" s="4"/>
      <c r="S158" s="4"/>
      <c r="T158" s="3" t="b">
        <v>0</v>
      </c>
      <c r="U158" s="4"/>
      <c r="V158" s="3" t="b">
        <v>0</v>
      </c>
      <c r="W158" s="4">
        <v>7.22786666666667</v>
      </c>
      <c r="X158" s="4">
        <v>72363.773594004801</v>
      </c>
      <c r="Y158" s="4">
        <v>76.219685541947001</v>
      </c>
      <c r="Z158" s="3" t="b">
        <v>0</v>
      </c>
    </row>
    <row r="159" spans="1:26">
      <c r="A159" s="3"/>
      <c r="B159" s="3"/>
      <c r="C159" s="3" t="s">
        <v>535</v>
      </c>
      <c r="D159" s="3" t="s">
        <v>174</v>
      </c>
      <c r="E159" s="3"/>
      <c r="F159" s="4">
        <v>91</v>
      </c>
      <c r="G159" s="3" t="s">
        <v>534</v>
      </c>
      <c r="H159" s="3" t="s">
        <v>7</v>
      </c>
      <c r="I159" s="3"/>
      <c r="J159" s="1">
        <v>44274.311666666697</v>
      </c>
      <c r="K159" s="4"/>
      <c r="L159" s="4">
        <v>10.3572666666667</v>
      </c>
      <c r="M159" s="4">
        <v>0</v>
      </c>
      <c r="N159" s="3" t="b">
        <v>1</v>
      </c>
      <c r="O159" s="4">
        <v>0</v>
      </c>
      <c r="P159" s="4"/>
      <c r="Q159" s="4">
        <v>0</v>
      </c>
      <c r="R159" s="4"/>
      <c r="S159" s="4"/>
      <c r="T159" s="3" t="b">
        <v>0</v>
      </c>
      <c r="U159" s="4"/>
      <c r="V159" s="3" t="b">
        <v>0</v>
      </c>
      <c r="W159" s="4">
        <v>7.2278833333333301</v>
      </c>
      <c r="X159" s="4">
        <v>70789.192526490297</v>
      </c>
      <c r="Y159" s="4">
        <v>74.335348906864496</v>
      </c>
      <c r="Z159" s="3" t="b">
        <v>0</v>
      </c>
    </row>
    <row r="160" spans="1:26">
      <c r="A160" s="3"/>
      <c r="B160" s="3"/>
      <c r="C160" s="3" t="s">
        <v>530</v>
      </c>
      <c r="D160" s="3" t="s">
        <v>174</v>
      </c>
      <c r="E160" s="3"/>
      <c r="F160" s="4">
        <v>92</v>
      </c>
      <c r="G160" s="3" t="s">
        <v>529</v>
      </c>
      <c r="H160" s="3" t="s">
        <v>7</v>
      </c>
      <c r="I160" s="3"/>
      <c r="J160" s="1">
        <v>44274.356643518498</v>
      </c>
      <c r="K160" s="4"/>
      <c r="L160" s="4">
        <v>10.461016666666699</v>
      </c>
      <c r="M160" s="4">
        <v>0</v>
      </c>
      <c r="N160" s="3" t="b">
        <v>1</v>
      </c>
      <c r="O160" s="4">
        <v>0</v>
      </c>
      <c r="P160" s="4"/>
      <c r="Q160" s="4">
        <v>0</v>
      </c>
      <c r="R160" s="4"/>
      <c r="S160" s="4"/>
      <c r="T160" s="3" t="b">
        <v>0</v>
      </c>
      <c r="U160" s="4"/>
      <c r="V160" s="3" t="b">
        <v>0</v>
      </c>
      <c r="W160" s="4">
        <v>7.2243833333333303</v>
      </c>
      <c r="X160" s="4">
        <v>72748.523553116902</v>
      </c>
      <c r="Y160" s="4">
        <v>76.092858278903705</v>
      </c>
      <c r="Z160" s="3" t="b">
        <v>0</v>
      </c>
    </row>
    <row r="161" spans="1:26">
      <c r="A161" s="3"/>
      <c r="B161" s="3"/>
      <c r="C161" s="3" t="s">
        <v>528</v>
      </c>
      <c r="D161" s="3" t="s">
        <v>174</v>
      </c>
      <c r="E161" s="3"/>
      <c r="F161" s="4">
        <v>93</v>
      </c>
      <c r="G161" s="3" t="s">
        <v>527</v>
      </c>
      <c r="H161" s="3" t="s">
        <v>7</v>
      </c>
      <c r="I161" s="3"/>
      <c r="J161" s="1">
        <v>44274.371747685203</v>
      </c>
      <c r="K161" s="4"/>
      <c r="L161" s="4">
        <v>10.4351</v>
      </c>
      <c r="M161" s="4">
        <v>0</v>
      </c>
      <c r="N161" s="3" t="b">
        <v>1</v>
      </c>
      <c r="O161" s="4">
        <v>0</v>
      </c>
      <c r="P161" s="4"/>
      <c r="Q161" s="4">
        <v>0</v>
      </c>
      <c r="R161" s="4"/>
      <c r="S161" s="4" t="s">
        <v>30</v>
      </c>
      <c r="T161" s="3" t="b">
        <v>0</v>
      </c>
      <c r="U161" s="4"/>
      <c r="V161" s="3" t="b">
        <v>0</v>
      </c>
      <c r="W161" s="4">
        <v>7.22441666666667</v>
      </c>
      <c r="X161" s="4">
        <v>74438.522876997798</v>
      </c>
      <c r="Y161" s="4">
        <v>73.437247768219706</v>
      </c>
      <c r="Z161" s="3" t="b">
        <v>0</v>
      </c>
    </row>
    <row r="162" spans="1:26">
      <c r="A162" s="3"/>
      <c r="B162" s="3"/>
      <c r="C162" s="3" t="s">
        <v>526</v>
      </c>
      <c r="D162" s="3" t="s">
        <v>174</v>
      </c>
      <c r="E162" s="3"/>
      <c r="F162" s="4">
        <v>94</v>
      </c>
      <c r="G162" s="3" t="s">
        <v>525</v>
      </c>
      <c r="H162" s="3" t="s">
        <v>7</v>
      </c>
      <c r="I162" s="3"/>
      <c r="J162" s="1">
        <v>44274.386793981503</v>
      </c>
      <c r="K162" s="4"/>
      <c r="L162" s="4">
        <v>10.141016666666699</v>
      </c>
      <c r="M162" s="4">
        <v>0</v>
      </c>
      <c r="N162" s="3" t="b">
        <v>1</v>
      </c>
      <c r="O162" s="4">
        <v>0</v>
      </c>
      <c r="P162" s="4"/>
      <c r="Q162" s="4">
        <v>0</v>
      </c>
      <c r="R162" s="4"/>
      <c r="S162" s="4"/>
      <c r="T162" s="3" t="b">
        <v>0</v>
      </c>
      <c r="U162" s="4"/>
      <c r="V162" s="3" t="b">
        <v>0</v>
      </c>
      <c r="W162" s="4">
        <v>7.2244000000000002</v>
      </c>
      <c r="X162" s="4">
        <v>71462.960795798601</v>
      </c>
      <c r="Y162" s="4">
        <v>74.586832787492597</v>
      </c>
      <c r="Z162" s="3" t="b">
        <v>0</v>
      </c>
    </row>
    <row r="163" spans="1:26">
      <c r="A163" s="3"/>
      <c r="B163" s="3"/>
      <c r="C163" s="3" t="s">
        <v>524</v>
      </c>
      <c r="D163" s="3" t="s">
        <v>174</v>
      </c>
      <c r="E163" s="3"/>
      <c r="F163" s="4">
        <v>95</v>
      </c>
      <c r="G163" s="3" t="s">
        <v>523</v>
      </c>
      <c r="H163" s="3" t="s">
        <v>7</v>
      </c>
      <c r="I163" s="3"/>
      <c r="J163" s="1">
        <v>44274.401828703703</v>
      </c>
      <c r="K163" s="4"/>
      <c r="L163" s="4">
        <v>10.5302333333333</v>
      </c>
      <c r="M163" s="4">
        <v>0</v>
      </c>
      <c r="N163" s="3" t="b">
        <v>1</v>
      </c>
      <c r="O163" s="4">
        <v>0</v>
      </c>
      <c r="P163" s="4"/>
      <c r="Q163" s="4">
        <v>0</v>
      </c>
      <c r="R163" s="4"/>
      <c r="S163" s="4"/>
      <c r="T163" s="3" t="b">
        <v>0</v>
      </c>
      <c r="U163" s="4"/>
      <c r="V163" s="3" t="b">
        <v>0</v>
      </c>
      <c r="W163" s="4">
        <v>7.2278833333333301</v>
      </c>
      <c r="X163" s="4">
        <v>71165.320470705599</v>
      </c>
      <c r="Y163" s="4">
        <v>80.838671975155805</v>
      </c>
      <c r="Z163" s="3" t="b">
        <v>0</v>
      </c>
    </row>
    <row r="164" spans="1:26">
      <c r="A164" s="3"/>
      <c r="B164" s="3"/>
      <c r="C164" s="3" t="s">
        <v>510</v>
      </c>
      <c r="D164" s="3" t="s">
        <v>174</v>
      </c>
      <c r="E164" s="3"/>
      <c r="F164" s="4">
        <v>96</v>
      </c>
      <c r="G164" s="3" t="s">
        <v>522</v>
      </c>
      <c r="H164" s="3" t="s">
        <v>7</v>
      </c>
      <c r="I164" s="3"/>
      <c r="J164" s="1">
        <v>44274.4167592593</v>
      </c>
      <c r="K164" s="4"/>
      <c r="L164" s="4">
        <v>10.486983333333299</v>
      </c>
      <c r="M164" s="4">
        <v>0</v>
      </c>
      <c r="N164" s="3" t="b">
        <v>1</v>
      </c>
      <c r="O164" s="4">
        <v>0</v>
      </c>
      <c r="P164" s="4"/>
      <c r="Q164" s="4">
        <v>0</v>
      </c>
      <c r="R164" s="4"/>
      <c r="S164" s="4" t="s">
        <v>30</v>
      </c>
      <c r="T164" s="3" t="b">
        <v>0</v>
      </c>
      <c r="U164" s="4"/>
      <c r="V164" s="3" t="b">
        <v>0</v>
      </c>
      <c r="W164" s="4">
        <v>7.2244000000000002</v>
      </c>
      <c r="X164" s="4">
        <v>70801.640641669597</v>
      </c>
      <c r="Y164" s="4">
        <v>74.571436909140999</v>
      </c>
      <c r="Z164" s="3" t="b">
        <v>0</v>
      </c>
    </row>
    <row r="165" spans="1:26">
      <c r="A165" s="3"/>
      <c r="B165" s="3"/>
      <c r="C165" s="3" t="s">
        <v>521</v>
      </c>
      <c r="D165" s="3" t="s">
        <v>174</v>
      </c>
      <c r="E165" s="3"/>
      <c r="F165" s="4">
        <v>89</v>
      </c>
      <c r="G165" s="3" t="s">
        <v>520</v>
      </c>
      <c r="H165" s="3" t="s">
        <v>7</v>
      </c>
      <c r="I165" s="3"/>
      <c r="J165" s="1">
        <v>44274.431828703702</v>
      </c>
      <c r="K165" s="4"/>
      <c r="L165" s="4">
        <v>10.400499999999999</v>
      </c>
      <c r="M165" s="4">
        <v>0</v>
      </c>
      <c r="N165" s="3" t="b">
        <v>1</v>
      </c>
      <c r="O165" s="4">
        <v>0</v>
      </c>
      <c r="P165" s="4"/>
      <c r="Q165" s="4">
        <v>0</v>
      </c>
      <c r="R165" s="4"/>
      <c r="S165" s="4"/>
      <c r="T165" s="3" t="b">
        <v>0</v>
      </c>
      <c r="U165" s="4"/>
      <c r="V165" s="3" t="b">
        <v>0</v>
      </c>
      <c r="W165" s="4">
        <v>7.22441666666667</v>
      </c>
      <c r="X165" s="4">
        <v>77754.782017816295</v>
      </c>
      <c r="Y165" s="4">
        <v>77.255418643145404</v>
      </c>
      <c r="Z165" s="3" t="b">
        <v>0</v>
      </c>
    </row>
    <row r="166" spans="1:26">
      <c r="A166" s="3"/>
      <c r="B166" s="3"/>
      <c r="C166" s="3" t="s">
        <v>519</v>
      </c>
      <c r="D166" s="3" t="s">
        <v>174</v>
      </c>
      <c r="E166" s="3"/>
      <c r="F166" s="4">
        <v>97</v>
      </c>
      <c r="G166" s="3" t="s">
        <v>518</v>
      </c>
      <c r="H166" s="3" t="s">
        <v>7</v>
      </c>
      <c r="I166" s="3"/>
      <c r="J166" s="1">
        <v>44274.446967592601</v>
      </c>
      <c r="K166" s="4"/>
      <c r="L166" s="4">
        <v>10.132350000000001</v>
      </c>
      <c r="M166" s="4">
        <v>0</v>
      </c>
      <c r="N166" s="3" t="b">
        <v>1</v>
      </c>
      <c r="O166" s="4">
        <v>0</v>
      </c>
      <c r="P166" s="4"/>
      <c r="Q166" s="4">
        <v>0</v>
      </c>
      <c r="R166" s="4"/>
      <c r="S166" s="4" t="s">
        <v>30</v>
      </c>
      <c r="T166" s="3" t="b">
        <v>0</v>
      </c>
      <c r="U166" s="4" t="s">
        <v>30</v>
      </c>
      <c r="V166" s="3" t="b">
        <v>0</v>
      </c>
      <c r="W166" s="4">
        <v>7.2244000000000002</v>
      </c>
      <c r="X166" s="4">
        <v>76663.386397363895</v>
      </c>
      <c r="Y166" s="4">
        <v>75.743326820439805</v>
      </c>
      <c r="Z166" s="3" t="b">
        <v>0</v>
      </c>
    </row>
    <row r="167" spans="1:26">
      <c r="A167" s="3"/>
      <c r="B167" s="3"/>
      <c r="C167" s="3" t="s">
        <v>517</v>
      </c>
      <c r="D167" s="3" t="s">
        <v>174</v>
      </c>
      <c r="E167" s="3"/>
      <c r="F167" s="4">
        <v>98</v>
      </c>
      <c r="G167" s="3" t="s">
        <v>516</v>
      </c>
      <c r="H167" s="3" t="s">
        <v>7</v>
      </c>
      <c r="I167" s="3"/>
      <c r="J167" s="1">
        <v>44274.461932870399</v>
      </c>
      <c r="K167" s="4"/>
      <c r="L167" s="4">
        <v>10.487</v>
      </c>
      <c r="M167" s="4">
        <v>0</v>
      </c>
      <c r="N167" s="3" t="b">
        <v>1</v>
      </c>
      <c r="O167" s="4">
        <v>0</v>
      </c>
      <c r="P167" s="4"/>
      <c r="Q167" s="4">
        <v>0</v>
      </c>
      <c r="R167" s="4"/>
      <c r="S167" s="4" t="s">
        <v>30</v>
      </c>
      <c r="T167" s="3" t="b">
        <v>0</v>
      </c>
      <c r="U167" s="4"/>
      <c r="V167" s="3" t="b">
        <v>0</v>
      </c>
      <c r="W167" s="4">
        <v>7.2244333333333302</v>
      </c>
      <c r="X167" s="4">
        <v>71813.622922592695</v>
      </c>
      <c r="Y167" s="4">
        <v>79.6137519998871</v>
      </c>
      <c r="Z167" s="3" t="b">
        <v>0</v>
      </c>
    </row>
    <row r="168" spans="1:26">
      <c r="A168" s="3"/>
      <c r="B168" s="3"/>
      <c r="C168" s="3" t="s">
        <v>515</v>
      </c>
      <c r="D168" s="3" t="s">
        <v>174</v>
      </c>
      <c r="E168" s="3"/>
      <c r="F168" s="4">
        <v>99</v>
      </c>
      <c r="G168" s="3" t="s">
        <v>514</v>
      </c>
      <c r="H168" s="3" t="s">
        <v>7</v>
      </c>
      <c r="I168" s="3"/>
      <c r="J168" s="1">
        <v>44274.476863425902</v>
      </c>
      <c r="K168" s="4"/>
      <c r="L168" s="4">
        <v>10.461033333333299</v>
      </c>
      <c r="M168" s="4">
        <v>0</v>
      </c>
      <c r="N168" s="3" t="b">
        <v>1</v>
      </c>
      <c r="O168" s="4">
        <v>0</v>
      </c>
      <c r="P168" s="4"/>
      <c r="Q168" s="4">
        <v>0</v>
      </c>
      <c r="R168" s="4"/>
      <c r="S168" s="4" t="s">
        <v>30</v>
      </c>
      <c r="T168" s="3" t="b">
        <v>0</v>
      </c>
      <c r="U168" s="4" t="s">
        <v>30</v>
      </c>
      <c r="V168" s="3" t="b">
        <v>0</v>
      </c>
      <c r="W168" s="4">
        <v>7.22441666666667</v>
      </c>
      <c r="X168" s="4">
        <v>111152.202635033</v>
      </c>
      <c r="Y168" s="4">
        <v>75.557820879693594</v>
      </c>
      <c r="Z168" s="3" t="b">
        <v>0</v>
      </c>
    </row>
    <row r="169" spans="1:26">
      <c r="A169" s="3"/>
      <c r="B169" s="3"/>
      <c r="C169" s="3" t="s">
        <v>513</v>
      </c>
      <c r="D169" s="3" t="s">
        <v>174</v>
      </c>
      <c r="E169" s="3"/>
      <c r="F169" s="4">
        <v>100</v>
      </c>
      <c r="G169" s="3" t="s">
        <v>512</v>
      </c>
      <c r="H169" s="3" t="s">
        <v>7</v>
      </c>
      <c r="I169" s="3"/>
      <c r="J169" s="1">
        <v>44274.491793981499</v>
      </c>
      <c r="K169" s="4"/>
      <c r="L169" s="4">
        <v>10.002649999999999</v>
      </c>
      <c r="M169" s="4">
        <v>0</v>
      </c>
      <c r="N169" s="3" t="b">
        <v>1</v>
      </c>
      <c r="O169" s="4">
        <v>0</v>
      </c>
      <c r="P169" s="4"/>
      <c r="Q169" s="4">
        <v>0</v>
      </c>
      <c r="R169" s="4"/>
      <c r="S169" s="4" t="s">
        <v>30</v>
      </c>
      <c r="T169" s="3" t="b">
        <v>0</v>
      </c>
      <c r="U169" s="4"/>
      <c r="V169" s="3" t="b">
        <v>0</v>
      </c>
      <c r="W169" s="4">
        <v>7.22441666666667</v>
      </c>
      <c r="X169" s="4">
        <v>70734.748986074803</v>
      </c>
      <c r="Y169" s="4">
        <v>79.698776603595306</v>
      </c>
      <c r="Z169" s="3" t="b">
        <v>0</v>
      </c>
    </row>
    <row r="170" spans="1:26">
      <c r="A170" s="3"/>
      <c r="B170" s="3"/>
      <c r="C170" s="3" t="s">
        <v>510</v>
      </c>
      <c r="D170" s="3" t="s">
        <v>174</v>
      </c>
      <c r="E170" s="3"/>
      <c r="F170" s="4">
        <v>96</v>
      </c>
      <c r="G170" s="3" t="s">
        <v>509</v>
      </c>
      <c r="H170" s="3" t="s">
        <v>7</v>
      </c>
      <c r="I170" s="3"/>
      <c r="J170" s="1">
        <v>44274.521689814799</v>
      </c>
      <c r="K170" s="4"/>
      <c r="L170" s="4">
        <v>10.4783666666667</v>
      </c>
      <c r="M170" s="4">
        <v>0</v>
      </c>
      <c r="N170" s="3" t="b">
        <v>1</v>
      </c>
      <c r="O170" s="4">
        <v>0</v>
      </c>
      <c r="P170" s="4"/>
      <c r="Q170" s="4">
        <v>0</v>
      </c>
      <c r="R170" s="4"/>
      <c r="S170" s="4"/>
      <c r="T170" s="3" t="b">
        <v>0</v>
      </c>
      <c r="U170" s="4"/>
      <c r="V170" s="3" t="b">
        <v>0</v>
      </c>
      <c r="W170" s="4">
        <v>7.22445</v>
      </c>
      <c r="X170" s="4">
        <v>71112.786022316606</v>
      </c>
      <c r="Y170" s="4">
        <v>75.236180356111703</v>
      </c>
      <c r="Z170" s="3" t="b">
        <v>0</v>
      </c>
    </row>
    <row r="171" spans="1:26">
      <c r="A171" s="3"/>
      <c r="B171" s="3"/>
      <c r="C171" s="3" t="s">
        <v>508</v>
      </c>
      <c r="D171" s="3" t="s">
        <v>174</v>
      </c>
      <c r="E171" s="3"/>
      <c r="F171" s="4">
        <v>101</v>
      </c>
      <c r="G171" s="3" t="s">
        <v>507</v>
      </c>
      <c r="H171" s="3" t="s">
        <v>7</v>
      </c>
      <c r="I171" s="3"/>
      <c r="J171" s="1">
        <v>44274.536736111098</v>
      </c>
      <c r="K171" s="4"/>
      <c r="L171" s="4" t="s">
        <v>30</v>
      </c>
      <c r="M171" s="4" t="s">
        <v>30</v>
      </c>
      <c r="N171" s="3" t="b">
        <v>0</v>
      </c>
      <c r="O171" s="4" t="s">
        <v>30</v>
      </c>
      <c r="P171" s="4" t="s">
        <v>30</v>
      </c>
      <c r="Q171" s="4" t="s">
        <v>30</v>
      </c>
      <c r="R171" s="4" t="s">
        <v>30</v>
      </c>
      <c r="S171" s="4" t="s">
        <v>30</v>
      </c>
      <c r="T171" s="3" t="b">
        <v>0</v>
      </c>
      <c r="U171" s="4" t="s">
        <v>30</v>
      </c>
      <c r="V171" s="3" t="b">
        <v>0</v>
      </c>
      <c r="W171" s="4">
        <v>7.2243833333333303</v>
      </c>
      <c r="X171" s="4">
        <v>69637.966862966801</v>
      </c>
      <c r="Y171" s="4">
        <v>79.330684807728503</v>
      </c>
      <c r="Z171" s="3" t="b">
        <v>0</v>
      </c>
    </row>
    <row r="172" spans="1:26">
      <c r="A172" s="3"/>
      <c r="B172" s="3"/>
      <c r="C172" s="3" t="s">
        <v>505</v>
      </c>
      <c r="D172" s="3" t="s">
        <v>174</v>
      </c>
      <c r="E172" s="3"/>
      <c r="F172" s="4">
        <v>102</v>
      </c>
      <c r="G172" s="3" t="s">
        <v>506</v>
      </c>
      <c r="H172" s="3" t="s">
        <v>7</v>
      </c>
      <c r="I172" s="3"/>
      <c r="J172" s="1">
        <v>44274.551759259302</v>
      </c>
      <c r="K172" s="4"/>
      <c r="L172" s="4">
        <v>10.478350000000001</v>
      </c>
      <c r="M172" s="4">
        <v>0</v>
      </c>
      <c r="N172" s="3" t="b">
        <v>1</v>
      </c>
      <c r="O172" s="4">
        <v>0</v>
      </c>
      <c r="P172" s="4"/>
      <c r="Q172" s="4">
        <v>0</v>
      </c>
      <c r="R172" s="4"/>
      <c r="S172" s="4"/>
      <c r="T172" s="3" t="b">
        <v>0</v>
      </c>
      <c r="U172" s="4"/>
      <c r="V172" s="3" t="b">
        <v>0</v>
      </c>
      <c r="W172" s="4">
        <v>7.2244333333333302</v>
      </c>
      <c r="X172" s="4">
        <v>65510.237233264801</v>
      </c>
      <c r="Y172" s="4">
        <v>76.996276462641802</v>
      </c>
      <c r="Z172" s="3" t="b">
        <v>0</v>
      </c>
    </row>
    <row r="173" spans="1:26">
      <c r="A173" s="3"/>
      <c r="B173" s="3"/>
      <c r="C173" s="3" t="s">
        <v>505</v>
      </c>
      <c r="D173" s="3" t="s">
        <v>174</v>
      </c>
      <c r="E173" s="3"/>
      <c r="F173" s="4">
        <v>102</v>
      </c>
      <c r="G173" s="3" t="s">
        <v>504</v>
      </c>
      <c r="H173" s="3" t="s">
        <v>7</v>
      </c>
      <c r="I173" s="3"/>
      <c r="J173" s="1">
        <v>44274.566782407397</v>
      </c>
      <c r="K173" s="4"/>
      <c r="L173" s="4">
        <v>10.4004833333333</v>
      </c>
      <c r="M173" s="4">
        <v>0</v>
      </c>
      <c r="N173" s="3" t="b">
        <v>1</v>
      </c>
      <c r="O173" s="4">
        <v>0</v>
      </c>
      <c r="P173" s="4"/>
      <c r="Q173" s="4">
        <v>0</v>
      </c>
      <c r="R173" s="4"/>
      <c r="S173" s="4" t="s">
        <v>30</v>
      </c>
      <c r="T173" s="3" t="b">
        <v>0</v>
      </c>
      <c r="U173" s="4"/>
      <c r="V173" s="3" t="b">
        <v>0</v>
      </c>
      <c r="W173" s="4">
        <v>7.2244000000000002</v>
      </c>
      <c r="X173" s="4">
        <v>68795.591990097906</v>
      </c>
      <c r="Y173" s="4">
        <v>78.267186945188897</v>
      </c>
      <c r="Z173" s="3" t="b">
        <v>0</v>
      </c>
    </row>
    <row r="174" spans="1:26">
      <c r="A174" s="3"/>
      <c r="B174" s="3"/>
      <c r="C174" s="3" t="s">
        <v>503</v>
      </c>
      <c r="D174" s="3" t="s">
        <v>174</v>
      </c>
      <c r="E174" s="3"/>
      <c r="F174" s="4">
        <v>103</v>
      </c>
      <c r="G174" s="3" t="s">
        <v>502</v>
      </c>
      <c r="H174" s="3" t="s">
        <v>7</v>
      </c>
      <c r="I174" s="3"/>
      <c r="J174" s="1">
        <v>44274.581863425898</v>
      </c>
      <c r="K174" s="4"/>
      <c r="L174" s="4">
        <v>10.512933333333301</v>
      </c>
      <c r="M174" s="4">
        <v>0</v>
      </c>
      <c r="N174" s="3" t="b">
        <v>1</v>
      </c>
      <c r="O174" s="4">
        <v>0</v>
      </c>
      <c r="P174" s="4"/>
      <c r="Q174" s="4">
        <v>0</v>
      </c>
      <c r="R174" s="4"/>
      <c r="S174" s="4"/>
      <c r="T174" s="3" t="b">
        <v>0</v>
      </c>
      <c r="U174" s="4" t="s">
        <v>30</v>
      </c>
      <c r="V174" s="3" t="b">
        <v>0</v>
      </c>
      <c r="W174" s="4">
        <v>7.2244333333333302</v>
      </c>
      <c r="X174" s="4">
        <v>70607.254376370402</v>
      </c>
      <c r="Y174" s="4">
        <v>75.291516481828097</v>
      </c>
      <c r="Z174" s="3" t="b">
        <v>0</v>
      </c>
    </row>
    <row r="175" spans="1:26">
      <c r="A175" s="3"/>
      <c r="B175" s="3"/>
      <c r="C175" s="3" t="s">
        <v>501</v>
      </c>
      <c r="D175" s="3" t="s">
        <v>174</v>
      </c>
      <c r="E175" s="3"/>
      <c r="F175" s="4">
        <v>104</v>
      </c>
      <c r="G175" s="3" t="s">
        <v>500</v>
      </c>
      <c r="H175" s="3" t="s">
        <v>7</v>
      </c>
      <c r="I175" s="3"/>
      <c r="J175" s="1">
        <v>44274.596875000003</v>
      </c>
      <c r="K175" s="4"/>
      <c r="L175" s="4">
        <v>10.4956666666667</v>
      </c>
      <c r="M175" s="4">
        <v>0</v>
      </c>
      <c r="N175" s="3" t="b">
        <v>1</v>
      </c>
      <c r="O175" s="4">
        <v>0</v>
      </c>
      <c r="P175" s="4"/>
      <c r="Q175" s="4">
        <v>0</v>
      </c>
      <c r="R175" s="4"/>
      <c r="S175" s="4"/>
      <c r="T175" s="3" t="b">
        <v>0</v>
      </c>
      <c r="U175" s="4"/>
      <c r="V175" s="3" t="b">
        <v>0</v>
      </c>
      <c r="W175" s="4">
        <v>7.2244333333333302</v>
      </c>
      <c r="X175" s="4">
        <v>83686.536389269604</v>
      </c>
      <c r="Y175" s="4">
        <v>74.193799331412805</v>
      </c>
      <c r="Z175" s="3" t="b">
        <v>0</v>
      </c>
    </row>
    <row r="176" spans="1:26">
      <c r="A176" s="3"/>
      <c r="B176" s="3"/>
      <c r="C176" s="3" t="s">
        <v>499</v>
      </c>
      <c r="D176" s="3" t="s">
        <v>174</v>
      </c>
      <c r="E176" s="3"/>
      <c r="F176" s="4">
        <v>105</v>
      </c>
      <c r="G176" s="3" t="s">
        <v>498</v>
      </c>
      <c r="H176" s="3" t="s">
        <v>7</v>
      </c>
      <c r="I176" s="3"/>
      <c r="J176" s="1">
        <v>44274.611863425896</v>
      </c>
      <c r="K176" s="4"/>
      <c r="L176" s="4">
        <v>10.426450000000001</v>
      </c>
      <c r="M176" s="4">
        <v>0</v>
      </c>
      <c r="N176" s="3" t="b">
        <v>1</v>
      </c>
      <c r="O176" s="4">
        <v>0</v>
      </c>
      <c r="P176" s="4"/>
      <c r="Q176" s="4">
        <v>0</v>
      </c>
      <c r="R176" s="4"/>
      <c r="S176" s="4" t="s">
        <v>30</v>
      </c>
      <c r="T176" s="3" t="b">
        <v>0</v>
      </c>
      <c r="U176" s="4"/>
      <c r="V176" s="3" t="b">
        <v>0</v>
      </c>
      <c r="W176" s="4">
        <v>7.2244333333333302</v>
      </c>
      <c r="X176" s="4">
        <v>75356.134776984996</v>
      </c>
      <c r="Y176" s="4">
        <v>75.4560231272213</v>
      </c>
      <c r="Z176" s="3" t="b">
        <v>0</v>
      </c>
    </row>
    <row r="177" spans="1:26">
      <c r="A177" s="3"/>
      <c r="B177" s="3"/>
      <c r="C177" s="3" t="s">
        <v>497</v>
      </c>
      <c r="D177" s="3" t="s">
        <v>174</v>
      </c>
      <c r="E177" s="3"/>
      <c r="F177" s="4">
        <v>106</v>
      </c>
      <c r="G177" s="3" t="s">
        <v>496</v>
      </c>
      <c r="H177" s="3" t="s">
        <v>7</v>
      </c>
      <c r="I177" s="3"/>
      <c r="J177" s="1">
        <v>44274.626898148097</v>
      </c>
      <c r="K177" s="4"/>
      <c r="L177" s="4">
        <v>10.48695</v>
      </c>
      <c r="M177" s="4">
        <v>0</v>
      </c>
      <c r="N177" s="3" t="b">
        <v>1</v>
      </c>
      <c r="O177" s="4">
        <v>0</v>
      </c>
      <c r="P177" s="4"/>
      <c r="Q177" s="4">
        <v>0</v>
      </c>
      <c r="R177" s="4"/>
      <c r="S177" s="4" t="s">
        <v>30</v>
      </c>
      <c r="T177" s="3" t="b">
        <v>0</v>
      </c>
      <c r="U177" s="4"/>
      <c r="V177" s="3" t="b">
        <v>0</v>
      </c>
      <c r="W177" s="4">
        <v>7.2243833333333303</v>
      </c>
      <c r="X177" s="4">
        <v>73529.029872063096</v>
      </c>
      <c r="Y177" s="4">
        <v>79.091054295794706</v>
      </c>
      <c r="Z177" s="3" t="b">
        <v>0</v>
      </c>
    </row>
    <row r="178" spans="1:26">
      <c r="A178" s="3"/>
      <c r="B178" s="3"/>
      <c r="C178" s="3" t="s">
        <v>495</v>
      </c>
      <c r="D178" s="3" t="s">
        <v>174</v>
      </c>
      <c r="E178" s="3"/>
      <c r="F178" s="4">
        <v>107</v>
      </c>
      <c r="G178" s="3" t="s">
        <v>494</v>
      </c>
      <c r="H178" s="3" t="s">
        <v>7</v>
      </c>
      <c r="I178" s="3"/>
      <c r="J178" s="1">
        <v>44274.641956018502</v>
      </c>
      <c r="K178" s="4"/>
      <c r="L178" s="4">
        <v>10.409316666666699</v>
      </c>
      <c r="M178" s="4">
        <v>0</v>
      </c>
      <c r="N178" s="3" t="b">
        <v>1</v>
      </c>
      <c r="O178" s="4">
        <v>0</v>
      </c>
      <c r="P178" s="4"/>
      <c r="Q178" s="4">
        <v>0</v>
      </c>
      <c r="R178" s="4"/>
      <c r="S178" s="4" t="s">
        <v>30</v>
      </c>
      <c r="T178" s="3" t="b">
        <v>0</v>
      </c>
      <c r="U178" s="4"/>
      <c r="V178" s="3" t="b">
        <v>0</v>
      </c>
      <c r="W178" s="4">
        <v>7.2211166666666697</v>
      </c>
      <c r="X178" s="4">
        <v>60191.121726946098</v>
      </c>
      <c r="Y178" s="4">
        <v>78.306009059291497</v>
      </c>
      <c r="Z178" s="3" t="b">
        <v>0</v>
      </c>
    </row>
    <row r="179" spans="1:26">
      <c r="A179" s="3"/>
      <c r="B179" s="3"/>
      <c r="C179" s="3" t="s">
        <v>493</v>
      </c>
      <c r="D179" s="3" t="s">
        <v>174</v>
      </c>
      <c r="E179" s="3"/>
      <c r="F179" s="4">
        <v>108</v>
      </c>
      <c r="G179" s="3" t="s">
        <v>492</v>
      </c>
      <c r="H179" s="3" t="s">
        <v>7</v>
      </c>
      <c r="I179" s="3"/>
      <c r="J179" s="1">
        <v>44274.657048611101</v>
      </c>
      <c r="K179" s="4"/>
      <c r="L179" s="4">
        <v>10.4783333333333</v>
      </c>
      <c r="M179" s="4">
        <v>0</v>
      </c>
      <c r="N179" s="3" t="b">
        <v>1</v>
      </c>
      <c r="O179" s="4">
        <v>0</v>
      </c>
      <c r="P179" s="4"/>
      <c r="Q179" s="4">
        <v>0</v>
      </c>
      <c r="R179" s="4"/>
      <c r="S179" s="4" t="s">
        <v>30</v>
      </c>
      <c r="T179" s="3" t="b">
        <v>0</v>
      </c>
      <c r="U179" s="4"/>
      <c r="V179" s="3" t="b">
        <v>0</v>
      </c>
      <c r="W179" s="4">
        <v>7.2244000000000002</v>
      </c>
      <c r="X179" s="4">
        <v>64342.315787875697</v>
      </c>
      <c r="Y179" s="4">
        <v>74.365746501736794</v>
      </c>
      <c r="Z179" s="3" t="b">
        <v>0</v>
      </c>
    </row>
    <row r="180" spans="1:26">
      <c r="A180" s="3"/>
      <c r="B180" s="3"/>
      <c r="C180" s="3" t="s">
        <v>490</v>
      </c>
      <c r="D180" s="3" t="s">
        <v>174</v>
      </c>
      <c r="E180" s="3"/>
      <c r="F180" s="4">
        <v>109</v>
      </c>
      <c r="G180" s="3" t="s">
        <v>489</v>
      </c>
      <c r="H180" s="3" t="s">
        <v>7</v>
      </c>
      <c r="I180" s="3"/>
      <c r="J180" s="1">
        <v>44274.687280092599</v>
      </c>
      <c r="K180" s="4"/>
      <c r="L180" s="4">
        <v>10.443716666666701</v>
      </c>
      <c r="M180" s="4">
        <v>0</v>
      </c>
      <c r="N180" s="3" t="b">
        <v>1</v>
      </c>
      <c r="O180" s="4">
        <v>0</v>
      </c>
      <c r="P180" s="4"/>
      <c r="Q180" s="4">
        <v>0</v>
      </c>
      <c r="R180" s="4"/>
      <c r="S180" s="4"/>
      <c r="T180" s="3" t="b">
        <v>0</v>
      </c>
      <c r="U180" s="4"/>
      <c r="V180" s="3" t="b">
        <v>0</v>
      </c>
      <c r="W180" s="4">
        <v>7.2243833333333303</v>
      </c>
      <c r="X180" s="4">
        <v>143311.54117131801</v>
      </c>
      <c r="Y180" s="4">
        <v>78.144771174533901</v>
      </c>
      <c r="Z180" s="3" t="b">
        <v>0</v>
      </c>
    </row>
    <row r="181" spans="1:26">
      <c r="A181" s="3"/>
      <c r="B181" s="3"/>
      <c r="C181" s="3" t="s">
        <v>488</v>
      </c>
      <c r="D181" s="3" t="s">
        <v>174</v>
      </c>
      <c r="E181" s="3"/>
      <c r="F181" s="4">
        <v>110</v>
      </c>
      <c r="G181" s="3" t="s">
        <v>487</v>
      </c>
      <c r="H181" s="3" t="s">
        <v>7</v>
      </c>
      <c r="I181" s="3"/>
      <c r="J181" s="1">
        <v>44274.702291666697</v>
      </c>
      <c r="K181" s="4"/>
      <c r="L181" s="4">
        <v>10.4697</v>
      </c>
      <c r="M181" s="4">
        <v>0</v>
      </c>
      <c r="N181" s="3" t="b">
        <v>1</v>
      </c>
      <c r="O181" s="4">
        <v>0</v>
      </c>
      <c r="P181" s="4"/>
      <c r="Q181" s="4">
        <v>0</v>
      </c>
      <c r="R181" s="4"/>
      <c r="S181" s="4"/>
      <c r="T181" s="3" t="b">
        <v>0</v>
      </c>
      <c r="U181" s="4"/>
      <c r="V181" s="3" t="b">
        <v>0</v>
      </c>
      <c r="W181" s="4">
        <v>7.2209500000000002</v>
      </c>
      <c r="X181" s="4">
        <v>74535.323918093403</v>
      </c>
      <c r="Y181" s="4">
        <v>74.626856192483899</v>
      </c>
      <c r="Z181" s="3" t="b">
        <v>0</v>
      </c>
    </row>
    <row r="182" spans="1:26">
      <c r="A182" s="3"/>
      <c r="B182" s="3"/>
      <c r="C182" s="3" t="s">
        <v>486</v>
      </c>
      <c r="D182" s="3" t="s">
        <v>174</v>
      </c>
      <c r="E182" s="3"/>
      <c r="F182" s="4">
        <v>111</v>
      </c>
      <c r="G182" s="3" t="s">
        <v>485</v>
      </c>
      <c r="H182" s="3" t="s">
        <v>7</v>
      </c>
      <c r="I182" s="3"/>
      <c r="J182" s="1">
        <v>44274.717314814799</v>
      </c>
      <c r="K182" s="4"/>
      <c r="L182" s="4">
        <v>10.469666666666701</v>
      </c>
      <c r="M182" s="4">
        <v>0</v>
      </c>
      <c r="N182" s="3" t="b">
        <v>1</v>
      </c>
      <c r="O182" s="4">
        <v>0</v>
      </c>
      <c r="P182" s="4"/>
      <c r="Q182" s="4">
        <v>0</v>
      </c>
      <c r="R182" s="4"/>
      <c r="S182" s="4" t="s">
        <v>30</v>
      </c>
      <c r="T182" s="3" t="b">
        <v>0</v>
      </c>
      <c r="U182" s="4"/>
      <c r="V182" s="3" t="b">
        <v>0</v>
      </c>
      <c r="W182" s="4">
        <v>7.2209166666666702</v>
      </c>
      <c r="X182" s="4">
        <v>78934.813548310995</v>
      </c>
      <c r="Y182" s="4">
        <v>78.071144368436606</v>
      </c>
      <c r="Z182" s="3" t="b">
        <v>0</v>
      </c>
    </row>
    <row r="183" spans="1:26">
      <c r="A183" s="3"/>
      <c r="B183" s="3"/>
      <c r="C183" s="3" t="s">
        <v>463</v>
      </c>
      <c r="D183" s="3" t="s">
        <v>174</v>
      </c>
      <c r="E183" s="3"/>
      <c r="F183" s="4">
        <v>112</v>
      </c>
      <c r="G183" s="3" t="s">
        <v>462</v>
      </c>
      <c r="H183" s="3" t="s">
        <v>7</v>
      </c>
      <c r="I183" s="3"/>
      <c r="J183" s="1">
        <v>44274.958657407398</v>
      </c>
      <c r="K183" s="4"/>
      <c r="L183" s="4">
        <v>10.4004833333333</v>
      </c>
      <c r="M183" s="4">
        <v>0</v>
      </c>
      <c r="N183" s="3" t="b">
        <v>1</v>
      </c>
      <c r="O183" s="4">
        <v>0</v>
      </c>
      <c r="P183" s="4"/>
      <c r="Q183" s="4">
        <v>0</v>
      </c>
      <c r="R183" s="4"/>
      <c r="S183" s="4" t="s">
        <v>30</v>
      </c>
      <c r="T183" s="3" t="b">
        <v>0</v>
      </c>
      <c r="U183" s="4"/>
      <c r="V183" s="3" t="b">
        <v>0</v>
      </c>
      <c r="W183" s="4">
        <v>7.2244000000000002</v>
      </c>
      <c r="X183" s="4">
        <v>83171.532721779804</v>
      </c>
      <c r="Y183" s="4">
        <v>74.913675437222096</v>
      </c>
      <c r="Z183" s="3" t="b">
        <v>0</v>
      </c>
    </row>
    <row r="184" spans="1:26">
      <c r="A184" s="3"/>
      <c r="B184" s="3"/>
      <c r="C184" s="3" t="s">
        <v>461</v>
      </c>
      <c r="D184" s="3" t="s">
        <v>174</v>
      </c>
      <c r="E184" s="3"/>
      <c r="F184" s="4">
        <v>113</v>
      </c>
      <c r="G184" s="3" t="s">
        <v>460</v>
      </c>
      <c r="H184" s="3" t="s">
        <v>7</v>
      </c>
      <c r="I184" s="3"/>
      <c r="J184" s="1">
        <v>44274.973715277803</v>
      </c>
      <c r="K184" s="4"/>
      <c r="L184" s="4">
        <v>10.44375</v>
      </c>
      <c r="M184" s="4">
        <v>0</v>
      </c>
      <c r="N184" s="3" t="b">
        <v>1</v>
      </c>
      <c r="O184" s="4">
        <v>0</v>
      </c>
      <c r="P184" s="4"/>
      <c r="Q184" s="4">
        <v>0</v>
      </c>
      <c r="R184" s="4"/>
      <c r="S184" s="4"/>
      <c r="T184" s="3" t="b">
        <v>0</v>
      </c>
      <c r="U184" s="4"/>
      <c r="V184" s="3" t="b">
        <v>0</v>
      </c>
      <c r="W184" s="4">
        <v>7.22441666666667</v>
      </c>
      <c r="X184" s="4">
        <v>71154.967226759007</v>
      </c>
      <c r="Y184" s="4">
        <v>77.474707832483503</v>
      </c>
      <c r="Z184" s="3" t="b">
        <v>0</v>
      </c>
    </row>
    <row r="185" spans="1:26">
      <c r="A185" s="3"/>
      <c r="B185" s="3"/>
      <c r="C185" s="3" t="s">
        <v>458</v>
      </c>
      <c r="D185" s="3" t="s">
        <v>174</v>
      </c>
      <c r="E185" s="3"/>
      <c r="F185" s="4">
        <v>114</v>
      </c>
      <c r="G185" s="3" t="s">
        <v>459</v>
      </c>
      <c r="H185" s="3" t="s">
        <v>7</v>
      </c>
      <c r="I185" s="3"/>
      <c r="J185" s="1">
        <v>44274.988888888904</v>
      </c>
      <c r="K185" s="4"/>
      <c r="L185" s="4">
        <v>10.1323666666667</v>
      </c>
      <c r="M185" s="4">
        <v>0</v>
      </c>
      <c r="N185" s="3" t="b">
        <v>1</v>
      </c>
      <c r="O185" s="4">
        <v>0</v>
      </c>
      <c r="P185" s="4"/>
      <c r="Q185" s="4">
        <v>0</v>
      </c>
      <c r="R185" s="4"/>
      <c r="S185" s="4"/>
      <c r="T185" s="3" t="b">
        <v>0</v>
      </c>
      <c r="U185" s="4"/>
      <c r="V185" s="3" t="b">
        <v>0</v>
      </c>
      <c r="W185" s="4">
        <v>7.2278500000000001</v>
      </c>
      <c r="X185" s="4">
        <v>83692.990564451902</v>
      </c>
      <c r="Y185" s="4">
        <v>77.542926340584799</v>
      </c>
      <c r="Z185" s="3" t="b">
        <v>0</v>
      </c>
    </row>
    <row r="186" spans="1:26">
      <c r="A186" s="3"/>
      <c r="B186" s="3"/>
      <c r="C186" s="3" t="s">
        <v>458</v>
      </c>
      <c r="D186" s="3" t="s">
        <v>174</v>
      </c>
      <c r="E186" s="3"/>
      <c r="F186" s="4">
        <v>114</v>
      </c>
      <c r="G186" s="3" t="s">
        <v>457</v>
      </c>
      <c r="H186" s="3" t="s">
        <v>7</v>
      </c>
      <c r="I186" s="3"/>
      <c r="J186" s="1">
        <v>44275.003958333298</v>
      </c>
      <c r="K186" s="4"/>
      <c r="L186" s="4">
        <v>10.3486166666667</v>
      </c>
      <c r="M186" s="4">
        <v>0</v>
      </c>
      <c r="N186" s="3" t="b">
        <v>1</v>
      </c>
      <c r="O186" s="4">
        <v>0</v>
      </c>
      <c r="P186" s="4"/>
      <c r="Q186" s="4">
        <v>0</v>
      </c>
      <c r="R186" s="4"/>
      <c r="S186" s="4"/>
      <c r="T186" s="3" t="b">
        <v>0</v>
      </c>
      <c r="U186" s="4"/>
      <c r="V186" s="3" t="b">
        <v>0</v>
      </c>
      <c r="W186" s="4">
        <v>7.2244333333333302</v>
      </c>
      <c r="X186" s="4">
        <v>90383.209759625999</v>
      </c>
      <c r="Y186" s="4">
        <v>75.299058011950507</v>
      </c>
      <c r="Z186" s="3" t="b">
        <v>0</v>
      </c>
    </row>
    <row r="187" spans="1:26">
      <c r="A187" s="3"/>
      <c r="B187" s="3"/>
      <c r="C187" s="3" t="s">
        <v>456</v>
      </c>
      <c r="D187" s="3" t="s">
        <v>174</v>
      </c>
      <c r="E187" s="3"/>
      <c r="F187" s="4">
        <v>115</v>
      </c>
      <c r="G187" s="3" t="s">
        <v>455</v>
      </c>
      <c r="H187" s="3" t="s">
        <v>7</v>
      </c>
      <c r="I187" s="3"/>
      <c r="J187" s="1">
        <v>44275.019131944398</v>
      </c>
      <c r="K187" s="4"/>
      <c r="L187" s="4">
        <v>10.1324166666667</v>
      </c>
      <c r="M187" s="4">
        <v>0</v>
      </c>
      <c r="N187" s="3" t="b">
        <v>1</v>
      </c>
      <c r="O187" s="4">
        <v>0</v>
      </c>
      <c r="P187" s="4"/>
      <c r="Q187" s="4">
        <v>0</v>
      </c>
      <c r="R187" s="4"/>
      <c r="S187" s="4"/>
      <c r="T187" s="3" t="b">
        <v>0</v>
      </c>
      <c r="U187" s="4" t="s">
        <v>30</v>
      </c>
      <c r="V187" s="3" t="b">
        <v>0</v>
      </c>
      <c r="W187" s="4">
        <v>7.22445</v>
      </c>
      <c r="X187" s="4">
        <v>109782.679943592</v>
      </c>
      <c r="Y187" s="4">
        <v>77.278775403078797</v>
      </c>
      <c r="Z187" s="3" t="b">
        <v>0</v>
      </c>
    </row>
    <row r="188" spans="1:26">
      <c r="A188" s="3"/>
      <c r="B188" s="3"/>
      <c r="C188" s="3" t="s">
        <v>454</v>
      </c>
      <c r="D188" s="3" t="s">
        <v>174</v>
      </c>
      <c r="E188" s="3"/>
      <c r="F188" s="4">
        <v>116</v>
      </c>
      <c r="G188" s="3" t="s">
        <v>453</v>
      </c>
      <c r="H188" s="3" t="s">
        <v>7</v>
      </c>
      <c r="I188" s="3"/>
      <c r="J188" s="1">
        <v>44275.034293981502</v>
      </c>
      <c r="K188" s="4"/>
      <c r="L188" s="4">
        <v>10.40915</v>
      </c>
      <c r="M188" s="4">
        <v>0</v>
      </c>
      <c r="N188" s="3" t="b">
        <v>1</v>
      </c>
      <c r="O188" s="4">
        <v>0</v>
      </c>
      <c r="P188" s="4"/>
      <c r="Q188" s="4">
        <v>0</v>
      </c>
      <c r="R188" s="4"/>
      <c r="S188" s="4"/>
      <c r="T188" s="3" t="b">
        <v>0</v>
      </c>
      <c r="U188" s="4" t="s">
        <v>30</v>
      </c>
      <c r="V188" s="3" t="b">
        <v>0</v>
      </c>
      <c r="W188" s="4">
        <v>7.2244333333333302</v>
      </c>
      <c r="X188" s="4">
        <v>70918.758468752407</v>
      </c>
      <c r="Y188" s="4">
        <v>75.417737827630106</v>
      </c>
      <c r="Z188" s="3" t="b">
        <v>0</v>
      </c>
    </row>
    <row r="189" spans="1:26">
      <c r="A189" s="3"/>
      <c r="B189" s="3"/>
      <c r="C189" s="3" t="s">
        <v>452</v>
      </c>
      <c r="D189" s="3" t="s">
        <v>174</v>
      </c>
      <c r="E189" s="3"/>
      <c r="F189" s="4">
        <v>117</v>
      </c>
      <c r="G189" s="3" t="s">
        <v>451</v>
      </c>
      <c r="H189" s="3" t="s">
        <v>7</v>
      </c>
      <c r="I189" s="3"/>
      <c r="J189" s="1">
        <v>44275.049363425896</v>
      </c>
      <c r="K189" s="4"/>
      <c r="L189" s="4">
        <v>10.305350000000001</v>
      </c>
      <c r="M189" s="4">
        <v>0</v>
      </c>
      <c r="N189" s="3" t="b">
        <v>1</v>
      </c>
      <c r="O189" s="4">
        <v>0</v>
      </c>
      <c r="P189" s="4"/>
      <c r="Q189" s="4">
        <v>0</v>
      </c>
      <c r="R189" s="4"/>
      <c r="S189" s="4" t="s">
        <v>30</v>
      </c>
      <c r="T189" s="3" t="b">
        <v>0</v>
      </c>
      <c r="U189" s="4"/>
      <c r="V189" s="3" t="b">
        <v>0</v>
      </c>
      <c r="W189" s="4">
        <v>7.2243833333333303</v>
      </c>
      <c r="X189" s="4">
        <v>75077.507305609601</v>
      </c>
      <c r="Y189" s="4">
        <v>78.3877188052207</v>
      </c>
      <c r="Z189" s="3" t="b">
        <v>0</v>
      </c>
    </row>
    <row r="190" spans="1:26">
      <c r="A190" s="3"/>
      <c r="B190" s="3"/>
      <c r="C190" s="3" t="s">
        <v>450</v>
      </c>
      <c r="D190" s="3" t="s">
        <v>174</v>
      </c>
      <c r="E190" s="3"/>
      <c r="F190" s="4">
        <v>118</v>
      </c>
      <c r="G190" s="3" t="s">
        <v>449</v>
      </c>
      <c r="H190" s="3" t="s">
        <v>7</v>
      </c>
      <c r="I190" s="3"/>
      <c r="J190" s="1">
        <v>44275.064490740697</v>
      </c>
      <c r="K190" s="4"/>
      <c r="L190" s="4">
        <v>10.547549999999999</v>
      </c>
      <c r="M190" s="4">
        <v>0</v>
      </c>
      <c r="N190" s="3" t="b">
        <v>1</v>
      </c>
      <c r="O190" s="4">
        <v>0</v>
      </c>
      <c r="P190" s="4"/>
      <c r="Q190" s="4">
        <v>0</v>
      </c>
      <c r="R190" s="4"/>
      <c r="S190" s="4"/>
      <c r="T190" s="3" t="b">
        <v>0</v>
      </c>
      <c r="U190" s="4"/>
      <c r="V190" s="3" t="b">
        <v>0</v>
      </c>
      <c r="W190" s="4">
        <v>7.22445</v>
      </c>
      <c r="X190" s="4">
        <v>87298.823781717394</v>
      </c>
      <c r="Y190" s="4">
        <v>78.670028013842298</v>
      </c>
      <c r="Z190" s="3" t="b">
        <v>0</v>
      </c>
    </row>
    <row r="191" spans="1:26">
      <c r="A191" s="3"/>
      <c r="B191" s="3"/>
      <c r="C191" s="3" t="s">
        <v>448</v>
      </c>
      <c r="D191" s="3" t="s">
        <v>174</v>
      </c>
      <c r="E191" s="3"/>
      <c r="F191" s="4">
        <v>119</v>
      </c>
      <c r="G191" s="3" t="s">
        <v>447</v>
      </c>
      <c r="H191" s="3" t="s">
        <v>7</v>
      </c>
      <c r="I191" s="3"/>
      <c r="J191" s="1">
        <v>44275.079548611102</v>
      </c>
      <c r="K191" s="4"/>
      <c r="L191" s="4">
        <v>10.48695</v>
      </c>
      <c r="M191" s="4">
        <v>0</v>
      </c>
      <c r="N191" s="3" t="b">
        <v>1</v>
      </c>
      <c r="O191" s="4">
        <v>0</v>
      </c>
      <c r="P191" s="4"/>
      <c r="Q191" s="4">
        <v>0</v>
      </c>
      <c r="R191" s="4"/>
      <c r="S191" s="4"/>
      <c r="T191" s="3" t="b">
        <v>0</v>
      </c>
      <c r="U191" s="4"/>
      <c r="V191" s="3" t="b">
        <v>0</v>
      </c>
      <c r="W191" s="4">
        <v>7.2243833333333303</v>
      </c>
      <c r="X191" s="4">
        <v>82923.038215294597</v>
      </c>
      <c r="Y191" s="4">
        <v>76.389271924278702</v>
      </c>
      <c r="Z191" s="3" t="b">
        <v>0</v>
      </c>
    </row>
    <row r="192" spans="1:26">
      <c r="A192" s="3"/>
      <c r="B192" s="3"/>
      <c r="C192" s="3" t="s">
        <v>446</v>
      </c>
      <c r="D192" s="3" t="s">
        <v>174</v>
      </c>
      <c r="E192" s="3"/>
      <c r="F192" s="4">
        <v>120</v>
      </c>
      <c r="G192" s="3" t="s">
        <v>445</v>
      </c>
      <c r="H192" s="3" t="s">
        <v>7</v>
      </c>
      <c r="I192" s="3"/>
      <c r="J192" s="1">
        <v>44275.094618055598</v>
      </c>
      <c r="K192" s="4"/>
      <c r="L192" s="4">
        <v>10.3572666666667</v>
      </c>
      <c r="M192" s="4">
        <v>0</v>
      </c>
      <c r="N192" s="3" t="b">
        <v>1</v>
      </c>
      <c r="O192" s="4">
        <v>0</v>
      </c>
      <c r="P192" s="4"/>
      <c r="Q192" s="4">
        <v>0</v>
      </c>
      <c r="R192" s="4"/>
      <c r="S192" s="4"/>
      <c r="T192" s="3" t="b">
        <v>0</v>
      </c>
      <c r="U192" s="4"/>
      <c r="V192" s="3" t="b">
        <v>0</v>
      </c>
      <c r="W192" s="4">
        <v>7.2244333333333302</v>
      </c>
      <c r="X192" s="4">
        <v>72429.700152962294</v>
      </c>
      <c r="Y192" s="4">
        <v>80.316964987537204</v>
      </c>
      <c r="Z192" s="3" t="b">
        <v>0</v>
      </c>
    </row>
    <row r="193" spans="1:26">
      <c r="A193" s="3"/>
      <c r="B193" s="3"/>
      <c r="C193" s="3" t="s">
        <v>442</v>
      </c>
      <c r="D193" s="3" t="s">
        <v>174</v>
      </c>
      <c r="E193" s="3"/>
      <c r="F193" s="4">
        <v>121</v>
      </c>
      <c r="G193" s="3" t="s">
        <v>441</v>
      </c>
      <c r="H193" s="3" t="s">
        <v>7</v>
      </c>
      <c r="I193" s="3"/>
      <c r="J193" s="1">
        <v>44275.139872685198</v>
      </c>
      <c r="K193" s="4"/>
      <c r="L193" s="4">
        <v>10.556150000000001</v>
      </c>
      <c r="M193" s="4">
        <v>0</v>
      </c>
      <c r="N193" s="3" t="b">
        <v>1</v>
      </c>
      <c r="O193" s="4">
        <v>0</v>
      </c>
      <c r="P193" s="4"/>
      <c r="Q193" s="4">
        <v>0</v>
      </c>
      <c r="R193" s="4"/>
      <c r="S193" s="4"/>
      <c r="T193" s="3" t="b">
        <v>0</v>
      </c>
      <c r="U193" s="4"/>
      <c r="V193" s="3" t="b">
        <v>0</v>
      </c>
      <c r="W193" s="4">
        <v>7.2243833333333303</v>
      </c>
      <c r="X193" s="4">
        <v>84296.077874569295</v>
      </c>
      <c r="Y193" s="4">
        <v>75.340356060742394</v>
      </c>
      <c r="Z193" s="3" t="b">
        <v>0</v>
      </c>
    </row>
    <row r="194" spans="1:26">
      <c r="A194" s="3"/>
      <c r="B194" s="3"/>
      <c r="C194" s="3" t="s">
        <v>440</v>
      </c>
      <c r="D194" s="3" t="s">
        <v>174</v>
      </c>
      <c r="E194" s="3"/>
      <c r="F194" s="4">
        <v>122</v>
      </c>
      <c r="G194" s="3" t="s">
        <v>439</v>
      </c>
      <c r="H194" s="3" t="s">
        <v>7</v>
      </c>
      <c r="I194" s="3"/>
      <c r="J194" s="1">
        <v>44275.154872685198</v>
      </c>
      <c r="K194" s="4"/>
      <c r="L194" s="4">
        <v>10.4178</v>
      </c>
      <c r="M194" s="4">
        <v>0</v>
      </c>
      <c r="N194" s="3" t="b">
        <v>1</v>
      </c>
      <c r="O194" s="4">
        <v>0</v>
      </c>
      <c r="P194" s="4"/>
      <c r="Q194" s="4">
        <v>0</v>
      </c>
      <c r="R194" s="4"/>
      <c r="S194" s="4" t="s">
        <v>30</v>
      </c>
      <c r="T194" s="3" t="b">
        <v>0</v>
      </c>
      <c r="U194" s="4" t="s">
        <v>30</v>
      </c>
      <c r="V194" s="3" t="b">
        <v>0</v>
      </c>
      <c r="W194" s="4">
        <v>7.22441666666667</v>
      </c>
      <c r="X194" s="4">
        <v>96221.650673494602</v>
      </c>
      <c r="Y194" s="4">
        <v>78.573899409547906</v>
      </c>
      <c r="Z194" s="3" t="b">
        <v>0</v>
      </c>
    </row>
    <row r="195" spans="1:26">
      <c r="A195" s="3"/>
      <c r="B195" s="3"/>
      <c r="C195" s="3" t="s">
        <v>438</v>
      </c>
      <c r="D195" s="3" t="s">
        <v>174</v>
      </c>
      <c r="E195" s="3"/>
      <c r="F195" s="4">
        <v>123</v>
      </c>
      <c r="G195" s="3" t="s">
        <v>437</v>
      </c>
      <c r="H195" s="3" t="s">
        <v>7</v>
      </c>
      <c r="I195" s="3"/>
      <c r="J195" s="1">
        <v>44275.170023148101</v>
      </c>
      <c r="K195" s="4"/>
      <c r="L195" s="4">
        <v>10.4350666666667</v>
      </c>
      <c r="M195" s="4">
        <v>0</v>
      </c>
      <c r="N195" s="3" t="b">
        <v>1</v>
      </c>
      <c r="O195" s="4">
        <v>0</v>
      </c>
      <c r="P195" s="4"/>
      <c r="Q195" s="4">
        <v>0</v>
      </c>
      <c r="R195" s="4"/>
      <c r="S195" s="4"/>
      <c r="T195" s="3" t="b">
        <v>0</v>
      </c>
      <c r="U195" s="4" t="s">
        <v>30</v>
      </c>
      <c r="V195" s="3" t="b">
        <v>0</v>
      </c>
      <c r="W195" s="4">
        <v>7.2243833333333303</v>
      </c>
      <c r="X195" s="4">
        <v>85668.9530358552</v>
      </c>
      <c r="Y195" s="4">
        <v>75.707099494842396</v>
      </c>
      <c r="Z195" s="3" t="b">
        <v>0</v>
      </c>
    </row>
    <row r="196" spans="1:26">
      <c r="A196" s="3"/>
      <c r="B196" s="3"/>
      <c r="C196" s="3" t="s">
        <v>436</v>
      </c>
      <c r="D196" s="3" t="s">
        <v>174</v>
      </c>
      <c r="E196" s="3"/>
      <c r="F196" s="4">
        <v>124</v>
      </c>
      <c r="G196" s="3" t="s">
        <v>435</v>
      </c>
      <c r="H196" s="3" t="s">
        <v>7</v>
      </c>
      <c r="I196" s="3"/>
      <c r="J196" s="1">
        <v>44275.185011574104</v>
      </c>
      <c r="K196" s="4"/>
      <c r="L196" s="4">
        <v>10.46105</v>
      </c>
      <c r="M196" s="4">
        <v>0</v>
      </c>
      <c r="N196" s="3" t="b">
        <v>1</v>
      </c>
      <c r="O196" s="4">
        <v>0</v>
      </c>
      <c r="P196" s="4"/>
      <c r="Q196" s="4">
        <v>0</v>
      </c>
      <c r="R196" s="4"/>
      <c r="S196" s="4" t="s">
        <v>30</v>
      </c>
      <c r="T196" s="3" t="b">
        <v>0</v>
      </c>
      <c r="U196" s="4" t="s">
        <v>30</v>
      </c>
      <c r="V196" s="3" t="b">
        <v>0</v>
      </c>
      <c r="W196" s="4">
        <v>7.2278833333333301</v>
      </c>
      <c r="X196" s="4">
        <v>87744.924336847806</v>
      </c>
      <c r="Y196" s="4">
        <v>76.115084892709802</v>
      </c>
      <c r="Z196" s="3" t="b">
        <v>0</v>
      </c>
    </row>
    <row r="197" spans="1:26">
      <c r="A197" s="3"/>
      <c r="B197" s="3"/>
      <c r="C197" s="3" t="s">
        <v>434</v>
      </c>
      <c r="D197" s="3" t="s">
        <v>174</v>
      </c>
      <c r="E197" s="3"/>
      <c r="F197" s="4">
        <v>125</v>
      </c>
      <c r="G197" s="3" t="s">
        <v>433</v>
      </c>
      <c r="H197" s="3" t="s">
        <v>7</v>
      </c>
      <c r="I197" s="3"/>
      <c r="J197" s="1">
        <v>44275.199988425898</v>
      </c>
      <c r="K197" s="4"/>
      <c r="L197" s="4">
        <v>10.3745333333333</v>
      </c>
      <c r="M197" s="4">
        <v>0</v>
      </c>
      <c r="N197" s="3" t="b">
        <v>1</v>
      </c>
      <c r="O197" s="4">
        <v>0</v>
      </c>
      <c r="P197" s="4"/>
      <c r="Q197" s="4">
        <v>0</v>
      </c>
      <c r="R197" s="4"/>
      <c r="S197" s="4" t="s">
        <v>30</v>
      </c>
      <c r="T197" s="3" t="b">
        <v>0</v>
      </c>
      <c r="U197" s="4"/>
      <c r="V197" s="3" t="b">
        <v>0</v>
      </c>
      <c r="W197" s="4">
        <v>7.2243833333333303</v>
      </c>
      <c r="X197" s="4">
        <v>63611.932276361498</v>
      </c>
      <c r="Y197" s="4">
        <v>74.572257511531305</v>
      </c>
      <c r="Z197" s="3" t="b">
        <v>0</v>
      </c>
    </row>
    <row r="198" spans="1:26">
      <c r="A198" s="3"/>
      <c r="B198" s="3"/>
      <c r="C198" s="3" t="s">
        <v>421</v>
      </c>
      <c r="D198" s="3" t="s">
        <v>174</v>
      </c>
      <c r="E198" s="3"/>
      <c r="F198" s="4">
        <v>126</v>
      </c>
      <c r="G198" s="3" t="s">
        <v>432</v>
      </c>
      <c r="H198" s="3" t="s">
        <v>7</v>
      </c>
      <c r="I198" s="3"/>
      <c r="J198" s="1">
        <v>44275.215092592603</v>
      </c>
      <c r="K198" s="4"/>
      <c r="L198" s="4">
        <v>10.487016666666699</v>
      </c>
      <c r="M198" s="4">
        <v>0</v>
      </c>
      <c r="N198" s="3" t="b">
        <v>1</v>
      </c>
      <c r="O198" s="4">
        <v>0</v>
      </c>
      <c r="P198" s="4"/>
      <c r="Q198" s="4">
        <v>0</v>
      </c>
      <c r="R198" s="4"/>
      <c r="S198" s="4"/>
      <c r="T198" s="3" t="b">
        <v>0</v>
      </c>
      <c r="U198" s="4" t="s">
        <v>30</v>
      </c>
      <c r="V198" s="3" t="b">
        <v>0</v>
      </c>
      <c r="W198" s="4">
        <v>7.2279</v>
      </c>
      <c r="X198" s="4">
        <v>61966.355631102699</v>
      </c>
      <c r="Y198" s="4">
        <v>76.101020285224806</v>
      </c>
      <c r="Z198" s="3" t="b">
        <v>0</v>
      </c>
    </row>
    <row r="199" spans="1:26">
      <c r="A199" s="3"/>
      <c r="B199" s="3"/>
      <c r="C199" s="3" t="s">
        <v>431</v>
      </c>
      <c r="D199" s="3" t="s">
        <v>174</v>
      </c>
      <c r="E199" s="3"/>
      <c r="F199" s="4">
        <v>127</v>
      </c>
      <c r="G199" s="3" t="s">
        <v>430</v>
      </c>
      <c r="H199" s="3" t="s">
        <v>7</v>
      </c>
      <c r="I199" s="3"/>
      <c r="J199" s="1">
        <v>44275.230138888903</v>
      </c>
      <c r="K199" s="4"/>
      <c r="L199" s="4">
        <v>10.487116666666701</v>
      </c>
      <c r="M199" s="4">
        <v>0</v>
      </c>
      <c r="N199" s="3" t="b">
        <v>1</v>
      </c>
      <c r="O199" s="4">
        <v>0</v>
      </c>
      <c r="P199" s="4"/>
      <c r="Q199" s="4">
        <v>0</v>
      </c>
      <c r="R199" s="4"/>
      <c r="S199" s="4" t="s">
        <v>30</v>
      </c>
      <c r="T199" s="3" t="b">
        <v>0</v>
      </c>
      <c r="U199" s="4"/>
      <c r="V199" s="3" t="b">
        <v>0</v>
      </c>
      <c r="W199" s="4">
        <v>7.2245333333333299</v>
      </c>
      <c r="X199" s="4">
        <v>75420.779679173895</v>
      </c>
      <c r="Y199" s="4">
        <v>78.940363019034194</v>
      </c>
      <c r="Z199" s="3" t="b">
        <v>0</v>
      </c>
    </row>
    <row r="200" spans="1:26">
      <c r="A200" s="3"/>
      <c r="B200" s="3"/>
      <c r="C200" s="3" t="s">
        <v>429</v>
      </c>
      <c r="D200" s="3" t="s">
        <v>174</v>
      </c>
      <c r="E200" s="3"/>
      <c r="F200" s="4">
        <v>128</v>
      </c>
      <c r="G200" s="3" t="s">
        <v>428</v>
      </c>
      <c r="H200" s="3" t="s">
        <v>7</v>
      </c>
      <c r="I200" s="3"/>
      <c r="J200" s="1">
        <v>44275.2452430556</v>
      </c>
      <c r="K200" s="4"/>
      <c r="L200" s="4">
        <v>10.4696833333333</v>
      </c>
      <c r="M200" s="4">
        <v>0</v>
      </c>
      <c r="N200" s="3" t="b">
        <v>1</v>
      </c>
      <c r="O200" s="4">
        <v>0</v>
      </c>
      <c r="P200" s="4"/>
      <c r="Q200" s="4">
        <v>0</v>
      </c>
      <c r="R200" s="4"/>
      <c r="S200" s="4"/>
      <c r="T200" s="3" t="b">
        <v>0</v>
      </c>
      <c r="U200" s="4" t="s">
        <v>30</v>
      </c>
      <c r="V200" s="3" t="b">
        <v>0</v>
      </c>
      <c r="W200" s="4">
        <v>7.22441666666667</v>
      </c>
      <c r="X200" s="4">
        <v>62263.922784206101</v>
      </c>
      <c r="Y200" s="4">
        <v>81.286336031092901</v>
      </c>
      <c r="Z200" s="3" t="b">
        <v>0</v>
      </c>
    </row>
    <row r="201" spans="1:26">
      <c r="A201" s="3"/>
      <c r="B201" s="3"/>
      <c r="C201" s="3" t="s">
        <v>427</v>
      </c>
      <c r="D201" s="3" t="s">
        <v>174</v>
      </c>
      <c r="E201" s="3"/>
      <c r="F201" s="4">
        <v>129</v>
      </c>
      <c r="G201" s="3" t="s">
        <v>426</v>
      </c>
      <c r="H201" s="3" t="s">
        <v>7</v>
      </c>
      <c r="I201" s="3"/>
      <c r="J201" s="1">
        <v>44275.260381944398</v>
      </c>
      <c r="K201" s="4"/>
      <c r="L201" s="4">
        <v>10.4350666666667</v>
      </c>
      <c r="M201" s="4">
        <v>0</v>
      </c>
      <c r="N201" s="3" t="b">
        <v>1</v>
      </c>
      <c r="O201" s="4">
        <v>0</v>
      </c>
      <c r="P201" s="4"/>
      <c r="Q201" s="4">
        <v>0</v>
      </c>
      <c r="R201" s="4"/>
      <c r="S201" s="4" t="s">
        <v>30</v>
      </c>
      <c r="T201" s="3" t="b">
        <v>0</v>
      </c>
      <c r="U201" s="4"/>
      <c r="V201" s="3" t="b">
        <v>0</v>
      </c>
      <c r="W201" s="4">
        <v>7.2244000000000002</v>
      </c>
      <c r="X201" s="4">
        <v>79338.2092651891</v>
      </c>
      <c r="Y201" s="4">
        <v>80.147894422862507</v>
      </c>
      <c r="Z201" s="3" t="b">
        <v>0</v>
      </c>
    </row>
    <row r="202" spans="1:26">
      <c r="A202" s="3"/>
      <c r="B202" s="3"/>
      <c r="C202" s="3" t="s">
        <v>425</v>
      </c>
      <c r="D202" s="3" t="s">
        <v>174</v>
      </c>
      <c r="E202" s="3"/>
      <c r="F202" s="4">
        <v>130</v>
      </c>
      <c r="G202" s="3" t="s">
        <v>424</v>
      </c>
      <c r="H202" s="3" t="s">
        <v>7</v>
      </c>
      <c r="I202" s="3"/>
      <c r="J202" s="1">
        <v>44275.275474536997</v>
      </c>
      <c r="K202" s="4"/>
      <c r="L202" s="4">
        <v>10.46105</v>
      </c>
      <c r="M202" s="4">
        <v>0</v>
      </c>
      <c r="N202" s="3" t="b">
        <v>1</v>
      </c>
      <c r="O202" s="4">
        <v>0</v>
      </c>
      <c r="P202" s="4"/>
      <c r="Q202" s="4">
        <v>0</v>
      </c>
      <c r="R202" s="4"/>
      <c r="S202" s="4"/>
      <c r="T202" s="3" t="b">
        <v>0</v>
      </c>
      <c r="U202" s="4"/>
      <c r="V202" s="3" t="b">
        <v>0</v>
      </c>
      <c r="W202" s="4">
        <v>7.22441666666667</v>
      </c>
      <c r="X202" s="4">
        <v>53083.963760107603</v>
      </c>
      <c r="Y202" s="4">
        <v>78.0873831162546</v>
      </c>
      <c r="Z202" s="3" t="b">
        <v>0</v>
      </c>
    </row>
    <row r="203" spans="1:26">
      <c r="A203" s="3"/>
      <c r="B203" s="3"/>
      <c r="C203" s="3" t="s">
        <v>421</v>
      </c>
      <c r="D203" s="3" t="s">
        <v>174</v>
      </c>
      <c r="E203" s="3"/>
      <c r="F203" s="4">
        <v>126</v>
      </c>
      <c r="G203" s="3" t="s">
        <v>420</v>
      </c>
      <c r="H203" s="3" t="s">
        <v>7</v>
      </c>
      <c r="I203" s="3"/>
      <c r="J203" s="1">
        <v>44275.305428240703</v>
      </c>
      <c r="K203" s="4"/>
      <c r="L203" s="4">
        <v>10.452400000000001</v>
      </c>
      <c r="M203" s="4">
        <v>0</v>
      </c>
      <c r="N203" s="3" t="b">
        <v>1</v>
      </c>
      <c r="O203" s="4">
        <v>0</v>
      </c>
      <c r="P203" s="4"/>
      <c r="Q203" s="4">
        <v>0</v>
      </c>
      <c r="R203" s="4"/>
      <c r="S203" s="4" t="s">
        <v>30</v>
      </c>
      <c r="T203" s="3" t="b">
        <v>0</v>
      </c>
      <c r="U203" s="4"/>
      <c r="V203" s="3" t="b">
        <v>0</v>
      </c>
      <c r="W203" s="4">
        <v>7.22441666666667</v>
      </c>
      <c r="X203" s="4">
        <v>59336.138339449702</v>
      </c>
      <c r="Y203" s="4">
        <v>80.626181114908107</v>
      </c>
      <c r="Z203" s="3" t="b">
        <v>0</v>
      </c>
    </row>
    <row r="204" spans="1:26">
      <c r="A204" s="3"/>
      <c r="B204" s="3"/>
      <c r="C204" s="3" t="s">
        <v>419</v>
      </c>
      <c r="D204" s="3" t="s">
        <v>174</v>
      </c>
      <c r="E204" s="3"/>
      <c r="F204" s="4">
        <v>131</v>
      </c>
      <c r="G204" s="3" t="s">
        <v>418</v>
      </c>
      <c r="H204" s="3" t="s">
        <v>7</v>
      </c>
      <c r="I204" s="3"/>
      <c r="J204" s="1">
        <v>44275.320474537002</v>
      </c>
      <c r="K204" s="4"/>
      <c r="L204" s="4">
        <v>10.443716666666701</v>
      </c>
      <c r="M204" s="4">
        <v>0</v>
      </c>
      <c r="N204" s="3" t="b">
        <v>1</v>
      </c>
      <c r="O204" s="4">
        <v>0</v>
      </c>
      <c r="P204" s="4"/>
      <c r="Q204" s="4">
        <v>0</v>
      </c>
      <c r="R204" s="4"/>
      <c r="S204" s="4"/>
      <c r="T204" s="3" t="b">
        <v>0</v>
      </c>
      <c r="U204" s="4"/>
      <c r="V204" s="3" t="b">
        <v>0</v>
      </c>
      <c r="W204" s="4">
        <v>7.2243833333333303</v>
      </c>
      <c r="X204" s="4">
        <v>69879.071226843793</v>
      </c>
      <c r="Y204" s="4">
        <v>76.170335646224501</v>
      </c>
      <c r="Z204" s="3" t="b">
        <v>0</v>
      </c>
    </row>
    <row r="205" spans="1:26">
      <c r="A205" s="3"/>
      <c r="B205" s="3"/>
      <c r="C205" s="3" t="s">
        <v>395</v>
      </c>
      <c r="D205" s="3" t="s">
        <v>174</v>
      </c>
      <c r="E205" s="3"/>
      <c r="F205" s="4">
        <v>132</v>
      </c>
      <c r="G205" s="3" t="s">
        <v>417</v>
      </c>
      <c r="H205" s="3" t="s">
        <v>7</v>
      </c>
      <c r="I205" s="3"/>
      <c r="J205" s="1">
        <v>44275.3355324074</v>
      </c>
      <c r="K205" s="4"/>
      <c r="L205" s="4">
        <v>10.46105</v>
      </c>
      <c r="M205" s="4">
        <v>0</v>
      </c>
      <c r="N205" s="3" t="b">
        <v>1</v>
      </c>
      <c r="O205" s="4">
        <v>0</v>
      </c>
      <c r="P205" s="4"/>
      <c r="Q205" s="4">
        <v>0</v>
      </c>
      <c r="R205" s="4"/>
      <c r="S205" s="4"/>
      <c r="T205" s="3" t="b">
        <v>0</v>
      </c>
      <c r="U205" s="4"/>
      <c r="V205" s="3" t="b">
        <v>0</v>
      </c>
      <c r="W205" s="4">
        <v>7.2278833333333301</v>
      </c>
      <c r="X205" s="4">
        <v>70170.531167504698</v>
      </c>
      <c r="Y205" s="4">
        <v>75.494487677794396</v>
      </c>
      <c r="Z205" s="3" t="b">
        <v>0</v>
      </c>
    </row>
    <row r="206" spans="1:26">
      <c r="A206" s="3"/>
      <c r="B206" s="3"/>
      <c r="C206" s="3" t="s">
        <v>395</v>
      </c>
      <c r="D206" s="3" t="s">
        <v>174</v>
      </c>
      <c r="E206" s="3"/>
      <c r="F206" s="4">
        <v>132</v>
      </c>
      <c r="G206" s="3" t="s">
        <v>416</v>
      </c>
      <c r="H206" s="3" t="s">
        <v>7</v>
      </c>
      <c r="I206" s="3"/>
      <c r="J206" s="1">
        <v>44275.350682870398</v>
      </c>
      <c r="K206" s="4"/>
      <c r="L206" s="4">
        <v>10.4696833333333</v>
      </c>
      <c r="M206" s="4">
        <v>0</v>
      </c>
      <c r="N206" s="3" t="b">
        <v>1</v>
      </c>
      <c r="O206" s="4">
        <v>0</v>
      </c>
      <c r="P206" s="4"/>
      <c r="Q206" s="4">
        <v>0</v>
      </c>
      <c r="R206" s="4"/>
      <c r="S206" s="4" t="s">
        <v>30</v>
      </c>
      <c r="T206" s="3" t="b">
        <v>0</v>
      </c>
      <c r="U206" s="4" t="s">
        <v>30</v>
      </c>
      <c r="V206" s="3" t="b">
        <v>0</v>
      </c>
      <c r="W206" s="4">
        <v>7.2278833333333301</v>
      </c>
      <c r="X206" s="4">
        <v>68399.065444435197</v>
      </c>
      <c r="Y206" s="4">
        <v>78.287650075399995</v>
      </c>
      <c r="Z206" s="3" t="b">
        <v>0</v>
      </c>
    </row>
    <row r="207" spans="1:26">
      <c r="A207" s="3"/>
      <c r="B207" s="3"/>
      <c r="C207" s="3" t="s">
        <v>415</v>
      </c>
      <c r="D207" s="3" t="s">
        <v>174</v>
      </c>
      <c r="E207" s="3"/>
      <c r="F207" s="4">
        <v>133</v>
      </c>
      <c r="G207" s="3" t="s">
        <v>414</v>
      </c>
      <c r="H207" s="3" t="s">
        <v>7</v>
      </c>
      <c r="I207" s="3"/>
      <c r="J207" s="1">
        <v>44275.365775462997</v>
      </c>
      <c r="K207" s="4"/>
      <c r="L207" s="4">
        <v>10.383233333333299</v>
      </c>
      <c r="M207" s="4">
        <v>0</v>
      </c>
      <c r="N207" s="3" t="b">
        <v>1</v>
      </c>
      <c r="O207" s="4">
        <v>0</v>
      </c>
      <c r="P207" s="4"/>
      <c r="Q207" s="4">
        <v>0</v>
      </c>
      <c r="R207" s="4"/>
      <c r="S207" s="4" t="s">
        <v>30</v>
      </c>
      <c r="T207" s="3" t="b">
        <v>0</v>
      </c>
      <c r="U207" s="4" t="s">
        <v>30</v>
      </c>
      <c r="V207" s="3" t="b">
        <v>0</v>
      </c>
      <c r="W207" s="4">
        <v>7.2244333333333302</v>
      </c>
      <c r="X207" s="4">
        <v>75587.988169239805</v>
      </c>
      <c r="Y207" s="4">
        <v>77.082600199269905</v>
      </c>
      <c r="Z207" s="3" t="b">
        <v>0</v>
      </c>
    </row>
    <row r="208" spans="1:26">
      <c r="A208" s="3"/>
      <c r="B208" s="3"/>
      <c r="C208" s="3" t="s">
        <v>413</v>
      </c>
      <c r="D208" s="3" t="s">
        <v>174</v>
      </c>
      <c r="E208" s="3"/>
      <c r="F208" s="4">
        <v>134</v>
      </c>
      <c r="G208" s="3" t="s">
        <v>412</v>
      </c>
      <c r="H208" s="3" t="s">
        <v>7</v>
      </c>
      <c r="I208" s="3"/>
      <c r="J208" s="1">
        <v>44275.3808796296</v>
      </c>
      <c r="K208" s="4"/>
      <c r="L208" s="4">
        <v>10.469666666666701</v>
      </c>
      <c r="M208" s="4">
        <v>0</v>
      </c>
      <c r="N208" s="3" t="b">
        <v>1</v>
      </c>
      <c r="O208" s="4">
        <v>0</v>
      </c>
      <c r="P208" s="4"/>
      <c r="Q208" s="4">
        <v>0</v>
      </c>
      <c r="R208" s="4"/>
      <c r="S208" s="4"/>
      <c r="T208" s="3" t="b">
        <v>0</v>
      </c>
      <c r="U208" s="4"/>
      <c r="V208" s="3" t="b">
        <v>0</v>
      </c>
      <c r="W208" s="4">
        <v>7.2244000000000002</v>
      </c>
      <c r="X208" s="4">
        <v>62147.491726783403</v>
      </c>
      <c r="Y208" s="4">
        <v>74.781077705435905</v>
      </c>
      <c r="Z208" s="3" t="b">
        <v>0</v>
      </c>
    </row>
    <row r="209" spans="1:26">
      <c r="A209" s="3"/>
      <c r="B209" s="3"/>
      <c r="C209" s="3" t="s">
        <v>411</v>
      </c>
      <c r="D209" s="3" t="s">
        <v>174</v>
      </c>
      <c r="E209" s="3"/>
      <c r="F209" s="4">
        <v>135</v>
      </c>
      <c r="G209" s="3" t="s">
        <v>410</v>
      </c>
      <c r="H209" s="3" t="s">
        <v>7</v>
      </c>
      <c r="I209" s="3"/>
      <c r="J209" s="1">
        <v>44275.395949074104</v>
      </c>
      <c r="K209" s="4"/>
      <c r="L209" s="4">
        <v>10.486983333333299</v>
      </c>
      <c r="M209" s="4">
        <v>0</v>
      </c>
      <c r="N209" s="3" t="b">
        <v>1</v>
      </c>
      <c r="O209" s="4">
        <v>0</v>
      </c>
      <c r="P209" s="4"/>
      <c r="Q209" s="4">
        <v>0</v>
      </c>
      <c r="R209" s="4"/>
      <c r="S209" s="4" t="s">
        <v>30</v>
      </c>
      <c r="T209" s="3" t="b">
        <v>0</v>
      </c>
      <c r="U209" s="4"/>
      <c r="V209" s="3" t="b">
        <v>0</v>
      </c>
      <c r="W209" s="4">
        <v>7.22441666666667</v>
      </c>
      <c r="X209" s="4">
        <v>71928.539138672204</v>
      </c>
      <c r="Y209" s="4">
        <v>78.9167404367806</v>
      </c>
      <c r="Z209" s="3" t="b">
        <v>0</v>
      </c>
    </row>
    <row r="210" spans="1:26">
      <c r="A210" s="3"/>
      <c r="B210" s="3"/>
      <c r="C210" s="3" t="s">
        <v>409</v>
      </c>
      <c r="D210" s="3" t="s">
        <v>174</v>
      </c>
      <c r="E210" s="3"/>
      <c r="F210" s="4">
        <v>136</v>
      </c>
      <c r="G210" s="3" t="s">
        <v>408</v>
      </c>
      <c r="H210" s="3" t="s">
        <v>7</v>
      </c>
      <c r="I210" s="3"/>
      <c r="J210" s="1">
        <v>44275.410891203697</v>
      </c>
      <c r="K210" s="4"/>
      <c r="L210" s="4">
        <v>10.486966666666699</v>
      </c>
      <c r="M210" s="4">
        <v>0</v>
      </c>
      <c r="N210" s="3" t="b">
        <v>1</v>
      </c>
      <c r="O210" s="4">
        <v>0</v>
      </c>
      <c r="P210" s="4"/>
      <c r="Q210" s="4">
        <v>0</v>
      </c>
      <c r="R210" s="4"/>
      <c r="S210" s="4"/>
      <c r="T210" s="3" t="b">
        <v>0</v>
      </c>
      <c r="U210" s="4"/>
      <c r="V210" s="3" t="b">
        <v>0</v>
      </c>
      <c r="W210" s="4">
        <v>7.2244000000000002</v>
      </c>
      <c r="X210" s="4">
        <v>67439.631471389104</v>
      </c>
      <c r="Y210" s="4">
        <v>79.054579425610797</v>
      </c>
      <c r="Z210" s="3" t="b">
        <v>0</v>
      </c>
    </row>
    <row r="211" spans="1:26">
      <c r="A211" s="3"/>
      <c r="B211" s="3"/>
      <c r="C211" s="3" t="s">
        <v>407</v>
      </c>
      <c r="D211" s="3" t="s">
        <v>174</v>
      </c>
      <c r="E211" s="3"/>
      <c r="F211" s="4">
        <v>137</v>
      </c>
      <c r="G211" s="3" t="s">
        <v>406</v>
      </c>
      <c r="H211" s="3" t="s">
        <v>7</v>
      </c>
      <c r="I211" s="3"/>
      <c r="J211" s="1">
        <v>44275.425798611097</v>
      </c>
      <c r="K211" s="4"/>
      <c r="L211" s="4">
        <v>10.435116666666699</v>
      </c>
      <c r="M211" s="4">
        <v>0</v>
      </c>
      <c r="N211" s="3" t="b">
        <v>1</v>
      </c>
      <c r="O211" s="4">
        <v>0</v>
      </c>
      <c r="P211" s="4"/>
      <c r="Q211" s="4">
        <v>0</v>
      </c>
      <c r="R211" s="4"/>
      <c r="S211" s="4"/>
      <c r="T211" s="3" t="b">
        <v>0</v>
      </c>
      <c r="U211" s="4"/>
      <c r="V211" s="3" t="b">
        <v>0</v>
      </c>
      <c r="W211" s="4">
        <v>7.2244333333333302</v>
      </c>
      <c r="X211" s="4">
        <v>89317.142429423198</v>
      </c>
      <c r="Y211" s="4">
        <v>78.484619145145103</v>
      </c>
      <c r="Z211" s="3" t="b">
        <v>0</v>
      </c>
    </row>
    <row r="212" spans="1:26">
      <c r="A212" s="3"/>
      <c r="B212" s="3"/>
      <c r="C212" s="3" t="s">
        <v>405</v>
      </c>
      <c r="D212" s="3" t="s">
        <v>174</v>
      </c>
      <c r="E212" s="3"/>
      <c r="F212" s="4">
        <v>138</v>
      </c>
      <c r="G212" s="3" t="s">
        <v>404</v>
      </c>
      <c r="H212" s="3" t="s">
        <v>7</v>
      </c>
      <c r="I212" s="3"/>
      <c r="J212" s="1">
        <v>44275.440879629597</v>
      </c>
      <c r="K212" s="4"/>
      <c r="L212" s="4">
        <v>10.443716666666701</v>
      </c>
      <c r="M212" s="4">
        <v>0</v>
      </c>
      <c r="N212" s="3" t="b">
        <v>1</v>
      </c>
      <c r="O212" s="4">
        <v>0</v>
      </c>
      <c r="P212" s="4"/>
      <c r="Q212" s="4">
        <v>0</v>
      </c>
      <c r="R212" s="4"/>
      <c r="S212" s="4"/>
      <c r="T212" s="3" t="b">
        <v>0</v>
      </c>
      <c r="U212" s="4"/>
      <c r="V212" s="3" t="b">
        <v>0</v>
      </c>
      <c r="W212" s="4">
        <v>7.2244000000000002</v>
      </c>
      <c r="X212" s="4">
        <v>78587.061129315203</v>
      </c>
      <c r="Y212" s="4">
        <v>75.502850083080602</v>
      </c>
      <c r="Z212" s="3" t="b">
        <v>0</v>
      </c>
    </row>
    <row r="213" spans="1:26">
      <c r="A213" s="3"/>
      <c r="B213" s="3"/>
      <c r="C213" s="3" t="s">
        <v>401</v>
      </c>
      <c r="D213" s="3" t="s">
        <v>174</v>
      </c>
      <c r="E213" s="3"/>
      <c r="F213" s="4">
        <v>139</v>
      </c>
      <c r="G213" s="3" t="s">
        <v>400</v>
      </c>
      <c r="H213" s="3" t="s">
        <v>7</v>
      </c>
      <c r="I213" s="3"/>
      <c r="J213" s="1">
        <v>44275.471030092602</v>
      </c>
      <c r="K213" s="4"/>
      <c r="L213" s="4">
        <v>10.461016666666699</v>
      </c>
      <c r="M213" s="4">
        <v>0</v>
      </c>
      <c r="N213" s="3" t="b">
        <v>1</v>
      </c>
      <c r="O213" s="4">
        <v>0</v>
      </c>
      <c r="P213" s="4"/>
      <c r="Q213" s="4">
        <v>0</v>
      </c>
      <c r="R213" s="4"/>
      <c r="S213" s="4"/>
      <c r="T213" s="3" t="b">
        <v>0</v>
      </c>
      <c r="U213" s="4"/>
      <c r="V213" s="3" t="b">
        <v>0</v>
      </c>
      <c r="W213" s="4">
        <v>7.2244000000000002</v>
      </c>
      <c r="X213" s="4">
        <v>57817.1883420956</v>
      </c>
      <c r="Y213" s="4">
        <v>74.106672877998605</v>
      </c>
      <c r="Z213" s="3" t="b">
        <v>0</v>
      </c>
    </row>
    <row r="214" spans="1:26">
      <c r="A214" s="3"/>
      <c r="B214" s="3"/>
      <c r="C214" s="3" t="s">
        <v>399</v>
      </c>
      <c r="D214" s="3" t="s">
        <v>174</v>
      </c>
      <c r="E214" s="3"/>
      <c r="F214" s="4">
        <v>140</v>
      </c>
      <c r="G214" s="3" t="s">
        <v>398</v>
      </c>
      <c r="H214" s="3" t="s">
        <v>7</v>
      </c>
      <c r="I214" s="3"/>
      <c r="J214" s="1">
        <v>44275.486099537004</v>
      </c>
      <c r="K214" s="4"/>
      <c r="L214" s="4">
        <v>10.486983333333299</v>
      </c>
      <c r="M214" s="4">
        <v>0</v>
      </c>
      <c r="N214" s="3" t="b">
        <v>1</v>
      </c>
      <c r="O214" s="4">
        <v>0</v>
      </c>
      <c r="P214" s="4"/>
      <c r="Q214" s="4">
        <v>0</v>
      </c>
      <c r="R214" s="4"/>
      <c r="S214" s="4"/>
      <c r="T214" s="3" t="b">
        <v>0</v>
      </c>
      <c r="U214" s="4"/>
      <c r="V214" s="3" t="b">
        <v>0</v>
      </c>
      <c r="W214" s="4">
        <v>7.22441666666667</v>
      </c>
      <c r="X214" s="4">
        <v>85396.949379790894</v>
      </c>
      <c r="Y214" s="4">
        <v>77.820459818353896</v>
      </c>
      <c r="Z214" s="3" t="b">
        <v>0</v>
      </c>
    </row>
    <row r="215" spans="1:26">
      <c r="A215" s="3"/>
      <c r="B215" s="3"/>
      <c r="C215" s="3" t="s">
        <v>397</v>
      </c>
      <c r="D215" s="3" t="s">
        <v>174</v>
      </c>
      <c r="E215" s="3"/>
      <c r="F215" s="4">
        <v>141</v>
      </c>
      <c r="G215" s="3" t="s">
        <v>396</v>
      </c>
      <c r="H215" s="3" t="s">
        <v>7</v>
      </c>
      <c r="I215" s="3"/>
      <c r="J215" s="1">
        <v>44275.5011689815</v>
      </c>
      <c r="K215" s="4"/>
      <c r="L215" s="4">
        <v>10.4523666666667</v>
      </c>
      <c r="M215" s="4">
        <v>0</v>
      </c>
      <c r="N215" s="3" t="b">
        <v>1</v>
      </c>
      <c r="O215" s="4">
        <v>0</v>
      </c>
      <c r="P215" s="4"/>
      <c r="Q215" s="4">
        <v>0</v>
      </c>
      <c r="R215" s="4"/>
      <c r="S215" s="4"/>
      <c r="T215" s="3" t="b">
        <v>0</v>
      </c>
      <c r="U215" s="4"/>
      <c r="V215" s="3" t="b">
        <v>0</v>
      </c>
      <c r="W215" s="4">
        <v>7.2243833333333303</v>
      </c>
      <c r="X215" s="4">
        <v>58231.973551978001</v>
      </c>
      <c r="Y215" s="4">
        <v>74.772904289893106</v>
      </c>
      <c r="Z215" s="3" t="b">
        <v>0</v>
      </c>
    </row>
    <row r="216" spans="1:26">
      <c r="A216" s="3"/>
      <c r="B216" s="3"/>
      <c r="C216" s="3" t="s">
        <v>395</v>
      </c>
      <c r="D216" s="3" t="s">
        <v>174</v>
      </c>
      <c r="E216" s="3"/>
      <c r="F216" s="4">
        <v>132</v>
      </c>
      <c r="G216" s="3" t="s">
        <v>394</v>
      </c>
      <c r="H216" s="3" t="s">
        <v>7</v>
      </c>
      <c r="I216" s="3"/>
      <c r="J216" s="1">
        <v>44275.516203703701</v>
      </c>
      <c r="K216" s="4"/>
      <c r="L216" s="4">
        <v>10.478350000000001</v>
      </c>
      <c r="M216" s="4">
        <v>0</v>
      </c>
      <c r="N216" s="3" t="b">
        <v>1</v>
      </c>
      <c r="O216" s="4">
        <v>0</v>
      </c>
      <c r="P216" s="4"/>
      <c r="Q216" s="4">
        <v>0</v>
      </c>
      <c r="R216" s="4"/>
      <c r="S216" s="4"/>
      <c r="T216" s="3" t="b">
        <v>0</v>
      </c>
      <c r="U216" s="4"/>
      <c r="V216" s="3" t="b">
        <v>0</v>
      </c>
      <c r="W216" s="4">
        <v>7.2279</v>
      </c>
      <c r="X216" s="4">
        <v>64298.0425972827</v>
      </c>
      <c r="Y216" s="4">
        <v>75.116970130841196</v>
      </c>
      <c r="Z216" s="3" t="b">
        <v>0</v>
      </c>
    </row>
    <row r="217" spans="1:26">
      <c r="A217" s="3"/>
      <c r="B217" s="3"/>
      <c r="C217" s="3" t="s">
        <v>391</v>
      </c>
      <c r="D217" s="3" t="s">
        <v>174</v>
      </c>
      <c r="E217" s="3"/>
      <c r="F217" s="4">
        <v>142</v>
      </c>
      <c r="G217" s="3" t="s">
        <v>390</v>
      </c>
      <c r="H217" s="3" t="s">
        <v>7</v>
      </c>
      <c r="I217" s="3"/>
      <c r="J217" s="1">
        <v>44275.561481481498</v>
      </c>
      <c r="K217" s="4"/>
      <c r="L217" s="4">
        <v>10.3659</v>
      </c>
      <c r="M217" s="4">
        <v>0</v>
      </c>
      <c r="N217" s="3" t="b">
        <v>1</v>
      </c>
      <c r="O217" s="4">
        <v>0</v>
      </c>
      <c r="P217" s="4"/>
      <c r="Q217" s="4">
        <v>0</v>
      </c>
      <c r="R217" s="4"/>
      <c r="S217" s="4"/>
      <c r="T217" s="3" t="b">
        <v>0</v>
      </c>
      <c r="U217" s="4"/>
      <c r="V217" s="3" t="b">
        <v>0</v>
      </c>
      <c r="W217" s="4">
        <v>7.2243833333333303</v>
      </c>
      <c r="X217" s="4">
        <v>61183.515853749101</v>
      </c>
      <c r="Y217" s="4">
        <v>77.137959657234106</v>
      </c>
      <c r="Z217" s="3" t="b">
        <v>0</v>
      </c>
    </row>
    <row r="218" spans="1:26">
      <c r="A218" s="3"/>
      <c r="B218" s="3"/>
      <c r="C218" s="3" t="s">
        <v>389</v>
      </c>
      <c r="D218" s="3" t="s">
        <v>174</v>
      </c>
      <c r="E218" s="3"/>
      <c r="F218" s="4">
        <v>143</v>
      </c>
      <c r="G218" s="3" t="s">
        <v>388</v>
      </c>
      <c r="H218" s="3" t="s">
        <v>7</v>
      </c>
      <c r="I218" s="3"/>
      <c r="J218" s="1">
        <v>44275.5766435185</v>
      </c>
      <c r="K218" s="4"/>
      <c r="L218" s="4">
        <v>10.40915</v>
      </c>
      <c r="M218" s="4">
        <v>0</v>
      </c>
      <c r="N218" s="3" t="b">
        <v>1</v>
      </c>
      <c r="O218" s="4">
        <v>0</v>
      </c>
      <c r="P218" s="4"/>
      <c r="Q218" s="4">
        <v>0</v>
      </c>
      <c r="R218" s="4"/>
      <c r="S218" s="4" t="s">
        <v>30</v>
      </c>
      <c r="T218" s="3" t="b">
        <v>0</v>
      </c>
      <c r="U218" s="4"/>
      <c r="V218" s="3" t="b">
        <v>0</v>
      </c>
      <c r="W218" s="4">
        <v>7.22441666666667</v>
      </c>
      <c r="X218" s="4">
        <v>65906.576692616203</v>
      </c>
      <c r="Y218" s="4">
        <v>77.289951105448097</v>
      </c>
      <c r="Z218" s="3" t="b">
        <v>0</v>
      </c>
    </row>
    <row r="219" spans="1:26">
      <c r="A219" s="3"/>
      <c r="B219" s="3"/>
      <c r="C219" s="3" t="s">
        <v>387</v>
      </c>
      <c r="D219" s="3" t="s">
        <v>174</v>
      </c>
      <c r="E219" s="3"/>
      <c r="F219" s="4">
        <v>144</v>
      </c>
      <c r="G219" s="3" t="s">
        <v>386</v>
      </c>
      <c r="H219" s="3" t="s">
        <v>7</v>
      </c>
      <c r="I219" s="3"/>
      <c r="J219" s="1">
        <v>44275.591655092598</v>
      </c>
      <c r="K219" s="4"/>
      <c r="L219" s="4">
        <v>10.5908</v>
      </c>
      <c r="M219" s="4">
        <v>0</v>
      </c>
      <c r="N219" s="3" t="b">
        <v>1</v>
      </c>
      <c r="O219" s="4">
        <v>0</v>
      </c>
      <c r="P219" s="4"/>
      <c r="Q219" s="4">
        <v>0</v>
      </c>
      <c r="R219" s="4"/>
      <c r="S219" s="4"/>
      <c r="T219" s="3" t="b">
        <v>0</v>
      </c>
      <c r="U219" s="4" t="s">
        <v>30</v>
      </c>
      <c r="V219" s="3" t="b">
        <v>0</v>
      </c>
      <c r="W219" s="4">
        <v>7.22445</v>
      </c>
      <c r="X219" s="4">
        <v>65016.3618790365</v>
      </c>
      <c r="Y219" s="4">
        <v>77.937472517632699</v>
      </c>
      <c r="Z219" s="3" t="b">
        <v>0</v>
      </c>
    </row>
    <row r="220" spans="1:26">
      <c r="A220" s="3"/>
      <c r="B220" s="3"/>
      <c r="C220" s="3" t="s">
        <v>385</v>
      </c>
      <c r="D220" s="3" t="s">
        <v>174</v>
      </c>
      <c r="E220" s="3"/>
      <c r="F220" s="4">
        <v>145</v>
      </c>
      <c r="G220" s="3" t="s">
        <v>384</v>
      </c>
      <c r="H220" s="3" t="s">
        <v>7</v>
      </c>
      <c r="I220" s="3"/>
      <c r="J220" s="1">
        <v>44275.606724537</v>
      </c>
      <c r="K220" s="4"/>
      <c r="L220" s="4">
        <v>10.106450000000001</v>
      </c>
      <c r="M220" s="4">
        <v>0</v>
      </c>
      <c r="N220" s="3" t="b">
        <v>1</v>
      </c>
      <c r="O220" s="4">
        <v>0</v>
      </c>
      <c r="P220" s="4"/>
      <c r="Q220" s="4">
        <v>0</v>
      </c>
      <c r="R220" s="4"/>
      <c r="S220" s="4"/>
      <c r="T220" s="3" t="b">
        <v>0</v>
      </c>
      <c r="U220" s="4"/>
      <c r="V220" s="3" t="b">
        <v>0</v>
      </c>
      <c r="W220" s="4">
        <v>7.2244333333333302</v>
      </c>
      <c r="X220" s="4">
        <v>64068.986020653203</v>
      </c>
      <c r="Y220" s="4">
        <v>77.337782760174093</v>
      </c>
      <c r="Z220" s="3" t="b">
        <v>0</v>
      </c>
    </row>
    <row r="221" spans="1:26">
      <c r="A221" s="3"/>
      <c r="B221" s="3"/>
      <c r="C221" s="3" t="s">
        <v>383</v>
      </c>
      <c r="D221" s="3" t="s">
        <v>174</v>
      </c>
      <c r="E221" s="3"/>
      <c r="F221" s="4">
        <v>146</v>
      </c>
      <c r="G221" s="3" t="s">
        <v>382</v>
      </c>
      <c r="H221" s="3" t="s">
        <v>7</v>
      </c>
      <c r="I221" s="3"/>
      <c r="J221" s="1">
        <v>44275.621759259302</v>
      </c>
      <c r="K221" s="4"/>
      <c r="L221" s="4">
        <v>10.426399999999999</v>
      </c>
      <c r="M221" s="4">
        <v>0</v>
      </c>
      <c r="N221" s="3" t="b">
        <v>1</v>
      </c>
      <c r="O221" s="4">
        <v>0</v>
      </c>
      <c r="P221" s="4"/>
      <c r="Q221" s="4">
        <v>0</v>
      </c>
      <c r="R221" s="4"/>
      <c r="S221" s="4" t="s">
        <v>30</v>
      </c>
      <c r="T221" s="3" t="b">
        <v>0</v>
      </c>
      <c r="U221" s="4"/>
      <c r="V221" s="3" t="b">
        <v>0</v>
      </c>
      <c r="W221" s="4">
        <v>7.2243833333333303</v>
      </c>
      <c r="X221" s="4">
        <v>65070.744955408001</v>
      </c>
      <c r="Y221" s="4">
        <v>74.073626631150006</v>
      </c>
      <c r="Z221" s="3" t="b">
        <v>0</v>
      </c>
    </row>
    <row r="222" spans="1:26">
      <c r="A222" s="3"/>
      <c r="B222" s="3"/>
      <c r="C222" s="3" t="s">
        <v>381</v>
      </c>
      <c r="D222" s="3" t="s">
        <v>174</v>
      </c>
      <c r="E222" s="3"/>
      <c r="F222" s="4">
        <v>147</v>
      </c>
      <c r="G222" s="3" t="s">
        <v>380</v>
      </c>
      <c r="H222" s="3" t="s">
        <v>7</v>
      </c>
      <c r="I222" s="3"/>
      <c r="J222" s="1">
        <v>44275.636805555601</v>
      </c>
      <c r="K222" s="4"/>
      <c r="L222" s="4">
        <v>10.391916666666701</v>
      </c>
      <c r="M222" s="4">
        <v>0</v>
      </c>
      <c r="N222" s="3" t="b">
        <v>1</v>
      </c>
      <c r="O222" s="4">
        <v>0</v>
      </c>
      <c r="P222" s="4"/>
      <c r="Q222" s="4">
        <v>0</v>
      </c>
      <c r="R222" s="4"/>
      <c r="S222" s="4"/>
      <c r="T222" s="3" t="b">
        <v>0</v>
      </c>
      <c r="U222" s="4" t="s">
        <v>30</v>
      </c>
      <c r="V222" s="3" t="b">
        <v>0</v>
      </c>
      <c r="W222" s="4">
        <v>7.22448333333333</v>
      </c>
      <c r="X222" s="4">
        <v>63921.424912217699</v>
      </c>
      <c r="Y222" s="4">
        <v>76.682205320381897</v>
      </c>
      <c r="Z222" s="3" t="b">
        <v>0</v>
      </c>
    </row>
    <row r="223" spans="1:26">
      <c r="A223" s="3"/>
      <c r="B223" s="3"/>
      <c r="C223" s="3" t="s">
        <v>379</v>
      </c>
      <c r="D223" s="3" t="s">
        <v>174</v>
      </c>
      <c r="E223" s="3"/>
      <c r="F223" s="4">
        <v>148</v>
      </c>
      <c r="G223" s="3" t="s">
        <v>378</v>
      </c>
      <c r="H223" s="3" t="s">
        <v>7</v>
      </c>
      <c r="I223" s="3"/>
      <c r="J223" s="1">
        <v>44275.651898148099</v>
      </c>
      <c r="K223" s="4"/>
      <c r="L223" s="4">
        <v>10.322616666666701</v>
      </c>
      <c r="M223" s="4">
        <v>0</v>
      </c>
      <c r="N223" s="3" t="b">
        <v>1</v>
      </c>
      <c r="O223" s="4">
        <v>0</v>
      </c>
      <c r="P223" s="4"/>
      <c r="Q223" s="4">
        <v>0</v>
      </c>
      <c r="R223" s="4"/>
      <c r="S223" s="4"/>
      <c r="T223" s="3" t="b">
        <v>0</v>
      </c>
      <c r="U223" s="4" t="s">
        <v>30</v>
      </c>
      <c r="V223" s="3" t="b">
        <v>0</v>
      </c>
      <c r="W223" s="4">
        <v>7.2243833333333303</v>
      </c>
      <c r="X223" s="4">
        <v>71194.6570007478</v>
      </c>
      <c r="Y223" s="4">
        <v>76.795002881756801</v>
      </c>
      <c r="Z223" s="3" t="b">
        <v>0</v>
      </c>
    </row>
    <row r="224" spans="1:26">
      <c r="A224" s="3"/>
      <c r="B224" s="3"/>
      <c r="C224" s="3" t="s">
        <v>377</v>
      </c>
      <c r="D224" s="3" t="s">
        <v>174</v>
      </c>
      <c r="E224" s="3"/>
      <c r="F224" s="4">
        <v>149</v>
      </c>
      <c r="G224" s="3" t="s">
        <v>376</v>
      </c>
      <c r="H224" s="3" t="s">
        <v>7</v>
      </c>
      <c r="I224" s="3"/>
      <c r="J224" s="1">
        <v>44275.666956018496</v>
      </c>
      <c r="K224" s="4"/>
      <c r="L224" s="4">
        <v>10.5302166666667</v>
      </c>
      <c r="M224" s="4">
        <v>0</v>
      </c>
      <c r="N224" s="3" t="b">
        <v>1</v>
      </c>
      <c r="O224" s="4">
        <v>0</v>
      </c>
      <c r="P224" s="4"/>
      <c r="Q224" s="4">
        <v>0</v>
      </c>
      <c r="R224" s="4"/>
      <c r="S224" s="4"/>
      <c r="T224" s="3" t="b">
        <v>0</v>
      </c>
      <c r="U224" s="4"/>
      <c r="V224" s="3" t="b">
        <v>0</v>
      </c>
      <c r="W224" s="4">
        <v>7.22441666666667</v>
      </c>
      <c r="X224" s="4">
        <v>64643.399521562496</v>
      </c>
      <c r="Y224" s="4">
        <v>74.907005304611303</v>
      </c>
      <c r="Z224" s="3" t="b">
        <v>0</v>
      </c>
    </row>
    <row r="225" spans="1:26">
      <c r="A225" s="3"/>
      <c r="B225" s="3"/>
      <c r="C225" s="3" t="s">
        <v>375</v>
      </c>
      <c r="D225" s="3" t="s">
        <v>174</v>
      </c>
      <c r="E225" s="3"/>
      <c r="F225" s="4">
        <v>150</v>
      </c>
      <c r="G225" s="3" t="s">
        <v>374</v>
      </c>
      <c r="H225" s="3" t="s">
        <v>7</v>
      </c>
      <c r="I225" s="3"/>
      <c r="J225" s="1">
        <v>44275.682013888902</v>
      </c>
      <c r="K225" s="4"/>
      <c r="L225" s="4">
        <v>10.31405</v>
      </c>
      <c r="M225" s="4">
        <v>0</v>
      </c>
      <c r="N225" s="3" t="b">
        <v>1</v>
      </c>
      <c r="O225" s="4">
        <v>0</v>
      </c>
      <c r="P225" s="4"/>
      <c r="Q225" s="4">
        <v>0</v>
      </c>
      <c r="R225" s="4"/>
      <c r="S225" s="4"/>
      <c r="T225" s="3" t="b">
        <v>0</v>
      </c>
      <c r="U225" s="4"/>
      <c r="V225" s="3" t="b">
        <v>0</v>
      </c>
      <c r="W225" s="4">
        <v>7.2244666666666699</v>
      </c>
      <c r="X225" s="4">
        <v>70732.557601396606</v>
      </c>
      <c r="Y225" s="4">
        <v>75.484760292009298</v>
      </c>
      <c r="Z225" s="3" t="b">
        <v>0</v>
      </c>
    </row>
    <row r="226" spans="1:26">
      <c r="A226" s="3"/>
      <c r="B226" s="3"/>
      <c r="C226" s="3" t="s">
        <v>373</v>
      </c>
      <c r="D226" s="3" t="s">
        <v>174</v>
      </c>
      <c r="E226" s="3"/>
      <c r="F226" s="4">
        <v>22</v>
      </c>
      <c r="G226" s="3" t="s">
        <v>372</v>
      </c>
      <c r="H226" s="3" t="s">
        <v>7</v>
      </c>
      <c r="I226" s="3"/>
      <c r="J226" s="1">
        <v>44275.697071759299</v>
      </c>
      <c r="K226" s="4"/>
      <c r="L226" s="4">
        <v>10.314016666666699</v>
      </c>
      <c r="M226" s="4">
        <v>0</v>
      </c>
      <c r="N226" s="3" t="b">
        <v>1</v>
      </c>
      <c r="O226" s="4">
        <v>0</v>
      </c>
      <c r="P226" s="4"/>
      <c r="Q226" s="4">
        <v>0</v>
      </c>
      <c r="R226" s="4"/>
      <c r="S226" s="4"/>
      <c r="T226" s="3" t="b">
        <v>0</v>
      </c>
      <c r="U226" s="4"/>
      <c r="V226" s="3" t="b">
        <v>0</v>
      </c>
      <c r="W226" s="4">
        <v>7.2278833333333301</v>
      </c>
      <c r="X226" s="4">
        <v>68793.457948260097</v>
      </c>
      <c r="Y226" s="4">
        <v>75.288723574166099</v>
      </c>
      <c r="Z226" s="3" t="b">
        <v>0</v>
      </c>
    </row>
    <row r="227" spans="1:26">
      <c r="A227" s="3"/>
      <c r="B227" s="3"/>
      <c r="C227" s="3" t="s">
        <v>369</v>
      </c>
      <c r="D227" s="3" t="s">
        <v>174</v>
      </c>
      <c r="E227" s="3"/>
      <c r="F227" s="4">
        <v>23</v>
      </c>
      <c r="G227" s="3" t="s">
        <v>368</v>
      </c>
      <c r="H227" s="3" t="s">
        <v>7</v>
      </c>
      <c r="I227" s="3"/>
      <c r="J227" s="1">
        <v>44275.727210648103</v>
      </c>
      <c r="K227" s="4"/>
      <c r="L227" s="4">
        <v>10.4698333333333</v>
      </c>
      <c r="M227" s="4">
        <v>0</v>
      </c>
      <c r="N227" s="3" t="b">
        <v>1</v>
      </c>
      <c r="O227" s="4">
        <v>0</v>
      </c>
      <c r="P227" s="4"/>
      <c r="Q227" s="4">
        <v>0</v>
      </c>
      <c r="R227" s="4"/>
      <c r="S227" s="4"/>
      <c r="T227" s="3" t="b">
        <v>0</v>
      </c>
      <c r="U227" s="4"/>
      <c r="V227" s="3" t="b">
        <v>0</v>
      </c>
      <c r="W227" s="4">
        <v>7.2280333333333298</v>
      </c>
      <c r="X227" s="4">
        <v>67541.874536781994</v>
      </c>
      <c r="Y227" s="4">
        <v>75.518228778758399</v>
      </c>
      <c r="Z227" s="3" t="b">
        <v>0</v>
      </c>
    </row>
    <row r="228" spans="1:26">
      <c r="A228" s="3"/>
      <c r="B228" s="3"/>
      <c r="C228" s="3" t="s">
        <v>367</v>
      </c>
      <c r="D228" s="3" t="s">
        <v>174</v>
      </c>
      <c r="E228" s="3"/>
      <c r="F228" s="4">
        <v>24</v>
      </c>
      <c r="G228" s="3" t="s">
        <v>366</v>
      </c>
      <c r="H228" s="3" t="s">
        <v>7</v>
      </c>
      <c r="I228" s="3"/>
      <c r="J228" s="1">
        <v>44275.742337962998</v>
      </c>
      <c r="K228" s="4"/>
      <c r="L228" s="4">
        <v>10.4437</v>
      </c>
      <c r="M228" s="4">
        <v>0</v>
      </c>
      <c r="N228" s="3" t="b">
        <v>1</v>
      </c>
      <c r="O228" s="4">
        <v>0</v>
      </c>
      <c r="P228" s="4"/>
      <c r="Q228" s="4">
        <v>0</v>
      </c>
      <c r="R228" s="4"/>
      <c r="S228" s="4"/>
      <c r="T228" s="3" t="b">
        <v>0</v>
      </c>
      <c r="U228" s="4"/>
      <c r="V228" s="3" t="b">
        <v>0</v>
      </c>
      <c r="W228" s="4">
        <v>7.2278500000000001</v>
      </c>
      <c r="X228" s="4">
        <v>71862.719720098903</v>
      </c>
      <c r="Y228" s="4">
        <v>73.165189765555397</v>
      </c>
      <c r="Z228" s="3" t="b">
        <v>0</v>
      </c>
    </row>
    <row r="229" spans="1:26">
      <c r="A229" s="3"/>
      <c r="B229" s="3"/>
      <c r="C229" s="3" t="s">
        <v>365</v>
      </c>
      <c r="D229" s="3" t="s">
        <v>174</v>
      </c>
      <c r="E229" s="3"/>
      <c r="F229" s="4">
        <v>25</v>
      </c>
      <c r="G229" s="3" t="s">
        <v>364</v>
      </c>
      <c r="H229" s="3" t="s">
        <v>7</v>
      </c>
      <c r="I229" s="3"/>
      <c r="J229" s="1">
        <v>44275.757384259297</v>
      </c>
      <c r="K229" s="4"/>
      <c r="L229" s="4">
        <v>10.5042833333333</v>
      </c>
      <c r="M229" s="4">
        <v>0</v>
      </c>
      <c r="N229" s="3" t="b">
        <v>1</v>
      </c>
      <c r="O229" s="4">
        <v>0</v>
      </c>
      <c r="P229" s="4"/>
      <c r="Q229" s="4">
        <v>0</v>
      </c>
      <c r="R229" s="4"/>
      <c r="S229" s="4"/>
      <c r="T229" s="3" t="b">
        <v>0</v>
      </c>
      <c r="U229" s="4"/>
      <c r="V229" s="3" t="b">
        <v>0</v>
      </c>
      <c r="W229" s="4">
        <v>7.2278833333333301</v>
      </c>
      <c r="X229" s="4">
        <v>70142.6786833316</v>
      </c>
      <c r="Y229" s="4">
        <v>77.156178632553804</v>
      </c>
      <c r="Z229" s="3" t="b">
        <v>0</v>
      </c>
    </row>
    <row r="230" spans="1:26">
      <c r="A230" s="3"/>
      <c r="B230" s="3"/>
      <c r="C230" s="3" t="s">
        <v>363</v>
      </c>
      <c r="D230" s="3" t="s">
        <v>174</v>
      </c>
      <c r="E230" s="3"/>
      <c r="F230" s="4">
        <v>26</v>
      </c>
      <c r="G230" s="3" t="s">
        <v>362</v>
      </c>
      <c r="H230" s="3" t="s">
        <v>7</v>
      </c>
      <c r="I230" s="3"/>
      <c r="J230" s="1">
        <v>44275.772442129601</v>
      </c>
      <c r="K230" s="4"/>
      <c r="L230" s="4">
        <v>10.4956333333333</v>
      </c>
      <c r="M230" s="4">
        <v>0</v>
      </c>
      <c r="N230" s="3" t="b">
        <v>1</v>
      </c>
      <c r="O230" s="4">
        <v>0</v>
      </c>
      <c r="P230" s="4"/>
      <c r="Q230" s="4">
        <v>0</v>
      </c>
      <c r="R230" s="4"/>
      <c r="S230" s="4" t="s">
        <v>30</v>
      </c>
      <c r="T230" s="3" t="b">
        <v>0</v>
      </c>
      <c r="U230" s="4"/>
      <c r="V230" s="3" t="b">
        <v>0</v>
      </c>
      <c r="W230" s="4">
        <v>7.22786666666667</v>
      </c>
      <c r="X230" s="4">
        <v>73210.345981728795</v>
      </c>
      <c r="Y230" s="4">
        <v>73.971484874800197</v>
      </c>
      <c r="Z230" s="3" t="b">
        <v>0</v>
      </c>
    </row>
    <row r="231" spans="1:26">
      <c r="A231" s="3"/>
      <c r="B231" s="3"/>
      <c r="C231" s="3" t="s">
        <v>361</v>
      </c>
      <c r="D231" s="3" t="s">
        <v>174</v>
      </c>
      <c r="E231" s="3"/>
      <c r="F231" s="4">
        <v>27</v>
      </c>
      <c r="G231" s="3" t="s">
        <v>360</v>
      </c>
      <c r="H231" s="3" t="s">
        <v>7</v>
      </c>
      <c r="I231" s="3"/>
      <c r="J231" s="1">
        <v>44275.7874421296</v>
      </c>
      <c r="K231" s="4"/>
      <c r="L231" s="4">
        <v>10.461033333333299</v>
      </c>
      <c r="M231" s="4">
        <v>0</v>
      </c>
      <c r="N231" s="3" t="b">
        <v>1</v>
      </c>
      <c r="O231" s="4">
        <v>0</v>
      </c>
      <c r="P231" s="4"/>
      <c r="Q231" s="4">
        <v>0</v>
      </c>
      <c r="R231" s="4"/>
      <c r="S231" s="4" t="s">
        <v>30</v>
      </c>
      <c r="T231" s="3" t="b">
        <v>0</v>
      </c>
      <c r="U231" s="4"/>
      <c r="V231" s="3" t="b">
        <v>0</v>
      </c>
      <c r="W231" s="4">
        <v>7.2278833333333301</v>
      </c>
      <c r="X231" s="4">
        <v>77105.726391694901</v>
      </c>
      <c r="Y231" s="4">
        <v>75.018966944695094</v>
      </c>
      <c r="Z231" s="3" t="b">
        <v>0</v>
      </c>
    </row>
    <row r="232" spans="1:26">
      <c r="A232" s="3"/>
      <c r="B232" s="3"/>
      <c r="C232" s="3" t="s">
        <v>359</v>
      </c>
      <c r="D232" s="3" t="s">
        <v>174</v>
      </c>
      <c r="E232" s="3"/>
      <c r="F232" s="4">
        <v>28</v>
      </c>
      <c r="G232" s="3" t="s">
        <v>358</v>
      </c>
      <c r="H232" s="3" t="s">
        <v>7</v>
      </c>
      <c r="I232" s="3"/>
      <c r="J232" s="1">
        <v>44275.802557870396</v>
      </c>
      <c r="K232" s="4"/>
      <c r="L232" s="4">
        <v>10.52155</v>
      </c>
      <c r="M232" s="4">
        <v>0</v>
      </c>
      <c r="N232" s="3" t="b">
        <v>1</v>
      </c>
      <c r="O232" s="4">
        <v>0</v>
      </c>
      <c r="P232" s="4"/>
      <c r="Q232" s="4">
        <v>0</v>
      </c>
      <c r="R232" s="4"/>
      <c r="S232" s="4"/>
      <c r="T232" s="3" t="b">
        <v>0</v>
      </c>
      <c r="U232" s="4"/>
      <c r="V232" s="3" t="b">
        <v>0</v>
      </c>
      <c r="W232" s="4">
        <v>7.22786666666667</v>
      </c>
      <c r="X232" s="4">
        <v>81085.674509581702</v>
      </c>
      <c r="Y232" s="4">
        <v>74.982135762259801</v>
      </c>
      <c r="Z232" s="3" t="b">
        <v>0</v>
      </c>
    </row>
    <row r="233" spans="1:26">
      <c r="A233" s="3"/>
      <c r="B233" s="3"/>
      <c r="C233" s="3" t="s">
        <v>357</v>
      </c>
      <c r="D233" s="3" t="s">
        <v>174</v>
      </c>
      <c r="E233" s="3"/>
      <c r="F233" s="4">
        <v>29</v>
      </c>
      <c r="G233" s="3" t="s">
        <v>356</v>
      </c>
      <c r="H233" s="3" t="s">
        <v>7</v>
      </c>
      <c r="I233" s="3"/>
      <c r="J233" s="1">
        <v>44275.817650463003</v>
      </c>
      <c r="K233" s="4"/>
      <c r="L233" s="4">
        <v>10.4696833333333</v>
      </c>
      <c r="M233" s="4">
        <v>0</v>
      </c>
      <c r="N233" s="3" t="b">
        <v>1</v>
      </c>
      <c r="O233" s="4">
        <v>0</v>
      </c>
      <c r="P233" s="4"/>
      <c r="Q233" s="4">
        <v>0</v>
      </c>
      <c r="R233" s="4"/>
      <c r="S233" s="4"/>
      <c r="T233" s="3" t="b">
        <v>0</v>
      </c>
      <c r="U233" s="4"/>
      <c r="V233" s="3" t="b">
        <v>0</v>
      </c>
      <c r="W233" s="4">
        <v>7.2278833333333301</v>
      </c>
      <c r="X233" s="4">
        <v>67927.808196181504</v>
      </c>
      <c r="Y233" s="4">
        <v>78.141258407955505</v>
      </c>
      <c r="Z233" s="3" t="b">
        <v>0</v>
      </c>
    </row>
    <row r="234" spans="1:26">
      <c r="A234" s="3"/>
      <c r="B234" s="3"/>
      <c r="C234" s="3" t="s">
        <v>355</v>
      </c>
      <c r="D234" s="3" t="s">
        <v>174</v>
      </c>
      <c r="E234" s="3"/>
      <c r="F234" s="4">
        <v>30</v>
      </c>
      <c r="G234" s="3" t="s">
        <v>354</v>
      </c>
      <c r="H234" s="3" t="s">
        <v>7</v>
      </c>
      <c r="I234" s="3"/>
      <c r="J234" s="1">
        <v>44275.832789351902</v>
      </c>
      <c r="K234" s="4"/>
      <c r="L234" s="4">
        <v>10.5216166666667</v>
      </c>
      <c r="M234" s="4">
        <v>0</v>
      </c>
      <c r="N234" s="3" t="b">
        <v>1</v>
      </c>
      <c r="O234" s="4">
        <v>0</v>
      </c>
      <c r="P234" s="4"/>
      <c r="Q234" s="4">
        <v>0</v>
      </c>
      <c r="R234" s="4"/>
      <c r="S234" s="4"/>
      <c r="T234" s="3" t="b">
        <v>0</v>
      </c>
      <c r="U234" s="4"/>
      <c r="V234" s="3" t="b">
        <v>0</v>
      </c>
      <c r="W234" s="4">
        <v>7.22445</v>
      </c>
      <c r="X234" s="4">
        <v>72702.403670956497</v>
      </c>
      <c r="Y234" s="4">
        <v>77.4065154729048</v>
      </c>
      <c r="Z234" s="3" t="b">
        <v>0</v>
      </c>
    </row>
    <row r="235" spans="1:26">
      <c r="A235" s="3"/>
      <c r="B235" s="3"/>
      <c r="C235" s="3" t="s">
        <v>353</v>
      </c>
      <c r="D235" s="3" t="s">
        <v>174</v>
      </c>
      <c r="E235" s="3"/>
      <c r="F235" s="4">
        <v>31</v>
      </c>
      <c r="G235" s="3" t="s">
        <v>352</v>
      </c>
      <c r="H235" s="3" t="s">
        <v>7</v>
      </c>
      <c r="I235" s="3"/>
      <c r="J235" s="1">
        <v>44275.847847222198</v>
      </c>
      <c r="K235" s="4"/>
      <c r="L235" s="4">
        <v>10.4697</v>
      </c>
      <c r="M235" s="4">
        <v>5431.2109963554703</v>
      </c>
      <c r="N235" s="3" t="b">
        <v>0</v>
      </c>
      <c r="O235" s="4">
        <v>7.4564013435475403</v>
      </c>
      <c r="P235" s="4"/>
      <c r="Q235" s="4">
        <v>7.4564013435475403</v>
      </c>
      <c r="R235" s="4"/>
      <c r="S235" s="4">
        <v>37.661711797363999</v>
      </c>
      <c r="T235" s="3" t="b">
        <v>0</v>
      </c>
      <c r="U235" s="4">
        <v>96.295826879991097</v>
      </c>
      <c r="V235" s="3" t="b">
        <v>0</v>
      </c>
      <c r="W235" s="4">
        <v>7.22441666666667</v>
      </c>
      <c r="X235" s="4">
        <v>85682.223705798693</v>
      </c>
      <c r="Y235" s="4">
        <v>76.985082012567503</v>
      </c>
      <c r="Z235" s="3" t="b">
        <v>0</v>
      </c>
    </row>
    <row r="236" spans="1:26">
      <c r="A236" s="3"/>
      <c r="B236" s="3"/>
      <c r="C236" s="3" t="s">
        <v>351</v>
      </c>
      <c r="D236" s="3" t="s">
        <v>174</v>
      </c>
      <c r="E236" s="3"/>
      <c r="F236" s="4">
        <v>32</v>
      </c>
      <c r="G236" s="3" t="s">
        <v>350</v>
      </c>
      <c r="H236" s="3" t="s">
        <v>7</v>
      </c>
      <c r="I236" s="3"/>
      <c r="J236" s="1">
        <v>44275.862800925897</v>
      </c>
      <c r="K236" s="4"/>
      <c r="L236" s="4">
        <v>10.469666666666701</v>
      </c>
      <c r="M236" s="4">
        <v>3951.5299794203902</v>
      </c>
      <c r="N236" s="3" t="b">
        <v>0</v>
      </c>
      <c r="O236" s="4">
        <v>6.0760262723003704</v>
      </c>
      <c r="P236" s="4"/>
      <c r="Q236" s="4">
        <v>6.0760262723003704</v>
      </c>
      <c r="R236" s="4"/>
      <c r="S236" s="4">
        <v>31.528635215157699</v>
      </c>
      <c r="T236" s="3" t="b">
        <v>0</v>
      </c>
      <c r="U236" s="4">
        <v>82.734041641772293</v>
      </c>
      <c r="V236" s="3" t="b">
        <v>0</v>
      </c>
      <c r="W236" s="4">
        <v>7.2243833333333303</v>
      </c>
      <c r="X236" s="4">
        <v>76501.326974967102</v>
      </c>
      <c r="Y236" s="4">
        <v>75.859983411145606</v>
      </c>
      <c r="Z236" s="3" t="b">
        <v>0</v>
      </c>
    </row>
    <row r="237" spans="1:26">
      <c r="A237" s="3"/>
      <c r="B237" s="3"/>
      <c r="C237" s="3" t="s">
        <v>347</v>
      </c>
      <c r="D237" s="3" t="s">
        <v>174</v>
      </c>
      <c r="E237" s="3"/>
      <c r="F237" s="4">
        <v>33</v>
      </c>
      <c r="G237" s="3" t="s">
        <v>346</v>
      </c>
      <c r="H237" s="3" t="s">
        <v>7</v>
      </c>
      <c r="I237" s="3"/>
      <c r="J237" s="1">
        <v>44275.892800925903</v>
      </c>
      <c r="K237" s="4"/>
      <c r="L237" s="4">
        <v>10.461033333333299</v>
      </c>
      <c r="M237" s="4">
        <v>7504.5314072249403</v>
      </c>
      <c r="N237" s="3" t="b">
        <v>0</v>
      </c>
      <c r="O237" s="4">
        <v>11.017478104301899</v>
      </c>
      <c r="P237" s="4"/>
      <c r="Q237" s="4">
        <v>11.017478104301899</v>
      </c>
      <c r="R237" s="4"/>
      <c r="S237" s="4">
        <v>35.447764710090603</v>
      </c>
      <c r="T237" s="3" t="b">
        <v>0</v>
      </c>
      <c r="U237" s="4">
        <v>66.844962456682396</v>
      </c>
      <c r="V237" s="3" t="b">
        <v>0</v>
      </c>
      <c r="W237" s="4">
        <v>7.2243833333333303</v>
      </c>
      <c r="X237" s="4">
        <v>80124.385848963298</v>
      </c>
      <c r="Y237" s="4">
        <v>75.448940163704194</v>
      </c>
      <c r="Z237" s="3" t="b">
        <v>0</v>
      </c>
    </row>
    <row r="238" spans="1:26">
      <c r="A238" s="3"/>
      <c r="B238" s="3"/>
      <c r="C238" s="3" t="s">
        <v>345</v>
      </c>
      <c r="D238" s="3" t="s">
        <v>174</v>
      </c>
      <c r="E238" s="3"/>
      <c r="F238" s="4">
        <v>34</v>
      </c>
      <c r="G238" s="3" t="s">
        <v>344</v>
      </c>
      <c r="H238" s="3" t="s">
        <v>7</v>
      </c>
      <c r="I238" s="3"/>
      <c r="J238" s="1">
        <v>44275.9078703704</v>
      </c>
      <c r="K238" s="4"/>
      <c r="L238" s="4">
        <v>10.452400000000001</v>
      </c>
      <c r="M238" s="4">
        <v>5949.8342866244802</v>
      </c>
      <c r="N238" s="3" t="b">
        <v>0</v>
      </c>
      <c r="O238" s="4">
        <v>9.0863098925408092</v>
      </c>
      <c r="P238" s="4"/>
      <c r="Q238" s="4">
        <v>9.0863098925408092</v>
      </c>
      <c r="R238" s="4"/>
      <c r="S238" s="4">
        <v>30.007275876597799</v>
      </c>
      <c r="T238" s="3" t="b">
        <v>0</v>
      </c>
      <c r="U238" s="4">
        <v>89.985590170093403</v>
      </c>
      <c r="V238" s="3" t="b">
        <v>0</v>
      </c>
      <c r="W238" s="4">
        <v>7.22441666666667</v>
      </c>
      <c r="X238" s="4">
        <v>77026.587139436597</v>
      </c>
      <c r="Y238" s="4">
        <v>75.343412128582699</v>
      </c>
      <c r="Z238" s="3" t="b">
        <v>0</v>
      </c>
    </row>
    <row r="239" spans="1:26">
      <c r="A239" s="3"/>
      <c r="B239" s="3"/>
      <c r="C239" s="3" t="s">
        <v>343</v>
      </c>
      <c r="D239" s="3" t="s">
        <v>174</v>
      </c>
      <c r="E239" s="3"/>
      <c r="F239" s="4">
        <v>35</v>
      </c>
      <c r="G239" s="3" t="s">
        <v>342</v>
      </c>
      <c r="H239" s="3" t="s">
        <v>7</v>
      </c>
      <c r="I239" s="3"/>
      <c r="J239" s="1">
        <v>44275.9229513889</v>
      </c>
      <c r="K239" s="4"/>
      <c r="L239" s="4">
        <v>10.48695</v>
      </c>
      <c r="M239" s="4">
        <v>5264.9658697483401</v>
      </c>
      <c r="N239" s="3" t="b">
        <v>0</v>
      </c>
      <c r="O239" s="4">
        <v>9.1678689813238901</v>
      </c>
      <c r="P239" s="4"/>
      <c r="Q239" s="4">
        <v>9.1678689813238901</v>
      </c>
      <c r="R239" s="4"/>
      <c r="S239" s="4">
        <v>41.563855078345199</v>
      </c>
      <c r="T239" s="3" t="b">
        <v>0</v>
      </c>
      <c r="U239" s="4">
        <v>87.825576842242796</v>
      </c>
      <c r="V239" s="3" t="b">
        <v>0</v>
      </c>
      <c r="W239" s="4">
        <v>7.2278500000000001</v>
      </c>
      <c r="X239" s="4">
        <v>67553.910219829399</v>
      </c>
      <c r="Y239" s="4">
        <v>78.293253533948501</v>
      </c>
      <c r="Z239" s="3" t="b">
        <v>0</v>
      </c>
    </row>
    <row r="240" spans="1:26">
      <c r="A240" s="3"/>
      <c r="B240" s="3"/>
      <c r="C240" s="3" t="s">
        <v>341</v>
      </c>
      <c r="D240" s="3" t="s">
        <v>174</v>
      </c>
      <c r="E240" s="3"/>
      <c r="F240" s="4">
        <v>36</v>
      </c>
      <c r="G240" s="3" t="s">
        <v>340</v>
      </c>
      <c r="H240" s="3" t="s">
        <v>7</v>
      </c>
      <c r="I240" s="3"/>
      <c r="J240" s="1">
        <v>44275.938125000001</v>
      </c>
      <c r="K240" s="4"/>
      <c r="L240" s="4">
        <v>10.46105</v>
      </c>
      <c r="M240" s="4">
        <v>7720.2478627888304</v>
      </c>
      <c r="N240" s="3" t="b">
        <v>0</v>
      </c>
      <c r="O240" s="4">
        <v>11.835772803797701</v>
      </c>
      <c r="P240" s="4"/>
      <c r="Q240" s="4">
        <v>11.835772803797701</v>
      </c>
      <c r="R240" s="4"/>
      <c r="S240" s="4">
        <v>32.354975909716003</v>
      </c>
      <c r="T240" s="3" t="b">
        <v>0</v>
      </c>
      <c r="U240" s="4">
        <v>73.319607572061102</v>
      </c>
      <c r="V240" s="3" t="b">
        <v>0</v>
      </c>
      <c r="W240" s="4">
        <v>7.2278833333333301</v>
      </c>
      <c r="X240" s="4">
        <v>76728.720143642393</v>
      </c>
      <c r="Y240" s="4">
        <v>75.991463462608806</v>
      </c>
      <c r="Z240" s="3" t="b">
        <v>0</v>
      </c>
    </row>
    <row r="241" spans="1:26">
      <c r="A241" s="3"/>
      <c r="B241" s="3"/>
      <c r="C241" s="3" t="s">
        <v>339</v>
      </c>
      <c r="D241" s="3" t="s">
        <v>174</v>
      </c>
      <c r="E241" s="3"/>
      <c r="F241" s="4">
        <v>37</v>
      </c>
      <c r="G241" s="3" t="s">
        <v>338</v>
      </c>
      <c r="H241" s="3" t="s">
        <v>7</v>
      </c>
      <c r="I241" s="3"/>
      <c r="J241" s="1">
        <v>44275.953125</v>
      </c>
      <c r="K241" s="4"/>
      <c r="L241" s="4">
        <v>10.469666666666701</v>
      </c>
      <c r="M241" s="4">
        <v>12453.299424680201</v>
      </c>
      <c r="N241" s="3" t="b">
        <v>0</v>
      </c>
      <c r="O241" s="4">
        <v>19.825889683977099</v>
      </c>
      <c r="P241" s="4"/>
      <c r="Q241" s="4">
        <v>19.825889683977099</v>
      </c>
      <c r="R241" s="4"/>
      <c r="S241" s="4">
        <v>35.841744305814998</v>
      </c>
      <c r="T241" s="3" t="b">
        <v>0</v>
      </c>
      <c r="U241" s="4">
        <v>84.594411533199505</v>
      </c>
      <c r="V241" s="3" t="b">
        <v>0</v>
      </c>
      <c r="W241" s="4">
        <v>7.2243833333333303</v>
      </c>
      <c r="X241" s="4">
        <v>73888.198036726593</v>
      </c>
      <c r="Y241" s="4">
        <v>78.651612703544302</v>
      </c>
      <c r="Z241" s="3" t="b">
        <v>0</v>
      </c>
    </row>
    <row r="242" spans="1:26">
      <c r="A242" s="3"/>
      <c r="B242" s="3"/>
      <c r="C242" s="3" t="s">
        <v>337</v>
      </c>
      <c r="D242" s="3" t="s">
        <v>174</v>
      </c>
      <c r="E242" s="3"/>
      <c r="F242" s="4">
        <v>38</v>
      </c>
      <c r="G242" s="3" t="s">
        <v>336</v>
      </c>
      <c r="H242" s="3" t="s">
        <v>7</v>
      </c>
      <c r="I242" s="3"/>
      <c r="J242" s="1">
        <v>44275.968055555597</v>
      </c>
      <c r="K242" s="4"/>
      <c r="L242" s="4">
        <v>10.46105</v>
      </c>
      <c r="M242" s="4">
        <v>14443.674245812999</v>
      </c>
      <c r="N242" s="3" t="b">
        <v>0</v>
      </c>
      <c r="O242" s="4">
        <v>23.212938216418699</v>
      </c>
      <c r="P242" s="4"/>
      <c r="Q242" s="4">
        <v>23.212938216418699</v>
      </c>
      <c r="R242" s="4"/>
      <c r="S242" s="4">
        <v>26.423833962968502</v>
      </c>
      <c r="T242" s="3" t="b">
        <v>0</v>
      </c>
      <c r="U242" s="4">
        <v>79.416153848271705</v>
      </c>
      <c r="V242" s="3" t="b">
        <v>0</v>
      </c>
      <c r="W242" s="4">
        <v>7.22441666666667</v>
      </c>
      <c r="X242" s="4">
        <v>73193.227795869505</v>
      </c>
      <c r="Y242" s="4">
        <v>75.285449719527406</v>
      </c>
      <c r="Z242" s="3" t="b">
        <v>0</v>
      </c>
    </row>
    <row r="243" spans="1:26">
      <c r="A243" s="3"/>
      <c r="B243" s="3"/>
      <c r="C243" s="3" t="s">
        <v>335</v>
      </c>
      <c r="D243" s="3" t="s">
        <v>174</v>
      </c>
      <c r="E243" s="3"/>
      <c r="F243" s="4">
        <v>39</v>
      </c>
      <c r="G243" s="3" t="s">
        <v>334</v>
      </c>
      <c r="H243" s="3" t="s">
        <v>7</v>
      </c>
      <c r="I243" s="3"/>
      <c r="J243" s="1">
        <v>44275.983136574097</v>
      </c>
      <c r="K243" s="4"/>
      <c r="L243" s="4">
        <v>10.48695</v>
      </c>
      <c r="M243" s="4">
        <v>9940.2525733321509</v>
      </c>
      <c r="N243" s="3" t="b">
        <v>0</v>
      </c>
      <c r="O243" s="4">
        <v>17.491655769488698</v>
      </c>
      <c r="P243" s="4"/>
      <c r="Q243" s="4">
        <v>17.491655769488698</v>
      </c>
      <c r="R243" s="4"/>
      <c r="S243" s="4">
        <v>42.132611084506401</v>
      </c>
      <c r="T243" s="3" t="b">
        <v>0</v>
      </c>
      <c r="U243" s="4">
        <v>89.025366976401799</v>
      </c>
      <c r="V243" s="3" t="b">
        <v>0</v>
      </c>
      <c r="W243" s="4">
        <v>7.2243833333333303</v>
      </c>
      <c r="X243" s="4">
        <v>66848.216966825203</v>
      </c>
      <c r="Y243" s="4">
        <v>73.499220688663002</v>
      </c>
      <c r="Z243" s="3" t="b">
        <v>0</v>
      </c>
    </row>
    <row r="244" spans="1:26">
      <c r="A244" s="3"/>
      <c r="B244" s="3"/>
      <c r="C244" s="3" t="s">
        <v>333</v>
      </c>
      <c r="D244" s="3" t="s">
        <v>174</v>
      </c>
      <c r="E244" s="3"/>
      <c r="F244" s="4">
        <v>40</v>
      </c>
      <c r="G244" s="3" t="s">
        <v>332</v>
      </c>
      <c r="H244" s="3" t="s">
        <v>7</v>
      </c>
      <c r="I244" s="3"/>
      <c r="J244" s="1">
        <v>44275.998148148101</v>
      </c>
      <c r="K244" s="4"/>
      <c r="L244" s="4">
        <v>10.486983333333299</v>
      </c>
      <c r="M244" s="4">
        <v>13101.9275569151</v>
      </c>
      <c r="N244" s="3" t="b">
        <v>0</v>
      </c>
      <c r="O244" s="4">
        <v>19.738350299546099</v>
      </c>
      <c r="P244" s="4"/>
      <c r="Q244" s="4">
        <v>19.738350299546099</v>
      </c>
      <c r="R244" s="4"/>
      <c r="S244" s="4">
        <v>30.324666922516499</v>
      </c>
      <c r="T244" s="3" t="b">
        <v>0</v>
      </c>
      <c r="U244" s="4">
        <v>78.940875983619307</v>
      </c>
      <c r="V244" s="3" t="b">
        <v>0</v>
      </c>
      <c r="W244" s="4">
        <v>7.2278833333333301</v>
      </c>
      <c r="X244" s="4">
        <v>78081.4144255305</v>
      </c>
      <c r="Y244" s="4">
        <v>77.147407392522695</v>
      </c>
      <c r="Z244" s="3" t="b">
        <v>0</v>
      </c>
    </row>
    <row r="245" spans="1:26">
      <c r="A245" s="3"/>
      <c r="B245" s="3"/>
      <c r="C245" s="3" t="s">
        <v>331</v>
      </c>
      <c r="D245" s="3" t="s">
        <v>174</v>
      </c>
      <c r="E245" s="3"/>
      <c r="F245" s="4">
        <v>41</v>
      </c>
      <c r="G245" s="3" t="s">
        <v>330</v>
      </c>
      <c r="H245" s="3" t="s">
        <v>7</v>
      </c>
      <c r="I245" s="3"/>
      <c r="J245" s="1">
        <v>44276.013229166703</v>
      </c>
      <c r="K245" s="4"/>
      <c r="L245" s="4">
        <v>10.4697833333333</v>
      </c>
      <c r="M245" s="4">
        <v>14726.960085298801</v>
      </c>
      <c r="N245" s="3" t="b">
        <v>0</v>
      </c>
      <c r="O245" s="4">
        <v>25.779309581104499</v>
      </c>
      <c r="P245" s="4"/>
      <c r="Q245" s="4">
        <v>25.779309581104499</v>
      </c>
      <c r="R245" s="4"/>
      <c r="S245" s="4">
        <v>33.851686247115502</v>
      </c>
      <c r="T245" s="3" t="b">
        <v>0</v>
      </c>
      <c r="U245" s="4">
        <v>76.201369778312596</v>
      </c>
      <c r="V245" s="3" t="b">
        <v>0</v>
      </c>
      <c r="W245" s="4">
        <v>7.2279833333333299</v>
      </c>
      <c r="X245" s="4">
        <v>67199.363275309399</v>
      </c>
      <c r="Y245" s="4">
        <v>74.578905720584004</v>
      </c>
      <c r="Z245" s="3" t="b">
        <v>0</v>
      </c>
    </row>
    <row r="246" spans="1:26">
      <c r="A246" s="3"/>
      <c r="B246" s="3"/>
      <c r="C246" s="3" t="s">
        <v>329</v>
      </c>
      <c r="D246" s="3" t="s">
        <v>174</v>
      </c>
      <c r="E246" s="3"/>
      <c r="F246" s="4">
        <v>42</v>
      </c>
      <c r="G246" s="3" t="s">
        <v>328</v>
      </c>
      <c r="H246" s="3" t="s">
        <v>7</v>
      </c>
      <c r="I246" s="3"/>
      <c r="J246" s="1">
        <v>44276.028391203698</v>
      </c>
      <c r="K246" s="4"/>
      <c r="L246" s="4">
        <v>10.486983333333299</v>
      </c>
      <c r="M246" s="4">
        <v>10897.4166409063</v>
      </c>
      <c r="N246" s="3" t="b">
        <v>0</v>
      </c>
      <c r="O246" s="4">
        <v>15.7481546207359</v>
      </c>
      <c r="P246" s="4"/>
      <c r="Q246" s="4">
        <v>15.7481546207359</v>
      </c>
      <c r="R246" s="4"/>
      <c r="S246" s="4">
        <v>38.846943656644299</v>
      </c>
      <c r="T246" s="3" t="b">
        <v>0</v>
      </c>
      <c r="U246" s="4">
        <v>78.752428755924498</v>
      </c>
      <c r="V246" s="3" t="b">
        <v>0</v>
      </c>
      <c r="W246" s="4">
        <v>7.2278833333333301</v>
      </c>
      <c r="X246" s="4">
        <v>81398.652531551095</v>
      </c>
      <c r="Y246" s="4">
        <v>72.668491349514298</v>
      </c>
      <c r="Z246" s="3" t="b">
        <v>0</v>
      </c>
    </row>
    <row r="247" spans="1:26">
      <c r="A247" s="3"/>
      <c r="B247" s="3"/>
      <c r="C247" s="3" t="s">
        <v>324</v>
      </c>
      <c r="D247" s="3" t="s">
        <v>174</v>
      </c>
      <c r="E247" s="3"/>
      <c r="F247" s="4">
        <v>43</v>
      </c>
      <c r="G247" s="3" t="s">
        <v>323</v>
      </c>
      <c r="H247" s="3" t="s">
        <v>7</v>
      </c>
      <c r="I247" s="3"/>
      <c r="J247" s="1">
        <v>44276.073750000003</v>
      </c>
      <c r="K247" s="4"/>
      <c r="L247" s="4">
        <v>10.4696833333333</v>
      </c>
      <c r="M247" s="4">
        <v>525812.177470856</v>
      </c>
      <c r="N247" s="3" t="b">
        <v>0</v>
      </c>
      <c r="O247" s="4">
        <v>880.59091743646002</v>
      </c>
      <c r="P247" s="4"/>
      <c r="Q247" s="4">
        <v>880.59091743646002</v>
      </c>
      <c r="R247" s="4">
        <f>(O247/(AVERAGE(O247:O249))*100)</f>
        <v>88.860705418426406</v>
      </c>
      <c r="S247" s="4">
        <v>41.221911882242303</v>
      </c>
      <c r="T247" s="3" t="b">
        <v>0</v>
      </c>
      <c r="U247" s="4">
        <v>77.795507717395395</v>
      </c>
      <c r="V247" s="3" t="b">
        <v>0</v>
      </c>
      <c r="W247" s="4">
        <v>7.22441666666667</v>
      </c>
      <c r="X247" s="4">
        <v>70239.234271396796</v>
      </c>
      <c r="Y247" s="4">
        <v>76.347111237756707</v>
      </c>
      <c r="Z247" s="3" t="b">
        <v>0</v>
      </c>
    </row>
    <row r="248" spans="1:26">
      <c r="A248" s="3"/>
      <c r="B248" s="3"/>
      <c r="C248" s="3" t="s">
        <v>322</v>
      </c>
      <c r="D248" s="3" t="s">
        <v>174</v>
      </c>
      <c r="E248" s="3"/>
      <c r="F248" s="4">
        <v>44</v>
      </c>
      <c r="G248" s="3" t="s">
        <v>321</v>
      </c>
      <c r="H248" s="3" t="s">
        <v>7</v>
      </c>
      <c r="I248" s="3"/>
      <c r="J248" s="1">
        <v>44276.088761574101</v>
      </c>
      <c r="K248" s="4"/>
      <c r="L248" s="4">
        <v>10.478350000000001</v>
      </c>
      <c r="M248" s="4">
        <v>568205.60149304499</v>
      </c>
      <c r="N248" s="3" t="b">
        <v>0</v>
      </c>
      <c r="O248" s="4">
        <v>1037.4839951572601</v>
      </c>
      <c r="P248" s="4"/>
      <c r="Q248" s="4">
        <v>1037.4839951572601</v>
      </c>
      <c r="R248" s="4">
        <f>(O248/(AVERAGE(O247:O249))*100)</f>
        <v>104.69283505488076</v>
      </c>
      <c r="S248" s="4">
        <v>38.023651446125498</v>
      </c>
      <c r="T248" s="3" t="b">
        <v>0</v>
      </c>
      <c r="U248" s="4">
        <v>72.574540433745597</v>
      </c>
      <c r="V248" s="3" t="b">
        <v>0</v>
      </c>
      <c r="W248" s="4">
        <v>7.2244333333333302</v>
      </c>
      <c r="X248" s="4">
        <v>64423.962795819498</v>
      </c>
      <c r="Y248" s="4">
        <v>80.085912249686103</v>
      </c>
      <c r="Z248" s="3" t="b">
        <v>0</v>
      </c>
    </row>
    <row r="249" spans="1:26">
      <c r="A249" s="3"/>
      <c r="B249" s="3"/>
      <c r="C249" s="3" t="s">
        <v>320</v>
      </c>
      <c r="D249" s="3" t="s">
        <v>174</v>
      </c>
      <c r="E249" s="3"/>
      <c r="F249" s="4">
        <v>45</v>
      </c>
      <c r="G249" s="3" t="s">
        <v>319</v>
      </c>
      <c r="H249" s="3" t="s">
        <v>7</v>
      </c>
      <c r="I249" s="3"/>
      <c r="J249" s="1">
        <v>44276.103888888902</v>
      </c>
      <c r="K249" s="4"/>
      <c r="L249" s="4">
        <v>10.478300000000001</v>
      </c>
      <c r="M249" s="4">
        <v>624557.66042106005</v>
      </c>
      <c r="N249" s="3" t="b">
        <v>0</v>
      </c>
      <c r="O249" s="4">
        <v>1054.8620451648601</v>
      </c>
      <c r="P249" s="4"/>
      <c r="Q249" s="4">
        <v>1054.8620451648601</v>
      </c>
      <c r="R249" s="4">
        <f>(O249/(AVERAGE(O247:O249))*100)</f>
        <v>106.44645952669282</v>
      </c>
      <c r="S249" s="4">
        <v>37.716809339461399</v>
      </c>
      <c r="T249" s="3" t="b">
        <v>0</v>
      </c>
      <c r="U249" s="4">
        <v>75.354209239480596</v>
      </c>
      <c r="V249" s="3" t="b">
        <v>0</v>
      </c>
      <c r="W249" s="4">
        <v>7.2244000000000002</v>
      </c>
      <c r="X249" s="4">
        <v>69646.645464031506</v>
      </c>
      <c r="Y249" s="4">
        <v>76.193006522001497</v>
      </c>
      <c r="Z249" s="3" t="b">
        <v>0</v>
      </c>
    </row>
    <row r="250" spans="1:26">
      <c r="A250" s="3"/>
      <c r="B250" s="3"/>
      <c r="C250" s="3" t="s">
        <v>318</v>
      </c>
      <c r="D250" s="3" t="s">
        <v>174</v>
      </c>
      <c r="E250" s="3"/>
      <c r="F250" s="4">
        <v>46</v>
      </c>
      <c r="G250" s="3" t="s">
        <v>317</v>
      </c>
      <c r="H250" s="3" t="s">
        <v>7</v>
      </c>
      <c r="I250" s="3"/>
      <c r="J250" s="1">
        <v>44276.119050925903</v>
      </c>
      <c r="K250" s="4"/>
      <c r="L250" s="4">
        <v>10.486983333333299</v>
      </c>
      <c r="M250" s="4">
        <v>664933.40665956098</v>
      </c>
      <c r="N250" s="3" t="b">
        <v>0</v>
      </c>
      <c r="O250" s="4">
        <v>1083.95063877245</v>
      </c>
      <c r="P250" s="4"/>
      <c r="Q250" s="4">
        <v>1083.95063877245</v>
      </c>
      <c r="R250" s="4">
        <f>(O250/(AVERAGE(O250:O252))*100)</f>
        <v>78.675455419300917</v>
      </c>
      <c r="S250" s="4">
        <v>38.170453426051203</v>
      </c>
      <c r="T250" s="3" t="b">
        <v>0</v>
      </c>
      <c r="U250" s="4">
        <v>75.984030392680907</v>
      </c>
      <c r="V250" s="3" t="b">
        <v>0</v>
      </c>
      <c r="W250" s="4">
        <v>7.2244333333333302</v>
      </c>
      <c r="X250" s="4">
        <v>72159.244467235694</v>
      </c>
      <c r="Y250" s="4">
        <v>73.630132309161098</v>
      </c>
      <c r="Z250" s="3" t="b">
        <v>0</v>
      </c>
    </row>
    <row r="251" spans="1:26">
      <c r="A251" s="3"/>
      <c r="B251" s="3"/>
      <c r="C251" s="3" t="s">
        <v>316</v>
      </c>
      <c r="D251" s="3" t="s">
        <v>174</v>
      </c>
      <c r="E251" s="3"/>
      <c r="F251" s="4">
        <v>47</v>
      </c>
      <c r="G251" s="3" t="s">
        <v>315</v>
      </c>
      <c r="H251" s="3" t="s">
        <v>7</v>
      </c>
      <c r="I251" s="3"/>
      <c r="J251" s="1">
        <v>44276.134166666699</v>
      </c>
      <c r="K251" s="4"/>
      <c r="L251" s="4">
        <v>10.4697333333333</v>
      </c>
      <c r="M251" s="4">
        <v>1136299.82004171</v>
      </c>
      <c r="N251" s="3" t="b">
        <v>0</v>
      </c>
      <c r="O251" s="4">
        <v>2011.47321846108</v>
      </c>
      <c r="P251" s="4"/>
      <c r="Q251" s="4">
        <v>2011.47321846108</v>
      </c>
      <c r="R251" s="4">
        <f>(O251/(AVERAGE(O250:O252))*100)</f>
        <v>145.99702778474403</v>
      </c>
      <c r="S251" s="4">
        <v>38.740087170672297</v>
      </c>
      <c r="T251" s="3" t="b">
        <v>0</v>
      </c>
      <c r="U251" s="4">
        <v>78.820765329475606</v>
      </c>
      <c r="V251" s="3" t="b">
        <v>0</v>
      </c>
      <c r="W251" s="4">
        <v>7.2209833333333302</v>
      </c>
      <c r="X251" s="4">
        <v>66451.075386017095</v>
      </c>
      <c r="Y251" s="4">
        <v>72.253798703990896</v>
      </c>
      <c r="Z251" s="3" t="b">
        <v>0</v>
      </c>
    </row>
    <row r="252" spans="1:26">
      <c r="A252" s="3"/>
      <c r="B252" s="3"/>
      <c r="C252" s="3" t="s">
        <v>314</v>
      </c>
      <c r="D252" s="3" t="s">
        <v>174</v>
      </c>
      <c r="E252" s="3"/>
      <c r="F252" s="4">
        <v>48</v>
      </c>
      <c r="G252" s="3" t="s">
        <v>313</v>
      </c>
      <c r="H252" s="3" t="s">
        <v>7</v>
      </c>
      <c r="I252" s="3"/>
      <c r="J252" s="1">
        <v>44276.1492013889</v>
      </c>
      <c r="K252" s="4"/>
      <c r="L252" s="4">
        <v>10.4783333333333</v>
      </c>
      <c r="M252" s="4">
        <v>640888.12244257098</v>
      </c>
      <c r="N252" s="3" t="b">
        <v>0</v>
      </c>
      <c r="O252" s="4">
        <v>1037.82443346476</v>
      </c>
      <c r="P252" s="4"/>
      <c r="Q252" s="4">
        <v>1037.82443346476</v>
      </c>
      <c r="R252" s="4">
        <f>(O252/(AVERAGE(O250:O252))*100)</f>
        <v>75.327516795955077</v>
      </c>
      <c r="S252" s="4">
        <v>37.913728584672597</v>
      </c>
      <c r="T252" s="3" t="b">
        <v>0</v>
      </c>
      <c r="U252" s="4">
        <v>72.990914929235004</v>
      </c>
      <c r="V252" s="3" t="b">
        <v>0</v>
      </c>
      <c r="W252" s="4">
        <v>7.22441666666667</v>
      </c>
      <c r="X252" s="4">
        <v>72640.974559194394</v>
      </c>
      <c r="Y252" s="4">
        <v>76.484162310283295</v>
      </c>
      <c r="Z252" s="3" t="b">
        <v>0</v>
      </c>
    </row>
    <row r="253" spans="1:26">
      <c r="A253" s="3"/>
      <c r="B253" s="3"/>
      <c r="C253" s="3" t="s">
        <v>312</v>
      </c>
      <c r="D253" s="3" t="s">
        <v>174</v>
      </c>
      <c r="E253" s="3"/>
      <c r="F253" s="4">
        <v>49</v>
      </c>
      <c r="G253" s="3" t="s">
        <v>311</v>
      </c>
      <c r="H253" s="3" t="s">
        <v>7</v>
      </c>
      <c r="I253" s="3"/>
      <c r="J253" s="1">
        <v>44276.1643287037</v>
      </c>
      <c r="K253" s="4"/>
      <c r="L253" s="4">
        <v>10.4783166666667</v>
      </c>
      <c r="M253" s="4">
        <v>656361.34424056602</v>
      </c>
      <c r="N253" s="3" t="b">
        <v>0</v>
      </c>
      <c r="O253" s="4">
        <v>1136.5566529037301</v>
      </c>
      <c r="P253" s="4"/>
      <c r="Q253" s="4">
        <v>1136.5566529037301</v>
      </c>
      <c r="R253" s="4">
        <f>(O253/(AVERAGE(O253:O255))*100)</f>
        <v>155.08903480719988</v>
      </c>
      <c r="S253" s="4">
        <v>36.554253953607699</v>
      </c>
      <c r="T253" s="3" t="b">
        <v>0</v>
      </c>
      <c r="U253" s="4">
        <v>76.251693070867404</v>
      </c>
      <c r="V253" s="3" t="b">
        <v>0</v>
      </c>
      <c r="W253" s="4">
        <v>7.2244000000000002</v>
      </c>
      <c r="X253" s="4">
        <v>67932.130865228406</v>
      </c>
      <c r="Y253" s="4">
        <v>74.128202848826007</v>
      </c>
      <c r="Z253" s="3" t="b">
        <v>0</v>
      </c>
    </row>
    <row r="254" spans="1:26">
      <c r="A254" s="3"/>
      <c r="B254" s="3"/>
      <c r="C254" s="3" t="s">
        <v>310</v>
      </c>
      <c r="D254" s="3" t="s">
        <v>174</v>
      </c>
      <c r="E254" s="3"/>
      <c r="F254" s="4">
        <v>50</v>
      </c>
      <c r="G254" s="3" t="s">
        <v>309</v>
      </c>
      <c r="H254" s="3" t="s">
        <v>7</v>
      </c>
      <c r="I254" s="3"/>
      <c r="J254" s="1">
        <v>44276.179456018501</v>
      </c>
      <c r="K254" s="4"/>
      <c r="L254" s="4">
        <v>10.4523833333333</v>
      </c>
      <c r="M254" s="4">
        <v>0</v>
      </c>
      <c r="N254" s="3" t="b">
        <v>1</v>
      </c>
      <c r="O254" s="4">
        <v>0</v>
      </c>
      <c r="P254" s="4"/>
      <c r="Q254" s="4">
        <v>0</v>
      </c>
      <c r="R254" s="4">
        <f>(O254/(AVERAGE(O253:O255))*100)</f>
        <v>0</v>
      </c>
      <c r="S254" s="4" t="s">
        <v>30</v>
      </c>
      <c r="T254" s="3" t="b">
        <v>0</v>
      </c>
      <c r="U254" s="4" t="s">
        <v>30</v>
      </c>
      <c r="V254" s="3" t="b">
        <v>0</v>
      </c>
      <c r="W254" s="4">
        <v>7.2174833333333304</v>
      </c>
      <c r="X254" s="4">
        <v>80562.437805279202</v>
      </c>
      <c r="Y254" s="4">
        <v>77.869052587825905</v>
      </c>
      <c r="Z254" s="3" t="b">
        <v>0</v>
      </c>
    </row>
    <row r="255" spans="1:26">
      <c r="A255" s="3"/>
      <c r="B255" s="3"/>
      <c r="C255" s="3" t="s">
        <v>308</v>
      </c>
      <c r="D255" s="3" t="s">
        <v>174</v>
      </c>
      <c r="E255" s="3"/>
      <c r="F255" s="4">
        <v>51</v>
      </c>
      <c r="G255" s="3" t="s">
        <v>307</v>
      </c>
      <c r="H255" s="3" t="s">
        <v>7</v>
      </c>
      <c r="I255" s="3"/>
      <c r="J255" s="1">
        <v>44276.194467592599</v>
      </c>
      <c r="K255" s="4"/>
      <c r="L255" s="4">
        <v>10.4783166666667</v>
      </c>
      <c r="M255" s="4">
        <v>637043.62447279994</v>
      </c>
      <c r="N255" s="3" t="b">
        <v>0</v>
      </c>
      <c r="O255" s="4">
        <v>1061.96754511578</v>
      </c>
      <c r="P255" s="4"/>
      <c r="Q255" s="4">
        <v>1061.96754511578</v>
      </c>
      <c r="R255" s="4">
        <f>(O255/(AVERAGE(O253:O255))*100)</f>
        <v>144.91096519280012</v>
      </c>
      <c r="S255" s="4">
        <v>37.1390766279142</v>
      </c>
      <c r="T255" s="3" t="b">
        <v>0</v>
      </c>
      <c r="U255" s="4">
        <v>76.124760905900104</v>
      </c>
      <c r="V255" s="3" t="b">
        <v>0</v>
      </c>
      <c r="W255" s="4">
        <v>7.2243833333333303</v>
      </c>
      <c r="X255" s="4">
        <v>70563.686119518694</v>
      </c>
      <c r="Y255" s="4">
        <v>76.943360671055302</v>
      </c>
      <c r="Z255" s="3" t="b">
        <v>0</v>
      </c>
    </row>
    <row r="256" spans="1:26">
      <c r="A256" s="3"/>
      <c r="B256" s="3"/>
      <c r="C256" s="3" t="s">
        <v>306</v>
      </c>
      <c r="D256" s="3" t="s">
        <v>174</v>
      </c>
      <c r="E256" s="3"/>
      <c r="F256" s="4">
        <v>52</v>
      </c>
      <c r="G256" s="3" t="s">
        <v>305</v>
      </c>
      <c r="H256" s="3" t="s">
        <v>7</v>
      </c>
      <c r="I256" s="3"/>
      <c r="J256" s="1">
        <v>44276.209571759297</v>
      </c>
      <c r="K256" s="4"/>
      <c r="L256" s="4">
        <v>10.4784333333333</v>
      </c>
      <c r="M256" s="4">
        <v>567160.94640846399</v>
      </c>
      <c r="N256" s="3" t="b">
        <v>0</v>
      </c>
      <c r="O256" s="4">
        <v>858.26026835436096</v>
      </c>
      <c r="P256" s="4"/>
      <c r="Q256" s="4">
        <v>858.26026835436096</v>
      </c>
      <c r="R256" s="4">
        <f>(O256/(AVERAGE(O256:O258))*100)</f>
        <v>87.226332025434374</v>
      </c>
      <c r="S256" s="4">
        <v>38.511410312911998</v>
      </c>
      <c r="T256" s="3" t="b">
        <v>0</v>
      </c>
      <c r="U256" s="4">
        <v>76.4454620664294</v>
      </c>
      <c r="V256" s="3" t="b">
        <v>0</v>
      </c>
      <c r="W256" s="4">
        <v>7.2245166666666698</v>
      </c>
      <c r="X256" s="4">
        <v>77733.9328253516</v>
      </c>
      <c r="Y256" s="4">
        <v>77.165710418163101</v>
      </c>
      <c r="Z256" s="3" t="b">
        <v>0</v>
      </c>
    </row>
    <row r="257" spans="1:26">
      <c r="A257" s="3"/>
      <c r="B257" s="3"/>
      <c r="C257" s="3" t="s">
        <v>302</v>
      </c>
      <c r="D257" s="3" t="s">
        <v>174</v>
      </c>
      <c r="E257" s="3"/>
      <c r="F257" s="4">
        <v>53</v>
      </c>
      <c r="G257" s="3" t="s">
        <v>301</v>
      </c>
      <c r="H257" s="3" t="s">
        <v>7</v>
      </c>
      <c r="I257" s="3"/>
      <c r="J257" s="1">
        <v>44276.239502314798</v>
      </c>
      <c r="K257" s="4"/>
      <c r="L257" s="4">
        <v>10.4783333333333</v>
      </c>
      <c r="M257" s="4">
        <v>637291.207275572</v>
      </c>
      <c r="N257" s="3" t="b">
        <v>0</v>
      </c>
      <c r="O257" s="4">
        <v>1099.8616225265901</v>
      </c>
      <c r="P257" s="4"/>
      <c r="Q257" s="4">
        <v>1099.8616225265901</v>
      </c>
      <c r="R257" s="4">
        <f>(O257/(AVERAGE(O256:O258))*100)</f>
        <v>111.78065512981037</v>
      </c>
      <c r="S257" s="4">
        <v>38.743261830825702</v>
      </c>
      <c r="T257" s="3" t="b">
        <v>0</v>
      </c>
      <c r="U257" s="4">
        <v>78.227921551796101</v>
      </c>
      <c r="V257" s="3" t="b">
        <v>0</v>
      </c>
      <c r="W257" s="4">
        <v>7.2278833333333301</v>
      </c>
      <c r="X257" s="4">
        <v>68158.999735331498</v>
      </c>
      <c r="Y257" s="4">
        <v>75.2035760800578</v>
      </c>
      <c r="Z257" s="3" t="b">
        <v>0</v>
      </c>
    </row>
    <row r="258" spans="1:26">
      <c r="A258" s="3"/>
      <c r="B258" s="3"/>
      <c r="C258" s="3" t="s">
        <v>300</v>
      </c>
      <c r="D258" s="3" t="s">
        <v>174</v>
      </c>
      <c r="E258" s="3"/>
      <c r="F258" s="4">
        <v>54</v>
      </c>
      <c r="G258" s="3" t="s">
        <v>299</v>
      </c>
      <c r="H258" s="3" t="s">
        <v>7</v>
      </c>
      <c r="I258" s="3"/>
      <c r="J258" s="1">
        <v>44276.254456018498</v>
      </c>
      <c r="K258" s="4"/>
      <c r="L258" s="4">
        <v>10.4783166666667</v>
      </c>
      <c r="M258" s="4">
        <v>618437.84157972503</v>
      </c>
      <c r="N258" s="3" t="b">
        <v>0</v>
      </c>
      <c r="O258" s="4">
        <v>993.71701518734596</v>
      </c>
      <c r="P258" s="4"/>
      <c r="Q258" s="4">
        <v>993.71701518734596</v>
      </c>
      <c r="R258" s="4">
        <f>(O258/(AVERAGE(O256:O258))*100)</f>
        <v>100.99301284475524</v>
      </c>
      <c r="S258" s="4">
        <v>37.662533995063697</v>
      </c>
      <c r="T258" s="3" t="b">
        <v>0</v>
      </c>
      <c r="U258" s="4">
        <v>72.947716418767598</v>
      </c>
      <c r="V258" s="3" t="b">
        <v>0</v>
      </c>
      <c r="W258" s="4">
        <v>7.22786666666667</v>
      </c>
      <c r="X258" s="4">
        <v>73207.682666595298</v>
      </c>
      <c r="Y258" s="4">
        <v>76.640310981458597</v>
      </c>
      <c r="Z258" s="3" t="b">
        <v>0</v>
      </c>
    </row>
    <row r="259" spans="1:26">
      <c r="A259" s="3"/>
      <c r="B259" s="3"/>
      <c r="C259" s="3" t="s">
        <v>298</v>
      </c>
      <c r="D259" s="3" t="s">
        <v>174</v>
      </c>
      <c r="E259" s="3"/>
      <c r="F259" s="4">
        <v>55</v>
      </c>
      <c r="G259" s="3" t="s">
        <v>297</v>
      </c>
      <c r="H259" s="3" t="s">
        <v>7</v>
      </c>
      <c r="I259" s="3"/>
      <c r="J259" s="1">
        <v>44276.269363425898</v>
      </c>
      <c r="K259" s="4"/>
      <c r="L259" s="4">
        <v>10.487016666666699</v>
      </c>
      <c r="M259" s="4">
        <v>439686.58117098402</v>
      </c>
      <c r="N259" s="3" t="b">
        <v>0</v>
      </c>
      <c r="O259" s="4">
        <v>742.13637793094904</v>
      </c>
      <c r="P259" s="4"/>
      <c r="Q259" s="4">
        <v>742.13637793094904</v>
      </c>
      <c r="R259" s="4">
        <f>(O259/(AVERAGE(O259:O261))*100)</f>
        <v>84.579799021699884</v>
      </c>
      <c r="S259" s="4">
        <v>38.308144794665999</v>
      </c>
      <c r="T259" s="3" t="b">
        <v>0</v>
      </c>
      <c r="U259" s="4">
        <v>76.136103495419505</v>
      </c>
      <c r="V259" s="3" t="b">
        <v>0</v>
      </c>
      <c r="W259" s="4">
        <v>7.2279</v>
      </c>
      <c r="X259" s="4">
        <v>69691.982920996204</v>
      </c>
      <c r="Y259" s="4">
        <v>76.537038752967206</v>
      </c>
      <c r="Z259" s="3" t="b">
        <v>0</v>
      </c>
    </row>
    <row r="260" spans="1:26">
      <c r="A260" s="3"/>
      <c r="B260" s="3"/>
      <c r="C260" s="3" t="s">
        <v>296</v>
      </c>
      <c r="D260" s="3" t="s">
        <v>174</v>
      </c>
      <c r="E260" s="3"/>
      <c r="F260" s="4">
        <v>56</v>
      </c>
      <c r="G260" s="3" t="s">
        <v>295</v>
      </c>
      <c r="H260" s="3" t="s">
        <v>7</v>
      </c>
      <c r="I260" s="3"/>
      <c r="J260" s="1">
        <v>44276.284386574102</v>
      </c>
      <c r="K260" s="4"/>
      <c r="L260" s="4">
        <v>10.48695</v>
      </c>
      <c r="M260" s="4">
        <v>675322.25997399399</v>
      </c>
      <c r="N260" s="3" t="b">
        <v>0</v>
      </c>
      <c r="O260" s="4">
        <v>974.37133943175195</v>
      </c>
      <c r="P260" s="4"/>
      <c r="Q260" s="4">
        <v>974.37133943175195</v>
      </c>
      <c r="R260" s="4">
        <f>(O260/(AVERAGE(O259:O261))*100)</f>
        <v>111.04715320842287</v>
      </c>
      <c r="S260" s="4">
        <v>38.144281819061398</v>
      </c>
      <c r="T260" s="3" t="b">
        <v>0</v>
      </c>
      <c r="U260" s="4">
        <v>76.2757270214599</v>
      </c>
      <c r="V260" s="3" t="b">
        <v>0</v>
      </c>
      <c r="W260" s="4">
        <v>7.2278500000000001</v>
      </c>
      <c r="X260" s="4">
        <v>81528.583056391799</v>
      </c>
      <c r="Y260" s="4">
        <v>74.729026580384797</v>
      </c>
      <c r="Z260" s="3" t="b">
        <v>0</v>
      </c>
    </row>
    <row r="261" spans="1:26">
      <c r="A261" s="3"/>
      <c r="B261" s="3"/>
      <c r="C261" s="3" t="s">
        <v>294</v>
      </c>
      <c r="D261" s="3" t="s">
        <v>174</v>
      </c>
      <c r="E261" s="3"/>
      <c r="F261" s="4">
        <v>57</v>
      </c>
      <c r="G261" s="3" t="s">
        <v>293</v>
      </c>
      <c r="H261" s="3" t="s">
        <v>7</v>
      </c>
      <c r="I261" s="3"/>
      <c r="J261" s="1">
        <v>44276.299479166701</v>
      </c>
      <c r="K261" s="4"/>
      <c r="L261" s="4">
        <v>10.486983333333299</v>
      </c>
      <c r="M261" s="4">
        <v>559437.01312866202</v>
      </c>
      <c r="N261" s="3" t="b">
        <v>0</v>
      </c>
      <c r="O261" s="4">
        <v>915.81011685399801</v>
      </c>
      <c r="P261" s="4"/>
      <c r="Q261" s="4">
        <v>915.81011685399801</v>
      </c>
      <c r="R261" s="4">
        <f>(O261/(AVERAGE(O259:O261))*100)</f>
        <v>104.37304776987727</v>
      </c>
      <c r="S261" s="4">
        <v>39.335922437361297</v>
      </c>
      <c r="T261" s="3" t="b">
        <v>0</v>
      </c>
      <c r="U261" s="4">
        <v>78.647891910425201</v>
      </c>
      <c r="V261" s="3" t="b">
        <v>0</v>
      </c>
      <c r="W261" s="4">
        <v>7.22441666666667</v>
      </c>
      <c r="X261" s="4">
        <v>71857.001376022105</v>
      </c>
      <c r="Y261" s="4">
        <v>79.761254632257007</v>
      </c>
      <c r="Z261" s="3" t="b">
        <v>0</v>
      </c>
    </row>
    <row r="262" spans="1:26">
      <c r="A262" s="3"/>
      <c r="B262" s="3"/>
      <c r="C262" s="3" t="s">
        <v>292</v>
      </c>
      <c r="D262" s="3" t="s">
        <v>174</v>
      </c>
      <c r="E262" s="3"/>
      <c r="F262" s="4">
        <v>58</v>
      </c>
      <c r="G262" s="3" t="s">
        <v>291</v>
      </c>
      <c r="H262" s="3" t="s">
        <v>7</v>
      </c>
      <c r="I262" s="3"/>
      <c r="J262" s="1">
        <v>44276.314502314803</v>
      </c>
      <c r="K262" s="4"/>
      <c r="L262" s="4">
        <v>10.4783833333333</v>
      </c>
      <c r="M262" s="4">
        <v>657124.89273234399</v>
      </c>
      <c r="N262" s="3" t="b">
        <v>0</v>
      </c>
      <c r="O262" s="4">
        <v>904.19628946357</v>
      </c>
      <c r="P262" s="4"/>
      <c r="Q262" s="4">
        <v>904.19628946357</v>
      </c>
      <c r="R262" s="4">
        <f>(O262/(AVERAGE(O262:O264))*100)</f>
        <v>106.03814271307191</v>
      </c>
      <c r="S262" s="4">
        <v>36.331931630181401</v>
      </c>
      <c r="T262" s="3" t="b">
        <v>0</v>
      </c>
      <c r="U262" s="4">
        <v>76.246810298896804</v>
      </c>
      <c r="V262" s="3" t="b">
        <v>0</v>
      </c>
      <c r="W262" s="4">
        <v>7.22445</v>
      </c>
      <c r="X262" s="4">
        <v>85488.663770163199</v>
      </c>
      <c r="Y262" s="4">
        <v>72.944281794303606</v>
      </c>
      <c r="Z262" s="3" t="b">
        <v>0</v>
      </c>
    </row>
    <row r="263" spans="1:26">
      <c r="A263" s="3"/>
      <c r="B263" s="3"/>
      <c r="C263" s="3" t="s">
        <v>290</v>
      </c>
      <c r="D263" s="3" t="s">
        <v>174</v>
      </c>
      <c r="E263" s="3"/>
      <c r="F263" s="4">
        <v>59</v>
      </c>
      <c r="G263" s="3" t="s">
        <v>289</v>
      </c>
      <c r="H263" s="3" t="s">
        <v>7</v>
      </c>
      <c r="I263" s="3"/>
      <c r="J263" s="1">
        <v>44276.3296064815</v>
      </c>
      <c r="K263" s="4"/>
      <c r="L263" s="4">
        <v>10.495749999999999</v>
      </c>
      <c r="M263" s="4">
        <v>698521.66866474703</v>
      </c>
      <c r="N263" s="3" t="b">
        <v>0</v>
      </c>
      <c r="O263" s="4">
        <v>908.98588548731698</v>
      </c>
      <c r="P263" s="4"/>
      <c r="Q263" s="4">
        <v>908.98588548731698</v>
      </c>
      <c r="R263" s="4">
        <f>(O263/(AVERAGE(O262:O264))*100)</f>
        <v>106.59983476226773</v>
      </c>
      <c r="S263" s="4">
        <v>38.562541266054403</v>
      </c>
      <c r="T263" s="3" t="b">
        <v>0</v>
      </c>
      <c r="U263" s="4">
        <v>75.394175045152906</v>
      </c>
      <c r="V263" s="3" t="b">
        <v>0</v>
      </c>
      <c r="W263" s="4">
        <v>7.2279999999999998</v>
      </c>
      <c r="X263" s="4">
        <v>90395.3464126857</v>
      </c>
      <c r="Y263" s="4">
        <v>76.484947724439905</v>
      </c>
      <c r="Z263" s="3" t="b">
        <v>0</v>
      </c>
    </row>
    <row r="264" spans="1:26">
      <c r="A264" s="3"/>
      <c r="B264" s="3"/>
      <c r="C264" s="3" t="s">
        <v>288</v>
      </c>
      <c r="D264" s="3" t="s">
        <v>174</v>
      </c>
      <c r="E264" s="3"/>
      <c r="F264" s="4">
        <v>60</v>
      </c>
      <c r="G264" s="3" t="s">
        <v>287</v>
      </c>
      <c r="H264" s="3" t="s">
        <v>7</v>
      </c>
      <c r="I264" s="3"/>
      <c r="J264" s="1">
        <v>44276.3446527778</v>
      </c>
      <c r="K264" s="4"/>
      <c r="L264" s="4">
        <v>10.48695</v>
      </c>
      <c r="M264" s="4">
        <v>500201.29403903702</v>
      </c>
      <c r="N264" s="3" t="b">
        <v>0</v>
      </c>
      <c r="O264" s="4">
        <v>744.94341928051199</v>
      </c>
      <c r="P264" s="4"/>
      <c r="Q264" s="4">
        <v>744.94341928051199</v>
      </c>
      <c r="R264" s="4">
        <f>(O264/(AVERAGE(O262:O264))*100)</f>
        <v>87.362022524660333</v>
      </c>
      <c r="S264" s="4">
        <v>38.437715265933498</v>
      </c>
      <c r="T264" s="3" t="b">
        <v>0</v>
      </c>
      <c r="U264" s="4">
        <v>75.610572763391403</v>
      </c>
      <c r="V264" s="3" t="b">
        <v>0</v>
      </c>
      <c r="W264" s="4">
        <v>7.2243833333333303</v>
      </c>
      <c r="X264" s="4">
        <v>78985.041956265006</v>
      </c>
      <c r="Y264" s="4">
        <v>76.980835673481494</v>
      </c>
      <c r="Z264" s="3" t="b">
        <v>0</v>
      </c>
    </row>
    <row r="265" spans="1:26">
      <c r="A265" s="3"/>
      <c r="B265" s="3"/>
      <c r="C265" s="3" t="s">
        <v>286</v>
      </c>
      <c r="D265" s="3" t="s">
        <v>174</v>
      </c>
      <c r="E265" s="3"/>
      <c r="F265" s="4">
        <v>61</v>
      </c>
      <c r="G265" s="3" t="s">
        <v>285</v>
      </c>
      <c r="H265" s="3" t="s">
        <v>7</v>
      </c>
      <c r="I265" s="3"/>
      <c r="J265" s="1">
        <v>44276.359745370399</v>
      </c>
      <c r="K265" s="4"/>
      <c r="L265" s="4">
        <v>10.478350000000001</v>
      </c>
      <c r="M265" s="4">
        <v>396173.28102473501</v>
      </c>
      <c r="N265" s="3" t="b">
        <v>0</v>
      </c>
      <c r="O265" s="4">
        <v>623.05182995078201</v>
      </c>
      <c r="P265" s="4"/>
      <c r="Q265" s="4">
        <v>623.05182995078201</v>
      </c>
      <c r="R265" s="4">
        <f>(O265/(AVERAGE(O265:O267))*100)</f>
        <v>99.752134645490159</v>
      </c>
      <c r="S265" s="4">
        <v>37.361488094913398</v>
      </c>
      <c r="T265" s="3" t="b">
        <v>0</v>
      </c>
      <c r="U265" s="4">
        <v>76.670217921853805</v>
      </c>
      <c r="V265" s="3" t="b">
        <v>0</v>
      </c>
      <c r="W265" s="4">
        <v>7.2244333333333302</v>
      </c>
      <c r="X265" s="4">
        <v>74797.027087571201</v>
      </c>
      <c r="Y265" s="4">
        <v>78.518348632671504</v>
      </c>
      <c r="Z265" s="3" t="b">
        <v>0</v>
      </c>
    </row>
    <row r="266" spans="1:26">
      <c r="A266" s="3"/>
      <c r="B266" s="3"/>
      <c r="C266" s="3" t="s">
        <v>284</v>
      </c>
      <c r="D266" s="3" t="s">
        <v>174</v>
      </c>
      <c r="E266" s="3"/>
      <c r="F266" s="4">
        <v>62</v>
      </c>
      <c r="G266" s="3" t="s">
        <v>283</v>
      </c>
      <c r="H266" s="3" t="s">
        <v>7</v>
      </c>
      <c r="I266" s="3"/>
      <c r="J266" s="1">
        <v>44276.3747337963</v>
      </c>
      <c r="K266" s="4"/>
      <c r="L266" s="4">
        <v>10.486966666666699</v>
      </c>
      <c r="M266" s="4">
        <v>493591.29524168902</v>
      </c>
      <c r="N266" s="3" t="b">
        <v>0</v>
      </c>
      <c r="O266" s="4">
        <v>608.09371669505504</v>
      </c>
      <c r="P266" s="4"/>
      <c r="Q266" s="4">
        <v>608.09371669505504</v>
      </c>
      <c r="R266" s="4">
        <f>(O266/(AVERAGE(O265:O267))*100)</f>
        <v>97.357303821149856</v>
      </c>
      <c r="S266" s="4">
        <v>39.854813076244398</v>
      </c>
      <c r="T266" s="3" t="b">
        <v>0</v>
      </c>
      <c r="U266" s="4">
        <v>78.623920142813006</v>
      </c>
      <c r="V266" s="3" t="b">
        <v>0</v>
      </c>
      <c r="W266" s="4">
        <v>7.2278500000000001</v>
      </c>
      <c r="X266" s="4">
        <v>95481.735964347696</v>
      </c>
      <c r="Y266" s="4">
        <v>74.689203518272805</v>
      </c>
      <c r="Z266" s="3" t="b">
        <v>0</v>
      </c>
    </row>
    <row r="267" spans="1:26">
      <c r="A267" s="3"/>
      <c r="B267" s="3"/>
      <c r="C267" s="3" t="s">
        <v>279</v>
      </c>
      <c r="D267" s="3" t="s">
        <v>174</v>
      </c>
      <c r="E267" s="3"/>
      <c r="F267" s="4">
        <v>63</v>
      </c>
      <c r="G267" s="3" t="s">
        <v>278</v>
      </c>
      <c r="H267" s="3" t="s">
        <v>7</v>
      </c>
      <c r="I267" s="3"/>
      <c r="J267" s="1">
        <v>44276.420034722199</v>
      </c>
      <c r="K267" s="4"/>
      <c r="L267" s="4">
        <v>10.487</v>
      </c>
      <c r="M267" s="4">
        <v>449354.45916100102</v>
      </c>
      <c r="N267" s="3" t="b">
        <v>0</v>
      </c>
      <c r="O267" s="4">
        <v>642.65444419661605</v>
      </c>
      <c r="P267" s="4"/>
      <c r="Q267" s="4">
        <v>642.65444419661605</v>
      </c>
      <c r="R267" s="4">
        <f>(O267/(AVERAGE(O265:O267))*100)</f>
        <v>102.89056153336</v>
      </c>
      <c r="S267" s="4">
        <v>39.009277095672999</v>
      </c>
      <c r="T267" s="3" t="b">
        <v>0</v>
      </c>
      <c r="U267" s="4">
        <v>76.9915748579417</v>
      </c>
      <c r="V267" s="3" t="b">
        <v>0</v>
      </c>
      <c r="W267" s="4">
        <v>7.2244333333333302</v>
      </c>
      <c r="X267" s="4">
        <v>82249.803832863399</v>
      </c>
      <c r="Y267" s="4">
        <v>74.264843639307898</v>
      </c>
      <c r="Z267" s="3" t="b">
        <v>0</v>
      </c>
    </row>
    <row r="268" spans="1:26">
      <c r="A268" s="3"/>
      <c r="B268" s="3"/>
      <c r="C268" s="3" t="s">
        <v>277</v>
      </c>
      <c r="D268" s="3" t="s">
        <v>174</v>
      </c>
      <c r="E268" s="3"/>
      <c r="F268" s="4">
        <v>64</v>
      </c>
      <c r="G268" s="3" t="s">
        <v>276</v>
      </c>
      <c r="H268" s="3" t="s">
        <v>7</v>
      </c>
      <c r="I268" s="3"/>
      <c r="J268" s="1">
        <v>44276.435138888897</v>
      </c>
      <c r="K268" s="4"/>
      <c r="L268" s="4">
        <v>10.486966666666699</v>
      </c>
      <c r="M268" s="4">
        <v>216672.16166620399</v>
      </c>
      <c r="N268" s="3" t="b">
        <v>0</v>
      </c>
      <c r="O268" s="4">
        <v>400.866301301227</v>
      </c>
      <c r="P268" s="4"/>
      <c r="Q268" s="4">
        <v>400.866301301227</v>
      </c>
      <c r="R268" s="4">
        <f>(O268/(AVERAGE(O268:O270))*100)</f>
        <v>111.50644493511675</v>
      </c>
      <c r="S268" s="4">
        <v>37.624895486282803</v>
      </c>
      <c r="T268" s="3" t="b">
        <v>0</v>
      </c>
      <c r="U268" s="4">
        <v>74.589210656083097</v>
      </c>
      <c r="V268" s="3" t="b">
        <v>0</v>
      </c>
      <c r="W268" s="4">
        <v>7.22786666666667</v>
      </c>
      <c r="X268" s="4">
        <v>63580.933132789803</v>
      </c>
      <c r="Y268" s="4">
        <v>74.689307103996995</v>
      </c>
      <c r="Z268" s="3" t="b">
        <v>0</v>
      </c>
    </row>
    <row r="269" spans="1:26">
      <c r="A269" s="3"/>
      <c r="B269" s="3"/>
      <c r="C269" s="3" t="s">
        <v>275</v>
      </c>
      <c r="D269" s="3" t="s">
        <v>174</v>
      </c>
      <c r="E269" s="3"/>
      <c r="F269" s="4">
        <v>65</v>
      </c>
      <c r="G269" s="3" t="s">
        <v>274</v>
      </c>
      <c r="H269" s="3" t="s">
        <v>7</v>
      </c>
      <c r="I269" s="3"/>
      <c r="J269" s="1">
        <v>44276.450092592597</v>
      </c>
      <c r="K269" s="4"/>
      <c r="L269" s="4">
        <v>10.486983333333299</v>
      </c>
      <c r="M269" s="4">
        <v>212829.38393852301</v>
      </c>
      <c r="N269" s="3" t="b">
        <v>0</v>
      </c>
      <c r="O269" s="4">
        <v>351.16951318192298</v>
      </c>
      <c r="P269" s="4"/>
      <c r="Q269" s="4">
        <v>351.16951318192298</v>
      </c>
      <c r="R269" s="4">
        <f>(O269/(AVERAGE(O268:O270))*100)</f>
        <v>97.682603544884188</v>
      </c>
      <c r="S269" s="4">
        <v>38.0828557212349</v>
      </c>
      <c r="T269" s="3" t="b">
        <v>0</v>
      </c>
      <c r="U269" s="4">
        <v>74.683523203906901</v>
      </c>
      <c r="V269" s="3" t="b">
        <v>0</v>
      </c>
      <c r="W269" s="4">
        <v>7.2278833333333301</v>
      </c>
      <c r="X269" s="4">
        <v>71291.559111537994</v>
      </c>
      <c r="Y269" s="4">
        <v>74.520949076173096</v>
      </c>
      <c r="Z269" s="3" t="b">
        <v>0</v>
      </c>
    </row>
    <row r="270" spans="1:26">
      <c r="A270" s="3"/>
      <c r="B270" s="3"/>
      <c r="C270" s="3" t="s">
        <v>273</v>
      </c>
      <c r="D270" s="3" t="s">
        <v>174</v>
      </c>
      <c r="E270" s="3"/>
      <c r="F270" s="4">
        <v>66</v>
      </c>
      <c r="G270" s="3" t="s">
        <v>272</v>
      </c>
      <c r="H270" s="3" t="s">
        <v>7</v>
      </c>
      <c r="I270" s="3"/>
      <c r="J270" s="1">
        <v>44276.465011574102</v>
      </c>
      <c r="K270" s="4"/>
      <c r="L270" s="4">
        <v>10.486966666666699</v>
      </c>
      <c r="M270" s="4">
        <v>206421.065834145</v>
      </c>
      <c r="N270" s="3" t="b">
        <v>0</v>
      </c>
      <c r="O270" s="4">
        <v>326.465885219901</v>
      </c>
      <c r="P270" s="4"/>
      <c r="Q270" s="4">
        <v>326.465885219901</v>
      </c>
      <c r="R270" s="4">
        <f>(O270/(AVERAGE(O268:O270))*100)</f>
        <v>90.810951519998994</v>
      </c>
      <c r="S270" s="4">
        <v>41.7012114448763</v>
      </c>
      <c r="T270" s="3" t="b">
        <v>0</v>
      </c>
      <c r="U270" s="4">
        <v>79.573344165039202</v>
      </c>
      <c r="V270" s="3" t="b">
        <v>0</v>
      </c>
      <c r="W270" s="4">
        <v>7.22786666666667</v>
      </c>
      <c r="X270" s="4">
        <v>74377.151379080795</v>
      </c>
      <c r="Y270" s="4">
        <v>78.807471803857993</v>
      </c>
      <c r="Z270" s="3" t="b">
        <v>0</v>
      </c>
    </row>
    <row r="271" spans="1:26">
      <c r="A271" s="3"/>
      <c r="B271" s="3"/>
      <c r="C271" s="3" t="s">
        <v>271</v>
      </c>
      <c r="D271" s="3" t="s">
        <v>174</v>
      </c>
      <c r="E271" s="3"/>
      <c r="F271" s="4">
        <v>67</v>
      </c>
      <c r="G271" s="3" t="s">
        <v>270</v>
      </c>
      <c r="H271" s="3" t="s">
        <v>7</v>
      </c>
      <c r="I271" s="3"/>
      <c r="J271" s="1">
        <v>44276.480127314797</v>
      </c>
      <c r="K271" s="4"/>
      <c r="L271" s="4">
        <v>10.487</v>
      </c>
      <c r="M271" s="4">
        <v>417544.359800131</v>
      </c>
      <c r="N271" s="3" t="b">
        <v>0</v>
      </c>
      <c r="O271" s="4">
        <v>725.38275177495802</v>
      </c>
      <c r="P271" s="4"/>
      <c r="Q271" s="4">
        <v>725.38275177495802</v>
      </c>
      <c r="R271" s="4">
        <f>(O271/(AVERAGE(O271:O273))*100)</f>
        <v>98.901372266711405</v>
      </c>
      <c r="S271" s="4">
        <v>38.8634603730113</v>
      </c>
      <c r="T271" s="3" t="b">
        <v>0</v>
      </c>
      <c r="U271" s="4">
        <v>75.895074839934694</v>
      </c>
      <c r="V271" s="3" t="b">
        <v>0</v>
      </c>
      <c r="W271" s="4">
        <v>7.22441666666667</v>
      </c>
      <c r="X271" s="4">
        <v>67710.921951671102</v>
      </c>
      <c r="Y271" s="4">
        <v>75.335440429784995</v>
      </c>
      <c r="Z271" s="3" t="b">
        <v>0</v>
      </c>
    </row>
    <row r="272" spans="1:26">
      <c r="A272" s="3"/>
      <c r="B272" s="3"/>
      <c r="C272" s="3" t="s">
        <v>269</v>
      </c>
      <c r="D272" s="3" t="s">
        <v>174</v>
      </c>
      <c r="E272" s="3"/>
      <c r="F272" s="4">
        <v>68</v>
      </c>
      <c r="G272" s="3" t="s">
        <v>268</v>
      </c>
      <c r="H272" s="3" t="s">
        <v>7</v>
      </c>
      <c r="I272" s="3"/>
      <c r="J272" s="1">
        <v>44276.495185185202</v>
      </c>
      <c r="K272" s="4"/>
      <c r="L272" s="4">
        <v>10.478300000000001</v>
      </c>
      <c r="M272" s="4">
        <v>501347.16922598501</v>
      </c>
      <c r="N272" s="3" t="b">
        <v>0</v>
      </c>
      <c r="O272" s="4">
        <v>763.17970802649995</v>
      </c>
      <c r="P272" s="4"/>
      <c r="Q272" s="4">
        <v>763.17970802649995</v>
      </c>
      <c r="R272" s="4">
        <f>(O272/(AVERAGE(O271:O273))*100)</f>
        <v>104.05474933783051</v>
      </c>
      <c r="S272" s="4">
        <v>36.232241410628497</v>
      </c>
      <c r="T272" s="3" t="b">
        <v>0</v>
      </c>
      <c r="U272" s="4">
        <v>75.113696688757699</v>
      </c>
      <c r="V272" s="3" t="b">
        <v>0</v>
      </c>
      <c r="W272" s="4">
        <v>7.2243833333333303</v>
      </c>
      <c r="X272" s="4">
        <v>77274.300573156404</v>
      </c>
      <c r="Y272" s="4">
        <v>74.307912540604207</v>
      </c>
      <c r="Z272" s="3" t="b">
        <v>0</v>
      </c>
    </row>
    <row r="273" spans="1:26">
      <c r="A273" s="3"/>
      <c r="B273" s="3"/>
      <c r="C273" s="3" t="s">
        <v>267</v>
      </c>
      <c r="D273" s="3" t="s">
        <v>174</v>
      </c>
      <c r="E273" s="3"/>
      <c r="F273" s="4">
        <v>69</v>
      </c>
      <c r="G273" s="3" t="s">
        <v>266</v>
      </c>
      <c r="H273" s="3" t="s">
        <v>7</v>
      </c>
      <c r="I273" s="3"/>
      <c r="J273" s="1">
        <v>44276.510277777801</v>
      </c>
      <c r="K273" s="4"/>
      <c r="L273" s="4">
        <v>10.486983333333299</v>
      </c>
      <c r="M273" s="4">
        <v>443537.57227352698</v>
      </c>
      <c r="N273" s="3" t="b">
        <v>0</v>
      </c>
      <c r="O273" s="4">
        <v>711.75913882749296</v>
      </c>
      <c r="P273" s="4"/>
      <c r="Q273" s="4">
        <v>711.75913882749296</v>
      </c>
      <c r="R273" s="4">
        <f>(O273/(AVERAGE(O271:O273))*100)</f>
        <v>97.043878395458123</v>
      </c>
      <c r="S273" s="4">
        <v>37.655899669690797</v>
      </c>
      <c r="T273" s="3" t="b">
        <v>0</v>
      </c>
      <c r="U273" s="4">
        <v>73.313804710049595</v>
      </c>
      <c r="V273" s="3" t="b">
        <v>0</v>
      </c>
      <c r="W273" s="4">
        <v>7.2278833333333301</v>
      </c>
      <c r="X273" s="4">
        <v>73302.821799705605</v>
      </c>
      <c r="Y273" s="4">
        <v>75.877214032956402</v>
      </c>
      <c r="Z273" s="3" t="b">
        <v>0</v>
      </c>
    </row>
    <row r="274" spans="1:26">
      <c r="A274" s="3"/>
      <c r="B274" s="3"/>
      <c r="C274" s="3" t="s">
        <v>265</v>
      </c>
      <c r="D274" s="3" t="s">
        <v>174</v>
      </c>
      <c r="E274" s="3"/>
      <c r="F274" s="4">
        <v>70</v>
      </c>
      <c r="G274" s="3" t="s">
        <v>264</v>
      </c>
      <c r="H274" s="3" t="s">
        <v>7</v>
      </c>
      <c r="I274" s="3"/>
      <c r="J274" s="1">
        <v>44276.525462963</v>
      </c>
      <c r="K274" s="4"/>
      <c r="L274" s="4">
        <v>10.487033333333301</v>
      </c>
      <c r="M274" s="4">
        <v>483015.002578796</v>
      </c>
      <c r="N274" s="3" t="b">
        <v>0</v>
      </c>
      <c r="O274" s="4">
        <v>792.44750280605899</v>
      </c>
      <c r="P274" s="4"/>
      <c r="Q274" s="4">
        <v>792.44750280605899</v>
      </c>
      <c r="R274" s="4">
        <f>(O274/(AVERAGE(O274:O276))*100)</f>
        <v>100.13132979358159</v>
      </c>
      <c r="S274" s="4">
        <v>37.705621012250099</v>
      </c>
      <c r="T274" s="3" t="b">
        <v>0</v>
      </c>
      <c r="U274" s="4">
        <v>75.058654567756506</v>
      </c>
      <c r="V274" s="3" t="b">
        <v>0</v>
      </c>
      <c r="W274" s="4">
        <v>7.2279166666666699</v>
      </c>
      <c r="X274" s="4">
        <v>71699.057919405299</v>
      </c>
      <c r="Y274" s="4">
        <v>79.671492438073301</v>
      </c>
      <c r="Z274" s="3" t="b">
        <v>0</v>
      </c>
    </row>
    <row r="275" spans="1:26">
      <c r="A275" s="3"/>
      <c r="B275" s="3"/>
      <c r="C275" s="3" t="s">
        <v>263</v>
      </c>
      <c r="D275" s="3" t="s">
        <v>174</v>
      </c>
      <c r="E275" s="3"/>
      <c r="F275" s="4">
        <v>71</v>
      </c>
      <c r="G275" s="3" t="s">
        <v>262</v>
      </c>
      <c r="H275" s="3" t="s">
        <v>7</v>
      </c>
      <c r="I275" s="3"/>
      <c r="J275" s="1">
        <v>44276.540578703702</v>
      </c>
      <c r="K275" s="4"/>
      <c r="L275" s="4">
        <v>10.4783333333333</v>
      </c>
      <c r="M275" s="4">
        <v>451463.53085840697</v>
      </c>
      <c r="N275" s="3" t="b">
        <v>0</v>
      </c>
      <c r="O275" s="4">
        <v>800.43861406173005</v>
      </c>
      <c r="P275" s="4"/>
      <c r="Q275" s="4">
        <v>800.43861406173005</v>
      </c>
      <c r="R275" s="4">
        <f>(O275/(AVERAGE(O274:O276))*100)</f>
        <v>101.14106304875045</v>
      </c>
      <c r="S275" s="4">
        <v>39.987644781446399</v>
      </c>
      <c r="T275" s="3" t="b">
        <v>0</v>
      </c>
      <c r="U275" s="4">
        <v>75.353889411490599</v>
      </c>
      <c r="V275" s="3" t="b">
        <v>0</v>
      </c>
      <c r="W275" s="4">
        <v>7.2278833333333301</v>
      </c>
      <c r="X275" s="4">
        <v>66346.493194865106</v>
      </c>
      <c r="Y275" s="4">
        <v>80.002914022832201</v>
      </c>
      <c r="Z275" s="3" t="b">
        <v>0</v>
      </c>
    </row>
    <row r="276" spans="1:26">
      <c r="A276" s="3"/>
      <c r="B276" s="3"/>
      <c r="C276" s="3" t="s">
        <v>261</v>
      </c>
      <c r="D276" s="3" t="s">
        <v>174</v>
      </c>
      <c r="E276" s="3"/>
      <c r="F276" s="4">
        <v>72</v>
      </c>
      <c r="G276" s="3" t="s">
        <v>260</v>
      </c>
      <c r="H276" s="3" t="s">
        <v>7</v>
      </c>
      <c r="I276" s="3"/>
      <c r="J276" s="1">
        <v>44276.555729166699</v>
      </c>
      <c r="K276" s="4"/>
      <c r="L276" s="4">
        <v>10.478300000000001</v>
      </c>
      <c r="M276" s="4">
        <v>569383.57482341805</v>
      </c>
      <c r="N276" s="3" t="b">
        <v>0</v>
      </c>
      <c r="O276" s="4">
        <v>781.338327488451</v>
      </c>
      <c r="P276" s="4"/>
      <c r="Q276" s="4">
        <v>781.338327488451</v>
      </c>
      <c r="R276" s="4">
        <f>(O276/(AVERAGE(O274:O276))*100)</f>
        <v>98.727607157667947</v>
      </c>
      <c r="S276" s="4">
        <v>38.079667426561699</v>
      </c>
      <c r="T276" s="3" t="b">
        <v>0</v>
      </c>
      <c r="U276" s="4">
        <v>74.812581890862404</v>
      </c>
      <c r="V276" s="3" t="b">
        <v>0</v>
      </c>
      <c r="W276" s="4">
        <v>7.2278500000000001</v>
      </c>
      <c r="X276" s="4">
        <v>85721.376542643004</v>
      </c>
      <c r="Y276" s="4">
        <v>78.781511884809802</v>
      </c>
      <c r="Z276" s="3" t="b">
        <v>0</v>
      </c>
    </row>
    <row r="277" spans="1:26">
      <c r="A277" s="3"/>
      <c r="B277" s="3"/>
      <c r="C277" s="3" t="s">
        <v>257</v>
      </c>
      <c r="D277" s="3" t="s">
        <v>174</v>
      </c>
      <c r="E277" s="3"/>
      <c r="F277" s="4">
        <v>73</v>
      </c>
      <c r="G277" s="3" t="s">
        <v>256</v>
      </c>
      <c r="H277" s="3" t="s">
        <v>7</v>
      </c>
      <c r="I277" s="3"/>
      <c r="J277" s="1">
        <v>44276.585868055598</v>
      </c>
      <c r="K277" s="4"/>
      <c r="L277" s="4">
        <v>10.417766666666701</v>
      </c>
      <c r="M277" s="4">
        <v>0</v>
      </c>
      <c r="N277" s="3" t="b">
        <v>1</v>
      </c>
      <c r="O277" s="4">
        <v>0</v>
      </c>
      <c r="P277" s="4"/>
      <c r="Q277" s="4">
        <v>0</v>
      </c>
      <c r="R277" s="4"/>
      <c r="S277" s="4" t="s">
        <v>30</v>
      </c>
      <c r="T277" s="3" t="b">
        <v>0</v>
      </c>
      <c r="U277" s="4"/>
      <c r="V277" s="3" t="b">
        <v>0</v>
      </c>
      <c r="W277" s="4">
        <v>7.2243833333333303</v>
      </c>
      <c r="X277" s="4">
        <v>66064.221038772695</v>
      </c>
      <c r="Y277" s="4">
        <v>78.146425521223193</v>
      </c>
      <c r="Z277" s="3" t="b">
        <v>0</v>
      </c>
    </row>
    <row r="278" spans="1:26">
      <c r="A278" s="3"/>
      <c r="B278" s="3"/>
      <c r="C278" s="3" t="s">
        <v>255</v>
      </c>
      <c r="D278" s="3" t="s">
        <v>174</v>
      </c>
      <c r="E278" s="3"/>
      <c r="F278" s="4">
        <v>74</v>
      </c>
      <c r="G278" s="3" t="s">
        <v>254</v>
      </c>
      <c r="H278" s="3" t="s">
        <v>7</v>
      </c>
      <c r="I278" s="3"/>
      <c r="J278" s="1">
        <v>44276.600868055597</v>
      </c>
      <c r="K278" s="4"/>
      <c r="L278" s="4">
        <v>10.512983333333301</v>
      </c>
      <c r="M278" s="4">
        <v>0</v>
      </c>
      <c r="N278" s="3" t="b">
        <v>1</v>
      </c>
      <c r="O278" s="4">
        <v>0</v>
      </c>
      <c r="P278" s="4"/>
      <c r="Q278" s="4">
        <v>0</v>
      </c>
      <c r="R278" s="4"/>
      <c r="S278" s="4"/>
      <c r="T278" s="3" t="b">
        <v>0</v>
      </c>
      <c r="U278" s="4"/>
      <c r="V278" s="3" t="b">
        <v>0</v>
      </c>
      <c r="W278" s="4">
        <v>7.2244666666666699</v>
      </c>
      <c r="X278" s="4">
        <v>72005.242055524897</v>
      </c>
      <c r="Y278" s="4">
        <v>78.065837228879701</v>
      </c>
      <c r="Z278" s="3" t="b">
        <v>0</v>
      </c>
    </row>
    <row r="279" spans="1:26">
      <c r="A279" s="3"/>
      <c r="B279" s="3"/>
      <c r="C279" s="3" t="s">
        <v>253</v>
      </c>
      <c r="D279" s="3" t="s">
        <v>174</v>
      </c>
      <c r="E279" s="3"/>
      <c r="F279" s="4">
        <v>75</v>
      </c>
      <c r="G279" s="3" t="s">
        <v>252</v>
      </c>
      <c r="H279" s="3" t="s">
        <v>7</v>
      </c>
      <c r="I279" s="3"/>
      <c r="J279" s="1">
        <v>44276.6158796296</v>
      </c>
      <c r="K279" s="4"/>
      <c r="L279" s="4">
        <v>10.4004833333333</v>
      </c>
      <c r="M279" s="4">
        <v>0</v>
      </c>
      <c r="N279" s="3" t="b">
        <v>1</v>
      </c>
      <c r="O279" s="4">
        <v>0</v>
      </c>
      <c r="P279" s="4"/>
      <c r="Q279" s="4">
        <v>0</v>
      </c>
      <c r="R279" s="4"/>
      <c r="S279" s="4" t="s">
        <v>30</v>
      </c>
      <c r="T279" s="3" t="b">
        <v>0</v>
      </c>
      <c r="U279" s="4" t="s">
        <v>30</v>
      </c>
      <c r="V279" s="3" t="b">
        <v>0</v>
      </c>
      <c r="W279" s="4">
        <v>7.22441666666667</v>
      </c>
      <c r="X279" s="4">
        <v>74410.306030789696</v>
      </c>
      <c r="Y279" s="4">
        <v>78.928453365029597</v>
      </c>
      <c r="Z279" s="3" t="b">
        <v>0</v>
      </c>
    </row>
    <row r="280" spans="1:26">
      <c r="A280" s="3"/>
      <c r="B280" s="3"/>
      <c r="C280" s="3" t="s">
        <v>251</v>
      </c>
      <c r="D280" s="3" t="s">
        <v>174</v>
      </c>
      <c r="E280" s="3"/>
      <c r="F280" s="4">
        <v>76</v>
      </c>
      <c r="G280" s="3" t="s">
        <v>250</v>
      </c>
      <c r="H280" s="3" t="s">
        <v>7</v>
      </c>
      <c r="I280" s="3"/>
      <c r="J280" s="1">
        <v>44276.630798611099</v>
      </c>
      <c r="K280" s="4"/>
      <c r="L280" s="4">
        <v>10.487</v>
      </c>
      <c r="M280" s="4">
        <v>0</v>
      </c>
      <c r="N280" s="3" t="b">
        <v>1</v>
      </c>
      <c r="O280" s="4">
        <v>0</v>
      </c>
      <c r="P280" s="4"/>
      <c r="Q280" s="4">
        <v>0</v>
      </c>
      <c r="R280" s="4"/>
      <c r="S280" s="4"/>
      <c r="T280" s="3" t="b">
        <v>0</v>
      </c>
      <c r="U280" s="4"/>
      <c r="V280" s="3" t="b">
        <v>0</v>
      </c>
      <c r="W280" s="4">
        <v>7.22441666666667</v>
      </c>
      <c r="X280" s="4">
        <v>78299.087422074095</v>
      </c>
      <c r="Y280" s="4">
        <v>74.221246842786798</v>
      </c>
      <c r="Z280" s="3" t="b">
        <v>0</v>
      </c>
    </row>
    <row r="281" spans="1:26">
      <c r="A281" s="3"/>
      <c r="B281" s="3"/>
      <c r="C281" s="3" t="s">
        <v>249</v>
      </c>
      <c r="D281" s="3" t="s">
        <v>174</v>
      </c>
      <c r="E281" s="3"/>
      <c r="F281" s="4">
        <v>77</v>
      </c>
      <c r="G281" s="3" t="s">
        <v>248</v>
      </c>
      <c r="H281" s="3" t="s">
        <v>7</v>
      </c>
      <c r="I281" s="3"/>
      <c r="J281" s="1">
        <v>44276.645891203698</v>
      </c>
      <c r="K281" s="4"/>
      <c r="L281" s="4">
        <v>10.4350666666667</v>
      </c>
      <c r="M281" s="4">
        <v>0</v>
      </c>
      <c r="N281" s="3" t="b">
        <v>1</v>
      </c>
      <c r="O281" s="4">
        <v>0</v>
      </c>
      <c r="P281" s="4"/>
      <c r="Q281" s="4">
        <v>0</v>
      </c>
      <c r="R281" s="4"/>
      <c r="S281" s="4" t="s">
        <v>30</v>
      </c>
      <c r="T281" s="3" t="b">
        <v>0</v>
      </c>
      <c r="U281" s="4"/>
      <c r="V281" s="3" t="b">
        <v>0</v>
      </c>
      <c r="W281" s="4">
        <v>7.2244000000000002</v>
      </c>
      <c r="X281" s="4">
        <v>61360.278242385903</v>
      </c>
      <c r="Y281" s="4">
        <v>75.991924686561404</v>
      </c>
      <c r="Z281" s="3" t="b">
        <v>0</v>
      </c>
    </row>
    <row r="282" spans="1:26">
      <c r="A282" s="3"/>
      <c r="B282" s="3"/>
      <c r="C282" s="3" t="s">
        <v>247</v>
      </c>
      <c r="D282" s="3" t="s">
        <v>174</v>
      </c>
      <c r="E282" s="3"/>
      <c r="F282" s="4">
        <v>78</v>
      </c>
      <c r="G282" s="3" t="s">
        <v>246</v>
      </c>
      <c r="H282" s="3" t="s">
        <v>7</v>
      </c>
      <c r="I282" s="3"/>
      <c r="J282" s="1">
        <v>44276.660891203697</v>
      </c>
      <c r="K282" s="4"/>
      <c r="L282" s="4">
        <v>10.3572666666667</v>
      </c>
      <c r="M282" s="4">
        <v>0</v>
      </c>
      <c r="N282" s="3" t="b">
        <v>1</v>
      </c>
      <c r="O282" s="4">
        <v>0</v>
      </c>
      <c r="P282" s="4"/>
      <c r="Q282" s="4">
        <v>0</v>
      </c>
      <c r="R282" s="4"/>
      <c r="S282" s="4"/>
      <c r="T282" s="3" t="b">
        <v>0</v>
      </c>
      <c r="U282" s="4"/>
      <c r="V282" s="3" t="b">
        <v>0</v>
      </c>
      <c r="W282" s="4">
        <v>7.2244333333333302</v>
      </c>
      <c r="X282" s="4">
        <v>61255.797671918997</v>
      </c>
      <c r="Y282" s="4">
        <v>79.439365600808102</v>
      </c>
      <c r="Z282" s="3" t="b">
        <v>0</v>
      </c>
    </row>
    <row r="283" spans="1:26">
      <c r="A283" s="3"/>
      <c r="B283" s="3"/>
      <c r="C283" s="3" t="s">
        <v>245</v>
      </c>
      <c r="D283" s="3" t="s">
        <v>174</v>
      </c>
      <c r="E283" s="3"/>
      <c r="F283" s="4">
        <v>79</v>
      </c>
      <c r="G283" s="3" t="s">
        <v>244</v>
      </c>
      <c r="H283" s="3" t="s">
        <v>7</v>
      </c>
      <c r="I283" s="3"/>
      <c r="J283" s="1">
        <v>44276.675960648201</v>
      </c>
      <c r="K283" s="4"/>
      <c r="L283" s="4">
        <v>10.3313166666667</v>
      </c>
      <c r="M283" s="4">
        <v>0</v>
      </c>
      <c r="N283" s="3" t="b">
        <v>1</v>
      </c>
      <c r="O283" s="4">
        <v>0</v>
      </c>
      <c r="P283" s="4"/>
      <c r="Q283" s="4">
        <v>0</v>
      </c>
      <c r="R283" s="4"/>
      <c r="S283" s="4"/>
      <c r="T283" s="3" t="b">
        <v>0</v>
      </c>
      <c r="U283" s="4"/>
      <c r="V283" s="3" t="b">
        <v>0</v>
      </c>
      <c r="W283" s="4">
        <v>7.2244333333333302</v>
      </c>
      <c r="X283" s="4">
        <v>68826.908175385703</v>
      </c>
      <c r="Y283" s="4">
        <v>78.025616064320999</v>
      </c>
      <c r="Z283" s="3" t="b">
        <v>0</v>
      </c>
    </row>
    <row r="284" spans="1:26">
      <c r="A284" s="3"/>
      <c r="B284" s="3"/>
      <c r="C284" s="3" t="s">
        <v>243</v>
      </c>
      <c r="D284" s="3" t="s">
        <v>174</v>
      </c>
      <c r="E284" s="3"/>
      <c r="F284" s="4">
        <v>80</v>
      </c>
      <c r="G284" s="3" t="s">
        <v>242</v>
      </c>
      <c r="H284" s="3" t="s">
        <v>7</v>
      </c>
      <c r="I284" s="3"/>
      <c r="J284" s="1">
        <v>44276.690972222197</v>
      </c>
      <c r="K284" s="4"/>
      <c r="L284" s="4">
        <v>10.4611</v>
      </c>
      <c r="M284" s="4">
        <v>0</v>
      </c>
      <c r="N284" s="3" t="b">
        <v>1</v>
      </c>
      <c r="O284" s="4">
        <v>0</v>
      </c>
      <c r="P284" s="4"/>
      <c r="Q284" s="4">
        <v>0</v>
      </c>
      <c r="R284" s="4"/>
      <c r="S284" s="4" t="s">
        <v>30</v>
      </c>
      <c r="T284" s="3" t="b">
        <v>0</v>
      </c>
      <c r="U284" s="4"/>
      <c r="V284" s="3" t="b">
        <v>0</v>
      </c>
      <c r="W284" s="4">
        <v>7.2244666666666699</v>
      </c>
      <c r="X284" s="4">
        <v>77025.189896950906</v>
      </c>
      <c r="Y284" s="4">
        <v>74.590277324617006</v>
      </c>
      <c r="Z284" s="3" t="b">
        <v>0</v>
      </c>
    </row>
    <row r="285" spans="1:26">
      <c r="A285" s="3"/>
      <c r="B285" s="3"/>
      <c r="C285" s="3" t="s">
        <v>241</v>
      </c>
      <c r="D285" s="3" t="s">
        <v>174</v>
      </c>
      <c r="E285" s="3"/>
      <c r="F285" s="4">
        <v>81</v>
      </c>
      <c r="G285" s="3" t="s">
        <v>240</v>
      </c>
      <c r="H285" s="3" t="s">
        <v>7</v>
      </c>
      <c r="I285" s="3"/>
      <c r="J285" s="1">
        <v>44276.705995370401</v>
      </c>
      <c r="K285" s="4"/>
      <c r="L285" s="4">
        <v>10.3745166666667</v>
      </c>
      <c r="M285" s="4">
        <v>0</v>
      </c>
      <c r="N285" s="3" t="b">
        <v>1</v>
      </c>
      <c r="O285" s="4">
        <v>0</v>
      </c>
      <c r="P285" s="4"/>
      <c r="Q285" s="4">
        <v>0</v>
      </c>
      <c r="R285" s="4"/>
      <c r="S285" s="4" t="s">
        <v>30</v>
      </c>
      <c r="T285" s="3" t="b">
        <v>0</v>
      </c>
      <c r="U285" s="4"/>
      <c r="V285" s="3" t="b">
        <v>0</v>
      </c>
      <c r="W285" s="4">
        <v>7.2278500000000001</v>
      </c>
      <c r="X285" s="4">
        <v>60821.399296404197</v>
      </c>
      <c r="Y285" s="4">
        <v>77.992424862877101</v>
      </c>
      <c r="Z285" s="3" t="b">
        <v>0</v>
      </c>
    </row>
    <row r="286" spans="1:26">
      <c r="A286" s="3"/>
      <c r="B286" s="3"/>
      <c r="C286" s="3" t="s">
        <v>239</v>
      </c>
      <c r="D286" s="3" t="s">
        <v>174</v>
      </c>
      <c r="E286" s="3"/>
      <c r="F286" s="4">
        <v>82</v>
      </c>
      <c r="G286" s="3" t="s">
        <v>238</v>
      </c>
      <c r="H286" s="3" t="s">
        <v>7</v>
      </c>
      <c r="I286" s="3"/>
      <c r="J286" s="1">
        <v>44276.720914351798</v>
      </c>
      <c r="K286" s="4"/>
      <c r="L286" s="4">
        <v>10.4264666666667</v>
      </c>
      <c r="M286" s="4">
        <v>0</v>
      </c>
      <c r="N286" s="3" t="b">
        <v>1</v>
      </c>
      <c r="O286" s="4">
        <v>0</v>
      </c>
      <c r="P286" s="4"/>
      <c r="Q286" s="4">
        <v>0</v>
      </c>
      <c r="R286" s="4"/>
      <c r="S286" s="4" t="s">
        <v>30</v>
      </c>
      <c r="T286" s="3" t="b">
        <v>0</v>
      </c>
      <c r="U286" s="4" t="s">
        <v>30</v>
      </c>
      <c r="V286" s="3" t="b">
        <v>0</v>
      </c>
      <c r="W286" s="4">
        <v>7.2279166666666699</v>
      </c>
      <c r="X286" s="4">
        <v>86792.658135286896</v>
      </c>
      <c r="Y286" s="4">
        <v>75.532595243306005</v>
      </c>
      <c r="Z286" s="3" t="b">
        <v>0</v>
      </c>
    </row>
    <row r="287" spans="1:26">
      <c r="A287" s="3"/>
      <c r="B287" s="3"/>
      <c r="C287" s="3" t="s">
        <v>235</v>
      </c>
      <c r="D287" s="3" t="s">
        <v>174</v>
      </c>
      <c r="E287" s="3"/>
      <c r="F287" s="4">
        <v>83</v>
      </c>
      <c r="G287" s="3" t="s">
        <v>234</v>
      </c>
      <c r="H287" s="3" t="s">
        <v>7</v>
      </c>
      <c r="I287" s="3"/>
      <c r="J287" s="1">
        <v>44276.750798611101</v>
      </c>
      <c r="K287" s="4"/>
      <c r="L287" s="4">
        <v>10.4696833333333</v>
      </c>
      <c r="M287" s="4">
        <v>0</v>
      </c>
      <c r="N287" s="3" t="b">
        <v>1</v>
      </c>
      <c r="O287" s="4">
        <v>0</v>
      </c>
      <c r="P287" s="4"/>
      <c r="Q287" s="4">
        <v>0</v>
      </c>
      <c r="R287" s="4"/>
      <c r="S287" s="4" t="s">
        <v>30</v>
      </c>
      <c r="T287" s="3" t="b">
        <v>0</v>
      </c>
      <c r="U287" s="4"/>
      <c r="V287" s="3" t="b">
        <v>0</v>
      </c>
      <c r="W287" s="4">
        <v>7.22441666666667</v>
      </c>
      <c r="X287" s="4">
        <v>73365.845299384702</v>
      </c>
      <c r="Y287" s="4">
        <v>72.6667044671713</v>
      </c>
      <c r="Z287" s="3" t="b">
        <v>0</v>
      </c>
    </row>
    <row r="288" spans="1:26">
      <c r="A288" s="3"/>
      <c r="B288" s="3"/>
      <c r="C288" s="3" t="s">
        <v>233</v>
      </c>
      <c r="D288" s="3" t="s">
        <v>174</v>
      </c>
      <c r="E288" s="3"/>
      <c r="F288" s="4">
        <v>84</v>
      </c>
      <c r="G288" s="3" t="s">
        <v>232</v>
      </c>
      <c r="H288" s="3" t="s">
        <v>7</v>
      </c>
      <c r="I288" s="3"/>
      <c r="J288" s="1">
        <v>44276.765798611101</v>
      </c>
      <c r="K288" s="4"/>
      <c r="L288" s="4">
        <v>10.4264333333333</v>
      </c>
      <c r="M288" s="4">
        <v>0</v>
      </c>
      <c r="N288" s="3" t="b">
        <v>1</v>
      </c>
      <c r="O288" s="4">
        <v>0</v>
      </c>
      <c r="P288" s="4"/>
      <c r="Q288" s="4">
        <v>0</v>
      </c>
      <c r="R288" s="4"/>
      <c r="S288" s="4" t="s">
        <v>30</v>
      </c>
      <c r="T288" s="3" t="b">
        <v>0</v>
      </c>
      <c r="U288" s="4"/>
      <c r="V288" s="3" t="b">
        <v>0</v>
      </c>
      <c r="W288" s="4">
        <v>7.22786666666667</v>
      </c>
      <c r="X288" s="4">
        <v>67524.808652617707</v>
      </c>
      <c r="Y288" s="4">
        <v>75.520991112151805</v>
      </c>
      <c r="Z288" s="3" t="b">
        <v>0</v>
      </c>
    </row>
    <row r="289" spans="1:26">
      <c r="A289" s="3"/>
      <c r="B289" s="3"/>
      <c r="C289" s="3" t="s">
        <v>231</v>
      </c>
      <c r="D289" s="3" t="s">
        <v>174</v>
      </c>
      <c r="E289" s="3"/>
      <c r="F289" s="4">
        <v>85</v>
      </c>
      <c r="G289" s="3" t="s">
        <v>230</v>
      </c>
      <c r="H289" s="3" t="s">
        <v>7</v>
      </c>
      <c r="I289" s="3"/>
      <c r="J289" s="1">
        <v>44276.780856481499</v>
      </c>
      <c r="K289" s="4"/>
      <c r="L289" s="4">
        <v>10.504300000000001</v>
      </c>
      <c r="M289" s="4">
        <v>0</v>
      </c>
      <c r="N289" s="3" t="b">
        <v>1</v>
      </c>
      <c r="O289" s="4">
        <v>0</v>
      </c>
      <c r="P289" s="4"/>
      <c r="Q289" s="4">
        <v>0</v>
      </c>
      <c r="R289" s="4"/>
      <c r="S289" s="4"/>
      <c r="T289" s="3" t="b">
        <v>0</v>
      </c>
      <c r="U289" s="4"/>
      <c r="V289" s="3" t="b">
        <v>0</v>
      </c>
      <c r="W289" s="4">
        <v>7.2278833333333301</v>
      </c>
      <c r="X289" s="4">
        <v>67651.880822626204</v>
      </c>
      <c r="Y289" s="4">
        <v>78.1535723510559</v>
      </c>
      <c r="Z289" s="3" t="b">
        <v>0</v>
      </c>
    </row>
    <row r="290" spans="1:26">
      <c r="A290" s="3"/>
      <c r="B290" s="3"/>
      <c r="C290" s="3" t="s">
        <v>229</v>
      </c>
      <c r="D290" s="3" t="s">
        <v>174</v>
      </c>
      <c r="E290" s="3"/>
      <c r="F290" s="4">
        <v>86</v>
      </c>
      <c r="G290" s="3" t="s">
        <v>228</v>
      </c>
      <c r="H290" s="3" t="s">
        <v>7</v>
      </c>
      <c r="I290" s="3"/>
      <c r="J290" s="1">
        <v>44276.795879629601</v>
      </c>
      <c r="K290" s="4"/>
      <c r="L290" s="4">
        <v>10.461</v>
      </c>
      <c r="M290" s="4">
        <v>0</v>
      </c>
      <c r="N290" s="3" t="b">
        <v>1</v>
      </c>
      <c r="O290" s="4">
        <v>0</v>
      </c>
      <c r="P290" s="4"/>
      <c r="Q290" s="4">
        <v>0</v>
      </c>
      <c r="R290" s="4"/>
      <c r="S290" s="4"/>
      <c r="T290" s="3" t="b">
        <v>0</v>
      </c>
      <c r="U290" s="4"/>
      <c r="V290" s="3" t="b">
        <v>0</v>
      </c>
      <c r="W290" s="4">
        <v>7.2278500000000001</v>
      </c>
      <c r="X290" s="4">
        <v>71236.9594636416</v>
      </c>
      <c r="Y290" s="4">
        <v>79.3347464132016</v>
      </c>
      <c r="Z290" s="3" t="b">
        <v>0</v>
      </c>
    </row>
    <row r="291" spans="1:26">
      <c r="A291" s="3"/>
      <c r="B291" s="3"/>
      <c r="C291" s="3" t="s">
        <v>227</v>
      </c>
      <c r="D291" s="3" t="s">
        <v>174</v>
      </c>
      <c r="E291" s="3"/>
      <c r="F291" s="4">
        <v>87</v>
      </c>
      <c r="G291" s="3" t="s">
        <v>226</v>
      </c>
      <c r="H291" s="3" t="s">
        <v>7</v>
      </c>
      <c r="I291" s="3"/>
      <c r="J291" s="1">
        <v>44276.810844907399</v>
      </c>
      <c r="K291" s="4"/>
      <c r="L291" s="4" t="s">
        <v>30</v>
      </c>
      <c r="M291" s="4" t="s">
        <v>30</v>
      </c>
      <c r="N291" s="3" t="b">
        <v>0</v>
      </c>
      <c r="O291" s="4" t="s">
        <v>30</v>
      </c>
      <c r="P291" s="4" t="s">
        <v>30</v>
      </c>
      <c r="Q291" s="4" t="s">
        <v>30</v>
      </c>
      <c r="R291" s="4" t="s">
        <v>30</v>
      </c>
      <c r="S291" s="4" t="s">
        <v>30</v>
      </c>
      <c r="T291" s="3" t="b">
        <v>0</v>
      </c>
      <c r="U291" s="4" t="s">
        <v>30</v>
      </c>
      <c r="V291" s="3" t="b">
        <v>0</v>
      </c>
      <c r="W291" s="4">
        <v>7.2279</v>
      </c>
      <c r="X291" s="4">
        <v>79828.841447336104</v>
      </c>
      <c r="Y291" s="4">
        <v>73.604831140169793</v>
      </c>
      <c r="Z291" s="3" t="b">
        <v>0</v>
      </c>
    </row>
    <row r="292" spans="1:26">
      <c r="A292" s="3"/>
      <c r="B292" s="3"/>
      <c r="C292" s="3" t="s">
        <v>225</v>
      </c>
      <c r="D292" s="3" t="s">
        <v>174</v>
      </c>
      <c r="E292" s="3"/>
      <c r="F292" s="4">
        <v>88</v>
      </c>
      <c r="G292" s="3" t="s">
        <v>224</v>
      </c>
      <c r="H292" s="3" t="s">
        <v>7</v>
      </c>
      <c r="I292" s="3"/>
      <c r="J292" s="1">
        <v>44276.825787037</v>
      </c>
      <c r="K292" s="4"/>
      <c r="L292" s="4">
        <v>10.487</v>
      </c>
      <c r="M292" s="4">
        <v>0</v>
      </c>
      <c r="N292" s="3" t="b">
        <v>1</v>
      </c>
      <c r="O292" s="4">
        <v>0</v>
      </c>
      <c r="P292" s="4"/>
      <c r="Q292" s="4">
        <v>0</v>
      </c>
      <c r="R292" s="4"/>
      <c r="S292" s="4"/>
      <c r="T292" s="3" t="b">
        <v>0</v>
      </c>
      <c r="U292" s="4"/>
      <c r="V292" s="3" t="b">
        <v>0</v>
      </c>
      <c r="W292" s="4">
        <v>7.22441666666667</v>
      </c>
      <c r="X292" s="4">
        <v>65279.537030657499</v>
      </c>
      <c r="Y292" s="4">
        <v>76.560023171442197</v>
      </c>
      <c r="Z292" s="3" t="b">
        <v>0</v>
      </c>
    </row>
    <row r="293" spans="1:26">
      <c r="A293" s="3"/>
      <c r="B293" s="3"/>
      <c r="C293" s="3" t="s">
        <v>223</v>
      </c>
      <c r="D293" s="3" t="s">
        <v>174</v>
      </c>
      <c r="E293" s="3"/>
      <c r="F293" s="4">
        <v>89</v>
      </c>
      <c r="G293" s="3" t="s">
        <v>222</v>
      </c>
      <c r="H293" s="3" t="s">
        <v>7</v>
      </c>
      <c r="I293" s="3"/>
      <c r="J293" s="1">
        <v>44276.840729166703</v>
      </c>
      <c r="K293" s="4"/>
      <c r="L293" s="4">
        <v>10.478350000000001</v>
      </c>
      <c r="M293" s="4">
        <v>0</v>
      </c>
      <c r="N293" s="3" t="b">
        <v>1</v>
      </c>
      <c r="O293" s="4">
        <v>0</v>
      </c>
      <c r="P293" s="4"/>
      <c r="Q293" s="4">
        <v>0</v>
      </c>
      <c r="R293" s="4"/>
      <c r="S293" s="4"/>
      <c r="T293" s="3" t="b">
        <v>0</v>
      </c>
      <c r="U293" s="4"/>
      <c r="V293" s="3" t="b">
        <v>0</v>
      </c>
      <c r="W293" s="4">
        <v>7.22441666666667</v>
      </c>
      <c r="X293" s="4">
        <v>81194.025014479193</v>
      </c>
      <c r="Y293" s="4">
        <v>78.651104887303902</v>
      </c>
      <c r="Z293" s="3" t="b">
        <v>0</v>
      </c>
    </row>
    <row r="294" spans="1:26">
      <c r="A294" s="3"/>
      <c r="B294" s="3"/>
      <c r="C294" s="3" t="s">
        <v>221</v>
      </c>
      <c r="D294" s="3" t="s">
        <v>174</v>
      </c>
      <c r="E294" s="3"/>
      <c r="F294" s="4">
        <v>90</v>
      </c>
      <c r="G294" s="3" t="s">
        <v>220</v>
      </c>
      <c r="H294" s="3" t="s">
        <v>7</v>
      </c>
      <c r="I294" s="3"/>
      <c r="J294" s="1">
        <v>44276.855717592603</v>
      </c>
      <c r="K294" s="4"/>
      <c r="L294" s="4">
        <v>10.4523666666667</v>
      </c>
      <c r="M294" s="4">
        <v>0</v>
      </c>
      <c r="N294" s="3" t="b">
        <v>1</v>
      </c>
      <c r="O294" s="4">
        <v>0</v>
      </c>
      <c r="P294" s="4"/>
      <c r="Q294" s="4">
        <v>0</v>
      </c>
      <c r="R294" s="4"/>
      <c r="S294" s="4"/>
      <c r="T294" s="3" t="b">
        <v>0</v>
      </c>
      <c r="U294" s="4"/>
      <c r="V294" s="3" t="b">
        <v>0</v>
      </c>
      <c r="W294" s="4">
        <v>7.2243833333333303</v>
      </c>
      <c r="X294" s="4">
        <v>85710.470249193299</v>
      </c>
      <c r="Y294" s="4">
        <v>76.982381688857004</v>
      </c>
      <c r="Z294" s="3" t="b">
        <v>0</v>
      </c>
    </row>
    <row r="295" spans="1:26">
      <c r="A295" s="3"/>
      <c r="B295" s="3"/>
      <c r="C295" s="3" t="s">
        <v>219</v>
      </c>
      <c r="D295" s="3" t="s">
        <v>174</v>
      </c>
      <c r="E295" s="3"/>
      <c r="F295" s="4">
        <v>91</v>
      </c>
      <c r="G295" s="3" t="s">
        <v>218</v>
      </c>
      <c r="H295" s="3" t="s">
        <v>7</v>
      </c>
      <c r="I295" s="3"/>
      <c r="J295" s="1">
        <v>44276.870763888903</v>
      </c>
      <c r="K295" s="4"/>
      <c r="L295" s="4">
        <v>10.5042833333333</v>
      </c>
      <c r="M295" s="4">
        <v>0</v>
      </c>
      <c r="N295" s="3" t="b">
        <v>1</v>
      </c>
      <c r="O295" s="4">
        <v>0</v>
      </c>
      <c r="P295" s="4"/>
      <c r="Q295" s="4">
        <v>0</v>
      </c>
      <c r="R295" s="4"/>
      <c r="S295" s="4"/>
      <c r="T295" s="3" t="b">
        <v>0</v>
      </c>
      <c r="U295" s="4"/>
      <c r="V295" s="3" t="b">
        <v>0</v>
      </c>
      <c r="W295" s="4">
        <v>7.22441666666667</v>
      </c>
      <c r="X295" s="4">
        <v>68389.1903885223</v>
      </c>
      <c r="Y295" s="4">
        <v>76.869904378532695</v>
      </c>
      <c r="Z295" s="3" t="b">
        <v>0</v>
      </c>
    </row>
    <row r="296" spans="1:26">
      <c r="A296" s="3"/>
      <c r="B296" s="3"/>
      <c r="C296" s="3" t="s">
        <v>217</v>
      </c>
      <c r="D296" s="3" t="s">
        <v>174</v>
      </c>
      <c r="E296" s="3"/>
      <c r="F296" s="4">
        <v>92</v>
      </c>
      <c r="G296" s="3" t="s">
        <v>216</v>
      </c>
      <c r="H296" s="3" t="s">
        <v>7</v>
      </c>
      <c r="I296" s="3"/>
      <c r="J296" s="1">
        <v>44276.885821759301</v>
      </c>
      <c r="K296" s="4"/>
      <c r="L296" s="4">
        <v>10.48695</v>
      </c>
      <c r="M296" s="4">
        <v>0</v>
      </c>
      <c r="N296" s="3" t="b">
        <v>1</v>
      </c>
      <c r="O296" s="4">
        <v>0</v>
      </c>
      <c r="P296" s="4"/>
      <c r="Q296" s="4">
        <v>0</v>
      </c>
      <c r="R296" s="4"/>
      <c r="S296" s="4"/>
      <c r="T296" s="3" t="b">
        <v>0</v>
      </c>
      <c r="U296" s="4"/>
      <c r="V296" s="3" t="b">
        <v>0</v>
      </c>
      <c r="W296" s="4">
        <v>7.2243833333333303</v>
      </c>
      <c r="X296" s="4">
        <v>81015.431664559103</v>
      </c>
      <c r="Y296" s="4">
        <v>74.591402985567996</v>
      </c>
      <c r="Z296" s="3" t="b">
        <v>0</v>
      </c>
    </row>
    <row r="297" spans="1:26">
      <c r="A297" s="3"/>
      <c r="B297" s="3"/>
      <c r="C297" s="3" t="s">
        <v>213</v>
      </c>
      <c r="D297" s="3" t="s">
        <v>174</v>
      </c>
      <c r="E297" s="3"/>
      <c r="F297" s="4">
        <v>93</v>
      </c>
      <c r="G297" s="3" t="s">
        <v>212</v>
      </c>
      <c r="H297" s="3" t="s">
        <v>7</v>
      </c>
      <c r="I297" s="3"/>
      <c r="J297" s="1">
        <v>44276.915752314802</v>
      </c>
      <c r="K297" s="4"/>
      <c r="L297" s="4">
        <v>10.478300000000001</v>
      </c>
      <c r="M297" s="4">
        <v>8699.0119521021606</v>
      </c>
      <c r="N297" s="3" t="b">
        <v>0</v>
      </c>
      <c r="O297" s="4">
        <v>11.916775408727201</v>
      </c>
      <c r="P297" s="4"/>
      <c r="Q297" s="4">
        <v>11.916775408727201</v>
      </c>
      <c r="R297" s="4"/>
      <c r="S297" s="4">
        <v>34.813994943635997</v>
      </c>
      <c r="T297" s="3" t="b">
        <v>0</v>
      </c>
      <c r="U297" s="4">
        <v>84.906562312604606</v>
      </c>
      <c r="V297" s="3" t="b">
        <v>0</v>
      </c>
      <c r="W297" s="4">
        <v>7.2243833333333303</v>
      </c>
      <c r="X297" s="4">
        <v>85868.6239542314</v>
      </c>
      <c r="Y297" s="4">
        <v>76.872817690694106</v>
      </c>
      <c r="Z297" s="3" t="b">
        <v>0</v>
      </c>
    </row>
    <row r="298" spans="1:26">
      <c r="A298" s="3"/>
      <c r="B298" s="3"/>
      <c r="C298" s="3" t="s">
        <v>211</v>
      </c>
      <c r="D298" s="3" t="s">
        <v>174</v>
      </c>
      <c r="E298" s="3"/>
      <c r="F298" s="4">
        <v>94</v>
      </c>
      <c r="G298" s="3" t="s">
        <v>210</v>
      </c>
      <c r="H298" s="3" t="s">
        <v>7</v>
      </c>
      <c r="I298" s="3"/>
      <c r="J298" s="1">
        <v>44276.930706018502</v>
      </c>
      <c r="K298" s="4"/>
      <c r="L298" s="4">
        <v>10.495649999999999</v>
      </c>
      <c r="M298" s="4">
        <v>7212.4249593002996</v>
      </c>
      <c r="N298" s="3" t="b">
        <v>0</v>
      </c>
      <c r="O298" s="4">
        <v>12.316051477772699</v>
      </c>
      <c r="P298" s="4"/>
      <c r="Q298" s="4">
        <v>12.316051477772699</v>
      </c>
      <c r="R298" s="4"/>
      <c r="S298" s="4">
        <v>27.8761097176431</v>
      </c>
      <c r="T298" s="3" t="b">
        <v>0</v>
      </c>
      <c r="U298" s="4">
        <v>77.045315187096307</v>
      </c>
      <c r="V298" s="3" t="b">
        <v>0</v>
      </c>
      <c r="W298" s="4">
        <v>7.2209666666666701</v>
      </c>
      <c r="X298" s="4">
        <v>68886.345004955496</v>
      </c>
      <c r="Y298" s="4">
        <v>75.492659330700803</v>
      </c>
      <c r="Z298" s="3" t="b">
        <v>0</v>
      </c>
    </row>
    <row r="299" spans="1:26">
      <c r="A299" s="3"/>
      <c r="B299" s="3"/>
      <c r="C299" s="3" t="s">
        <v>209</v>
      </c>
      <c r="D299" s="3" t="s">
        <v>174</v>
      </c>
      <c r="E299" s="3"/>
      <c r="F299" s="4">
        <v>95</v>
      </c>
      <c r="G299" s="3" t="s">
        <v>208</v>
      </c>
      <c r="H299" s="3" t="s">
        <v>7</v>
      </c>
      <c r="I299" s="3"/>
      <c r="J299" s="1">
        <v>44276.945590277799</v>
      </c>
      <c r="K299" s="4"/>
      <c r="L299" s="4">
        <v>10.4957333333333</v>
      </c>
      <c r="M299" s="4">
        <v>7705.4671070290397</v>
      </c>
      <c r="N299" s="3" t="b">
        <v>0</v>
      </c>
      <c r="O299" s="4">
        <v>14.297833640705599</v>
      </c>
      <c r="P299" s="4"/>
      <c r="Q299" s="4">
        <v>14.297833640705599</v>
      </c>
      <c r="R299" s="4"/>
      <c r="S299" s="4">
        <v>42.086528034309502</v>
      </c>
      <c r="T299" s="3" t="b">
        <v>0</v>
      </c>
      <c r="U299" s="4">
        <v>81.172782685810006</v>
      </c>
      <c r="V299" s="3" t="b">
        <v>0</v>
      </c>
      <c r="W299" s="4">
        <v>7.22105</v>
      </c>
      <c r="X299" s="4">
        <v>63394.570161653501</v>
      </c>
      <c r="Y299" s="4">
        <v>80.496924837944405</v>
      </c>
      <c r="Z299" s="3" t="b">
        <v>0</v>
      </c>
    </row>
    <row r="300" spans="1:26">
      <c r="A300" s="3"/>
      <c r="B300" s="3"/>
      <c r="C300" s="3" t="s">
        <v>207</v>
      </c>
      <c r="D300" s="3" t="s">
        <v>174</v>
      </c>
      <c r="E300" s="3"/>
      <c r="F300" s="4">
        <v>96</v>
      </c>
      <c r="G300" s="3" t="s">
        <v>206</v>
      </c>
      <c r="H300" s="3" t="s">
        <v>7</v>
      </c>
      <c r="I300" s="3"/>
      <c r="J300" s="1">
        <v>44276.9605787037</v>
      </c>
      <c r="K300" s="4"/>
      <c r="L300" s="4">
        <v>10.478350000000001</v>
      </c>
      <c r="M300" s="4">
        <v>8333.4878806560992</v>
      </c>
      <c r="N300" s="3" t="b">
        <v>0</v>
      </c>
      <c r="O300" s="4">
        <v>12.1563537721608</v>
      </c>
      <c r="P300" s="4"/>
      <c r="Q300" s="4">
        <v>12.1563537721608</v>
      </c>
      <c r="R300" s="4"/>
      <c r="S300" s="4">
        <v>31.357145837522399</v>
      </c>
      <c r="T300" s="3" t="b">
        <v>0</v>
      </c>
      <c r="U300" s="4">
        <v>67.484061617626395</v>
      </c>
      <c r="V300" s="3" t="b">
        <v>0</v>
      </c>
      <c r="W300" s="4">
        <v>7.2209666666666701</v>
      </c>
      <c r="X300" s="4">
        <v>80639.310936192196</v>
      </c>
      <c r="Y300" s="4">
        <v>75.261206960081495</v>
      </c>
      <c r="Z300" s="3" t="b">
        <v>0</v>
      </c>
    </row>
    <row r="301" spans="1:26">
      <c r="A301" s="3"/>
      <c r="B301" s="3"/>
      <c r="C301" s="3" t="s">
        <v>205</v>
      </c>
      <c r="D301" s="3" t="s">
        <v>174</v>
      </c>
      <c r="E301" s="3"/>
      <c r="F301" s="4">
        <v>97</v>
      </c>
      <c r="G301" s="3" t="s">
        <v>204</v>
      </c>
      <c r="H301" s="3" t="s">
        <v>7</v>
      </c>
      <c r="I301" s="3"/>
      <c r="J301" s="1">
        <v>44276.9756597222</v>
      </c>
      <c r="K301" s="4"/>
      <c r="L301" s="4">
        <v>10.5042666666667</v>
      </c>
      <c r="M301" s="4">
        <v>11798.5635579755</v>
      </c>
      <c r="N301" s="3" t="b">
        <v>0</v>
      </c>
      <c r="O301" s="4">
        <v>17.994727908578099</v>
      </c>
      <c r="P301" s="4"/>
      <c r="Q301" s="4">
        <v>17.994727908578099</v>
      </c>
      <c r="R301" s="4"/>
      <c r="S301" s="4">
        <v>40.0732696476583</v>
      </c>
      <c r="T301" s="3" t="b">
        <v>0</v>
      </c>
      <c r="U301" s="4">
        <v>80.646999442697293</v>
      </c>
      <c r="V301" s="3" t="b">
        <v>0</v>
      </c>
      <c r="W301" s="4">
        <v>7.2174500000000004</v>
      </c>
      <c r="X301" s="4">
        <v>77127.132025605795</v>
      </c>
      <c r="Y301" s="4">
        <v>74.142029315310097</v>
      </c>
      <c r="Z301" s="3" t="b">
        <v>0</v>
      </c>
    </row>
    <row r="302" spans="1:26">
      <c r="A302" s="3"/>
      <c r="B302" s="3"/>
      <c r="C302" s="3" t="s">
        <v>203</v>
      </c>
      <c r="D302" s="3" t="s">
        <v>174</v>
      </c>
      <c r="E302" s="3"/>
      <c r="F302" s="4">
        <v>98</v>
      </c>
      <c r="G302" s="3" t="s">
        <v>202</v>
      </c>
      <c r="H302" s="3" t="s">
        <v>7</v>
      </c>
      <c r="I302" s="3"/>
      <c r="J302" s="1">
        <v>44276.990729166697</v>
      </c>
      <c r="K302" s="4"/>
      <c r="L302" s="4">
        <v>10.486983333333299</v>
      </c>
      <c r="M302" s="4">
        <v>11342.279547418701</v>
      </c>
      <c r="N302" s="3" t="b">
        <v>0</v>
      </c>
      <c r="O302" s="4">
        <v>18.5642753584793</v>
      </c>
      <c r="P302" s="4"/>
      <c r="Q302" s="4">
        <v>18.5642753584793</v>
      </c>
      <c r="R302" s="4"/>
      <c r="S302" s="4">
        <v>45.696381702043702</v>
      </c>
      <c r="T302" s="3" t="b">
        <v>0</v>
      </c>
      <c r="U302" s="4">
        <v>82.788139926646906</v>
      </c>
      <c r="V302" s="3" t="b">
        <v>0</v>
      </c>
      <c r="W302" s="4">
        <v>7.2209666666666701</v>
      </c>
      <c r="X302" s="4">
        <v>71869.674117923598</v>
      </c>
      <c r="Y302" s="4">
        <v>76.898054580638998</v>
      </c>
      <c r="Z302" s="3" t="b">
        <v>0</v>
      </c>
    </row>
    <row r="303" spans="1:26">
      <c r="A303" s="3"/>
      <c r="B303" s="3"/>
      <c r="C303" s="3" t="s">
        <v>201</v>
      </c>
      <c r="D303" s="3" t="s">
        <v>174</v>
      </c>
      <c r="E303" s="3"/>
      <c r="F303" s="4">
        <v>99</v>
      </c>
      <c r="G303" s="3" t="s">
        <v>200</v>
      </c>
      <c r="H303" s="3" t="s">
        <v>7</v>
      </c>
      <c r="I303" s="3"/>
      <c r="J303" s="1">
        <v>44277.005752314799</v>
      </c>
      <c r="K303" s="4"/>
      <c r="L303" s="4">
        <v>10.4783166666667</v>
      </c>
      <c r="M303" s="4">
        <v>18017.563858578</v>
      </c>
      <c r="N303" s="3" t="b">
        <v>0</v>
      </c>
      <c r="O303" s="4">
        <v>25.1686927363127</v>
      </c>
      <c r="P303" s="4"/>
      <c r="Q303" s="4">
        <v>25.1686927363127</v>
      </c>
      <c r="R303" s="4"/>
      <c r="S303" s="4">
        <v>32.750517608951398</v>
      </c>
      <c r="T303" s="3" t="b">
        <v>0</v>
      </c>
      <c r="U303" s="4">
        <v>67.906406855259505</v>
      </c>
      <c r="V303" s="3" t="b">
        <v>0</v>
      </c>
      <c r="W303" s="4">
        <v>7.2174500000000004</v>
      </c>
      <c r="X303" s="4">
        <v>84209.044857485496</v>
      </c>
      <c r="Y303" s="4">
        <v>74.547678893816496</v>
      </c>
      <c r="Z303" s="3" t="b">
        <v>0</v>
      </c>
    </row>
    <row r="304" spans="1:26">
      <c r="A304" s="3"/>
      <c r="B304" s="3"/>
      <c r="C304" s="3" t="s">
        <v>199</v>
      </c>
      <c r="D304" s="3" t="s">
        <v>174</v>
      </c>
      <c r="E304" s="3"/>
      <c r="F304" s="4">
        <v>100</v>
      </c>
      <c r="G304" s="3" t="s">
        <v>198</v>
      </c>
      <c r="H304" s="3" t="s">
        <v>7</v>
      </c>
      <c r="I304" s="3"/>
      <c r="J304" s="1">
        <v>44277.020752314798</v>
      </c>
      <c r="K304" s="4"/>
      <c r="L304" s="4">
        <v>10.4696833333333</v>
      </c>
      <c r="M304" s="4">
        <v>15757.853753875601</v>
      </c>
      <c r="N304" s="3" t="b">
        <v>0</v>
      </c>
      <c r="O304" s="4">
        <v>21.437096022448699</v>
      </c>
      <c r="P304" s="4"/>
      <c r="Q304" s="4">
        <v>21.437096022448699</v>
      </c>
      <c r="R304" s="4"/>
      <c r="S304" s="4">
        <v>36.395695089080498</v>
      </c>
      <c r="T304" s="3" t="b">
        <v>0</v>
      </c>
      <c r="U304" s="4">
        <v>73.876988474045902</v>
      </c>
      <c r="V304" s="3" t="b">
        <v>0</v>
      </c>
      <c r="W304" s="4">
        <v>7.2174833333333304</v>
      </c>
      <c r="X304" s="4">
        <v>86467.806603031393</v>
      </c>
      <c r="Y304" s="4">
        <v>77.905803944526397</v>
      </c>
      <c r="Z304" s="3" t="b">
        <v>0</v>
      </c>
    </row>
    <row r="305" spans="1:26">
      <c r="A305" s="3"/>
      <c r="B305" s="3"/>
      <c r="C305" s="3" t="s">
        <v>197</v>
      </c>
      <c r="D305" s="3" t="s">
        <v>174</v>
      </c>
      <c r="E305" s="3"/>
      <c r="F305" s="4">
        <v>101</v>
      </c>
      <c r="G305" s="3" t="s">
        <v>196</v>
      </c>
      <c r="H305" s="3" t="s">
        <v>7</v>
      </c>
      <c r="I305" s="3"/>
      <c r="J305" s="1">
        <v>44277.035682870403</v>
      </c>
      <c r="K305" s="4"/>
      <c r="L305" s="4">
        <v>10.4783166666667</v>
      </c>
      <c r="M305" s="4">
        <v>16639.3557990687</v>
      </c>
      <c r="N305" s="3" t="b">
        <v>0</v>
      </c>
      <c r="O305" s="4">
        <v>27.268109462520702</v>
      </c>
      <c r="P305" s="4"/>
      <c r="Q305" s="4">
        <v>27.268109462520702</v>
      </c>
      <c r="R305" s="4"/>
      <c r="S305" s="4">
        <v>35.572311901199598</v>
      </c>
      <c r="T305" s="3" t="b">
        <v>0</v>
      </c>
      <c r="U305" s="4">
        <v>65.613313670077204</v>
      </c>
      <c r="V305" s="3" t="b">
        <v>0</v>
      </c>
      <c r="W305" s="4">
        <v>7.2209166666666702</v>
      </c>
      <c r="X305" s="4">
        <v>71780.224102040302</v>
      </c>
      <c r="Y305" s="4">
        <v>74.344390482336394</v>
      </c>
      <c r="Z305" s="3" t="b">
        <v>0</v>
      </c>
    </row>
    <row r="306" spans="1:26">
      <c r="A306" s="3"/>
      <c r="B306" s="3"/>
      <c r="C306" s="3" t="s">
        <v>195</v>
      </c>
      <c r="D306" s="3" t="s">
        <v>174</v>
      </c>
      <c r="E306" s="3"/>
      <c r="F306" s="4">
        <v>102</v>
      </c>
      <c r="G306" s="3" t="s">
        <v>194</v>
      </c>
      <c r="H306" s="3" t="s">
        <v>7</v>
      </c>
      <c r="I306" s="3"/>
      <c r="J306" s="1">
        <v>44277.050567129598</v>
      </c>
      <c r="K306" s="4"/>
      <c r="L306" s="4">
        <v>10.5042833333333</v>
      </c>
      <c r="M306" s="4">
        <v>17694.791439678502</v>
      </c>
      <c r="N306" s="3" t="b">
        <v>0</v>
      </c>
      <c r="O306" s="4">
        <v>24.2438015854779</v>
      </c>
      <c r="P306" s="4"/>
      <c r="Q306" s="4">
        <v>24.2438015854779</v>
      </c>
      <c r="R306" s="4"/>
      <c r="S306" s="4">
        <v>39.3448309501252</v>
      </c>
      <c r="T306" s="3" t="b">
        <v>0</v>
      </c>
      <c r="U306" s="4">
        <v>70.409020729073504</v>
      </c>
      <c r="V306" s="3" t="b">
        <v>0</v>
      </c>
      <c r="W306" s="4">
        <v>7.2209500000000002</v>
      </c>
      <c r="X306" s="4">
        <v>85855.487273707899</v>
      </c>
      <c r="Y306" s="4">
        <v>75.191166158488599</v>
      </c>
      <c r="Z306" s="3" t="b">
        <v>0</v>
      </c>
    </row>
    <row r="307" spans="1:26">
      <c r="A307" s="3"/>
      <c r="B307" s="3"/>
      <c r="C307" s="3" t="s">
        <v>187</v>
      </c>
      <c r="D307" s="3" t="s">
        <v>174</v>
      </c>
      <c r="E307" s="3"/>
      <c r="F307" s="4">
        <v>21</v>
      </c>
      <c r="G307" s="3" t="s">
        <v>186</v>
      </c>
      <c r="H307" s="3" t="s">
        <v>7</v>
      </c>
      <c r="I307" s="3"/>
      <c r="J307" s="1">
        <v>44277.110833333303</v>
      </c>
      <c r="K307" s="4"/>
      <c r="L307" s="4">
        <v>10.547549999999999</v>
      </c>
      <c r="M307" s="4">
        <v>240.28771237981201</v>
      </c>
      <c r="N307" s="3" t="b">
        <v>0</v>
      </c>
      <c r="O307" s="4">
        <v>255.085469619576</v>
      </c>
      <c r="P307" s="4"/>
      <c r="Q307" s="4">
        <v>255.085469619576</v>
      </c>
      <c r="R307" s="4"/>
      <c r="S307" s="4">
        <v>180.05371011473599</v>
      </c>
      <c r="T307" s="3" t="b">
        <v>0</v>
      </c>
      <c r="U307" s="4">
        <v>45.534742579366899</v>
      </c>
      <c r="V307" s="3" t="b">
        <v>0</v>
      </c>
      <c r="W307" s="4">
        <v>7.2487000000000004</v>
      </c>
      <c r="X307" s="4">
        <v>110.80750402844301</v>
      </c>
      <c r="Y307" s="4">
        <v>117.47057282267301</v>
      </c>
      <c r="Z307" s="3" t="b">
        <v>0</v>
      </c>
    </row>
    <row r="308" spans="1:26">
      <c r="A308" s="3"/>
      <c r="B308" s="3"/>
      <c r="C308" s="3" t="s">
        <v>185</v>
      </c>
      <c r="D308" s="3" t="s">
        <v>174</v>
      </c>
      <c r="E308" s="3"/>
      <c r="F308" s="4">
        <v>19</v>
      </c>
      <c r="G308" s="3" t="s">
        <v>184</v>
      </c>
      <c r="H308" s="3" t="s">
        <v>7</v>
      </c>
      <c r="I308" s="3"/>
      <c r="J308" s="1">
        <v>44277.125914351898</v>
      </c>
      <c r="K308" s="4"/>
      <c r="L308" s="4">
        <v>10.530200000000001</v>
      </c>
      <c r="M308" s="4">
        <v>232.15796282839401</v>
      </c>
      <c r="N308" s="3" t="b">
        <v>0</v>
      </c>
      <c r="O308" s="4">
        <v>1243.48713290976</v>
      </c>
      <c r="P308" s="4"/>
      <c r="Q308" s="4">
        <v>1243.48713290976</v>
      </c>
      <c r="R308" s="4"/>
      <c r="S308" s="4">
        <v>60.568696162482297</v>
      </c>
      <c r="T308" s="3" t="b">
        <v>0</v>
      </c>
      <c r="U308" s="4" t="s">
        <v>30</v>
      </c>
      <c r="V308" s="3" t="b">
        <v>0</v>
      </c>
      <c r="W308" s="4">
        <v>7.2521166666666703</v>
      </c>
      <c r="X308" s="4">
        <v>21.9616830094078</v>
      </c>
      <c r="Y308" s="4">
        <v>103.616347322525</v>
      </c>
      <c r="Z308" s="3" t="b">
        <v>0</v>
      </c>
    </row>
    <row r="309" spans="1:26">
      <c r="A309" s="3"/>
      <c r="B309" s="3"/>
      <c r="C309" s="3" t="s">
        <v>183</v>
      </c>
      <c r="D309" s="3" t="s">
        <v>174</v>
      </c>
      <c r="E309" s="3"/>
      <c r="F309" s="4">
        <v>18</v>
      </c>
      <c r="G309" s="3" t="s">
        <v>182</v>
      </c>
      <c r="H309" s="3" t="s">
        <v>7</v>
      </c>
      <c r="I309" s="3"/>
      <c r="J309" s="1">
        <v>44277.141006944403</v>
      </c>
      <c r="K309" s="4"/>
      <c r="L309" s="4">
        <v>10.5215833333333</v>
      </c>
      <c r="M309" s="4">
        <v>323.87001395667301</v>
      </c>
      <c r="N309" s="3" t="b">
        <v>0</v>
      </c>
      <c r="O309" s="4">
        <v>338.82185373117198</v>
      </c>
      <c r="P309" s="4"/>
      <c r="Q309" s="4">
        <v>338.82185373117198</v>
      </c>
      <c r="R309" s="4"/>
      <c r="S309" s="4" t="s">
        <v>30</v>
      </c>
      <c r="T309" s="3" t="b">
        <v>0</v>
      </c>
      <c r="U309" s="4">
        <v>97.116284361042304</v>
      </c>
      <c r="V309" s="3" t="b">
        <v>0</v>
      </c>
      <c r="W309" s="4">
        <v>7.19668333333333</v>
      </c>
      <c r="X309" s="4">
        <v>112.44047097596901</v>
      </c>
      <c r="Y309" s="4">
        <v>66.300478524684607</v>
      </c>
      <c r="Z309" s="3" t="b">
        <v>0</v>
      </c>
    </row>
    <row r="310" spans="1:26">
      <c r="A310" s="3"/>
      <c r="B310" s="3"/>
      <c r="C310" s="3" t="s">
        <v>181</v>
      </c>
      <c r="D310" s="3" t="s">
        <v>174</v>
      </c>
      <c r="E310" s="3"/>
      <c r="F310" s="4">
        <v>101</v>
      </c>
      <c r="G310" s="3" t="s">
        <v>180</v>
      </c>
      <c r="H310" s="3" t="s">
        <v>7</v>
      </c>
      <c r="I310" s="3"/>
      <c r="J310" s="1">
        <v>44277.3838888889</v>
      </c>
      <c r="K310" s="4"/>
      <c r="L310" s="4">
        <v>10.288183333333301</v>
      </c>
      <c r="M310" s="4">
        <v>264.07636863784097</v>
      </c>
      <c r="N310" s="3" t="b">
        <v>0</v>
      </c>
      <c r="O310" s="4">
        <v>191.19945987492599</v>
      </c>
      <c r="P310" s="4"/>
      <c r="Q310" s="4">
        <v>191.19945987492599</v>
      </c>
      <c r="R310" s="4"/>
      <c r="S310" s="4" t="s">
        <v>30</v>
      </c>
      <c r="T310" s="3" t="b">
        <v>0</v>
      </c>
      <c r="U310" s="4">
        <v>79.106491234151505</v>
      </c>
      <c r="V310" s="3" t="b">
        <v>0</v>
      </c>
      <c r="W310" s="4">
        <v>7.2557499999999999</v>
      </c>
      <c r="X310" s="4">
        <v>162.46739178862501</v>
      </c>
      <c r="Y310" s="4" t="s">
        <v>30</v>
      </c>
      <c r="Z310" s="3" t="b">
        <v>0</v>
      </c>
    </row>
    <row r="311" spans="1:26">
      <c r="A311" s="3"/>
      <c r="B311" s="3"/>
      <c r="C311" s="3" t="s">
        <v>179</v>
      </c>
      <c r="D311" s="3" t="s">
        <v>174</v>
      </c>
      <c r="E311" s="3"/>
      <c r="F311" s="4">
        <v>102</v>
      </c>
      <c r="G311" s="3" t="s">
        <v>178</v>
      </c>
      <c r="H311" s="3" t="s">
        <v>7</v>
      </c>
      <c r="I311" s="3"/>
      <c r="J311" s="1">
        <v>44277.398634259298</v>
      </c>
      <c r="K311" s="4"/>
      <c r="L311" s="4">
        <v>10.3745166666667</v>
      </c>
      <c r="M311" s="4">
        <v>477.03373847858398</v>
      </c>
      <c r="N311" s="3" t="b">
        <v>0</v>
      </c>
      <c r="O311" s="4">
        <v>1363.0974077946801</v>
      </c>
      <c r="P311" s="4"/>
      <c r="Q311" s="4">
        <v>1363.0974077946801</v>
      </c>
      <c r="R311" s="4"/>
      <c r="S311" s="4" t="s">
        <v>30</v>
      </c>
      <c r="T311" s="3" t="b">
        <v>0</v>
      </c>
      <c r="U311" s="4">
        <v>29.619693143906499</v>
      </c>
      <c r="V311" s="3" t="b">
        <v>0</v>
      </c>
      <c r="W311" s="4">
        <v>7.1793166666666703</v>
      </c>
      <c r="X311" s="4">
        <v>41.166650678566903</v>
      </c>
      <c r="Y311" s="4" t="s">
        <v>30</v>
      </c>
      <c r="Z311" s="3" t="b">
        <v>0</v>
      </c>
    </row>
    <row r="312" spans="1:26">
      <c r="A312" s="3"/>
      <c r="B312" s="3"/>
      <c r="C312" s="3" t="s">
        <v>177</v>
      </c>
      <c r="D312" s="3" t="s">
        <v>174</v>
      </c>
      <c r="E312" s="3"/>
      <c r="F312" s="4">
        <v>103</v>
      </c>
      <c r="G312" s="3" t="s">
        <v>176</v>
      </c>
      <c r="H312" s="3" t="s">
        <v>7</v>
      </c>
      <c r="I312" s="3"/>
      <c r="J312" s="1">
        <v>44277.413472222201</v>
      </c>
      <c r="K312" s="4"/>
      <c r="L312" s="4">
        <v>10.4560166666667</v>
      </c>
      <c r="M312" s="4">
        <v>548354546.35498202</v>
      </c>
      <c r="N312" s="3" t="b">
        <v>0</v>
      </c>
      <c r="O312" s="4">
        <v>338557278.63938302</v>
      </c>
      <c r="P312" s="4"/>
      <c r="Q312" s="4">
        <v>338557278.63938302</v>
      </c>
      <c r="R312" s="4"/>
      <c r="S312" s="4">
        <v>37.870764793601502</v>
      </c>
      <c r="T312" s="3" t="b">
        <v>0</v>
      </c>
      <c r="U312" s="4">
        <v>77.088685453662194</v>
      </c>
      <c r="V312" s="3" t="b">
        <v>0</v>
      </c>
      <c r="W312" s="4">
        <v>7.2070999999999996</v>
      </c>
      <c r="X312" s="4">
        <v>190.525286624411</v>
      </c>
      <c r="Y312" s="4">
        <v>13.9803030248172</v>
      </c>
      <c r="Z312" s="3" t="b">
        <v>0</v>
      </c>
    </row>
    <row r="313" spans="1:26">
      <c r="A313" s="3"/>
      <c r="B313" s="3"/>
      <c r="C313" s="3" t="s">
        <v>175</v>
      </c>
      <c r="D313" s="3" t="s">
        <v>174</v>
      </c>
      <c r="E313" s="3"/>
      <c r="F313" s="4">
        <v>104</v>
      </c>
      <c r="G313" s="3" t="s">
        <v>173</v>
      </c>
      <c r="H313" s="3" t="s">
        <v>7</v>
      </c>
      <c r="I313" s="3"/>
      <c r="J313" s="1">
        <v>44277.428402777798</v>
      </c>
      <c r="K313" s="4"/>
      <c r="L313" s="4">
        <v>10.5042666666667</v>
      </c>
      <c r="M313" s="4">
        <v>1950656.35487385</v>
      </c>
      <c r="N313" s="3" t="b">
        <v>0</v>
      </c>
      <c r="O313" s="4">
        <v>1161616.21606436</v>
      </c>
      <c r="P313" s="4"/>
      <c r="Q313" s="4">
        <v>1161616.21606436</v>
      </c>
      <c r="R313" s="4"/>
      <c r="S313" s="4">
        <v>38.428046730179297</v>
      </c>
      <c r="T313" s="3" t="b">
        <v>0</v>
      </c>
      <c r="U313" s="4">
        <v>78.619864365565704</v>
      </c>
      <c r="V313" s="3" t="b">
        <v>0</v>
      </c>
      <c r="W313" s="4">
        <v>7.3491999999999997</v>
      </c>
      <c r="X313" s="4">
        <v>197.53380574723701</v>
      </c>
      <c r="Y313" s="4">
        <v>47.629006796793398</v>
      </c>
      <c r="Z313" s="3" t="b">
        <v>0</v>
      </c>
    </row>
  </sheetData>
  <sortState xmlns:xlrd2="http://schemas.microsoft.com/office/spreadsheetml/2017/richdata2" ref="A3:Z313">
    <sortCondition ref="H2"/>
  </sortState>
  <mergeCells count="6">
    <mergeCell ref="Y1:Z1"/>
    <mergeCell ref="A1:J1"/>
    <mergeCell ref="L1:R1"/>
    <mergeCell ref="S1:T1"/>
    <mergeCell ref="U1:V1"/>
    <mergeCell ref="W1:X1"/>
  </mergeCells>
  <conditionalFormatting sqref="R5:R19">
    <cfRule type="cellIs" dxfId="7" priority="3" operator="lessThan">
      <formula>75</formula>
    </cfRule>
    <cfRule type="cellIs" dxfId="6" priority="4" operator="greaterThan">
      <formula>125</formula>
    </cfRule>
  </conditionalFormatting>
  <conditionalFormatting sqref="R31:R79">
    <cfRule type="cellIs" dxfId="5" priority="1" operator="lessThan">
      <formula>75</formula>
    </cfRule>
    <cfRule type="cellIs" dxfId="4" priority="2" operator="greaterThan">
      <formula>125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55E35202AC248AA41597EB1C7FE23" ma:contentTypeVersion="15" ma:contentTypeDescription="Create a new document." ma:contentTypeScope="" ma:versionID="21924533a140ac1f743addcafbe5ec9c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745a5993-d270-4d67-87dd-e04ac058ec46" xmlns:ns7="330235a6-9639-4712-9821-30aa9709b414" targetNamespace="http://schemas.microsoft.com/office/2006/metadata/properties" ma:root="true" ma:fieldsID="8b7867150a2ac0a72e61fd50f49c2d33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745a5993-d270-4d67-87dd-e04ac058ec46"/>
    <xsd:import namespace="330235a6-9639-4712-9821-30aa9709b414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Records_x0020_Status" minOccurs="0"/>
                <xsd:element ref="ns7:Records_x0020_Date" minOccurs="0"/>
                <xsd:element ref="ns6:MediaServiceAutoTags" minOccurs="0"/>
                <xsd:element ref="ns6:MediaServiceDateTaken" minOccurs="0"/>
                <xsd:element ref="ns6:MediaServiceLocation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7:SharedWithUsers" minOccurs="0"/>
                <xsd:element ref="ns7:SharedWithDetails" minOccurs="0"/>
                <xsd:element ref="ns7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ead1818-1260-4de7-a13c-6553c02dc86b}" ma:internalName="TaxCatchAllLabel" ma:readOnly="true" ma:showField="CatchAllDataLabel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ead1818-1260-4de7-a13c-6553c02dc86b}" ma:internalName="TaxCatchAll" ma:showField="CatchAllData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5a5993-d270-4d67-87dd-e04ac058e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4" nillable="true" ma:displayName="Location" ma:internalName="MediaServiceLocation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35a6-9639-4712-9821-30aa9709b414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30" nillable="true" ma:displayName="Records Status" ma:default="Pending" ma:internalName="Records_x0020_Status">
      <xsd:simpleType>
        <xsd:restriction base="dms:Text"/>
      </xsd:simpleType>
    </xsd:element>
    <xsd:element name="Records_x0020_Date" ma:index="31" nillable="true" ma:displayName="Records Date" ma:hidden="true" ma:internalName="Records_x0020_Date">
      <xsd:simpleType>
        <xsd:restriction base="dms:DateTime"/>
      </xsd:simple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Records_x0020_Date xmlns="330235a6-9639-4712-9821-30aa9709b414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2021-06-04T18:19:02+00:00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Status xmlns="330235a6-9639-4712-9821-30aa9709b414">Pending</Records_x0020_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27D64BAB-4F36-478B-9374-A60260255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745a5993-d270-4d67-87dd-e04ac058ec46"/>
    <ds:schemaRef ds:uri="330235a6-9639-4712-9821-30aa9709b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9E0703-895E-46EA-BBC8-C199B4BB5DDE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sharepoint/v3/fields"/>
    <ds:schemaRef ds:uri="4ffa91fb-a0ff-4ac5-b2db-65c790d184a4"/>
    <ds:schemaRef ds:uri="http://schemas.microsoft.com/office/infopath/2007/PartnerControls"/>
    <ds:schemaRef ds:uri="http://schemas.microsoft.com/sharepoint.v3"/>
    <ds:schemaRef ds:uri="330235a6-9639-4712-9821-30aa9709b414"/>
    <ds:schemaRef ds:uri="http://purl.org/dc/elements/1.1/"/>
    <ds:schemaRef ds:uri="745a5993-d270-4d67-87dd-e04ac058ec46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636E2B-BEE9-4441-AC21-62A1DF1BD6A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20474E9-9314-4DFE-A4B1-8887BED16AD6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 Sheet</vt:lpstr>
      <vt:lpstr>Hep Clearance Calcs</vt:lpstr>
      <vt:lpstr>Hep Data for Prism</vt:lpstr>
      <vt:lpstr>MDL</vt:lpstr>
      <vt:lpstr>Assay Summary</vt:lpstr>
      <vt:lpstr>476</vt:lpstr>
      <vt:lpstr>900</vt:lpstr>
      <vt:lpstr>906</vt:lpstr>
      <vt:lpstr>913</vt:lpstr>
      <vt:lpstr>965</vt:lpstr>
      <vt:lpstr>Stability_476</vt:lpstr>
      <vt:lpstr>900_stability</vt:lpstr>
      <vt:lpstr>913_stability</vt:lpstr>
      <vt:lpstr>906_stability</vt:lpstr>
      <vt:lpstr>965_stability</vt:lpstr>
      <vt:lpstr>Notes</vt:lpstr>
      <vt:lpstr>ValueList_Helper</vt:lpstr>
      <vt:lpstr>'Hep Clearance Calcs'!Print_Area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2021-02-19T16:24:09Z</dcterms:created>
  <dcterms:modified xsi:type="dcterms:W3CDTF">2021-08-25T21:27:29Z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0x0101001D355E35202AC248AA41597EB1C7FE23</vt:lpwstr>
  </property>
</Properties>
</file>