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80" windowWidth="31395" windowHeight="12810" activeTab="1"/>
  </bookViews>
  <sheets>
    <sheet name="Tables 1 and 2" sheetId="2" r:id="rId1"/>
    <sheet name="Tables 3 and 4" sheetId="4" r:id="rId2"/>
  </sheets>
  <calcPr calcId="125725"/>
</workbook>
</file>

<file path=xl/calcChain.xml><?xml version="1.0" encoding="utf-8"?>
<calcChain xmlns="http://schemas.openxmlformats.org/spreadsheetml/2006/main">
  <c r="L20" i="2"/>
  <c r="K20"/>
  <c r="L19"/>
  <c r="K19"/>
  <c r="L18"/>
  <c r="K18"/>
  <c r="L17"/>
  <c r="K17"/>
  <c r="L16"/>
  <c r="K16"/>
  <c r="L15"/>
  <c r="K15"/>
  <c r="L14"/>
  <c r="K14"/>
  <c r="L13"/>
  <c r="K13"/>
  <c r="L12"/>
  <c r="K12"/>
  <c r="L11"/>
  <c r="K11"/>
  <c r="L10"/>
  <c r="K10"/>
  <c r="L9"/>
  <c r="K9"/>
  <c r="L8"/>
  <c r="K8"/>
  <c r="L7"/>
  <c r="K7"/>
  <c r="L6"/>
  <c r="K6"/>
  <c r="L5"/>
  <c r="K5"/>
  <c r="L4"/>
  <c r="K4"/>
  <c r="L3"/>
  <c r="K3"/>
  <c r="C32"/>
  <c r="B32"/>
  <c r="C25" l="1"/>
  <c r="B25"/>
</calcChain>
</file>

<file path=xl/sharedStrings.xml><?xml version="1.0" encoding="utf-8"?>
<sst xmlns="http://schemas.openxmlformats.org/spreadsheetml/2006/main" count="135" uniqueCount="75">
  <si>
    <t>Rat</t>
  </si>
  <si>
    <t>Human</t>
  </si>
  <si>
    <t>Compound</t>
  </si>
  <si>
    <t>CAS</t>
  </si>
  <si>
    <t>FK1052</t>
  </si>
  <si>
    <t>129299-72-5</t>
  </si>
  <si>
    <t>FK480</t>
  </si>
  <si>
    <t>150408-73-4</t>
  </si>
  <si>
    <t>Diazepam</t>
  </si>
  <si>
    <t>53320-84-6</t>
  </si>
  <si>
    <t>Diltiazem</t>
  </si>
  <si>
    <t>33286-22-5</t>
  </si>
  <si>
    <t>Quinotolast</t>
  </si>
  <si>
    <t>101193-40-2</t>
  </si>
  <si>
    <t>Troglitazone</t>
  </si>
  <si>
    <t>97322-87-7</t>
  </si>
  <si>
    <t>FK079</t>
  </si>
  <si>
    <t>Zidovudine</t>
  </si>
  <si>
    <t>30516-87-1</t>
  </si>
  <si>
    <t>Acetaminophen</t>
  </si>
  <si>
    <t>103-90-2</t>
  </si>
  <si>
    <t>Number of hepatocytes/g liver</t>
  </si>
  <si>
    <t>Liver weight g /kg bodyweight</t>
  </si>
  <si>
    <t>40</t>
  </si>
  <si>
    <t>Liver blood flow (ml/min/kg)</t>
  </si>
  <si>
    <t>55.2</t>
  </si>
  <si>
    <t>Species</t>
  </si>
  <si>
    <t>Cloral or Cltot</t>
  </si>
  <si>
    <t>Fa</t>
  </si>
  <si>
    <t>fp</t>
  </si>
  <si>
    <t>Rb</t>
  </si>
  <si>
    <t>CL_H = Q_H*(1 - F_H)</t>
  </si>
  <si>
    <t xml:space="preserve">Well-stirred model: </t>
  </si>
  <si>
    <t>F_H = Q_H/(Q_H+(f_p/R_B)*CL_int)</t>
  </si>
  <si>
    <t>Clint, invitro units are µL/min/10^6 cells</t>
  </si>
  <si>
    <t>Clint, invitro units are ml/min/kg BW</t>
  </si>
  <si>
    <t>uL/min/10^6 cells -&gt; ml/min/kgBW</t>
  </si>
  <si>
    <t>F_H = 1-CL_H/Q_H</t>
  </si>
  <si>
    <t>CL_int = (Q_H/F_H-Q_H)*R_B/f_p</t>
  </si>
  <si>
    <t>Table 2</t>
  </si>
  <si>
    <t>7.89</t>
  </si>
  <si>
    <t>8.44</t>
  </si>
  <si>
    <t>0</t>
  </si>
  <si>
    <t>Fig. 2 and Table 3</t>
  </si>
  <si>
    <t>226</t>
  </si>
  <si>
    <t>13</t>
  </si>
  <si>
    <t>345</t>
  </si>
  <si>
    <t>39</t>
  </si>
  <si>
    <t>3300</t>
  </si>
  <si>
    <t>1330</t>
  </si>
  <si>
    <t>928</t>
  </si>
  <si>
    <t>9</t>
  </si>
  <si>
    <t>4.75</t>
  </si>
  <si>
    <t>0.14</t>
  </si>
  <si>
    <t>14.3</t>
  </si>
  <si>
    <t>1</t>
  </si>
  <si>
    <t>71.3</t>
  </si>
  <si>
    <t>10.9</t>
  </si>
  <si>
    <t>Clint,invitro (ml/min/kg BW)</t>
  </si>
  <si>
    <t>Clint,invivo,wellstirred (ml/min/kg BW)</t>
  </si>
  <si>
    <t>SD Clint,invitro (ml/min/kg BW)</t>
  </si>
  <si>
    <t>Calculated Using Scaling</t>
  </si>
  <si>
    <t>Table 1</t>
  </si>
  <si>
    <t>Clint,invitro (ul/min/10^6 cells)</t>
  </si>
  <si>
    <t>SD Clint,invitro (ul/min/10^6 cells)</t>
  </si>
  <si>
    <t>ml/min/kg body weight</t>
  </si>
  <si>
    <t>+/-</t>
  </si>
  <si>
    <t>Compounds</t>
  </si>
  <si>
    <t>CLint,in vitro</t>
  </si>
  <si>
    <t>Scaling Factor (CLint,in vivo/CLint,in vitro)</t>
  </si>
  <si>
    <t>Well Stirred</t>
  </si>
  <si>
    <t>Dispersion</t>
  </si>
  <si>
    <t>fu,hepatocytes</t>
  </si>
  <si>
    <t>CLuint,in vitro</t>
  </si>
  <si>
    <t>Rat Scaling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</si>
</sst>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2" fontId="1" fillId="0" borderId="0" xfId="0" applyNumberFormat="1" applyFont="1" applyBorder="1" applyAlignmen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selection activeCell="B14" sqref="B14"/>
    </sheetView>
  </sheetViews>
  <sheetFormatPr defaultRowHeight="15"/>
  <cols>
    <col min="1" max="1" width="31.7109375" customWidth="1"/>
    <col min="6" max="6" width="10.5703125" bestFit="1" customWidth="1"/>
  </cols>
  <sheetData>
    <row r="1" spans="1:13">
      <c r="A1" s="11" t="s">
        <v>39</v>
      </c>
      <c r="B1" s="11"/>
      <c r="C1" s="11"/>
      <c r="D1" s="11"/>
      <c r="E1" s="11"/>
      <c r="F1" s="11"/>
      <c r="G1" s="11"/>
      <c r="H1" s="11"/>
      <c r="I1" s="11" t="s">
        <v>43</v>
      </c>
      <c r="J1" s="11"/>
      <c r="K1" s="3" t="s">
        <v>61</v>
      </c>
      <c r="L1" s="3"/>
    </row>
    <row r="2" spans="1:13">
      <c r="A2" s="3" t="s">
        <v>2</v>
      </c>
      <c r="B2" s="4" t="s">
        <v>3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59</v>
      </c>
      <c r="I2" s="3" t="s">
        <v>58</v>
      </c>
      <c r="J2" s="3" t="s">
        <v>60</v>
      </c>
      <c r="K2" s="3" t="s">
        <v>63</v>
      </c>
      <c r="L2" s="3" t="s">
        <v>64</v>
      </c>
    </row>
    <row r="3" spans="1:13">
      <c r="A3" s="7" t="s">
        <v>4</v>
      </c>
      <c r="B3" s="8" t="s">
        <v>5</v>
      </c>
      <c r="C3" s="7" t="s">
        <v>0</v>
      </c>
      <c r="D3" s="9">
        <v>875</v>
      </c>
      <c r="E3" s="9">
        <v>0.95</v>
      </c>
      <c r="F3" s="10">
        <v>0.03</v>
      </c>
      <c r="G3" s="9">
        <v>1.21</v>
      </c>
      <c r="H3" s="10">
        <v>27700</v>
      </c>
      <c r="I3" s="10">
        <v>635</v>
      </c>
      <c r="J3" s="10">
        <v>24</v>
      </c>
      <c r="K3" s="10">
        <f>I3/$B$32</f>
        <v>132.29166666666666</v>
      </c>
      <c r="L3" s="10">
        <f>J3/$B$32</f>
        <v>4.9999999999999991</v>
      </c>
    </row>
    <row r="4" spans="1:13">
      <c r="A4" s="7" t="s">
        <v>4</v>
      </c>
      <c r="B4" s="8" t="s">
        <v>5</v>
      </c>
      <c r="C4" s="7" t="s">
        <v>1</v>
      </c>
      <c r="D4" s="9">
        <v>26.4</v>
      </c>
      <c r="E4" s="9"/>
      <c r="F4" s="10">
        <v>1.6E-2</v>
      </c>
      <c r="G4" s="9">
        <v>0.78</v>
      </c>
      <c r="H4" s="10">
        <v>1570</v>
      </c>
      <c r="I4" s="10" t="s">
        <v>40</v>
      </c>
      <c r="J4" s="10" t="s">
        <v>41</v>
      </c>
      <c r="K4" s="10">
        <f>I4/$C$32</f>
        <v>2.5583657587548636</v>
      </c>
      <c r="L4" s="10">
        <f>J4/$C$32</f>
        <v>2.7367055771725028</v>
      </c>
      <c r="M4" s="1"/>
    </row>
    <row r="5" spans="1:13">
      <c r="A5" s="7" t="s">
        <v>6</v>
      </c>
      <c r="B5" s="8" t="s">
        <v>7</v>
      </c>
      <c r="C5" s="7" t="s">
        <v>0</v>
      </c>
      <c r="D5" s="9">
        <v>81.099999999999994</v>
      </c>
      <c r="E5" s="9">
        <v>0.7</v>
      </c>
      <c r="F5" s="10">
        <v>0.01</v>
      </c>
      <c r="G5" s="9">
        <v>0.626</v>
      </c>
      <c r="H5" s="10">
        <v>5680</v>
      </c>
      <c r="I5" s="10" t="s">
        <v>44</v>
      </c>
      <c r="J5" s="10" t="s">
        <v>45</v>
      </c>
      <c r="K5" s="10">
        <f>I5/$B$32</f>
        <v>47.083333333333329</v>
      </c>
      <c r="L5" s="10">
        <f>J5/$B$32</f>
        <v>2.708333333333333</v>
      </c>
    </row>
    <row r="6" spans="1:13">
      <c r="A6" s="7" t="s">
        <v>6</v>
      </c>
      <c r="B6" s="8" t="s">
        <v>7</v>
      </c>
      <c r="C6" s="7" t="s">
        <v>1</v>
      </c>
      <c r="D6" s="9">
        <v>2.4</v>
      </c>
      <c r="E6" s="9"/>
      <c r="F6" s="10">
        <v>5.0000000000000001E-3</v>
      </c>
      <c r="G6" s="9">
        <v>0.6</v>
      </c>
      <c r="H6" s="10">
        <v>336</v>
      </c>
      <c r="I6" s="10">
        <v>9.98</v>
      </c>
      <c r="J6" s="10">
        <v>11.56</v>
      </c>
      <c r="K6" s="10">
        <f>I6/$C$32</f>
        <v>3.2360570687418937</v>
      </c>
      <c r="L6" s="10">
        <f>J6/$C$32</f>
        <v>3.748378728923476</v>
      </c>
    </row>
    <row r="7" spans="1:13">
      <c r="A7" s="7" t="s">
        <v>8</v>
      </c>
      <c r="B7" s="8" t="s">
        <v>9</v>
      </c>
      <c r="C7" s="7" t="s">
        <v>0</v>
      </c>
      <c r="D7" s="9">
        <v>103.8</v>
      </c>
      <c r="E7" s="9">
        <v>1</v>
      </c>
      <c r="F7" s="10">
        <v>0.13700000000000001</v>
      </c>
      <c r="G7" s="9">
        <v>1.04</v>
      </c>
      <c r="H7" s="10">
        <v>758</v>
      </c>
      <c r="I7" s="10" t="s">
        <v>46</v>
      </c>
      <c r="J7" s="10" t="s">
        <v>47</v>
      </c>
      <c r="K7" s="10">
        <f>I7/$B$32</f>
        <v>71.874999999999986</v>
      </c>
      <c r="L7" s="10">
        <f>J7/$B$32</f>
        <v>8.1249999999999982</v>
      </c>
    </row>
    <row r="8" spans="1:13">
      <c r="A8" s="7" t="s">
        <v>8</v>
      </c>
      <c r="B8" s="8" t="s">
        <v>9</v>
      </c>
      <c r="C8" s="7" t="s">
        <v>1</v>
      </c>
      <c r="D8" s="9">
        <v>0.7</v>
      </c>
      <c r="E8" s="9"/>
      <c r="F8" s="10">
        <v>0.32</v>
      </c>
      <c r="G8" s="9">
        <v>1.04</v>
      </c>
      <c r="H8" s="10">
        <v>21.9</v>
      </c>
      <c r="I8" s="10">
        <v>4.1399999999999997</v>
      </c>
      <c r="J8" s="10">
        <v>3.24</v>
      </c>
      <c r="K8" s="10">
        <f>I8/$C$32</f>
        <v>1.3424124513618676</v>
      </c>
      <c r="L8" s="10">
        <f>J8/$C$32</f>
        <v>1.0505836575875487</v>
      </c>
    </row>
    <row r="9" spans="1:13">
      <c r="A9" s="7" t="s">
        <v>10</v>
      </c>
      <c r="B9" s="8" t="s">
        <v>11</v>
      </c>
      <c r="C9" s="7" t="s">
        <v>0</v>
      </c>
      <c r="D9" s="9">
        <v>300.2</v>
      </c>
      <c r="E9" s="9">
        <v>1</v>
      </c>
      <c r="F9" s="10">
        <v>0.184</v>
      </c>
      <c r="G9" s="9">
        <v>0.93</v>
      </c>
      <c r="H9" s="10">
        <v>1630</v>
      </c>
      <c r="I9" s="10" t="s">
        <v>48</v>
      </c>
      <c r="J9" s="10" t="s">
        <v>49</v>
      </c>
      <c r="K9" s="10">
        <f>I9/$B$32</f>
        <v>687.49999999999989</v>
      </c>
      <c r="L9" s="10">
        <f>J9/$B$32</f>
        <v>277.08333333333331</v>
      </c>
    </row>
    <row r="10" spans="1:13">
      <c r="A10" s="7" t="s">
        <v>10</v>
      </c>
      <c r="B10" s="8" t="s">
        <v>11</v>
      </c>
      <c r="C10" s="7" t="s">
        <v>1</v>
      </c>
      <c r="D10" s="9">
        <v>64.2</v>
      </c>
      <c r="E10" s="9"/>
      <c r="F10" s="10">
        <v>0.22</v>
      </c>
      <c r="G10" s="9">
        <v>1</v>
      </c>
      <c r="H10" s="10">
        <v>292</v>
      </c>
      <c r="I10" s="10">
        <v>72.400000000000006</v>
      </c>
      <c r="J10" s="10">
        <v>67.900000000000006</v>
      </c>
      <c r="K10" s="10">
        <f>I10/$C$32</f>
        <v>23.476005188067447</v>
      </c>
      <c r="L10" s="10">
        <f>J10/$C$32</f>
        <v>22.016861219195849</v>
      </c>
    </row>
    <row r="11" spans="1:13">
      <c r="A11" s="7" t="s">
        <v>12</v>
      </c>
      <c r="B11" s="8" t="s">
        <v>13</v>
      </c>
      <c r="C11" s="7" t="s">
        <v>0</v>
      </c>
      <c r="D11" s="9">
        <v>27.9</v>
      </c>
      <c r="E11" s="9">
        <v>0</v>
      </c>
      <c r="F11" s="10">
        <v>0.33</v>
      </c>
      <c r="G11" s="9">
        <v>0.65</v>
      </c>
      <c r="H11" s="10">
        <v>574</v>
      </c>
      <c r="I11" s="10" t="s">
        <v>42</v>
      </c>
      <c r="J11" s="10" t="s">
        <v>42</v>
      </c>
      <c r="K11" s="10">
        <f>I11/$B$32</f>
        <v>0</v>
      </c>
      <c r="L11" s="10">
        <f>J11/$B$32</f>
        <v>0</v>
      </c>
    </row>
    <row r="12" spans="1:13">
      <c r="A12" s="7" t="s">
        <v>12</v>
      </c>
      <c r="B12" s="8" t="s">
        <v>13</v>
      </c>
      <c r="C12" s="7" t="s">
        <v>1</v>
      </c>
      <c r="D12" s="9">
        <v>1.23</v>
      </c>
      <c r="E12" s="9"/>
      <c r="F12" s="10">
        <v>1.9099999999999999E-2</v>
      </c>
      <c r="G12" s="9">
        <v>0.59</v>
      </c>
      <c r="H12" s="10">
        <v>64.400000000000006</v>
      </c>
      <c r="I12" s="10">
        <v>0</v>
      </c>
      <c r="J12" s="10">
        <v>0</v>
      </c>
      <c r="K12" s="10">
        <f>I12/$C$32</f>
        <v>0</v>
      </c>
      <c r="L12" s="10">
        <f>J12/$C$32</f>
        <v>0</v>
      </c>
    </row>
    <row r="13" spans="1:13">
      <c r="A13" s="7" t="s">
        <v>14</v>
      </c>
      <c r="B13" s="8" t="s">
        <v>15</v>
      </c>
      <c r="C13" s="7" t="s">
        <v>0</v>
      </c>
      <c r="D13" s="9">
        <v>21.5</v>
      </c>
      <c r="E13" s="9">
        <v>0.71799999999999997</v>
      </c>
      <c r="F13" s="10">
        <v>9.2100000000000005E-4</v>
      </c>
      <c r="G13" s="9">
        <v>0.59399999999999997</v>
      </c>
      <c r="H13" s="10">
        <v>67800</v>
      </c>
      <c r="I13" s="10" t="s">
        <v>50</v>
      </c>
      <c r="J13" s="10" t="s">
        <v>51</v>
      </c>
      <c r="K13" s="10">
        <f>I13/$B$32</f>
        <v>193.33333333333331</v>
      </c>
      <c r="L13" s="10">
        <f>J13/$B$32</f>
        <v>1.8749999999999998</v>
      </c>
    </row>
    <row r="14" spans="1:13">
      <c r="A14" s="7" t="s">
        <v>14</v>
      </c>
      <c r="B14" s="8" t="s">
        <v>15</v>
      </c>
      <c r="C14" s="7" t="s">
        <v>1</v>
      </c>
      <c r="D14" s="9">
        <v>13.1</v>
      </c>
      <c r="E14" s="9"/>
      <c r="F14" s="10">
        <v>9.41E-4</v>
      </c>
      <c r="G14" s="9">
        <v>0.54800000000000004</v>
      </c>
      <c r="H14" s="10">
        <v>10000</v>
      </c>
      <c r="I14" s="10">
        <v>67.400000000000006</v>
      </c>
      <c r="J14" s="10">
        <v>39.1</v>
      </c>
      <c r="K14" s="10">
        <f>I14/$C$32</f>
        <v>21.854734111543451</v>
      </c>
      <c r="L14" s="10">
        <f>J14/$C$32</f>
        <v>12.678339818417639</v>
      </c>
    </row>
    <row r="15" spans="1:13">
      <c r="A15" s="7" t="s">
        <v>16</v>
      </c>
      <c r="B15" s="7" t="s">
        <v>16</v>
      </c>
      <c r="C15" s="7" t="s">
        <v>0</v>
      </c>
      <c r="D15" s="9">
        <v>1.64</v>
      </c>
      <c r="E15" s="9">
        <v>1</v>
      </c>
      <c r="F15" s="10">
        <v>0.06</v>
      </c>
      <c r="G15" s="9">
        <v>0.63</v>
      </c>
      <c r="H15" s="10">
        <v>28.8</v>
      </c>
      <c r="I15" s="10" t="s">
        <v>52</v>
      </c>
      <c r="J15" s="10" t="s">
        <v>53</v>
      </c>
      <c r="K15" s="10">
        <f>I15/$B$32</f>
        <v>0.98958333333333315</v>
      </c>
      <c r="L15" s="10">
        <f>J15/$B$32</f>
        <v>2.9166666666666664E-2</v>
      </c>
    </row>
    <row r="16" spans="1:13">
      <c r="A16" s="7" t="s">
        <v>16</v>
      </c>
      <c r="B16" s="7" t="s">
        <v>16</v>
      </c>
      <c r="C16" s="7" t="s">
        <v>1</v>
      </c>
      <c r="D16" s="9">
        <v>10.82</v>
      </c>
      <c r="E16" s="9"/>
      <c r="F16" s="10">
        <v>1.7000000000000001E-2</v>
      </c>
      <c r="G16" s="9">
        <v>0.59</v>
      </c>
      <c r="H16" s="10">
        <v>636</v>
      </c>
      <c r="I16" s="10">
        <v>40.200000000000003</v>
      </c>
      <c r="J16" s="10">
        <v>18.600000000000001</v>
      </c>
      <c r="K16" s="10">
        <f>I16/$C$32</f>
        <v>13.035019455252918</v>
      </c>
      <c r="L16" s="10">
        <f>J16/$C$32</f>
        <v>6.0311284046692606</v>
      </c>
    </row>
    <row r="17" spans="1:12">
      <c r="A17" s="7" t="s">
        <v>17</v>
      </c>
      <c r="B17" s="8" t="s">
        <v>18</v>
      </c>
      <c r="C17" s="7" t="s">
        <v>0</v>
      </c>
      <c r="D17" s="9">
        <v>40.67</v>
      </c>
      <c r="E17" s="9">
        <v>1</v>
      </c>
      <c r="F17" s="10">
        <v>0.78600000000000003</v>
      </c>
      <c r="G17" s="9">
        <v>1</v>
      </c>
      <c r="H17" s="10">
        <v>20.2</v>
      </c>
      <c r="I17" s="10" t="s">
        <v>54</v>
      </c>
      <c r="J17" s="10" t="s">
        <v>55</v>
      </c>
      <c r="K17" s="10">
        <f>I17/$B$32</f>
        <v>2.9791666666666665</v>
      </c>
      <c r="L17" s="10">
        <f>J17/$B$32</f>
        <v>0.20833333333333331</v>
      </c>
    </row>
    <row r="18" spans="1:12">
      <c r="A18" s="7" t="s">
        <v>17</v>
      </c>
      <c r="B18" s="8" t="s">
        <v>18</v>
      </c>
      <c r="C18" s="7" t="s">
        <v>1</v>
      </c>
      <c r="D18" s="9">
        <v>39.119999999999997</v>
      </c>
      <c r="E18" s="9"/>
      <c r="F18" s="10">
        <v>0.8</v>
      </c>
      <c r="G18" s="9">
        <v>0.98</v>
      </c>
      <c r="H18" s="10">
        <v>42.1</v>
      </c>
      <c r="I18" s="10">
        <v>9.8699999999999992</v>
      </c>
      <c r="J18" s="10">
        <v>5.52</v>
      </c>
      <c r="K18" s="10">
        <f>I18/$C$32</f>
        <v>3.2003891050583655</v>
      </c>
      <c r="L18" s="10">
        <f>J18/$C$32</f>
        <v>1.7898832684824901</v>
      </c>
    </row>
    <row r="19" spans="1:12">
      <c r="A19" s="7" t="s">
        <v>19</v>
      </c>
      <c r="B19" s="8" t="s">
        <v>20</v>
      </c>
      <c r="C19" s="7" t="s">
        <v>0</v>
      </c>
      <c r="D19" s="9">
        <v>23.8</v>
      </c>
      <c r="E19" s="9">
        <v>1</v>
      </c>
      <c r="F19" s="10">
        <v>0.82</v>
      </c>
      <c r="G19" s="9">
        <v>1</v>
      </c>
      <c r="H19" s="10">
        <v>51</v>
      </c>
      <c r="I19" s="10" t="s">
        <v>56</v>
      </c>
      <c r="J19" s="10" t="s">
        <v>57</v>
      </c>
      <c r="K19" s="10">
        <f>I19/$B$32</f>
        <v>14.854166666666664</v>
      </c>
      <c r="L19" s="10">
        <f>J19/$B$32</f>
        <v>2.270833333333333</v>
      </c>
    </row>
    <row r="20" spans="1:12">
      <c r="A20" s="7" t="s">
        <v>19</v>
      </c>
      <c r="B20" s="8" t="s">
        <v>20</v>
      </c>
      <c r="C20" s="7" t="s">
        <v>1</v>
      </c>
      <c r="D20" s="9">
        <v>4.6500000000000004</v>
      </c>
      <c r="E20" s="9"/>
      <c r="F20" s="10">
        <v>0.79</v>
      </c>
      <c r="G20" s="9">
        <v>1</v>
      </c>
      <c r="H20" s="10">
        <v>6.71</v>
      </c>
      <c r="I20" s="10">
        <v>2.39</v>
      </c>
      <c r="J20" s="10">
        <v>2.29</v>
      </c>
      <c r="K20" s="10">
        <f>I20/$C$32</f>
        <v>0.77496757457846954</v>
      </c>
      <c r="L20" s="10">
        <f>J20/$C$32</f>
        <v>0.74254215304798965</v>
      </c>
    </row>
    <row r="23" spans="1:12">
      <c r="A23" s="11" t="s">
        <v>62</v>
      </c>
      <c r="B23" s="11"/>
      <c r="C23" s="11"/>
    </row>
    <row r="24" spans="1:12">
      <c r="A24" s="3"/>
      <c r="B24" s="4" t="s">
        <v>0</v>
      </c>
      <c r="C24" s="3" t="s">
        <v>1</v>
      </c>
    </row>
    <row r="25" spans="1:12">
      <c r="A25" s="3" t="s">
        <v>21</v>
      </c>
      <c r="B25" s="5">
        <f>120*10^6</f>
        <v>120000000</v>
      </c>
      <c r="C25" s="5">
        <f>120*10^6</f>
        <v>120000000</v>
      </c>
      <c r="F25" t="s">
        <v>31</v>
      </c>
      <c r="K25" t="s">
        <v>37</v>
      </c>
    </row>
    <row r="26" spans="1:12">
      <c r="A26" s="3" t="s">
        <v>22</v>
      </c>
      <c r="B26" s="6" t="s">
        <v>23</v>
      </c>
      <c r="C26" s="5">
        <v>25.7</v>
      </c>
    </row>
    <row r="27" spans="1:12">
      <c r="A27" s="3" t="s">
        <v>24</v>
      </c>
      <c r="B27" s="6" t="s">
        <v>25</v>
      </c>
      <c r="C27" s="5">
        <v>20.7</v>
      </c>
      <c r="F27" t="s">
        <v>32</v>
      </c>
    </row>
    <row r="28" spans="1:12">
      <c r="A28" s="3"/>
      <c r="B28" s="5"/>
      <c r="C28" s="5"/>
      <c r="F28" t="s">
        <v>33</v>
      </c>
      <c r="K28" t="s">
        <v>38</v>
      </c>
    </row>
    <row r="29" spans="1:12">
      <c r="A29" s="3" t="s">
        <v>34</v>
      </c>
      <c r="B29" s="5"/>
      <c r="C29" s="5"/>
    </row>
    <row r="30" spans="1:12">
      <c r="A30" s="2" t="s">
        <v>35</v>
      </c>
      <c r="B30" s="5"/>
      <c r="C30" s="5"/>
    </row>
    <row r="31" spans="1:12">
      <c r="A31" s="3"/>
      <c r="B31" s="5"/>
      <c r="C31" s="5"/>
    </row>
    <row r="32" spans="1:12">
      <c r="A32" s="3" t="s">
        <v>36</v>
      </c>
      <c r="B32" s="6">
        <f>1/1000/10^6*B25*B26</f>
        <v>4.8000000000000007</v>
      </c>
      <c r="C32" s="6">
        <f>1/1000/10^6*C25*C26</f>
        <v>3.0840000000000001</v>
      </c>
      <c r="H32" s="1"/>
    </row>
  </sheetData>
  <mergeCells count="3">
    <mergeCell ref="A1:H1"/>
    <mergeCell ref="I1:J1"/>
    <mergeCell ref="A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8" sqref="B8"/>
    </sheetView>
  </sheetViews>
  <sheetFormatPr defaultRowHeight="15"/>
  <cols>
    <col min="1" max="2" width="48.5703125" customWidth="1"/>
  </cols>
  <sheetData>
    <row r="1" spans="1:10">
      <c r="A1" t="s">
        <v>67</v>
      </c>
      <c r="B1" t="s">
        <v>3</v>
      </c>
      <c r="C1" t="s">
        <v>68</v>
      </c>
      <c r="E1" t="s">
        <v>69</v>
      </c>
      <c r="G1" t="s">
        <v>72</v>
      </c>
      <c r="H1" t="s">
        <v>0</v>
      </c>
      <c r="I1" t="s">
        <v>74</v>
      </c>
    </row>
    <row r="2" spans="1:10">
      <c r="C2" t="s">
        <v>65</v>
      </c>
      <c r="D2" s="1" t="s">
        <v>66</v>
      </c>
      <c r="E2" t="s">
        <v>70</v>
      </c>
      <c r="F2" t="s">
        <v>71</v>
      </c>
      <c r="H2" t="s">
        <v>73</v>
      </c>
      <c r="I2" t="s">
        <v>70</v>
      </c>
      <c r="J2" t="s">
        <v>71</v>
      </c>
    </row>
    <row r="3" spans="1:10">
      <c r="A3" t="s">
        <v>4</v>
      </c>
      <c r="B3" s="8" t="s">
        <v>5</v>
      </c>
      <c r="C3">
        <v>635</v>
      </c>
      <c r="D3">
        <v>24</v>
      </c>
      <c r="E3">
        <v>43.6</v>
      </c>
      <c r="F3">
        <v>12.5</v>
      </c>
      <c r="G3">
        <v>0.24399999999999999</v>
      </c>
      <c r="H3">
        <v>2600</v>
      </c>
      <c r="I3">
        <v>10.7</v>
      </c>
      <c r="J3">
        <v>3.1</v>
      </c>
    </row>
    <row r="4" spans="1:10">
      <c r="A4" t="s">
        <v>6</v>
      </c>
      <c r="B4" s="8" t="s">
        <v>7</v>
      </c>
      <c r="C4">
        <v>226</v>
      </c>
      <c r="D4">
        <v>13</v>
      </c>
      <c r="E4">
        <v>25.1</v>
      </c>
      <c r="F4">
        <v>16.899999999999999</v>
      </c>
      <c r="G4">
        <v>0.20200000000000001</v>
      </c>
      <c r="H4">
        <v>1120</v>
      </c>
      <c r="I4">
        <v>5.0999999999999996</v>
      </c>
      <c r="J4">
        <v>3.4</v>
      </c>
    </row>
    <row r="5" spans="1:10">
      <c r="A5" t="s">
        <v>8</v>
      </c>
      <c r="B5" s="8" t="s">
        <v>9</v>
      </c>
      <c r="C5">
        <v>345</v>
      </c>
      <c r="D5">
        <v>39</v>
      </c>
      <c r="E5">
        <v>2.2000000000000002</v>
      </c>
      <c r="F5">
        <v>1.4</v>
      </c>
      <c r="G5">
        <v>0.70499999999999996</v>
      </c>
      <c r="H5">
        <v>489</v>
      </c>
      <c r="I5">
        <v>1.6</v>
      </c>
      <c r="J5">
        <v>1</v>
      </c>
    </row>
    <row r="6" spans="1:10">
      <c r="A6" t="s">
        <v>10</v>
      </c>
      <c r="B6" s="8" t="s">
        <v>11</v>
      </c>
      <c r="C6">
        <v>3300</v>
      </c>
      <c r="D6">
        <v>1330</v>
      </c>
      <c r="E6">
        <v>0.5</v>
      </c>
      <c r="F6">
        <v>0.2</v>
      </c>
      <c r="G6">
        <v>0.52900000000000003</v>
      </c>
      <c r="H6">
        <v>6240</v>
      </c>
      <c r="I6">
        <v>0.3</v>
      </c>
      <c r="J6">
        <v>0.1</v>
      </c>
    </row>
    <row r="7" spans="1:10">
      <c r="A7" t="s">
        <v>12</v>
      </c>
      <c r="B7" s="8" t="s">
        <v>13</v>
      </c>
      <c r="C7">
        <v>54.6</v>
      </c>
      <c r="D7">
        <v>3.4</v>
      </c>
      <c r="E7">
        <v>10.5</v>
      </c>
      <c r="F7">
        <v>9</v>
      </c>
      <c r="G7">
        <v>0.93700000000000006</v>
      </c>
      <c r="H7">
        <v>58.3</v>
      </c>
      <c r="I7">
        <v>9.8000000000000007</v>
      </c>
      <c r="J7">
        <v>8.4</v>
      </c>
    </row>
    <row r="8" spans="1:10">
      <c r="A8" t="s">
        <v>14</v>
      </c>
      <c r="B8" s="8" t="s">
        <v>15</v>
      </c>
      <c r="C8">
        <v>928</v>
      </c>
      <c r="D8">
        <v>9</v>
      </c>
      <c r="E8">
        <v>73.099999999999994</v>
      </c>
      <c r="F8">
        <v>47.1</v>
      </c>
      <c r="G8">
        <v>0.217</v>
      </c>
      <c r="H8">
        <v>4280</v>
      </c>
      <c r="I8">
        <v>15.8</v>
      </c>
      <c r="J8">
        <v>10.199999999999999</v>
      </c>
    </row>
    <row r="9" spans="1:10">
      <c r="A9" t="s">
        <v>16</v>
      </c>
      <c r="B9" s="7" t="s">
        <v>16</v>
      </c>
      <c r="C9">
        <v>4.75</v>
      </c>
      <c r="D9">
        <v>0.14000000000000001</v>
      </c>
      <c r="E9">
        <v>6.1</v>
      </c>
      <c r="F9">
        <v>6</v>
      </c>
      <c r="G9">
        <v>0.71299999999999997</v>
      </c>
      <c r="H9">
        <v>6.66</v>
      </c>
      <c r="I9">
        <v>4.3</v>
      </c>
      <c r="J9">
        <v>4.2</v>
      </c>
    </row>
    <row r="10" spans="1:10">
      <c r="A10" t="s">
        <v>17</v>
      </c>
      <c r="B10" s="8" t="s">
        <v>18</v>
      </c>
      <c r="C10">
        <v>14.3</v>
      </c>
      <c r="D10">
        <v>1</v>
      </c>
      <c r="E10">
        <v>1.4</v>
      </c>
      <c r="F10">
        <v>1.3</v>
      </c>
      <c r="G10">
        <v>1</v>
      </c>
      <c r="H10">
        <v>14.3</v>
      </c>
      <c r="I10">
        <v>1.4</v>
      </c>
      <c r="J10">
        <v>1.3</v>
      </c>
    </row>
    <row r="11" spans="1:10">
      <c r="A11" t="s">
        <v>19</v>
      </c>
      <c r="B11" s="8" t="s">
        <v>20</v>
      </c>
      <c r="C11">
        <v>71.3</v>
      </c>
      <c r="D11">
        <v>10.9</v>
      </c>
      <c r="E11">
        <v>0.7</v>
      </c>
      <c r="F11">
        <v>0.6</v>
      </c>
      <c r="G11">
        <v>0.93300000000000005</v>
      </c>
      <c r="H11">
        <v>76.400000000000006</v>
      </c>
      <c r="I11">
        <v>0.7</v>
      </c>
      <c r="J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 1 and 2</vt:lpstr>
      <vt:lpstr>Tables 3 and 4</vt:lpstr>
    </vt:vector>
  </TitlesOfParts>
  <Company>U.S. 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John Wambaugh</cp:lastModifiedBy>
  <dcterms:created xsi:type="dcterms:W3CDTF">2014-02-26T16:52:25Z</dcterms:created>
  <dcterms:modified xsi:type="dcterms:W3CDTF">2014-09-02T20:49:09Z</dcterms:modified>
</cp:coreProperties>
</file>