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Research Projects\invivoPKlibrary\NHEERL\"/>
    </mc:Choice>
  </mc:AlternateContent>
  <bookViews>
    <workbookView xWindow="0" yWindow="0" windowWidth="14370" windowHeight="8220"/>
  </bookViews>
  <sheets>
    <sheet name="Bensulide" sheetId="1" r:id="rId1"/>
    <sheet name="Carbaryl" sheetId="7" r:id="rId2"/>
    <sheet name="Cyclanilide" sheetId="6" r:id="rId3"/>
    <sheet name="Dimethenamid" sheetId="2" r:id="rId4"/>
    <sheet name="Fenarimol" sheetId="10" r:id="rId5"/>
    <sheet name="Imazalil" sheetId="8" r:id="rId6"/>
    <sheet name="Imidacloprid" sheetId="4" r:id="rId7"/>
    <sheet name="Propyzamide" sheetId="5" r:id="rId8"/>
    <sheet name="Resmethrin" sheetId="3" r:id="rId9"/>
    <sheet name="Summary" sheetId="9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4" i="6" l="1"/>
  <c r="U53" i="6"/>
  <c r="T54" i="6"/>
  <c r="T53" i="6"/>
  <c r="X45" i="6"/>
  <c r="X44" i="6"/>
  <c r="X40" i="6"/>
  <c r="X39" i="6"/>
  <c r="X35" i="6"/>
  <c r="X34" i="6"/>
  <c r="L23" i="7" l="1"/>
  <c r="M22" i="7"/>
  <c r="L22" i="7"/>
  <c r="M21" i="7"/>
  <c r="L21" i="7"/>
  <c r="M20" i="7"/>
  <c r="L20" i="7"/>
  <c r="M7" i="7"/>
  <c r="L7" i="7"/>
  <c r="M6" i="7"/>
  <c r="L6" i="7"/>
  <c r="P30" i="8"/>
  <c r="O30" i="8"/>
  <c r="N30" i="8"/>
  <c r="M30" i="8"/>
  <c r="P29" i="8"/>
  <c r="O29" i="8"/>
  <c r="N29" i="8"/>
  <c r="M29" i="8"/>
  <c r="P28" i="8"/>
  <c r="O28" i="8"/>
  <c r="N28" i="8"/>
  <c r="M28" i="8"/>
  <c r="P27" i="8"/>
  <c r="O27" i="8"/>
  <c r="N27" i="8"/>
  <c r="M27" i="8"/>
  <c r="P26" i="8"/>
  <c r="O26" i="8"/>
  <c r="N26" i="8"/>
  <c r="M26" i="8"/>
  <c r="P25" i="8"/>
  <c r="O25" i="8"/>
  <c r="N25" i="8"/>
  <c r="M25" i="8"/>
  <c r="N27" i="6" l="1"/>
  <c r="M27" i="6"/>
  <c r="N26" i="6"/>
  <c r="M26" i="6"/>
  <c r="N25" i="6"/>
  <c r="M25" i="6"/>
  <c r="N24" i="6"/>
  <c r="M24" i="6"/>
  <c r="N23" i="6"/>
  <c r="M23" i="6"/>
  <c r="N22" i="6"/>
  <c r="M22" i="6"/>
  <c r="N21" i="6"/>
  <c r="M21" i="6"/>
  <c r="N20" i="6"/>
  <c r="M20" i="6"/>
  <c r="N19" i="6"/>
  <c r="M19" i="6"/>
  <c r="N18" i="6"/>
  <c r="M18" i="6"/>
  <c r="N17" i="6"/>
  <c r="M17" i="6"/>
  <c r="N10" i="6"/>
  <c r="M10" i="6"/>
  <c r="N9" i="6"/>
  <c r="M9" i="6"/>
  <c r="N8" i="6"/>
  <c r="M8" i="6"/>
  <c r="N7" i="6"/>
  <c r="M7" i="6"/>
  <c r="N6" i="6"/>
  <c r="M6" i="6"/>
  <c r="N5" i="6"/>
  <c r="M5" i="6"/>
  <c r="N4" i="6"/>
  <c r="M4" i="6"/>
  <c r="N23" i="5"/>
  <c r="M23" i="5"/>
  <c r="N22" i="5"/>
  <c r="M22" i="5"/>
  <c r="N21" i="5"/>
  <c r="M21" i="5"/>
  <c r="N20" i="5"/>
  <c r="M20" i="5"/>
  <c r="N19" i="5"/>
  <c r="M19" i="5"/>
  <c r="M12" i="5"/>
  <c r="N11" i="5"/>
  <c r="M11" i="5"/>
  <c r="N10" i="5"/>
  <c r="M10" i="5"/>
  <c r="N9" i="5"/>
  <c r="M9" i="5"/>
  <c r="N8" i="5"/>
  <c r="M8" i="5"/>
  <c r="N7" i="5"/>
  <c r="M7" i="5"/>
  <c r="N6" i="5"/>
  <c r="M6" i="5"/>
  <c r="N5" i="5"/>
  <c r="M5" i="5"/>
  <c r="M23" i="2"/>
  <c r="L23" i="2"/>
  <c r="M22" i="2"/>
  <c r="L22" i="2"/>
  <c r="M21" i="2"/>
  <c r="L21" i="2"/>
  <c r="M20" i="2"/>
  <c r="L20" i="2"/>
  <c r="M19" i="2"/>
  <c r="L19" i="2"/>
  <c r="M18" i="2"/>
  <c r="L18" i="2"/>
  <c r="M61" i="4"/>
  <c r="N60" i="4"/>
  <c r="M60" i="4"/>
  <c r="N59" i="4"/>
  <c r="M59" i="4"/>
  <c r="N58" i="4"/>
  <c r="M58" i="4"/>
  <c r="N57" i="4"/>
  <c r="M57" i="4"/>
  <c r="N56" i="4"/>
  <c r="M56" i="4"/>
  <c r="N55" i="4"/>
  <c r="M55" i="4"/>
  <c r="N54" i="4"/>
  <c r="M54" i="4"/>
  <c r="N53" i="4"/>
  <c r="M53" i="4"/>
  <c r="N15" i="4"/>
  <c r="M12" i="4"/>
  <c r="N11" i="4"/>
  <c r="M11" i="4"/>
  <c r="N10" i="4"/>
  <c r="M10" i="4"/>
  <c r="N9" i="4"/>
  <c r="M9" i="4"/>
  <c r="N8" i="4"/>
  <c r="M8" i="4"/>
  <c r="N7" i="4"/>
  <c r="M7" i="4"/>
  <c r="N6" i="4"/>
  <c r="M6" i="4"/>
  <c r="N5" i="4"/>
  <c r="M5" i="4"/>
  <c r="N4" i="4"/>
  <c r="M4" i="4"/>
  <c r="P21" i="3" l="1"/>
  <c r="O21" i="3"/>
  <c r="P20" i="3"/>
  <c r="O20" i="3"/>
  <c r="P19" i="3"/>
  <c r="O19" i="3"/>
  <c r="P18" i="3"/>
  <c r="O18" i="3"/>
  <c r="P17" i="3"/>
  <c r="O17" i="3"/>
  <c r="P8" i="3"/>
  <c r="O8" i="3"/>
  <c r="P7" i="3"/>
  <c r="O7" i="3"/>
  <c r="P6" i="3"/>
  <c r="O6" i="3"/>
  <c r="P5" i="3"/>
  <c r="O5" i="3"/>
  <c r="P4" i="3"/>
  <c r="O4" i="3"/>
  <c r="P3" i="3"/>
  <c r="O3" i="3"/>
  <c r="M4" i="1"/>
  <c r="N6" i="1"/>
  <c r="M6" i="1"/>
  <c r="N5" i="1"/>
  <c r="M5" i="1"/>
  <c r="N22" i="1"/>
  <c r="M22" i="1"/>
  <c r="N21" i="1"/>
  <c r="M21" i="1"/>
  <c r="N20" i="1"/>
  <c r="M20" i="1"/>
  <c r="N19" i="1"/>
  <c r="M19" i="1"/>
  <c r="N18" i="1"/>
  <c r="M18" i="1"/>
</calcChain>
</file>

<file path=xl/sharedStrings.xml><?xml version="1.0" encoding="utf-8"?>
<sst xmlns="http://schemas.openxmlformats.org/spreadsheetml/2006/main" count="1767" uniqueCount="948">
  <si>
    <t>Bensulide</t>
  </si>
  <si>
    <t>oral</t>
  </si>
  <si>
    <t>Bensulide 61 Oral 0 min</t>
  </si>
  <si>
    <t>ND</t>
  </si>
  <si>
    <t>Bensulide 61 Oral 15 min</t>
  </si>
  <si>
    <t>Bensulide 61 Oral 30 min</t>
  </si>
  <si>
    <t>Bensulide 61 Oral 60 min</t>
  </si>
  <si>
    <t>Bensulide 61 Oral 120 min</t>
  </si>
  <si>
    <t>Bensulide 61 Oral 240 min</t>
  </si>
  <si>
    <t>Bensulide 61 Oral 480 min</t>
  </si>
  <si>
    <t>Bensulide 61 Oral 720 min</t>
  </si>
  <si>
    <t>Bensulide 61 Oral 1440 min</t>
  </si>
  <si>
    <t>Bensulide 61 Oral 2880 min</t>
  </si>
  <si>
    <t>Bensulide 61 Oral 4320 min</t>
  </si>
  <si>
    <t>Bensulide 62 Oral 0 min</t>
  </si>
  <si>
    <t>Bensulide 62 Oral 15 min</t>
  </si>
  <si>
    <t>Bensulide 62 Oral 30 min</t>
  </si>
  <si>
    <t>Bensulide 62 Oral 60 min</t>
  </si>
  <si>
    <t>Bensulide 62 Oral 120 min</t>
  </si>
  <si>
    <t>Bensulide 62 Oral 240 min</t>
  </si>
  <si>
    <t>Bensulide 62 Oral 480 min</t>
  </si>
  <si>
    <t>Bensulide 62 Oral 720 min</t>
  </si>
  <si>
    <t>Bensulide 62 Oral 1440 min</t>
  </si>
  <si>
    <t>Bensulide 62 Oral 2880 min</t>
  </si>
  <si>
    <t>Bensulide 62 Oral 4320 min</t>
  </si>
  <si>
    <t>Bensulide 63 Oral 0 min</t>
  </si>
  <si>
    <t>Bensulide 63 Oral 15 min</t>
  </si>
  <si>
    <t>Bensulide 63 Oral 30 min</t>
  </si>
  <si>
    <t>Bensulide 63 Oral 60 min</t>
  </si>
  <si>
    <t>Bensulide 63 Oral 120 min</t>
  </si>
  <si>
    <t>Bensulide 63 Oral 240 min</t>
  </si>
  <si>
    <t>Bensulide 63 Oral 480 min</t>
  </si>
  <si>
    <t>Bensulide 63 Oral 720 min</t>
  </si>
  <si>
    <t>Bensulide 63 Oral 1440 min</t>
  </si>
  <si>
    <t>Bensulide 63 Oral 2880 min</t>
  </si>
  <si>
    <t>Bensulide 63 Oral 4320 min</t>
  </si>
  <si>
    <t>Bensulide 64 Oral 0 min</t>
  </si>
  <si>
    <t>Bensulide 64 Oral 15 min</t>
  </si>
  <si>
    <t>Bensulide 64 Oral 30 min</t>
  </si>
  <si>
    <t>Bensulide 64 Oral 60 min</t>
  </si>
  <si>
    <t>Bensulide 64 Oral 120 min</t>
  </si>
  <si>
    <t>Bensulide 64 Oral 240 min</t>
  </si>
  <si>
    <t>Bensulide 64 Oral 480 min</t>
  </si>
  <si>
    <t>Bensulide 64 Oral 720 min</t>
  </si>
  <si>
    <t>Bensulide 64 Oral 1440 min</t>
  </si>
  <si>
    <t>Bensulide 64 Oral 2880 min</t>
  </si>
  <si>
    <t>Bensulide 64 Oral 4320 min</t>
  </si>
  <si>
    <t>0 min</t>
  </si>
  <si>
    <t>15 min</t>
  </si>
  <si>
    <t>30 min</t>
  </si>
  <si>
    <t>60 min</t>
  </si>
  <si>
    <t>120 min</t>
  </si>
  <si>
    <t>240 min</t>
  </si>
  <si>
    <t>480 min</t>
  </si>
  <si>
    <t>720 min</t>
  </si>
  <si>
    <t>1440 min</t>
  </si>
  <si>
    <t>2880 min</t>
  </si>
  <si>
    <t>4230 min</t>
  </si>
  <si>
    <t>An 61</t>
  </si>
  <si>
    <t>An 62</t>
  </si>
  <si>
    <t>An 63</t>
  </si>
  <si>
    <t>An 64</t>
  </si>
  <si>
    <t>note - recovery 140%, exceeds range</t>
  </si>
  <si>
    <t>Oral</t>
  </si>
  <si>
    <t>IV</t>
  </si>
  <si>
    <t>An 57</t>
  </si>
  <si>
    <t>An 58</t>
  </si>
  <si>
    <t>An 59</t>
  </si>
  <si>
    <t>An 60</t>
  </si>
  <si>
    <t>average</t>
  </si>
  <si>
    <t>std</t>
  </si>
  <si>
    <t>5 min</t>
  </si>
  <si>
    <t>10 min</t>
  </si>
  <si>
    <t>600 min</t>
  </si>
  <si>
    <t>Dimethanimid Oral</t>
  </si>
  <si>
    <t>averaged oral dimethanamid</t>
  </si>
  <si>
    <t>Dimethenamid 25 Oral 0 min</t>
  </si>
  <si>
    <t>An 25</t>
  </si>
  <si>
    <t>An 27</t>
  </si>
  <si>
    <t>An 28</t>
  </si>
  <si>
    <t>mean</t>
  </si>
  <si>
    <t>Dimethenamid 25 Oral 15 min</t>
  </si>
  <si>
    <t>Dimethenamid 25 Oral 30 min</t>
  </si>
  <si>
    <t>Dimethenamid 25 Oral 60 min</t>
  </si>
  <si>
    <t>Dimethenamid 25 Oral 120 min</t>
  </si>
  <si>
    <t>Dimethenamid 25 Oral 240 min</t>
  </si>
  <si>
    <t>Dimethenamid 25 Oral 480 min</t>
  </si>
  <si>
    <t>Dimethenamid 25 Oral 720 min</t>
  </si>
  <si>
    <t>Dimethenamid 25 Oral 1440 min</t>
  </si>
  <si>
    <t>Dimethenamid 25 Oral 2880 min</t>
  </si>
  <si>
    <t>Dimethenamid 25 Oral 4320 min</t>
  </si>
  <si>
    <t>Dimethenamid 27 Oral 0 min</t>
  </si>
  <si>
    <t>Dimethenamid 27 Oral 15 min</t>
  </si>
  <si>
    <t>Dimethenamid 27 Oral 30 min</t>
  </si>
  <si>
    <t>Dimethenamid 27 Oral 60 min</t>
  </si>
  <si>
    <t>Dimethenamid 27 Oral 120 min</t>
  </si>
  <si>
    <t>Dimethenamid 27 Oral 240 min</t>
  </si>
  <si>
    <t>Dimethenamid 27 Oral 480 min</t>
  </si>
  <si>
    <t>Dimethenamid 27 Oral 720 min</t>
  </si>
  <si>
    <t>Dimethenamid 27 Oral 1440 min</t>
  </si>
  <si>
    <t>Dimethenamid 27 Oral 2880 min</t>
  </si>
  <si>
    <t>Dimethenamid 27 Oral 4320 min</t>
  </si>
  <si>
    <t>Dimethenamid 28 Oral 0 min</t>
  </si>
  <si>
    <t>Dimethenamid 28 Oral 15 min</t>
  </si>
  <si>
    <t>Dimethenamid 28 Oral 30 min</t>
  </si>
  <si>
    <t>Dimethenamid 28 Oral 60 min</t>
  </si>
  <si>
    <t>Dimethenamid 28 Oral 120 min</t>
  </si>
  <si>
    <t>Dimethenamid 28 Oral 240 min</t>
  </si>
  <si>
    <t>Dimethenamid 28 Oral 480 min</t>
  </si>
  <si>
    <t>Dimethenamid 28 Oral 720 min</t>
  </si>
  <si>
    <t>Dimethenamid 28 Oral 1440 min</t>
  </si>
  <si>
    <t>Dimethenamid 28 Oral 2880 min</t>
  </si>
  <si>
    <t>Dimethenamid 28 Oral 4320 min</t>
  </si>
  <si>
    <t>Resmethrin</t>
  </si>
  <si>
    <t>An 13</t>
  </si>
  <si>
    <t>An 14</t>
  </si>
  <si>
    <t>An 15</t>
  </si>
  <si>
    <t>An 16</t>
  </si>
  <si>
    <t>Std</t>
  </si>
  <si>
    <t>Resmethrin 13 Oral 15 min</t>
  </si>
  <si>
    <t>Resmethrin 13  Oral 30 min</t>
  </si>
  <si>
    <t>Resmethrin 13 Oral 60 min</t>
  </si>
  <si>
    <t>Resmethrin 13 Oral 120 min</t>
  </si>
  <si>
    <t>Resmethrin 13 Oral 240 min</t>
  </si>
  <si>
    <t>Resmethrin 13 Oral 480 min</t>
  </si>
  <si>
    <t>Resmethrin 13 Oral 720 min</t>
  </si>
  <si>
    <t>Resmethrin 13 Oral 1440 min</t>
  </si>
  <si>
    <t>Resmethrin 13 Oral 2880 min</t>
  </si>
  <si>
    <t>Resmethrin 13 Oral 4320 min</t>
  </si>
  <si>
    <t>Resmethrin 14 Oral 0 min</t>
  </si>
  <si>
    <t>Resmethrin 14 Oral 15 min</t>
  </si>
  <si>
    <t>Resmethrin 14  Oral 30 min</t>
  </si>
  <si>
    <t>An 21</t>
  </si>
  <si>
    <t>An 22</t>
  </si>
  <si>
    <t>An 23</t>
  </si>
  <si>
    <t>An 24</t>
  </si>
  <si>
    <t>Resmethrin 14 Oral 60 min</t>
  </si>
  <si>
    <t>Resmethrin 14 Oral 120 min</t>
  </si>
  <si>
    <t>Resmethrin 14 Oral 240 min</t>
  </si>
  <si>
    <t>Resmethrin 14 Oral 480 min</t>
  </si>
  <si>
    <t>Resmethrin 14 Oral 720 min</t>
  </si>
  <si>
    <t>Resmethrin 14 Oral 2880 min</t>
  </si>
  <si>
    <t>Resmethrin 14 Oral 4320 min</t>
  </si>
  <si>
    <t>Resmethrin 15 Oral 0 min</t>
  </si>
  <si>
    <t>Resmethrin 15 Oral 15 min</t>
  </si>
  <si>
    <t>Resmethrin 15  Oral 30 min</t>
  </si>
  <si>
    <t>Resmethrin 15 Oral 60 min</t>
  </si>
  <si>
    <t>Resmethrin 15 Oral 120 min</t>
  </si>
  <si>
    <t>Resmethrin 15 Oral 240 min</t>
  </si>
  <si>
    <t>Resmethrin 15 Oral 480 min</t>
  </si>
  <si>
    <t>Resmethrin 15 Oral 720 min</t>
  </si>
  <si>
    <t>Resmethrin 15 Oral 1440 min</t>
  </si>
  <si>
    <t>Resmethrin 15 Oral 2880 min</t>
  </si>
  <si>
    <t>Resmethrin 15 Oral 4320 min</t>
  </si>
  <si>
    <t>Resmethrin 16 Oral 0 min</t>
  </si>
  <si>
    <t>Resmethrin 16 Oral 15 min</t>
  </si>
  <si>
    <t>Resmethrin 16  Oral 30 min</t>
  </si>
  <si>
    <t>Resmethrin 16 Oral 60 min</t>
  </si>
  <si>
    <t>Resmethrin 16 Oral 120 min</t>
  </si>
  <si>
    <t>Resmethrin 16 Oral 240 min</t>
  </si>
  <si>
    <t>Resmethrin 16 Oral 480 min</t>
  </si>
  <si>
    <t>Resmethrin 16 Oral 720 min</t>
  </si>
  <si>
    <t>Resmethrin 16 Oral 1440 min</t>
  </si>
  <si>
    <t>Resmethrin 16 Oral 2880 min</t>
  </si>
  <si>
    <t>Resmethrin 16 Oral 4320 min</t>
  </si>
  <si>
    <t>Imidacloprid oral</t>
  </si>
  <si>
    <t>averaged imicacloprid oral</t>
  </si>
  <si>
    <t>Imidacloprid 65 Oral 0 min</t>
  </si>
  <si>
    <t>An 65</t>
  </si>
  <si>
    <t>An 66</t>
  </si>
  <si>
    <t>An 67</t>
  </si>
  <si>
    <t>An 68</t>
  </si>
  <si>
    <t>st dev</t>
  </si>
  <si>
    <t>Imidacloprid 65 Oral 15 min</t>
  </si>
  <si>
    <t>Imidacloprid 65 Oral 30 min</t>
  </si>
  <si>
    <t>Imidacloprid 65 Oral 60 min</t>
  </si>
  <si>
    <t>Imidacloprid 65 Oral 120 min</t>
  </si>
  <si>
    <t>Imidacloprid 65 Oral 240 min</t>
  </si>
  <si>
    <t>Imidacloprid 65 Oral 480 min</t>
  </si>
  <si>
    <t>Imidacloprid 65 Oral 720 min</t>
  </si>
  <si>
    <t>Imidacloprid 65 Oral 1440 min</t>
  </si>
  <si>
    <t>Imidacloprid 65 Oral 2880 min</t>
  </si>
  <si>
    <t>Imidacloprid 65 Oral 4320 min</t>
  </si>
  <si>
    <t>Imidacloprid 66 Oral 0 min</t>
  </si>
  <si>
    <t>Imidacloprid 66 Oral 15 min</t>
  </si>
  <si>
    <t>Imidacloprid 66 Oral 30 min</t>
  </si>
  <si>
    <t>Imidacloprid 66 Oral 60 min</t>
  </si>
  <si>
    <t>Imidacloprid 66 Oral 120 min</t>
  </si>
  <si>
    <t>Imidacloprid 66 Oral 240 min</t>
  </si>
  <si>
    <t>Imidacloprid 66 Oral 480 min</t>
  </si>
  <si>
    <t>Imidacloprid 66 Oral 720 min</t>
  </si>
  <si>
    <t>Imidacloprid 66 Oral 1440 min</t>
  </si>
  <si>
    <t>Imidacloprid 66 Oral 2880 min</t>
  </si>
  <si>
    <t>Imidacloprid 66 Oral 4320 min</t>
  </si>
  <si>
    <t>Imidacloprid 67 Oral 0 min</t>
  </si>
  <si>
    <t>Imidacloprid 67 Oral 15 min</t>
  </si>
  <si>
    <t>Imidacloprid 67 Oral 30 min</t>
  </si>
  <si>
    <t>Imidacloprid 67 Oral 60 min</t>
  </si>
  <si>
    <t>Imidacloprid 67 Oral 120 min</t>
  </si>
  <si>
    <t>Imidacloprid 67 Oral 240 min</t>
  </si>
  <si>
    <t>Imidacloprid 67 Oral 480 min</t>
  </si>
  <si>
    <t>Imidacloprid 67 Oral 720 min</t>
  </si>
  <si>
    <t>Imidacloprid 67 Oral 1440 min</t>
  </si>
  <si>
    <t>Imidacloprid 67 Oral 2880 min</t>
  </si>
  <si>
    <t>Imidacloprid 67 Oral 4320 min</t>
  </si>
  <si>
    <t>Imidacloprid 68 Oral 0 min</t>
  </si>
  <si>
    <t>Imidacloprid 68 Oral 15 min</t>
  </si>
  <si>
    <t>Imidacloprid 68 Oral 30 min</t>
  </si>
  <si>
    <t>Imidacloprid 68 Oral 60 min</t>
  </si>
  <si>
    <t>Imidacloprid 68 Oral 120 min</t>
  </si>
  <si>
    <t>Imidacloprid 68 Oral 240 min</t>
  </si>
  <si>
    <t>Imidacloprid 68 Oral 480 min</t>
  </si>
  <si>
    <t>Imidacloprid 68 Oral 720 min</t>
  </si>
  <si>
    <t>Imidacloprid 68 Oral 1440 min</t>
  </si>
  <si>
    <t>Imidacloprid 68 Oral 2880 min</t>
  </si>
  <si>
    <t>Imidacloprid 68 Oral 4320 min</t>
  </si>
  <si>
    <t>Imidacloprid iv</t>
  </si>
  <si>
    <t>averaged imicacloprid iv</t>
  </si>
  <si>
    <t>Imidacloprid 69 iv 0 min</t>
  </si>
  <si>
    <t>Imidacloprid 69 iv 5 min</t>
  </si>
  <si>
    <t>Imidacloprid 69 iv 10 min</t>
  </si>
  <si>
    <t>Imidacloprid 69 iv 30 min</t>
  </si>
  <si>
    <t>Imidacloprid 69 iv 60 min</t>
  </si>
  <si>
    <t>Imidacloprid 69 iv 120 min</t>
  </si>
  <si>
    <t>Imidacloprid 69 iv 240 min</t>
  </si>
  <si>
    <t>Imidacloprid 69 iv 480 min</t>
  </si>
  <si>
    <t>Imidacloprid 69 iv 720 min</t>
  </si>
  <si>
    <t>Imidacloprid 69 iv 1440 min</t>
  </si>
  <si>
    <t>Imidacloprid 69 iv 2880 min</t>
  </si>
  <si>
    <t>Imidacloprid 69 iv 4320 min</t>
  </si>
  <si>
    <t>Imidacloprid 70 iv 0 min</t>
  </si>
  <si>
    <t>Imidacloprid 70 iv 5 min</t>
  </si>
  <si>
    <t>Imidacloprid 70 iv 10 min</t>
  </si>
  <si>
    <t>Imidacloprid 70 iv 30 min</t>
  </si>
  <si>
    <t>Imidacloprid 70 iv 60 min</t>
  </si>
  <si>
    <t>Imidacloprid 70 iv 120 min</t>
  </si>
  <si>
    <t>Imidacloprid 70 iv 240 min</t>
  </si>
  <si>
    <t>Imidacloprid 70 iv 480 min</t>
  </si>
  <si>
    <t>Imidacloprid 70 iv 720 min</t>
  </si>
  <si>
    <t>Imidacloprid 70 iv 1440 min</t>
  </si>
  <si>
    <t>Imidacloprid 70 iv 2880 min</t>
  </si>
  <si>
    <t>Imidacloprid 70 iv 4320 min</t>
  </si>
  <si>
    <t>Imidacloprid 71 iv 0 min</t>
  </si>
  <si>
    <t>Imidacloprid 71 iv 5 min</t>
  </si>
  <si>
    <t>Imidacloprid 71 iv 10 min</t>
  </si>
  <si>
    <t>Imidacloprid 71 iv 30 min</t>
  </si>
  <si>
    <t>Imidacloprid 71 iv 60 min</t>
  </si>
  <si>
    <t>Imidacloprid 71 iv 120 min</t>
  </si>
  <si>
    <t>Imidacloprid 71 iv 240 min</t>
  </si>
  <si>
    <t>Imidacloprid 71 iv 480 min</t>
  </si>
  <si>
    <t>Imidacloprid 71 iv 720 min</t>
  </si>
  <si>
    <t>Imidacloprid 71 iv 1440 min</t>
  </si>
  <si>
    <t>Imidacloprid 71 iv 2880 min</t>
  </si>
  <si>
    <t>Imidacloprid 71 iv 4320 min</t>
  </si>
  <si>
    <t>Imidacloprid 72 iv 0 min</t>
  </si>
  <si>
    <t>Imidacloprid 72 iv 5 min</t>
  </si>
  <si>
    <t>Imidacloprid 72 iv 10 min</t>
  </si>
  <si>
    <t>Imidacloprid 72 iv 30 min</t>
  </si>
  <si>
    <t>Imidacloprid 72 iv 60 min</t>
  </si>
  <si>
    <t>Imidacloprid 72 iv 120 min</t>
  </si>
  <si>
    <t>Imidacloprid 72 iv 240 min</t>
  </si>
  <si>
    <t>Imidacloprid 72 iv 480 min</t>
  </si>
  <si>
    <t>Imidacloprid 72 iv 720 min</t>
  </si>
  <si>
    <t>Imidacloprid 72 iv 1440 min</t>
  </si>
  <si>
    <t>Imidacloprid 72 iv 2880 min</t>
  </si>
  <si>
    <t>Imidacloprid 72 iv 4320 min</t>
  </si>
  <si>
    <t>Dimethenamid 33 iv 0 min</t>
  </si>
  <si>
    <t>Dimethenamid 33 iv 5 min</t>
  </si>
  <si>
    <t>Dimethenamid 33 iv 10 min</t>
  </si>
  <si>
    <t>Dimethenamid 33 iv 30 min</t>
  </si>
  <si>
    <t>Dimethenamid 33 iv 60 min</t>
  </si>
  <si>
    <t>Dimethenamid 33 iv 120 min</t>
  </si>
  <si>
    <t>Dimethenamid 33 iv 240 min</t>
  </si>
  <si>
    <t>Dimethenamid 33 iv 480 min</t>
  </si>
  <si>
    <t>Dimethenamid 33 iv 720 min</t>
  </si>
  <si>
    <t>Dimethenamid 33 iv 1440 min</t>
  </si>
  <si>
    <t>Dimethenamid 33 iv 2880 min</t>
  </si>
  <si>
    <t>Dimethenamid 33 iv 4320 min</t>
  </si>
  <si>
    <t>Dimethenamid 34 iv 0 min</t>
  </si>
  <si>
    <t>Dimethenamid 34 iv 5 min</t>
  </si>
  <si>
    <t>Dimethenamid 34 iv 10 min</t>
  </si>
  <si>
    <t>Dimethenamid 34 iv 30 min</t>
  </si>
  <si>
    <t>Dimethenamid 34 iv 60 min</t>
  </si>
  <si>
    <t>Dimethenamid 34 iv 120 min</t>
  </si>
  <si>
    <t>Dimethenamid 34 iv 240 min</t>
  </si>
  <si>
    <t>Dimethenamid 34 iv 480 min</t>
  </si>
  <si>
    <t>Dimethenamid 34 iv 720 min</t>
  </si>
  <si>
    <t>Dimethenamid 34 iv 1440 min</t>
  </si>
  <si>
    <t>Dimethenamid 34 iv 2880 min</t>
  </si>
  <si>
    <t>Dimethenamid 34 iv 4320 min</t>
  </si>
  <si>
    <t>Dimethenamid 35 iv 0 min</t>
  </si>
  <si>
    <t>Dimethenamid 35 iv 5 min</t>
  </si>
  <si>
    <t>Dimethenamid 35 iv 10 min</t>
  </si>
  <si>
    <t>Dimethenamid 35 iv 30 min</t>
  </si>
  <si>
    <t>Dimethenamid 35 iv 60 min</t>
  </si>
  <si>
    <t>Dimethenamid 35 iv 120 min</t>
  </si>
  <si>
    <t>Dimethenamid 35 iv 240 min</t>
  </si>
  <si>
    <t>Dimethenamid 35 iv 480 min</t>
  </si>
  <si>
    <t>Dimethenamid 35 iv 720 min</t>
  </si>
  <si>
    <t>Dimethenamid 35 iv 1440 min</t>
  </si>
  <si>
    <t>Dimethenamid 35 iv 2880 min</t>
  </si>
  <si>
    <t>Dimethenamid 35 iv 4320 min</t>
  </si>
  <si>
    <t>Dimethenamid 36 iv 0 min</t>
  </si>
  <si>
    <t>Dimethenamid 36 iv 5 min</t>
  </si>
  <si>
    <t>Dimethenamid 36 iv 10 min</t>
  </si>
  <si>
    <t>Dimethenamid 36 iv 30 min</t>
  </si>
  <si>
    <t>Dimethenamid 36 iv 60 min</t>
  </si>
  <si>
    <t>Dimethenamid 36 iv 120 min</t>
  </si>
  <si>
    <t>Dimethenamid 36 iv 240 min</t>
  </si>
  <si>
    <t>Dimethenamid 36 iv 480 min</t>
  </si>
  <si>
    <t>Dimethenamid 36 iv 720 min</t>
  </si>
  <si>
    <t>Dimethenamid 36 iv 1440 min</t>
  </si>
  <si>
    <t>Dimethenamid 36 iv 2880 min</t>
  </si>
  <si>
    <t>Dimethenamid 36 iv 4320 min</t>
  </si>
  <si>
    <t>4320 min</t>
  </si>
  <si>
    <t>An 33</t>
  </si>
  <si>
    <t>An 34</t>
  </si>
  <si>
    <t>An 35</t>
  </si>
  <si>
    <t>An 36</t>
  </si>
  <si>
    <t>Propyzamide 41 Oral 0 min</t>
  </si>
  <si>
    <t>Propyzamide 41 Oral 15 min</t>
  </si>
  <si>
    <t>Propyzamide 41 Oral 30 min</t>
  </si>
  <si>
    <t>Propyzamide 41 Oral 60 min</t>
  </si>
  <si>
    <t>Propyzamide 41 Oral 120 min</t>
  </si>
  <si>
    <t>Propyzamide 41 Oral 240 min</t>
  </si>
  <si>
    <t>Propyzamide 41 Oral 480 min</t>
  </si>
  <si>
    <t>Propyzamide 41 Oral 720 min</t>
  </si>
  <si>
    <t>Propyzamide 41 Oral 1440 min</t>
  </si>
  <si>
    <t>Propyzamide 41 Oral 2880 min</t>
  </si>
  <si>
    <t>Propyzamide 41 Oral 4320 min</t>
  </si>
  <si>
    <t>Propyzamide 42 Oral 0 min</t>
  </si>
  <si>
    <t>Propyzamide 42 Oral 15 min</t>
  </si>
  <si>
    <t>Propyzamide 42 Oral 30 min</t>
  </si>
  <si>
    <t>Propyzamide 42 Oral 60 min</t>
  </si>
  <si>
    <t>Propyzamide 42 Oral 120 min</t>
  </si>
  <si>
    <t>Propyzamide 42 Oral 240 min</t>
  </si>
  <si>
    <t>Propyzamide 42 Oral 480 min</t>
  </si>
  <si>
    <t>Propyzamide 42 Oral 720 min</t>
  </si>
  <si>
    <t>Propyzamide 42 Oral 1440 min</t>
  </si>
  <si>
    <t>Propyzamide 42 Oral 2880 min</t>
  </si>
  <si>
    <t>Propyzamide 42 Oral 4320 min</t>
  </si>
  <si>
    <t>Propyzamide 43 Oral 0 min</t>
  </si>
  <si>
    <t>Propyzamide 43 Oral 15 min</t>
  </si>
  <si>
    <t>Propyzamide 43 Oral 30 min</t>
  </si>
  <si>
    <t>Propyzamide 43 Oral 60 min</t>
  </si>
  <si>
    <t>Propyzamide 43 Oral 120 min</t>
  </si>
  <si>
    <t>Propyzamide 43 Oral 240 min</t>
  </si>
  <si>
    <t>Propyzamide 43 Oral 480 min</t>
  </si>
  <si>
    <t>Propyzamide 43 Oral 720 min</t>
  </si>
  <si>
    <t>Propyzamide 43 Oral 1440 min</t>
  </si>
  <si>
    <t>Propyzamide 43 Oral 2880 min</t>
  </si>
  <si>
    <t>Propyzamide 43 Oral 4320 min</t>
  </si>
  <si>
    <t>Propyzamide 44 Oral 0 min</t>
  </si>
  <si>
    <t>Propyzamide 44 Oral 15 min</t>
  </si>
  <si>
    <t>Propyzamide 44 Oral 30 min</t>
  </si>
  <si>
    <t>Propyzamide 44 Oral 60 min</t>
  </si>
  <si>
    <t>Propyzamide 44 Oral 120 min</t>
  </si>
  <si>
    <t>Propyzamide 44 Oral 240 min</t>
  </si>
  <si>
    <t>Propyzamide 44 Oral 480 min</t>
  </si>
  <si>
    <t>Propyzamide 44 Oral 720 min</t>
  </si>
  <si>
    <t>Propyzamide 44 Oral 1440 min</t>
  </si>
  <si>
    <t>Propyzamide 44 Oral 2880 min</t>
  </si>
  <si>
    <t>Propyzamide 44 Oral 4320 min</t>
  </si>
  <si>
    <t>Propyzamide 45 iv 0 min</t>
  </si>
  <si>
    <t>Propyzamide 45 iv 5 min</t>
  </si>
  <si>
    <t>Propyzamide 45 iv 10 min</t>
  </si>
  <si>
    <t>Propyzamide 45 iv 30 min</t>
  </si>
  <si>
    <t>Propyzamide 45 iv 60 min</t>
  </si>
  <si>
    <t>Propyzamide 45 iv 120 min</t>
  </si>
  <si>
    <t>Propyzamide 45 iv 240 min</t>
  </si>
  <si>
    <t>Propyzamide 45 iv 480 min</t>
  </si>
  <si>
    <t>Propyzamide 45 iv 720 min</t>
  </si>
  <si>
    <t>Propyzamide 45 iv 1440 min</t>
  </si>
  <si>
    <t>Propyzamide 45 iv 2880 min</t>
  </si>
  <si>
    <t>Propyzamide 45 iv 4320 min</t>
  </si>
  <si>
    <t>Propyzamide 46 iv 0 min</t>
  </si>
  <si>
    <t>Propyzamide 46 iv 5 min</t>
  </si>
  <si>
    <t>Propyzamide 46 iv 10 min</t>
  </si>
  <si>
    <t>Propyzamide 46 iv 30 min</t>
  </si>
  <si>
    <t>Propyzamide 46 iv 60 min</t>
  </si>
  <si>
    <t>Propyzamide 46 iv 240 min</t>
  </si>
  <si>
    <t>Propyzamide 46 iv 480 min</t>
  </si>
  <si>
    <t>Propyzamide 46 iv 720 min</t>
  </si>
  <si>
    <t>Propyzamide 46 iv 1440 min</t>
  </si>
  <si>
    <t>Propyzamide 46 iv 2880 min</t>
  </si>
  <si>
    <t>Propyzamide 46 iv 4320 min</t>
  </si>
  <si>
    <t>Propyzamide 47 iv 0 min</t>
  </si>
  <si>
    <t>Propyzamide 47 iv 5 min</t>
  </si>
  <si>
    <t>Propyzamide 47 iv 10 min</t>
  </si>
  <si>
    <t>Propyzamide 47 iv 30 min</t>
  </si>
  <si>
    <t>Propyzamide 47 iv 60 min</t>
  </si>
  <si>
    <t>Propyzamide 47 iv 120 min</t>
  </si>
  <si>
    <t>Propyzamide 47 iv 240 min</t>
  </si>
  <si>
    <t>Propyzamide 47 iv 480 min</t>
  </si>
  <si>
    <t>Propyzamide 47 iv 720 min</t>
  </si>
  <si>
    <t>Propyzamide 47 iv 1440 min</t>
  </si>
  <si>
    <t>Propyzamide 47 iv 2880 min</t>
  </si>
  <si>
    <t>Propyzamide 47 iv 4320 min</t>
  </si>
  <si>
    <t>Propyzamide 48 iv 0 min</t>
  </si>
  <si>
    <t>Propyzamide 48 iv 5 min</t>
  </si>
  <si>
    <t>Propyzamide 48 iv 10 min</t>
  </si>
  <si>
    <t>Propyzamide 48 iv 30 min</t>
  </si>
  <si>
    <t>Propyzamide 48 iv 60 min</t>
  </si>
  <si>
    <t>Propyzamide 48 iv 120 min</t>
  </si>
  <si>
    <t>Propyzamide 48 iv 240 min</t>
  </si>
  <si>
    <t>Propyzamide 48 iv 480 min</t>
  </si>
  <si>
    <t>Propyzamide 48 iv 720 min</t>
  </si>
  <si>
    <t>Propyzamide 48 iv 1440 min</t>
  </si>
  <si>
    <t>Propyzamide 48 iv 2880 min</t>
  </si>
  <si>
    <t>Propyzamide 48 iv 4320 min</t>
  </si>
  <si>
    <t>Propyzamide</t>
  </si>
  <si>
    <t>An 41</t>
  </si>
  <si>
    <t>An 42</t>
  </si>
  <si>
    <t>An 43</t>
  </si>
  <si>
    <t>An 44</t>
  </si>
  <si>
    <t>An 45</t>
  </si>
  <si>
    <t>An 46</t>
  </si>
  <si>
    <t>An 47</t>
  </si>
  <si>
    <t>An 48</t>
  </si>
  <si>
    <t>Cyclanilide 29 Oral 0 min</t>
  </si>
  <si>
    <t>Cyclanilide 29 Oral 15 min</t>
  </si>
  <si>
    <t>Cyclanilide 29 Oral 30 min</t>
  </si>
  <si>
    <t>Cyclanilide 29 Oral 60 min</t>
  </si>
  <si>
    <t>Cyclanilide 29 Oral 120 min</t>
  </si>
  <si>
    <t>Cyclanilide 29 Oral 240 min</t>
  </si>
  <si>
    <t>Cyclanilide 29 Oral 480 min</t>
  </si>
  <si>
    <t>Cyclanilide 29 Oral 720 min</t>
  </si>
  <si>
    <t>Cyclanilide 29 Oral 1440 min</t>
  </si>
  <si>
    <t>Cyclanilide 30 Oral 30 min</t>
  </si>
  <si>
    <t>Cyclanilide 30 Oral 60 min</t>
  </si>
  <si>
    <t>Cyclanilide 30 Oral 120 min</t>
  </si>
  <si>
    <t>Cyclanilide 30 Oral 240 min</t>
  </si>
  <si>
    <t>Cyclanilide 30 Oral 480 min</t>
  </si>
  <si>
    <t>Cyclanilide 30 Oral 720min</t>
  </si>
  <si>
    <t>Cyclanilide 30 Oral 1440 min</t>
  </si>
  <si>
    <t>Cyclanilide 31 Oral 0 min</t>
  </si>
  <si>
    <t>Cyclanilide 31 Oral 15 min</t>
  </si>
  <si>
    <t>Cyclanilide 31 Oral 30 min</t>
  </si>
  <si>
    <t>Cyclanilide 31 Oral 60 min</t>
  </si>
  <si>
    <t>Cyclanilide 31 Oral 120 min</t>
  </si>
  <si>
    <t>Cyclanilide 31 Oral 240 min</t>
  </si>
  <si>
    <t>Cyclanilide 31 Oral 480 min</t>
  </si>
  <si>
    <t>Cyclanilide 31 Oral 720min</t>
  </si>
  <si>
    <t>Cyclanilide 32 Oral 0 min</t>
  </si>
  <si>
    <t>Cyclanilide 32 Oral 15 min</t>
  </si>
  <si>
    <t>Cyclanilide 32 Oral 30 min</t>
  </si>
  <si>
    <t>Cyclanilide 32 Oral 60 min</t>
  </si>
  <si>
    <t>Cyclanilide 32 Oral 120 min</t>
  </si>
  <si>
    <t>Cyclanilide 32 Oral 240 min</t>
  </si>
  <si>
    <t>Cyclanilide 32 Oral 480 min</t>
  </si>
  <si>
    <t>Cyclanilide 32 Oral 720min</t>
  </si>
  <si>
    <t>Cyclanilide 37 iv 0 min</t>
  </si>
  <si>
    <t>Cyclanilide 37iv 5 min</t>
  </si>
  <si>
    <t>Cyclanilide 37iv 10 min</t>
  </si>
  <si>
    <t>Cyclanilide 37 iv 30 min</t>
  </si>
  <si>
    <t>Cyclanilide 37 iv 60 min</t>
  </si>
  <si>
    <t>Cyclanilide 37 iv 120 min</t>
  </si>
  <si>
    <t>Cyclanilide 37 iv 240 min</t>
  </si>
  <si>
    <t>Cyclanilide 37iv 480min</t>
  </si>
  <si>
    <t>Cyclanilide 37 iv 720 min</t>
  </si>
  <si>
    <t>Cyclanilide 38 iv 0 min</t>
  </si>
  <si>
    <t>Cyclanilide 38iv 5 min</t>
  </si>
  <si>
    <t>Cyclanilide 38iv 10 min</t>
  </si>
  <si>
    <t>Cyclanilide 38 iv 30 min</t>
  </si>
  <si>
    <t>Cyclanilide 38 iv 60 min</t>
  </si>
  <si>
    <t>Cyclanilide 38 iv 120 min</t>
  </si>
  <si>
    <t>Cyclanilide 38 iv 240 min</t>
  </si>
  <si>
    <t>Cyclanilide 38iv 480min</t>
  </si>
  <si>
    <t>Cyclanilide 39 iv 0 min</t>
  </si>
  <si>
    <t>Cyclanilide 39iv 5 min</t>
  </si>
  <si>
    <t>Cyclanilide 39iv 10 min</t>
  </si>
  <si>
    <t>Cyclanilide 39 iv 30 min</t>
  </si>
  <si>
    <t>Cyclanilide 39 iv 60 min</t>
  </si>
  <si>
    <t>Cyclanilide 39 iv 120 min</t>
  </si>
  <si>
    <t>Cyclanilide 39 iv 240 min</t>
  </si>
  <si>
    <t>Cyclanilide 39iv 480min</t>
  </si>
  <si>
    <t>Cyclanilide 40 iv 0 min</t>
  </si>
  <si>
    <t>Cyclanilide 40iv 5 min</t>
  </si>
  <si>
    <t>Cyclanilide 40iv 10 min</t>
  </si>
  <si>
    <t>Cyclanilide 40 iv 30 min</t>
  </si>
  <si>
    <t>Cyclanilide 40 iv 60 min</t>
  </si>
  <si>
    <t>Cyclanilide 40 iv 120 min</t>
  </si>
  <si>
    <t>Cyclanilide 40 iv 240 min</t>
  </si>
  <si>
    <t>Cyclanilide 40iv 480min</t>
  </si>
  <si>
    <t>Cyclanilide 29 Oral 2880 min</t>
  </si>
  <si>
    <t>Cyclanilide 29 Oral 4320 min</t>
  </si>
  <si>
    <t>Cyclanilide 30 Oral 0 min</t>
  </si>
  <si>
    <t>Cyclanilide 30 Oral 15 min</t>
  </si>
  <si>
    <t>&gt;100</t>
  </si>
  <si>
    <t>Cyclanilide 30 Oral 2880 min</t>
  </si>
  <si>
    <t>Cyclanilide 30 Oral 4320 min</t>
  </si>
  <si>
    <t>Cyclanilide 31 Oral 1440 min</t>
  </si>
  <si>
    <t>Cyclanilide 32 Oral 1440 min</t>
  </si>
  <si>
    <t>Cyclanilide 32 Oral 2880 min</t>
  </si>
  <si>
    <t>Cyclanilide 32 Oral 4320 min</t>
  </si>
  <si>
    <t>Cyclanilide 37 iv 1440 min</t>
  </si>
  <si>
    <t>Cyclanilide 37 iv 2880 min</t>
  </si>
  <si>
    <t>Cyclanilide 37 iv 4320 min</t>
  </si>
  <si>
    <t>Cyclanilide 38 iv 720 min</t>
  </si>
  <si>
    <t>Cyclanilide 38 iv 1440 min</t>
  </si>
  <si>
    <t>Cyclanilide 38 iv 2880 min</t>
  </si>
  <si>
    <t>Cyclanilide 38 iv 4320 min</t>
  </si>
  <si>
    <t>Cyclanilide 39 iv 720 min</t>
  </si>
  <si>
    <t>Cyclanilide 39 iv 1440 min</t>
  </si>
  <si>
    <t>Cyclanilide 39 iv 2880 min</t>
  </si>
  <si>
    <t>Cyclanilide 39 iv 4320 min</t>
  </si>
  <si>
    <t>Cyclanilide 40 iv 720 min</t>
  </si>
  <si>
    <t>Cyclanilide 40 iv 1440 min</t>
  </si>
  <si>
    <t>Cyclanilide 40 iv 2880 min</t>
  </si>
  <si>
    <t>Cyclanilide 40 iv 4320 min</t>
  </si>
  <si>
    <t>Cyclanilide</t>
  </si>
  <si>
    <t>An 29</t>
  </si>
  <si>
    <t>An 30</t>
  </si>
  <si>
    <t>An 31</t>
  </si>
  <si>
    <t>An 32</t>
  </si>
  <si>
    <t>An 37</t>
  </si>
  <si>
    <t>An 38</t>
  </si>
  <si>
    <t>An 39</t>
  </si>
  <si>
    <t>An 40</t>
  </si>
  <si>
    <t>(An 30 15 min not included)</t>
  </si>
  <si>
    <t>indicates from original analysis, "white" from diluted samples and rerun</t>
  </si>
  <si>
    <t>Carbaryl</t>
  </si>
  <si>
    <t>Carbaryl 113 Oral 0 min</t>
  </si>
  <si>
    <t>Carbaryl 113  Oral 15 min</t>
  </si>
  <si>
    <t>Carbaryl 113  Oral 30 min</t>
  </si>
  <si>
    <t>Carbaryl 113  Oral 60 min</t>
  </si>
  <si>
    <t>Carbaryl 113  Oral 120 min</t>
  </si>
  <si>
    <t>Carbaryl 113 Oral 240 min</t>
  </si>
  <si>
    <t>Carbaryl 113  Oral 480 min</t>
  </si>
  <si>
    <t>Carbaryl 113 Oral 720 min</t>
  </si>
  <si>
    <t>Carbaryl 113  Oral 1440 min</t>
  </si>
  <si>
    <t>Carbaryl 113 Oral 2880 min</t>
  </si>
  <si>
    <t>Carbaryl 113 Oral 4320 min</t>
  </si>
  <si>
    <t>Carbaryl 114 Oral 0 min</t>
  </si>
  <si>
    <t>Carbaryl 114  Oral 15 min</t>
  </si>
  <si>
    <t>Carbaryl 114  Oral 30 min</t>
  </si>
  <si>
    <t>Carbaryl 114  Oral 60 min</t>
  </si>
  <si>
    <t>Carbaryl 114  Oral 120 min</t>
  </si>
  <si>
    <t>Carbaryl 114  Oral 240 min</t>
  </si>
  <si>
    <t>Carbaryl 114 Oral 480 min</t>
  </si>
  <si>
    <t>Carbaryl 114 Oral 720 min</t>
  </si>
  <si>
    <t>Carbaryl 114 Oral 1440 min</t>
  </si>
  <si>
    <t>Carbaryl 114 Oral 2880 min</t>
  </si>
  <si>
    <t>Carbaryl 114 Oral 4320 min</t>
  </si>
  <si>
    <t>Carbaryl 115 Oral 0 min</t>
  </si>
  <si>
    <t>Carbaryl 115 Oral 15 min</t>
  </si>
  <si>
    <t>Carbaryl 115 Oral 30 min</t>
  </si>
  <si>
    <t>Carbaryl 115 Oral 60 min</t>
  </si>
  <si>
    <t>Carbaryl 115  Oral 120 min</t>
  </si>
  <si>
    <t>Carbaryl 115  Oral 240 min</t>
  </si>
  <si>
    <t>Carbaryl 115 Oral 480 min</t>
  </si>
  <si>
    <t>Carbaryl 115 Oral 720 min</t>
  </si>
  <si>
    <t>Carbaryl 115  Oral 1440 min</t>
  </si>
  <si>
    <t>Carbaryl 115 Oral 2880 min</t>
  </si>
  <si>
    <t>Carbaryl 115 Oral 4320 min</t>
  </si>
  <si>
    <t>Carbaryl 117 iv 0 min</t>
  </si>
  <si>
    <t>Carbaryl 117 iv 5 min</t>
  </si>
  <si>
    <t>Carbaryl 117 iv 10 min</t>
  </si>
  <si>
    <t>Carbaryl 117 iv 30 min</t>
  </si>
  <si>
    <t>Carbaryl 117 iv 60 min</t>
  </si>
  <si>
    <t>Carbaryl 117 iv 120 min</t>
  </si>
  <si>
    <t>Carbaryl 117 iv 240 min</t>
  </si>
  <si>
    <t>Carbaryl 117 iv 480 min</t>
  </si>
  <si>
    <t>Carbaryl 117 iv 720 min</t>
  </si>
  <si>
    <t>Carbaryl 117 iv 1440 min</t>
  </si>
  <si>
    <t>Carbaryl 117 iv 2880 min</t>
  </si>
  <si>
    <t>Carbaryl 117 iv 4320 min</t>
  </si>
  <si>
    <t>Carbaryl 118 iv 0 min</t>
  </si>
  <si>
    <t>Carbaryl 118 iv 5 min</t>
  </si>
  <si>
    <t>Carbaryl 118  iv 10 min</t>
  </si>
  <si>
    <t>Carbaryl 118  iv 30 min</t>
  </si>
  <si>
    <t>Carbaryl 118  iv 60 min</t>
  </si>
  <si>
    <t>Carbaryl 118 iv 120 min</t>
  </si>
  <si>
    <t>Carbaryl 118 iv 240 min</t>
  </si>
  <si>
    <t>Carbaryl 118 iv 480 min</t>
  </si>
  <si>
    <t>Carbaryl 118 iv 720 min</t>
  </si>
  <si>
    <t>Carbaryl 118 iv 1440 min</t>
  </si>
  <si>
    <t>Carbaryl 118 iv 2880 min</t>
  </si>
  <si>
    <t>Carbaryl 118 iv 4320 min</t>
  </si>
  <si>
    <t>Carbaryl 119 iv 0 min</t>
  </si>
  <si>
    <t>Carbaryl 119 iv 5 min</t>
  </si>
  <si>
    <t>Carbaryl 119 iv 10 min</t>
  </si>
  <si>
    <t>Carbaryl 119 iv 30 min</t>
  </si>
  <si>
    <t>Carbaryl 119 iv 60 min</t>
  </si>
  <si>
    <t>Carbaryl 119 iv 120 min</t>
  </si>
  <si>
    <t>Carbaryl 119 iv 240 min</t>
  </si>
  <si>
    <t>Carbaryl 119 iv 480 min</t>
  </si>
  <si>
    <t>Carbaryl 119 iv 720 min</t>
  </si>
  <si>
    <t>Carbaryl 119 iv 1440 min</t>
  </si>
  <si>
    <t>Carbaryl 119 iv 2880 min</t>
  </si>
  <si>
    <t>Carbaryl 119 iv 4320 min</t>
  </si>
  <si>
    <t>Carbaryl 120 iv 0 min</t>
  </si>
  <si>
    <t>Carbaryl 120 iv 5 min</t>
  </si>
  <si>
    <t>Carbaryl 120 iv 10 min</t>
  </si>
  <si>
    <t>Carbaryl 120 iv 30 min</t>
  </si>
  <si>
    <t>Carbaryl 120 iv 60 min</t>
  </si>
  <si>
    <t>Carbaryl 120 iv 120 min</t>
  </si>
  <si>
    <t>Carbaryl 120 iv 240 min</t>
  </si>
  <si>
    <t>Carbaryl 120 iv 480 min</t>
  </si>
  <si>
    <t>Carbaryl 120 iv 720 min</t>
  </si>
  <si>
    <t>Carbaryl 120 iv 1440 min</t>
  </si>
  <si>
    <t>Carbaryl 120 iv 2880 min</t>
  </si>
  <si>
    <t>Carbaryl 120 iv 4320 min</t>
  </si>
  <si>
    <t>Imazalil</t>
  </si>
  <si>
    <t>Imazalil 137 Oral 0 min</t>
  </si>
  <si>
    <t>Imazalil 137 Oral 30 min</t>
  </si>
  <si>
    <t>Imazalil 137 Oral 60 min</t>
  </si>
  <si>
    <t>Imazalil 137 Oral 120 min</t>
  </si>
  <si>
    <t>Imazalil 137 Oral 240 min</t>
  </si>
  <si>
    <t>Imazalil 137 Oral 480 min</t>
  </si>
  <si>
    <t>Imazalil 137 Oral 720 min</t>
  </si>
  <si>
    <t>Imazalil 137 Oral 1440 min</t>
  </si>
  <si>
    <t>Imazalil 137 Oral 2880 min</t>
  </si>
  <si>
    <t>Imazalil 137 Oral 4320 min</t>
  </si>
  <si>
    <t>Imazalil 138 Oral 0 min</t>
  </si>
  <si>
    <t>Imazalil 138 Oral 15 min</t>
  </si>
  <si>
    <t>Imazalil 138 Oral 30 min</t>
  </si>
  <si>
    <t>Imazalil 138 Oral 60 min</t>
  </si>
  <si>
    <t>Imazalil 138 Oral 120 min</t>
  </si>
  <si>
    <t>Imazalil 138 Oral 240 min</t>
  </si>
  <si>
    <t>Imazalil 138 Oral 480 min</t>
  </si>
  <si>
    <t>Imazalil 138 Oral 720 min</t>
  </si>
  <si>
    <t>Imazalil 138 Oral 1440 min</t>
  </si>
  <si>
    <t>Imazalil 138 Oral 2880 min</t>
  </si>
  <si>
    <t>Imazalil 138 Oral 4320 min</t>
  </si>
  <si>
    <t>Imazalil 139 Oral 0 min</t>
  </si>
  <si>
    <t>Imazalil 139 Oral 15 min</t>
  </si>
  <si>
    <t>Imazalil 139 Oral 30 min</t>
  </si>
  <si>
    <t>Imazalil 139 Oral 60 min</t>
  </si>
  <si>
    <t>Imazalil 139 Oral 120 min</t>
  </si>
  <si>
    <t>Imazalil 139 Oral 240 min</t>
  </si>
  <si>
    <t>Imazalil 139 Oral 480 min</t>
  </si>
  <si>
    <t>Imazalil 139 Oral 720 min</t>
  </si>
  <si>
    <t>Imazalil 139 Oral 1440 min</t>
  </si>
  <si>
    <t>Imazalil 139 Oral 2880 min</t>
  </si>
  <si>
    <t>Imazalil 139 Oral 4320 min</t>
  </si>
  <si>
    <t>Imazalil 140 Oral 0 min</t>
  </si>
  <si>
    <t>Imazalil 140 Oral 15 min</t>
  </si>
  <si>
    <t>Imazalil 140 Oral 30 min</t>
  </si>
  <si>
    <t>Imazalil 140 Oral 60 min</t>
  </si>
  <si>
    <t>Imazalil 140 Oral 120 min</t>
  </si>
  <si>
    <t>Imazalil 140 Oral 240 min</t>
  </si>
  <si>
    <t>Imazalil 140 Oral 480 min</t>
  </si>
  <si>
    <t>Imazalil 140 Oral 720 min</t>
  </si>
  <si>
    <t>Imazalil 140 Oral 1440 min</t>
  </si>
  <si>
    <t>Imazalil 140 Oral 2880 min</t>
  </si>
  <si>
    <t>Imazalil 140 Oral 4320 min</t>
  </si>
  <si>
    <t>Imazalil 141 iv 0 min</t>
  </si>
  <si>
    <t>Imazalil 141 iv 5 min</t>
  </si>
  <si>
    <t>Imazalil 141 iv 10 min</t>
  </si>
  <si>
    <t>Imazalil 141 iv 30 min</t>
  </si>
  <si>
    <t>Imazalil 141 iv 60 min</t>
  </si>
  <si>
    <t>Imazalil 141 iv 120 min</t>
  </si>
  <si>
    <t>Imazalil 141 iv 240 min</t>
  </si>
  <si>
    <t>Imazalil 141 iv 480 min</t>
  </si>
  <si>
    <t>Imazalil 141 iv 720 min</t>
  </si>
  <si>
    <t>Imazalil 141 iv 1440 min</t>
  </si>
  <si>
    <t>Imazalil 141 iv 2880 min</t>
  </si>
  <si>
    <t>Imazalil 141 iv 4320 min</t>
  </si>
  <si>
    <t>Imazalil 142 iv 0 min</t>
  </si>
  <si>
    <t>Imazalil 142 iv 5 min</t>
  </si>
  <si>
    <t>Imazalil 142 iv 10 min</t>
  </si>
  <si>
    <t>Imazalil 142 iv 30 min</t>
  </si>
  <si>
    <t>Imazalil 142 iv 60 min</t>
  </si>
  <si>
    <t>Imazalil 142 iv 120 min</t>
  </si>
  <si>
    <t>Imazalil 142 iv 240 min</t>
  </si>
  <si>
    <t>Imazalil 142 iv 480 min</t>
  </si>
  <si>
    <t>Imazalil 142 iv 720 min</t>
  </si>
  <si>
    <t>Imazalil 142 iv 1440 min</t>
  </si>
  <si>
    <t>Imazalil 142 iv 2880 min</t>
  </si>
  <si>
    <t>Imazalil 142 iv 4320 min</t>
  </si>
  <si>
    <t>Imazalil 143 iv 0 min</t>
  </si>
  <si>
    <t>Imazalil 143 iv 5 min</t>
  </si>
  <si>
    <t>Imazalil 143 iv 10 min</t>
  </si>
  <si>
    <t>Imazalil 143 iv 30 min</t>
  </si>
  <si>
    <t>Imazalil 143 iv 60 min</t>
  </si>
  <si>
    <t>Imazalil 143 iv 120 min</t>
  </si>
  <si>
    <t>Imazalil 143 iv 240 min</t>
  </si>
  <si>
    <t>Imazalil 143 iv 480 min</t>
  </si>
  <si>
    <t>Imazalil 143 iv 720 min</t>
  </si>
  <si>
    <t>Imazalil 143 iv 1440 min</t>
  </si>
  <si>
    <t>Imazalil 143 iv 2880 min</t>
  </si>
  <si>
    <t>Imazalil 143 iv 4320 min</t>
  </si>
  <si>
    <t>Imazalil 144 iv 0 min</t>
  </si>
  <si>
    <t>Imazalil 144 iv 5 min</t>
  </si>
  <si>
    <t>Imazalil 144 iv 10 min</t>
  </si>
  <si>
    <t>Imazalil 144 iv 30 min</t>
  </si>
  <si>
    <t>Imazalil 144 iv 60 min</t>
  </si>
  <si>
    <t>Imazalil 144 iv 120 min</t>
  </si>
  <si>
    <t>Imazalil 144 iv 240 min</t>
  </si>
  <si>
    <t>Imazalil 144 iv 480 min</t>
  </si>
  <si>
    <t>Imazalil 144 iv 720 min</t>
  </si>
  <si>
    <t>Imazalil 144 iv 1440 min</t>
  </si>
  <si>
    <t>Imazalil 144 iv 2880 min</t>
  </si>
  <si>
    <t>Imazalil 144 iv 4320 min</t>
  </si>
  <si>
    <t>An 137</t>
  </si>
  <si>
    <t>An 138</t>
  </si>
  <si>
    <t>An 139</t>
  </si>
  <si>
    <t>An 140</t>
  </si>
  <si>
    <t>An 141</t>
  </si>
  <si>
    <t>An 142</t>
  </si>
  <si>
    <t>An 143</t>
  </si>
  <si>
    <t>An 144</t>
  </si>
  <si>
    <t>avg (3)</t>
  </si>
  <si>
    <t>Std (3)</t>
  </si>
  <si>
    <t>An 113</t>
  </si>
  <si>
    <t>An 114</t>
  </si>
  <si>
    <t>An 115</t>
  </si>
  <si>
    <t>An 117</t>
  </si>
  <si>
    <t>An 118</t>
  </si>
  <si>
    <t>An 119</t>
  </si>
  <si>
    <t>An 120</t>
  </si>
  <si>
    <t>Chemical</t>
  </si>
  <si>
    <t>Oral Data?</t>
  </si>
  <si>
    <t>IV Data?</t>
  </si>
  <si>
    <t>Pentadecafluorooctanoic acid</t>
  </si>
  <si>
    <t>Etoxazole</t>
  </si>
  <si>
    <t>Dimethenamid</t>
  </si>
  <si>
    <t>Novaluron</t>
  </si>
  <si>
    <t>Simazine</t>
  </si>
  <si>
    <t>Permethrin</t>
  </si>
  <si>
    <t>Triclosan</t>
  </si>
  <si>
    <t>Bisphenol A</t>
  </si>
  <si>
    <t>Fenarimol</t>
  </si>
  <si>
    <t>Boscalid</t>
  </si>
  <si>
    <t>S-Bioallethrin</t>
  </si>
  <si>
    <t>Formetane HCl</t>
  </si>
  <si>
    <t>Propamocarb HCl</t>
  </si>
  <si>
    <t>Imadacloprid</t>
  </si>
  <si>
    <t>Y</t>
  </si>
  <si>
    <r>
      <rPr>
        <u/>
        <sz val="11"/>
        <color theme="1"/>
        <rFont val="Calibri"/>
        <family val="2"/>
        <scheme val="minor"/>
      </rPr>
      <t>Oral</t>
    </r>
    <r>
      <rPr>
        <sz val="11"/>
        <color theme="1"/>
        <rFont val="Calibri"/>
        <family val="2"/>
        <scheme val="minor"/>
      </rPr>
      <t xml:space="preserve">: out to 120 min, but only 1 An, other 3 An out to 60 min, difficult to get paramaters; </t>
    </r>
    <r>
      <rPr>
        <u/>
        <sz val="11"/>
        <color theme="1"/>
        <rFont val="Calibri"/>
        <family val="2"/>
        <scheme val="minor"/>
      </rPr>
      <t>iv:</t>
    </r>
    <r>
      <rPr>
        <sz val="11"/>
        <color theme="1"/>
        <rFont val="Calibri"/>
        <family val="2"/>
        <scheme val="minor"/>
      </rPr>
      <t xml:space="preserve"> out to 240 min for 1 An, others to 120 min, can get parameters</t>
    </r>
  </si>
  <si>
    <r>
      <rPr>
        <u/>
        <sz val="11"/>
        <color theme="1"/>
        <rFont val="Calibri"/>
        <family val="2"/>
        <scheme val="minor"/>
      </rPr>
      <t>Oral</t>
    </r>
    <r>
      <rPr>
        <sz val="11"/>
        <color theme="1"/>
        <rFont val="Calibri"/>
        <family val="2"/>
        <scheme val="minor"/>
      </rPr>
      <t xml:space="preserve">: out to 2880 min for 3, can get parameters; </t>
    </r>
    <r>
      <rPr>
        <u/>
        <sz val="11"/>
        <color theme="1"/>
        <rFont val="Calibri"/>
        <family val="2"/>
        <scheme val="minor"/>
      </rPr>
      <t>iv</t>
    </r>
    <r>
      <rPr>
        <sz val="11"/>
        <color theme="1"/>
        <rFont val="Calibri"/>
        <family val="2"/>
        <scheme val="minor"/>
      </rPr>
      <t xml:space="preserve">: out to 740 min for 4, can get parameters; </t>
    </r>
    <r>
      <rPr>
        <u/>
        <sz val="11"/>
        <color theme="1"/>
        <rFont val="Calibri"/>
        <family val="2"/>
        <scheme val="minor"/>
      </rPr>
      <t>iv</t>
    </r>
    <r>
      <rPr>
        <sz val="11"/>
        <color theme="1"/>
        <rFont val="Calibri"/>
        <family val="2"/>
        <scheme val="minor"/>
      </rPr>
      <t xml:space="preserve">:  out to 720 min, can get parameters </t>
    </r>
  </si>
  <si>
    <r>
      <t>Oral</t>
    </r>
    <r>
      <rPr>
        <sz val="11"/>
        <color theme="1"/>
        <rFont val="Calibri"/>
        <family val="2"/>
        <scheme val="minor"/>
      </rPr>
      <t xml:space="preserve">: out to 1440 min, can get parameters; </t>
    </r>
    <r>
      <rPr>
        <u/>
        <sz val="11"/>
        <color theme="1"/>
        <rFont val="Calibri"/>
        <family val="2"/>
        <scheme val="minor"/>
      </rPr>
      <t>iv</t>
    </r>
    <r>
      <rPr>
        <sz val="11"/>
        <color theme="1"/>
        <rFont val="Calibri"/>
        <family val="2"/>
        <scheme val="minor"/>
      </rPr>
      <t>: out to 720 min for 1 An, others 480 min or less, can get parameters for 3</t>
    </r>
  </si>
  <si>
    <r>
      <t>Oral</t>
    </r>
    <r>
      <rPr>
        <sz val="11"/>
        <color theme="1"/>
        <rFont val="Calibri"/>
        <family val="2"/>
        <scheme val="minor"/>
      </rPr>
      <t xml:space="preserve">: out to 4230 min, can get parameters; </t>
    </r>
    <r>
      <rPr>
        <u/>
        <sz val="11"/>
        <color theme="1"/>
        <rFont val="Calibri"/>
        <family val="2"/>
        <scheme val="minor"/>
      </rPr>
      <t>iv</t>
    </r>
    <r>
      <rPr>
        <sz val="11"/>
        <color theme="1"/>
        <rFont val="Calibri"/>
        <family val="2"/>
        <scheme val="minor"/>
      </rPr>
      <t>: out to 4320 min, can get parameters</t>
    </r>
  </si>
  <si>
    <r>
      <t>Oral</t>
    </r>
    <r>
      <rPr>
        <sz val="11"/>
        <color theme="1"/>
        <rFont val="Calibri"/>
        <family val="2"/>
        <scheme val="minor"/>
      </rPr>
      <t xml:space="preserve">: out to 720 min for 1 An, 480 min for othrs, can get parameters; </t>
    </r>
    <r>
      <rPr>
        <u/>
        <sz val="11"/>
        <color theme="1"/>
        <rFont val="Calibri"/>
        <family val="2"/>
        <scheme val="minor"/>
      </rPr>
      <t>iv</t>
    </r>
    <r>
      <rPr>
        <sz val="11"/>
        <color theme="1"/>
        <rFont val="Calibri"/>
        <family val="2"/>
        <scheme val="minor"/>
      </rPr>
      <t>: out to 240 min for 1 An, 120 min for others, can get parameters from 2 Ans</t>
    </r>
  </si>
  <si>
    <t>y</t>
  </si>
  <si>
    <r>
      <t>Oral</t>
    </r>
    <r>
      <rPr>
        <sz val="11"/>
        <color theme="1"/>
        <rFont val="Calibri"/>
        <family val="2"/>
        <scheme val="minor"/>
      </rPr>
      <t xml:space="preserve">: N=3, but pbly delete 1 An, can get parameters from 2, but delete 1 point; </t>
    </r>
    <r>
      <rPr>
        <u/>
        <sz val="11"/>
        <color theme="1"/>
        <rFont val="Calibri"/>
        <family val="2"/>
        <scheme val="minor"/>
      </rPr>
      <t>iv</t>
    </r>
    <r>
      <rPr>
        <sz val="11"/>
        <color theme="1"/>
        <rFont val="Calibri"/>
        <family val="2"/>
        <scheme val="minor"/>
      </rPr>
      <t>; two An out to 480 min, but pbly delete one (bad injection), other 2 out to 240 min, can get parameters</t>
    </r>
  </si>
  <si>
    <r>
      <t>Oral</t>
    </r>
    <r>
      <rPr>
        <sz val="11"/>
        <color theme="1"/>
        <rFont val="Calibri"/>
        <family val="2"/>
        <scheme val="minor"/>
      </rPr>
      <t xml:space="preserve">: only 2 data points, out to 30 min; </t>
    </r>
    <r>
      <rPr>
        <u/>
        <sz val="11"/>
        <color theme="1"/>
        <rFont val="Calibri"/>
        <family val="2"/>
        <scheme val="minor"/>
      </rPr>
      <t>iv</t>
    </r>
    <r>
      <rPr>
        <sz val="11"/>
        <color theme="1"/>
        <rFont val="Calibri"/>
        <family val="2"/>
        <scheme val="minor"/>
      </rPr>
      <t>: out to 60 min for 2 An, others out to 30 min, can get parameters</t>
    </r>
  </si>
  <si>
    <r>
      <t>Oral</t>
    </r>
    <r>
      <rPr>
        <sz val="11"/>
        <color theme="1"/>
        <rFont val="Calibri"/>
        <family val="2"/>
        <scheme val="minor"/>
      </rPr>
      <t xml:space="preserve">: N = 1 out to 120 min; </t>
    </r>
    <r>
      <rPr>
        <u/>
        <sz val="11"/>
        <color theme="1"/>
        <rFont val="Calibri"/>
        <family val="2"/>
        <scheme val="minor"/>
      </rPr>
      <t>iv</t>
    </r>
    <r>
      <rPr>
        <sz val="11"/>
        <color theme="1"/>
        <rFont val="Calibri"/>
        <family val="2"/>
        <scheme val="minor"/>
      </rPr>
      <t>: out to 250 min, delete 1 An, can get parameters</t>
    </r>
  </si>
  <si>
    <t>Notes</t>
  </si>
  <si>
    <t>AUC (0 to in)</t>
  </si>
  <si>
    <t>AUC (0 to t)</t>
  </si>
  <si>
    <t>2 terms</t>
  </si>
  <si>
    <t>3 terms</t>
  </si>
  <si>
    <t>mean of An 29 to An 31</t>
  </si>
  <si>
    <t>using mean data</t>
  </si>
  <si>
    <t>mean of An 37 to An 40</t>
  </si>
  <si>
    <t>AUC-oral/AUC-iv X Dose iv/Dose oral</t>
  </si>
  <si>
    <t>using mean of 4 lines AUC (0 to infinity)</t>
  </si>
  <si>
    <t>Cyclanalide - oral</t>
  </si>
  <si>
    <t>Cyclanalide - iv</t>
  </si>
  <si>
    <t>Fraction Abs</t>
  </si>
  <si>
    <t>oral dose = 1 mg/kg; iv dose = 0.2 mg/kg</t>
  </si>
  <si>
    <t>using mean data (n=1)</t>
  </si>
  <si>
    <t>Area under the Curve</t>
  </si>
  <si>
    <t>Fenarimol 149 IV 0 min</t>
  </si>
  <si>
    <t>Fenarimol 149 IV 5 min</t>
  </si>
  <si>
    <t>Fenarimol 149 IV 10 min</t>
  </si>
  <si>
    <t>Fenarimol 149 IV 30 min</t>
  </si>
  <si>
    <t>Fenarimol 150 IV 0 min</t>
  </si>
  <si>
    <t>Fenarimol 150 IV 5 min</t>
  </si>
  <si>
    <t>Fenarimol 150 IV 10 min</t>
  </si>
  <si>
    <t>Fenarimol 150 IV 30 min</t>
  </si>
  <si>
    <t>Fenarimol 150 IV 60 min</t>
  </si>
  <si>
    <t>Fenarimol 150 IV 120 min</t>
  </si>
  <si>
    <t>Fenarimol 150 IV 240 min</t>
  </si>
  <si>
    <t>Fenarimol 150 IV  480 min</t>
  </si>
  <si>
    <t>Fenarimol 150 IV 720 min</t>
  </si>
  <si>
    <t>Fenarimol 150 IV 1440 min</t>
  </si>
  <si>
    <t>Fenarimol 150 IV 2880 min</t>
  </si>
  <si>
    <t>Fenarimol 150 IV 4320 min</t>
  </si>
  <si>
    <t>Fenarimol 151 IV 0 min</t>
  </si>
  <si>
    <t>Fenarimol 151 IV 5 min</t>
  </si>
  <si>
    <t>Fenarimol 151 IV 10 min</t>
  </si>
  <si>
    <t>Fenarimol 151 IV 30 min</t>
  </si>
  <si>
    <t>Fenarimol 151 IV 60 min</t>
  </si>
  <si>
    <t>Fenarimol 151 IV 120 min</t>
  </si>
  <si>
    <t>Fenarimol 151 IV 240 min</t>
  </si>
  <si>
    <t>Fenarimol 151 IV  480 min</t>
  </si>
  <si>
    <t>Fenarimol 151 IV 720 min</t>
  </si>
  <si>
    <t>Fenarimol 151 IV 1440 min</t>
  </si>
  <si>
    <t>Fenarimol 151 IV 2880 min</t>
  </si>
  <si>
    <t>Fenarimol 151 IV 4320 min</t>
  </si>
  <si>
    <t>Fenarimol 152 IV 0 min</t>
  </si>
  <si>
    <t>Fenarimol 152 IV 5 min</t>
  </si>
  <si>
    <t>Fenarimol 152 IV 10 min</t>
  </si>
  <si>
    <t>Fenarimol 152 IV 30 min</t>
  </si>
  <si>
    <t>Fenarimol 152 IV 60 min</t>
  </si>
  <si>
    <t>Fenarimol 152 IV 120 min</t>
  </si>
  <si>
    <t>Fenarimol 152 IV 240 min</t>
  </si>
  <si>
    <t>Fenarimol 152 IV  480 min</t>
  </si>
  <si>
    <t>Fenarimol 152 IV 720 min</t>
  </si>
  <si>
    <t>Fenarimol 152 IV 1440 min</t>
  </si>
  <si>
    <t>Fenarimol 152 IV 2880 min</t>
  </si>
  <si>
    <t>Fenarimol 152 IV 4320 min</t>
  </si>
  <si>
    <t>Fenarimol 145 Oral 0 min</t>
  </si>
  <si>
    <t>Fenarimol 145 Oral 15 min</t>
  </si>
  <si>
    <t>Fenarimol 145 Oral 30 min</t>
  </si>
  <si>
    <t>Fenarimol 145 Oral 60 min</t>
  </si>
  <si>
    <t>Fenarimol 145 Oral 120 min</t>
  </si>
  <si>
    <t>Fenarimol 145 Oral 240 min</t>
  </si>
  <si>
    <t>Fenarimol 145 Oral 480 min</t>
  </si>
  <si>
    <t>Fenarimol 145 Oral 720 min</t>
  </si>
  <si>
    <t>Fenarimol 145 Oral 1440 min</t>
  </si>
  <si>
    <t>Fenarimol 145 Oral 2880 min</t>
  </si>
  <si>
    <t>Fenarimol 145 Oral 4320 min</t>
  </si>
  <si>
    <t>Fenarimol 146 Oral 0 min</t>
  </si>
  <si>
    <t>Fenarimol 146 Oral 15 min</t>
  </si>
  <si>
    <t>Fenarimol 146 Oral 30 min</t>
  </si>
  <si>
    <t>Fenarimol 146 Oral 60 min</t>
  </si>
  <si>
    <t>Fenarimol 146 Oral 120 min</t>
  </si>
  <si>
    <t>Fenarimol 146 Oral 240 min</t>
  </si>
  <si>
    <t>Fenarimol 146 Oral 480 min</t>
  </si>
  <si>
    <t>Fenarimol 146 Oral 720 min</t>
  </si>
  <si>
    <t>Fenarimol 146 Oral 1440 min</t>
  </si>
  <si>
    <t>Fenarimol 146 Oral 2880 min</t>
  </si>
  <si>
    <t>Fenarimol 146 Oral 4320 min</t>
  </si>
  <si>
    <t>Fenarimol 147 Oral 0 min</t>
  </si>
  <si>
    <t>Fenarimol 147 Oral 15 min</t>
  </si>
  <si>
    <t>Fenarimol 147 Oral 30 min</t>
  </si>
  <si>
    <t>Fenarimol 147 Oral 60 min</t>
  </si>
  <si>
    <t>Fenarimol 147 Oral 120 min</t>
  </si>
  <si>
    <t>Fenarimol 147 Oral 240 min</t>
  </si>
  <si>
    <t>Fenarimol 147 Oral 480 min</t>
  </si>
  <si>
    <t>Fenarimol 147 Oral 720 min</t>
  </si>
  <si>
    <t>Fenarimol 147 Oral 1440 min</t>
  </si>
  <si>
    <t>Fenarimol 147 Oral 2880 min</t>
  </si>
  <si>
    <t>Fenarimol 147 Oral 4320 min</t>
  </si>
  <si>
    <t>Fenarimol 148 Oral 0 min</t>
  </si>
  <si>
    <t>Fenarimol 148 Oral 15 min</t>
  </si>
  <si>
    <t>Fenarimol 148 Oral 30 min</t>
  </si>
  <si>
    <t>Fenarimol 148 Oral 60 min</t>
  </si>
  <si>
    <t>Fenarimol 148 Oral 120 min</t>
  </si>
  <si>
    <t>Fenarimol 148 Oral 240 min</t>
  </si>
  <si>
    <t>Fenarimol 148 Oral 480 min</t>
  </si>
  <si>
    <t>Fenarimol 148 Oral 720 min</t>
  </si>
  <si>
    <t>Fenarimol 148 Oral 1440 min</t>
  </si>
  <si>
    <t>Fenarimol 148 Oral 2880 min</t>
  </si>
  <si>
    <t>Fenarimol 148 Oral 4320 min</t>
  </si>
  <si>
    <t>An 145</t>
  </si>
  <si>
    <t>An 146</t>
  </si>
  <si>
    <t>An 147</t>
  </si>
  <si>
    <t>An 148</t>
  </si>
  <si>
    <t>An 149</t>
  </si>
  <si>
    <t>An 150</t>
  </si>
  <si>
    <t>An 151</t>
  </si>
  <si>
    <t>Cyclanilide iv</t>
  </si>
  <si>
    <t>ng/ml</t>
  </si>
  <si>
    <t>Intravenous</t>
  </si>
  <si>
    <t>Propyzamide 46 iv 120 min</t>
  </si>
  <si>
    <t>vial empty</t>
  </si>
  <si>
    <t>Resmethrin 21 IV 0 min</t>
  </si>
  <si>
    <t>Resmethrin 21 IV 5 min</t>
  </si>
  <si>
    <t>Resmethrin 21 IV 10 min</t>
  </si>
  <si>
    <t>Resmethrin 21 IV 30 min</t>
  </si>
  <si>
    <t>Resmethrin 21 IV 60 min</t>
  </si>
  <si>
    <t>Resmethrin 21 IV 120 min</t>
  </si>
  <si>
    <t>Resmethrin 21 IV 240 min</t>
  </si>
  <si>
    <t>Resmethrin 21 IV 480 min</t>
  </si>
  <si>
    <t>Resmethrin 21 IV 720 min</t>
  </si>
  <si>
    <t>Resmethrin 21 IV 1440 min</t>
  </si>
  <si>
    <t>Resmethrin 21 IV 2880 min</t>
  </si>
  <si>
    <t>Resmethrin 21 IV 4320 min</t>
  </si>
  <si>
    <t>Resmethrin 22 IV 0 min</t>
  </si>
  <si>
    <t>Resmethrin 22 IV 5 min</t>
  </si>
  <si>
    <t>Resmethrin 22 IV 10 min</t>
  </si>
  <si>
    <t>Resmethrin 22 IV 30 min</t>
  </si>
  <si>
    <t>Resmethrin 22 IV 60 min</t>
  </si>
  <si>
    <t>Resmethrin 22 IV 120 min</t>
  </si>
  <si>
    <t>Resmethrin 22 IV 240 min</t>
  </si>
  <si>
    <t>Resmethrin 22 IV 480 min</t>
  </si>
  <si>
    <t>Resmethrin 22 IV 720 min</t>
  </si>
  <si>
    <t>Resmethrin 22 IV 1440 min</t>
  </si>
  <si>
    <t>Resmethrin 22 IV 2880 min</t>
  </si>
  <si>
    <t>Resmethrin 22 IV 4320 min</t>
  </si>
  <si>
    <t>Resmethrin 23 IV 0 min</t>
  </si>
  <si>
    <t>Resmethrin 23 IV 5 min</t>
  </si>
  <si>
    <t>Resmethrin 23 IV 10 min</t>
  </si>
  <si>
    <t>Resmethrin 23 IV 30 min</t>
  </si>
  <si>
    <t>Resmethrin 23 IV 60 min</t>
  </si>
  <si>
    <t>Resmethrin 23 IV 120 min</t>
  </si>
  <si>
    <t>Resmethrin 23 IV 240 min</t>
  </si>
  <si>
    <t>Resmethrin 23 IV 480 min</t>
  </si>
  <si>
    <t>Resmethrin 23 IV 720 min</t>
  </si>
  <si>
    <t>Resmethrin 23 IV 1440 min</t>
  </si>
  <si>
    <t>Resmethrin 23 IV 2880 min</t>
  </si>
  <si>
    <t>Resmethrin 23 IV 4320 min</t>
  </si>
  <si>
    <t>Resmethrin 24 IV 0 min</t>
  </si>
  <si>
    <t>Resmethrin 24 IV 5 min</t>
  </si>
  <si>
    <t>Resmethrin 24 IV 10 min</t>
  </si>
  <si>
    <t>Resmethrin 24 IV 30 min</t>
  </si>
  <si>
    <t>Resmethrin 24 IV 60 min</t>
  </si>
  <si>
    <t>Resmethrin 24 IV 120 min</t>
  </si>
  <si>
    <t>Resmethrin 24 IV 240 min</t>
  </si>
  <si>
    <t>Resmethrin 24 IV 480 min</t>
  </si>
  <si>
    <t>Resmethrin 24 IV 720 min</t>
  </si>
  <si>
    <t>Resmethrin 24 IV 1440 min</t>
  </si>
  <si>
    <t>Resmethrin 24 IV 2880 min</t>
  </si>
  <si>
    <t>Resmethrin 24 IV 4320 min</t>
  </si>
  <si>
    <t>intravenous</t>
  </si>
  <si>
    <t>Bensulide 57 IV 0 min</t>
  </si>
  <si>
    <t>Bensulide 57 IV 5 min</t>
  </si>
  <si>
    <t>Bensulide 57 IV 10 min</t>
  </si>
  <si>
    <t>Bensulide 57 IV 30 min</t>
  </si>
  <si>
    <t>Bensulide 57 IV 60 min</t>
  </si>
  <si>
    <t>Bensulide 57 IV 120 min</t>
  </si>
  <si>
    <t>Bensulide 57 IV 240 min</t>
  </si>
  <si>
    <t>Bensulide 57 IV 480 min</t>
  </si>
  <si>
    <t>Bensulide 57 IV 720 min</t>
  </si>
  <si>
    <t>Bensulide 57 IV 1440 min</t>
  </si>
  <si>
    <t>Bensulide 57 IV 2880 min</t>
  </si>
  <si>
    <t>Bensulide 57 IV 4320 min</t>
  </si>
  <si>
    <t>Bensulide 58 IV 0 min</t>
  </si>
  <si>
    <t>Bensulide 58 IV 5 min</t>
  </si>
  <si>
    <t>Bensulide 58 IV 10 min</t>
  </si>
  <si>
    <t>Bensulide 58 IV 30 min</t>
  </si>
  <si>
    <t>Bensulide 58 IV 60 min</t>
  </si>
  <si>
    <t>Bensulide 58 IV 120 min</t>
  </si>
  <si>
    <t>Bensulide 58 IV 240 min</t>
  </si>
  <si>
    <t>Bensulide 58 IV 480 min</t>
  </si>
  <si>
    <t>Bensulide 58 IV 720 min</t>
  </si>
  <si>
    <t>Bensulide 58 IV 1440 min</t>
  </si>
  <si>
    <t>Bensulide 58 IV 2880 min</t>
  </si>
  <si>
    <t>Bensulide 58 IV 4320 min</t>
  </si>
  <si>
    <t>Bensulide 59 IV 0 min</t>
  </si>
  <si>
    <t>Bensulide 59 IV 5 min</t>
  </si>
  <si>
    <t>Bensulide 59 IV 10 min</t>
  </si>
  <si>
    <t>Bensulide 59 IV 30 min</t>
  </si>
  <si>
    <t>Bensulide 59 IV 60 min</t>
  </si>
  <si>
    <t>Bensulide 59 IV 120 min</t>
  </si>
  <si>
    <t>Bensulide 59 IV 240 min</t>
  </si>
  <si>
    <t>Bensulide 59 IV 480 min</t>
  </si>
  <si>
    <t>Bensulide 59 IV 720 min</t>
  </si>
  <si>
    <t>Bensulide 59 IV 1440 min</t>
  </si>
  <si>
    <t>Bensulide 59 IV 2880 min</t>
  </si>
  <si>
    <t>Bensulide 59 IV 4320 min</t>
  </si>
  <si>
    <t>Bensulide 60 IV 0 min</t>
  </si>
  <si>
    <t>Bensulide 60 IV 5 min</t>
  </si>
  <si>
    <t>Bensulide  60 IV 10 min</t>
  </si>
  <si>
    <t>Bensulide 60 IV 30 min</t>
  </si>
  <si>
    <t>Bensulide 60 IV 60 min</t>
  </si>
  <si>
    <t>Bensulide 60 IV 120 min</t>
  </si>
  <si>
    <t>Bensulide 60 IV 240 min</t>
  </si>
  <si>
    <t>Bensulide 60 IV 480 min</t>
  </si>
  <si>
    <t>Bensulide 60 IV 720 min</t>
  </si>
  <si>
    <t>Bensulide 60 IV 1440 min</t>
  </si>
  <si>
    <t>Bensulide 60 IV 2880 min</t>
  </si>
  <si>
    <t>Bensulide 60 IV 4320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</si>
</sst>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7"/>
  <sheetViews>
    <sheetView tabSelected="1" topLeftCell="A40" workbookViewId="0">
      <selection activeCell="F45" sqref="F45"/>
    </sheetView>
  </sheetViews>
  <sheetFormatPr defaultRowHeight="15" x14ac:dyDescent="0.25"/>
  <cols>
    <col min="1" max="1" width="27.42578125" customWidth="1"/>
  </cols>
  <sheetData>
    <row r="1" spans="1:14" x14ac:dyDescent="0.25">
      <c r="A1" t="s">
        <v>0</v>
      </c>
    </row>
    <row r="2" spans="1:14" x14ac:dyDescent="0.25">
      <c r="A2" t="s">
        <v>1</v>
      </c>
      <c r="B2" t="s">
        <v>847</v>
      </c>
      <c r="H2" t="s">
        <v>63</v>
      </c>
      <c r="I2" t="s">
        <v>58</v>
      </c>
      <c r="J2" t="s">
        <v>59</v>
      </c>
      <c r="K2" t="s">
        <v>60</v>
      </c>
      <c r="L2" t="s">
        <v>61</v>
      </c>
      <c r="M2" t="s">
        <v>69</v>
      </c>
      <c r="N2" t="s">
        <v>70</v>
      </c>
    </row>
    <row r="3" spans="1:14" x14ac:dyDescent="0.25">
      <c r="A3" t="s">
        <v>2</v>
      </c>
      <c r="B3" t="s">
        <v>3</v>
      </c>
      <c r="H3" t="s">
        <v>47</v>
      </c>
    </row>
    <row r="4" spans="1:14" x14ac:dyDescent="0.25">
      <c r="A4" t="s">
        <v>4</v>
      </c>
      <c r="B4">
        <v>11.5</v>
      </c>
      <c r="H4" t="s">
        <v>48</v>
      </c>
      <c r="I4">
        <v>11.5</v>
      </c>
      <c r="J4">
        <v>2.1</v>
      </c>
      <c r="M4">
        <f>(I4+J4)/2</f>
        <v>6.8</v>
      </c>
    </row>
    <row r="5" spans="1:14" x14ac:dyDescent="0.25">
      <c r="A5" t="s">
        <v>5</v>
      </c>
      <c r="B5">
        <v>8.1</v>
      </c>
      <c r="H5" t="s">
        <v>49</v>
      </c>
      <c r="I5">
        <v>8.1</v>
      </c>
      <c r="J5">
        <v>4.2</v>
      </c>
      <c r="K5">
        <v>5.8</v>
      </c>
      <c r="L5">
        <v>3.5</v>
      </c>
      <c r="M5">
        <f>AVERAGE(I5:L5)</f>
        <v>5.4</v>
      </c>
      <c r="N5">
        <f>_xlfn.STDEV.S(I5:L5)</f>
        <v>2.041241452319313</v>
      </c>
    </row>
    <row r="6" spans="1:14" x14ac:dyDescent="0.25">
      <c r="A6" t="s">
        <v>6</v>
      </c>
      <c r="B6">
        <v>7.8</v>
      </c>
      <c r="H6" t="s">
        <v>50</v>
      </c>
      <c r="I6">
        <v>7.8</v>
      </c>
      <c r="J6">
        <v>4.0999999999999996</v>
      </c>
      <c r="K6">
        <v>3.6</v>
      </c>
      <c r="M6">
        <f>AVERAGE(I6:K6)</f>
        <v>5.1666666666666661</v>
      </c>
      <c r="N6">
        <f>_xlfn.STDEV.S(I6:K6)</f>
        <v>2.2941955743426354</v>
      </c>
    </row>
    <row r="7" spans="1:14" x14ac:dyDescent="0.25">
      <c r="A7" t="s">
        <v>7</v>
      </c>
      <c r="B7">
        <v>5.8</v>
      </c>
      <c r="H7" t="s">
        <v>51</v>
      </c>
      <c r="I7">
        <v>5.8</v>
      </c>
      <c r="M7">
        <v>5.8</v>
      </c>
    </row>
    <row r="8" spans="1:14" x14ac:dyDescent="0.25">
      <c r="A8" t="s">
        <v>8</v>
      </c>
      <c r="B8" t="s">
        <v>3</v>
      </c>
      <c r="H8" t="s">
        <v>52</v>
      </c>
    </row>
    <row r="9" spans="1:14" x14ac:dyDescent="0.25">
      <c r="A9" t="s">
        <v>9</v>
      </c>
      <c r="B9" t="s">
        <v>3</v>
      </c>
      <c r="H9" t="s">
        <v>53</v>
      </c>
    </row>
    <row r="10" spans="1:14" x14ac:dyDescent="0.25">
      <c r="A10" t="s">
        <v>10</v>
      </c>
      <c r="B10" t="s">
        <v>3</v>
      </c>
      <c r="H10" t="s">
        <v>54</v>
      </c>
    </row>
    <row r="11" spans="1:14" x14ac:dyDescent="0.25">
      <c r="A11" t="s">
        <v>11</v>
      </c>
      <c r="B11" t="s">
        <v>3</v>
      </c>
      <c r="H11" t="s">
        <v>55</v>
      </c>
    </row>
    <row r="12" spans="1:14" x14ac:dyDescent="0.25">
      <c r="A12" t="s">
        <v>12</v>
      </c>
      <c r="B12" t="s">
        <v>3</v>
      </c>
      <c r="H12" t="s">
        <v>56</v>
      </c>
    </row>
    <row r="13" spans="1:14" x14ac:dyDescent="0.25">
      <c r="A13" t="s">
        <v>13</v>
      </c>
      <c r="B13" t="s">
        <v>3</v>
      </c>
      <c r="H13" t="s">
        <v>314</v>
      </c>
    </row>
    <row r="14" spans="1:14" x14ac:dyDescent="0.25">
      <c r="A14" t="s">
        <v>14</v>
      </c>
      <c r="B14" t="s">
        <v>3</v>
      </c>
    </row>
    <row r="15" spans="1:14" x14ac:dyDescent="0.25">
      <c r="A15" t="s">
        <v>15</v>
      </c>
      <c r="B15">
        <v>2.1</v>
      </c>
    </row>
    <row r="16" spans="1:14" x14ac:dyDescent="0.25">
      <c r="A16" t="s">
        <v>16</v>
      </c>
      <c r="B16">
        <v>4.2</v>
      </c>
      <c r="H16" t="s">
        <v>64</v>
      </c>
      <c r="I16" t="s">
        <v>65</v>
      </c>
      <c r="J16" t="s">
        <v>66</v>
      </c>
      <c r="K16" t="s">
        <v>67</v>
      </c>
      <c r="L16" t="s">
        <v>68</v>
      </c>
      <c r="M16" t="s">
        <v>69</v>
      </c>
      <c r="N16" t="s">
        <v>70</v>
      </c>
    </row>
    <row r="17" spans="1:14" x14ac:dyDescent="0.25">
      <c r="A17" t="s">
        <v>17</v>
      </c>
      <c r="B17">
        <v>4.0999999999999996</v>
      </c>
      <c r="H17" t="s">
        <v>47</v>
      </c>
    </row>
    <row r="18" spans="1:14" x14ac:dyDescent="0.25">
      <c r="A18" t="s">
        <v>18</v>
      </c>
      <c r="B18" t="s">
        <v>3</v>
      </c>
      <c r="H18" t="s">
        <v>71</v>
      </c>
      <c r="I18">
        <v>536</v>
      </c>
      <c r="J18">
        <v>652</v>
      </c>
      <c r="K18">
        <v>842</v>
      </c>
      <c r="L18">
        <v>557</v>
      </c>
      <c r="M18">
        <f>AVERAGE(I18:L18)</f>
        <v>646.75</v>
      </c>
      <c r="N18">
        <f>_xlfn.STDEV.S(I18:L18)</f>
        <v>139.60748547266368</v>
      </c>
    </row>
    <row r="19" spans="1:14" x14ac:dyDescent="0.25">
      <c r="A19" t="s">
        <v>19</v>
      </c>
      <c r="B19" t="s">
        <v>3</v>
      </c>
      <c r="H19" t="s">
        <v>72</v>
      </c>
      <c r="I19">
        <v>450</v>
      </c>
      <c r="J19">
        <v>423</v>
      </c>
      <c r="K19">
        <v>573</v>
      </c>
      <c r="L19">
        <v>390</v>
      </c>
      <c r="M19">
        <f t="shared" ref="M19:M22" si="0">AVERAGE(I19:L19)</f>
        <v>459</v>
      </c>
      <c r="N19">
        <f t="shared" ref="N19:N22" si="1">_xlfn.STDEV.S(I19:L19)</f>
        <v>79.862381632405629</v>
      </c>
    </row>
    <row r="20" spans="1:14" x14ac:dyDescent="0.25">
      <c r="A20" t="s">
        <v>20</v>
      </c>
      <c r="B20" t="s">
        <v>3</v>
      </c>
      <c r="H20" t="s">
        <v>49</v>
      </c>
      <c r="I20">
        <v>123</v>
      </c>
      <c r="J20">
        <v>139</v>
      </c>
      <c r="K20">
        <v>199</v>
      </c>
      <c r="L20">
        <v>139</v>
      </c>
      <c r="M20">
        <f t="shared" si="0"/>
        <v>150</v>
      </c>
      <c r="N20">
        <f t="shared" si="1"/>
        <v>33.526109228480422</v>
      </c>
    </row>
    <row r="21" spans="1:14" x14ac:dyDescent="0.25">
      <c r="A21" t="s">
        <v>21</v>
      </c>
      <c r="B21" t="s">
        <v>3</v>
      </c>
      <c r="H21" t="s">
        <v>50</v>
      </c>
      <c r="I21">
        <v>54.7</v>
      </c>
      <c r="J21">
        <v>47.6</v>
      </c>
      <c r="K21">
        <v>61.8</v>
      </c>
      <c r="L21">
        <v>62.8</v>
      </c>
      <c r="M21">
        <f t="shared" si="0"/>
        <v>56.725000000000009</v>
      </c>
      <c r="N21">
        <f t="shared" si="1"/>
        <v>7.0717159633758975</v>
      </c>
    </row>
    <row r="22" spans="1:14" x14ac:dyDescent="0.25">
      <c r="A22" t="s">
        <v>22</v>
      </c>
      <c r="B22" t="s">
        <v>3</v>
      </c>
      <c r="H22" t="s">
        <v>51</v>
      </c>
      <c r="I22">
        <v>11.6</v>
      </c>
      <c r="J22">
        <v>12.7</v>
      </c>
      <c r="K22">
        <v>17.100000000000001</v>
      </c>
      <c r="L22">
        <v>20.7</v>
      </c>
      <c r="M22">
        <f t="shared" si="0"/>
        <v>15.524999999999999</v>
      </c>
      <c r="N22">
        <f t="shared" si="1"/>
        <v>4.1891725515508096</v>
      </c>
    </row>
    <row r="23" spans="1:14" x14ac:dyDescent="0.25">
      <c r="A23" t="s">
        <v>23</v>
      </c>
      <c r="B23" t="s">
        <v>3</v>
      </c>
      <c r="H23" t="s">
        <v>52</v>
      </c>
      <c r="L23">
        <v>13.6</v>
      </c>
    </row>
    <row r="24" spans="1:14" x14ac:dyDescent="0.25">
      <c r="A24" t="s">
        <v>24</v>
      </c>
      <c r="B24" t="s">
        <v>3</v>
      </c>
      <c r="H24" t="s">
        <v>53</v>
      </c>
    </row>
    <row r="25" spans="1:14" x14ac:dyDescent="0.25">
      <c r="A25" t="s">
        <v>25</v>
      </c>
      <c r="B25" t="s">
        <v>3</v>
      </c>
      <c r="H25" t="s">
        <v>54</v>
      </c>
    </row>
    <row r="26" spans="1:14" x14ac:dyDescent="0.25">
      <c r="A26" t="s">
        <v>26</v>
      </c>
      <c r="B26" t="s">
        <v>3</v>
      </c>
      <c r="H26" t="s">
        <v>55</v>
      </c>
    </row>
    <row r="27" spans="1:14" x14ac:dyDescent="0.25">
      <c r="A27" t="s">
        <v>27</v>
      </c>
      <c r="B27">
        <v>5.8</v>
      </c>
      <c r="H27" t="s">
        <v>56</v>
      </c>
    </row>
    <row r="28" spans="1:14" x14ac:dyDescent="0.25">
      <c r="A28" t="s">
        <v>28</v>
      </c>
      <c r="B28">
        <v>3.6</v>
      </c>
      <c r="H28" t="s">
        <v>314</v>
      </c>
    </row>
    <row r="29" spans="1:14" x14ac:dyDescent="0.25">
      <c r="A29" t="s">
        <v>29</v>
      </c>
      <c r="B29" t="s">
        <v>3</v>
      </c>
    </row>
    <row r="30" spans="1:14" x14ac:dyDescent="0.25">
      <c r="A30" t="s">
        <v>30</v>
      </c>
      <c r="B30" t="s">
        <v>3</v>
      </c>
    </row>
    <row r="31" spans="1:14" x14ac:dyDescent="0.25">
      <c r="A31" t="s">
        <v>31</v>
      </c>
      <c r="B31" t="s">
        <v>3</v>
      </c>
    </row>
    <row r="32" spans="1:14" x14ac:dyDescent="0.25">
      <c r="A32" t="s">
        <v>32</v>
      </c>
      <c r="B32" t="s">
        <v>3</v>
      </c>
    </row>
    <row r="33" spans="1:2" x14ac:dyDescent="0.25">
      <c r="A33" t="s">
        <v>33</v>
      </c>
      <c r="B33" t="s">
        <v>3</v>
      </c>
    </row>
    <row r="34" spans="1:2" x14ac:dyDescent="0.25">
      <c r="A34" t="s">
        <v>34</v>
      </c>
      <c r="B34" t="s">
        <v>3</v>
      </c>
    </row>
    <row r="35" spans="1:2" x14ac:dyDescent="0.25">
      <c r="A35" t="s">
        <v>35</v>
      </c>
      <c r="B35" t="s">
        <v>3</v>
      </c>
    </row>
    <row r="36" spans="1:2" x14ac:dyDescent="0.25">
      <c r="A36" t="s">
        <v>36</v>
      </c>
      <c r="B36" t="s">
        <v>3</v>
      </c>
    </row>
    <row r="37" spans="1:2" x14ac:dyDescent="0.25">
      <c r="A37" t="s">
        <v>37</v>
      </c>
      <c r="B37" t="s">
        <v>3</v>
      </c>
    </row>
    <row r="38" spans="1:2" x14ac:dyDescent="0.25">
      <c r="A38" t="s">
        <v>38</v>
      </c>
      <c r="B38" t="s">
        <v>3</v>
      </c>
    </row>
    <row r="39" spans="1:2" x14ac:dyDescent="0.25">
      <c r="A39" t="s">
        <v>39</v>
      </c>
      <c r="B39">
        <v>3.5</v>
      </c>
    </row>
    <row r="40" spans="1:2" x14ac:dyDescent="0.25">
      <c r="A40" t="s">
        <v>40</v>
      </c>
      <c r="B40" t="s">
        <v>3</v>
      </c>
    </row>
    <row r="41" spans="1:2" x14ac:dyDescent="0.25">
      <c r="A41" t="s">
        <v>41</v>
      </c>
      <c r="B41" t="s">
        <v>3</v>
      </c>
    </row>
    <row r="42" spans="1:2" x14ac:dyDescent="0.25">
      <c r="A42" t="s">
        <v>42</v>
      </c>
      <c r="B42" t="s">
        <v>3</v>
      </c>
    </row>
    <row r="43" spans="1:2" x14ac:dyDescent="0.25">
      <c r="A43" t="s">
        <v>43</v>
      </c>
      <c r="B43" t="s">
        <v>3</v>
      </c>
    </row>
    <row r="44" spans="1:2" x14ac:dyDescent="0.25">
      <c r="A44" t="s">
        <v>44</v>
      </c>
      <c r="B44" t="s">
        <v>3</v>
      </c>
    </row>
    <row r="45" spans="1:2" x14ac:dyDescent="0.25">
      <c r="A45" t="s">
        <v>45</v>
      </c>
      <c r="B45" t="s">
        <v>3</v>
      </c>
    </row>
    <row r="46" spans="1:2" x14ac:dyDescent="0.25">
      <c r="A46" t="s">
        <v>46</v>
      </c>
      <c r="B46" t="s">
        <v>3</v>
      </c>
    </row>
    <row r="47" spans="1:2" x14ac:dyDescent="0.25">
      <c r="A47" s="1" t="s">
        <v>62</v>
      </c>
      <c r="B47" s="1"/>
    </row>
    <row r="49" spans="1:2" x14ac:dyDescent="0.25">
      <c r="B49" t="s">
        <v>847</v>
      </c>
    </row>
    <row r="50" spans="1:2" x14ac:dyDescent="0.25">
      <c r="A50" t="s">
        <v>900</v>
      </c>
      <c r="B50" t="s">
        <v>3</v>
      </c>
    </row>
    <row r="51" spans="1:2" x14ac:dyDescent="0.25">
      <c r="A51" t="s">
        <v>901</v>
      </c>
      <c r="B51">
        <v>536</v>
      </c>
    </row>
    <row r="52" spans="1:2" x14ac:dyDescent="0.25">
      <c r="A52" t="s">
        <v>902</v>
      </c>
      <c r="B52">
        <v>450</v>
      </c>
    </row>
    <row r="53" spans="1:2" x14ac:dyDescent="0.25">
      <c r="A53" t="s">
        <v>903</v>
      </c>
      <c r="B53">
        <v>123</v>
      </c>
    </row>
    <row r="54" spans="1:2" x14ac:dyDescent="0.25">
      <c r="A54" t="s">
        <v>904</v>
      </c>
      <c r="B54">
        <v>54.7</v>
      </c>
    </row>
    <row r="55" spans="1:2" x14ac:dyDescent="0.25">
      <c r="A55" t="s">
        <v>905</v>
      </c>
      <c r="B55">
        <v>11.6</v>
      </c>
    </row>
    <row r="56" spans="1:2" x14ac:dyDescent="0.25">
      <c r="A56" t="s">
        <v>906</v>
      </c>
      <c r="B56" t="s">
        <v>3</v>
      </c>
    </row>
    <row r="57" spans="1:2" x14ac:dyDescent="0.25">
      <c r="A57" t="s">
        <v>907</v>
      </c>
      <c r="B57" t="s">
        <v>3</v>
      </c>
    </row>
    <row r="58" spans="1:2" x14ac:dyDescent="0.25">
      <c r="A58" t="s">
        <v>908</v>
      </c>
      <c r="B58" t="s">
        <v>3</v>
      </c>
    </row>
    <row r="59" spans="1:2" x14ac:dyDescent="0.25">
      <c r="A59" t="s">
        <v>909</v>
      </c>
      <c r="B59" t="s">
        <v>3</v>
      </c>
    </row>
    <row r="60" spans="1:2" x14ac:dyDescent="0.25">
      <c r="A60" t="s">
        <v>910</v>
      </c>
      <c r="B60" t="s">
        <v>3</v>
      </c>
    </row>
    <row r="61" spans="1:2" x14ac:dyDescent="0.25">
      <c r="A61" t="s">
        <v>911</v>
      </c>
      <c r="B61" t="s">
        <v>3</v>
      </c>
    </row>
    <row r="62" spans="1:2" x14ac:dyDescent="0.25">
      <c r="A62" t="s">
        <v>912</v>
      </c>
      <c r="B62" t="s">
        <v>3</v>
      </c>
    </row>
    <row r="63" spans="1:2" x14ac:dyDescent="0.25">
      <c r="A63" t="s">
        <v>913</v>
      </c>
      <c r="B63">
        <v>652</v>
      </c>
    </row>
    <row r="64" spans="1:2" x14ac:dyDescent="0.25">
      <c r="A64" t="s">
        <v>914</v>
      </c>
      <c r="B64">
        <v>423</v>
      </c>
    </row>
    <row r="65" spans="1:2" x14ac:dyDescent="0.25">
      <c r="A65" t="s">
        <v>915</v>
      </c>
      <c r="B65">
        <v>139</v>
      </c>
    </row>
    <row r="66" spans="1:2" x14ac:dyDescent="0.25">
      <c r="A66" t="s">
        <v>916</v>
      </c>
      <c r="B66">
        <v>47.6</v>
      </c>
    </row>
    <row r="67" spans="1:2" x14ac:dyDescent="0.25">
      <c r="A67" t="s">
        <v>917</v>
      </c>
      <c r="B67">
        <v>12.7</v>
      </c>
    </row>
    <row r="68" spans="1:2" x14ac:dyDescent="0.25">
      <c r="A68" t="s">
        <v>918</v>
      </c>
      <c r="B68" t="s">
        <v>3</v>
      </c>
    </row>
    <row r="69" spans="1:2" x14ac:dyDescent="0.25">
      <c r="A69" t="s">
        <v>919</v>
      </c>
      <c r="B69" t="s">
        <v>3</v>
      </c>
    </row>
    <row r="70" spans="1:2" x14ac:dyDescent="0.25">
      <c r="A70" t="s">
        <v>920</v>
      </c>
      <c r="B70" t="s">
        <v>3</v>
      </c>
    </row>
    <row r="71" spans="1:2" x14ac:dyDescent="0.25">
      <c r="A71" t="s">
        <v>921</v>
      </c>
      <c r="B71" t="s">
        <v>3</v>
      </c>
    </row>
    <row r="72" spans="1:2" x14ac:dyDescent="0.25">
      <c r="A72" t="s">
        <v>922</v>
      </c>
      <c r="B72" t="s">
        <v>3</v>
      </c>
    </row>
    <row r="73" spans="1:2" x14ac:dyDescent="0.25">
      <c r="A73" t="s">
        <v>923</v>
      </c>
      <c r="B73" t="s">
        <v>3</v>
      </c>
    </row>
    <row r="74" spans="1:2" x14ac:dyDescent="0.25">
      <c r="A74" t="s">
        <v>924</v>
      </c>
      <c r="B74" t="s">
        <v>3</v>
      </c>
    </row>
    <row r="75" spans="1:2" x14ac:dyDescent="0.25">
      <c r="A75" t="s">
        <v>925</v>
      </c>
      <c r="B75">
        <v>842</v>
      </c>
    </row>
    <row r="76" spans="1:2" x14ac:dyDescent="0.25">
      <c r="A76" t="s">
        <v>926</v>
      </c>
      <c r="B76">
        <v>573</v>
      </c>
    </row>
    <row r="77" spans="1:2" x14ac:dyDescent="0.25">
      <c r="A77" t="s">
        <v>927</v>
      </c>
      <c r="B77">
        <v>199</v>
      </c>
    </row>
    <row r="78" spans="1:2" x14ac:dyDescent="0.25">
      <c r="A78" t="s">
        <v>928</v>
      </c>
      <c r="B78">
        <v>61.8</v>
      </c>
    </row>
    <row r="79" spans="1:2" x14ac:dyDescent="0.25">
      <c r="A79" t="s">
        <v>929</v>
      </c>
      <c r="B79">
        <v>17.100000000000001</v>
      </c>
    </row>
    <row r="80" spans="1:2" x14ac:dyDescent="0.25">
      <c r="A80" t="s">
        <v>930</v>
      </c>
      <c r="B80" t="s">
        <v>3</v>
      </c>
    </row>
    <row r="81" spans="1:2" x14ac:dyDescent="0.25">
      <c r="A81" t="s">
        <v>931</v>
      </c>
      <c r="B81" t="s">
        <v>3</v>
      </c>
    </row>
    <row r="82" spans="1:2" x14ac:dyDescent="0.25">
      <c r="A82" t="s">
        <v>932</v>
      </c>
      <c r="B82" t="s">
        <v>3</v>
      </c>
    </row>
    <row r="83" spans="1:2" x14ac:dyDescent="0.25">
      <c r="A83" t="s">
        <v>933</v>
      </c>
      <c r="B83" t="s">
        <v>3</v>
      </c>
    </row>
    <row r="84" spans="1:2" x14ac:dyDescent="0.25">
      <c r="A84" t="s">
        <v>934</v>
      </c>
      <c r="B84" t="s">
        <v>3</v>
      </c>
    </row>
    <row r="85" spans="1:2" x14ac:dyDescent="0.25">
      <c r="A85" t="s">
        <v>935</v>
      </c>
      <c r="B85" t="s">
        <v>3</v>
      </c>
    </row>
    <row r="86" spans="1:2" x14ac:dyDescent="0.25">
      <c r="A86" t="s">
        <v>936</v>
      </c>
      <c r="B86" t="s">
        <v>3</v>
      </c>
    </row>
    <row r="87" spans="1:2" x14ac:dyDescent="0.25">
      <c r="A87" t="s">
        <v>937</v>
      </c>
      <c r="B87">
        <v>557</v>
      </c>
    </row>
    <row r="88" spans="1:2" x14ac:dyDescent="0.25">
      <c r="A88" t="s">
        <v>938</v>
      </c>
      <c r="B88">
        <v>390</v>
      </c>
    </row>
    <row r="89" spans="1:2" x14ac:dyDescent="0.25">
      <c r="A89" t="s">
        <v>939</v>
      </c>
      <c r="B89">
        <v>139</v>
      </c>
    </row>
    <row r="90" spans="1:2" x14ac:dyDescent="0.25">
      <c r="A90" t="s">
        <v>940</v>
      </c>
      <c r="B90">
        <v>62.8</v>
      </c>
    </row>
    <row r="91" spans="1:2" x14ac:dyDescent="0.25">
      <c r="A91" t="s">
        <v>941</v>
      </c>
      <c r="B91">
        <v>20.7</v>
      </c>
    </row>
    <row r="92" spans="1:2" x14ac:dyDescent="0.25">
      <c r="A92" t="s">
        <v>942</v>
      </c>
      <c r="B92">
        <v>13.6</v>
      </c>
    </row>
    <row r="93" spans="1:2" x14ac:dyDescent="0.25">
      <c r="A93" t="s">
        <v>943</v>
      </c>
      <c r="B93" t="s">
        <v>3</v>
      </c>
    </row>
    <row r="94" spans="1:2" x14ac:dyDescent="0.25">
      <c r="A94" t="s">
        <v>944</v>
      </c>
      <c r="B94" t="s">
        <v>3</v>
      </c>
    </row>
    <row r="95" spans="1:2" x14ac:dyDescent="0.25">
      <c r="A95" t="s">
        <v>945</v>
      </c>
      <c r="B95" t="s">
        <v>3</v>
      </c>
    </row>
    <row r="96" spans="1:2" x14ac:dyDescent="0.25">
      <c r="A96" t="s">
        <v>946</v>
      </c>
      <c r="B96" t="s">
        <v>3</v>
      </c>
    </row>
    <row r="97" spans="1:2" x14ac:dyDescent="0.25">
      <c r="A97" t="s">
        <v>947</v>
      </c>
      <c r="B97" t="s">
        <v>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sqref="A1:B21"/>
    </sheetView>
  </sheetViews>
  <sheetFormatPr defaultRowHeight="15" x14ac:dyDescent="0.25"/>
  <cols>
    <col min="1" max="1" width="27.28515625" customWidth="1"/>
    <col min="2" max="2" width="10" customWidth="1"/>
    <col min="3" max="3" width="10.140625" customWidth="1"/>
    <col min="4" max="4" width="40.85546875" customWidth="1"/>
  </cols>
  <sheetData>
    <row r="1" spans="1:4" x14ac:dyDescent="0.25">
      <c r="A1" s="2" t="s">
        <v>712</v>
      </c>
      <c r="B1" s="2" t="s">
        <v>713</v>
      </c>
      <c r="C1" s="2" t="s">
        <v>714</v>
      </c>
      <c r="D1" s="2" t="s">
        <v>739</v>
      </c>
    </row>
    <row r="2" spans="1:4" ht="60" x14ac:dyDescent="0.25">
      <c r="A2" s="2" t="s">
        <v>0</v>
      </c>
      <c r="B2" s="2" t="s">
        <v>729</v>
      </c>
      <c r="C2" s="2" t="s">
        <v>729</v>
      </c>
      <c r="D2" s="3" t="s">
        <v>730</v>
      </c>
    </row>
    <row r="3" spans="1:4" x14ac:dyDescent="0.25">
      <c r="A3" s="2" t="s">
        <v>725</v>
      </c>
      <c r="B3" s="2"/>
      <c r="C3" s="2"/>
      <c r="D3" s="2"/>
    </row>
    <row r="4" spans="1:4" x14ac:dyDescent="0.25">
      <c r="A4" s="2" t="s">
        <v>722</v>
      </c>
      <c r="B4" s="2"/>
      <c r="C4" s="2"/>
      <c r="D4" s="2"/>
    </row>
    <row r="5" spans="1:4" x14ac:dyDescent="0.25">
      <c r="A5" s="2" t="s">
        <v>724</v>
      </c>
      <c r="B5" s="2"/>
      <c r="C5" s="2"/>
      <c r="D5" s="2"/>
    </row>
    <row r="6" spans="1:4" ht="45" x14ac:dyDescent="0.25">
      <c r="A6" s="2" t="s">
        <v>521</v>
      </c>
      <c r="B6" s="2" t="s">
        <v>729</v>
      </c>
      <c r="C6" s="2" t="s">
        <v>729</v>
      </c>
      <c r="D6" s="5" t="s">
        <v>737</v>
      </c>
    </row>
    <row r="7" spans="1:4" ht="30" x14ac:dyDescent="0.25">
      <c r="A7" s="2" t="s">
        <v>510</v>
      </c>
      <c r="B7" s="2" t="s">
        <v>729</v>
      </c>
      <c r="C7" s="2" t="s">
        <v>729</v>
      </c>
      <c r="D7" s="5" t="s">
        <v>733</v>
      </c>
    </row>
    <row r="8" spans="1:4" ht="75" x14ac:dyDescent="0.25">
      <c r="A8" s="2" t="s">
        <v>717</v>
      </c>
      <c r="B8" s="2" t="s">
        <v>735</v>
      </c>
      <c r="C8" s="2" t="s">
        <v>729</v>
      </c>
      <c r="D8" s="5" t="s">
        <v>736</v>
      </c>
    </row>
    <row r="9" spans="1:4" x14ac:dyDescent="0.25">
      <c r="A9" s="2" t="s">
        <v>716</v>
      </c>
      <c r="B9" s="2"/>
      <c r="C9" s="2"/>
      <c r="D9" s="2"/>
    </row>
    <row r="10" spans="1:4" x14ac:dyDescent="0.25">
      <c r="A10" s="2" t="s">
        <v>723</v>
      </c>
      <c r="B10" s="2"/>
      <c r="C10" s="2"/>
      <c r="D10" s="2"/>
    </row>
    <row r="11" spans="1:4" x14ac:dyDescent="0.25">
      <c r="A11" s="2" t="s">
        <v>726</v>
      </c>
      <c r="B11" s="2"/>
      <c r="C11" s="2"/>
      <c r="D11" s="2"/>
    </row>
    <row r="12" spans="1:4" ht="30" x14ac:dyDescent="0.25">
      <c r="A12" s="2" t="s">
        <v>603</v>
      </c>
      <c r="B12" s="2" t="s">
        <v>729</v>
      </c>
      <c r="C12" s="2" t="s">
        <v>729</v>
      </c>
      <c r="D12" s="5" t="s">
        <v>738</v>
      </c>
    </row>
    <row r="13" spans="1:4" ht="60" x14ac:dyDescent="0.25">
      <c r="A13" s="2" t="s">
        <v>728</v>
      </c>
      <c r="B13" s="2" t="s">
        <v>729</v>
      </c>
      <c r="C13" s="2" t="s">
        <v>729</v>
      </c>
      <c r="D13" s="3" t="s">
        <v>731</v>
      </c>
    </row>
    <row r="14" spans="1:4" x14ac:dyDescent="0.25">
      <c r="A14" s="2" t="s">
        <v>718</v>
      </c>
      <c r="B14" s="2"/>
      <c r="C14" s="2"/>
      <c r="D14" s="2"/>
    </row>
    <row r="15" spans="1:4" x14ac:dyDescent="0.25">
      <c r="A15" s="2" t="s">
        <v>715</v>
      </c>
      <c r="B15" s="2"/>
      <c r="C15" s="2"/>
      <c r="D15" s="2"/>
    </row>
    <row r="16" spans="1:4" x14ac:dyDescent="0.25">
      <c r="A16" s="2" t="s">
        <v>720</v>
      </c>
      <c r="B16" s="2"/>
      <c r="C16" s="2"/>
      <c r="D16" s="2"/>
    </row>
    <row r="17" spans="1:4" x14ac:dyDescent="0.25">
      <c r="A17" s="2" t="s">
        <v>727</v>
      </c>
      <c r="B17" s="2"/>
      <c r="C17" s="2"/>
      <c r="D17" s="4"/>
    </row>
    <row r="18" spans="1:4" ht="45" x14ac:dyDescent="0.25">
      <c r="A18" s="2" t="s">
        <v>410</v>
      </c>
      <c r="B18" s="2" t="s">
        <v>729</v>
      </c>
      <c r="C18" s="2" t="s">
        <v>729</v>
      </c>
      <c r="D18" s="5" t="s">
        <v>732</v>
      </c>
    </row>
    <row r="19" spans="1:4" ht="60" x14ac:dyDescent="0.25">
      <c r="A19" s="2" t="s">
        <v>113</v>
      </c>
      <c r="B19" s="2" t="s">
        <v>729</v>
      </c>
      <c r="C19" s="2" t="s">
        <v>729</v>
      </c>
      <c r="D19" s="5" t="s">
        <v>734</v>
      </c>
    </row>
    <row r="20" spans="1:4" x14ac:dyDescent="0.25">
      <c r="A20" s="2" t="s">
        <v>719</v>
      </c>
      <c r="B20" s="2"/>
      <c r="C20" s="2"/>
      <c r="D20" s="2"/>
    </row>
    <row r="21" spans="1:4" x14ac:dyDescent="0.25">
      <c r="A21" s="2" t="s">
        <v>721</v>
      </c>
      <c r="B21" s="2"/>
      <c r="C21" s="2"/>
      <c r="D2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opLeftCell="A19" workbookViewId="0">
      <selection activeCell="B2" sqref="B2"/>
    </sheetView>
  </sheetViews>
  <sheetFormatPr defaultRowHeight="15" x14ac:dyDescent="0.25"/>
  <cols>
    <col min="1" max="1" width="24.140625" customWidth="1"/>
  </cols>
  <sheetData>
    <row r="1" spans="1:13" x14ac:dyDescent="0.25">
      <c r="A1" t="s">
        <v>521</v>
      </c>
    </row>
    <row r="2" spans="1:13" x14ac:dyDescent="0.25">
      <c r="A2" t="s">
        <v>63</v>
      </c>
      <c r="B2" t="s">
        <v>847</v>
      </c>
    </row>
    <row r="3" spans="1:13" x14ac:dyDescent="0.25">
      <c r="A3" t="s">
        <v>522</v>
      </c>
      <c r="B3" t="s">
        <v>3</v>
      </c>
    </row>
    <row r="4" spans="1:13" x14ac:dyDescent="0.25">
      <c r="A4" t="s">
        <v>523</v>
      </c>
      <c r="B4">
        <v>7.1</v>
      </c>
      <c r="G4" t="s">
        <v>63</v>
      </c>
      <c r="H4" t="s">
        <v>705</v>
      </c>
      <c r="I4" t="s">
        <v>706</v>
      </c>
      <c r="J4" t="s">
        <v>707</v>
      </c>
      <c r="L4" t="s">
        <v>69</v>
      </c>
      <c r="M4" t="s">
        <v>70</v>
      </c>
    </row>
    <row r="5" spans="1:13" x14ac:dyDescent="0.25">
      <c r="A5" t="s">
        <v>524</v>
      </c>
      <c r="B5">
        <v>2.4</v>
      </c>
      <c r="G5" t="s">
        <v>47</v>
      </c>
      <c r="H5" t="s">
        <v>3</v>
      </c>
      <c r="I5" t="s">
        <v>3</v>
      </c>
      <c r="J5" t="s">
        <v>3</v>
      </c>
    </row>
    <row r="6" spans="1:13" x14ac:dyDescent="0.25">
      <c r="A6" t="s">
        <v>525</v>
      </c>
      <c r="B6" t="s">
        <v>3</v>
      </c>
      <c r="G6" t="s">
        <v>48</v>
      </c>
      <c r="H6">
        <v>7.1</v>
      </c>
      <c r="I6">
        <v>5</v>
      </c>
      <c r="J6">
        <v>6.5</v>
      </c>
      <c r="L6">
        <f>AVERAGE(H6:J6)</f>
        <v>6.2</v>
      </c>
      <c r="M6">
        <f>_xlfn.STDEV.S(H6:J6)</f>
        <v>1.0816653826391942</v>
      </c>
    </row>
    <row r="7" spans="1:13" x14ac:dyDescent="0.25">
      <c r="A7" t="s">
        <v>526</v>
      </c>
      <c r="B7" t="s">
        <v>3</v>
      </c>
      <c r="G7" t="s">
        <v>49</v>
      </c>
      <c r="H7">
        <v>2.4</v>
      </c>
      <c r="I7">
        <v>3.6</v>
      </c>
      <c r="J7">
        <v>5</v>
      </c>
      <c r="L7">
        <f>AVERAGE(H7:J7)</f>
        <v>3.6666666666666665</v>
      </c>
      <c r="M7">
        <f>_xlfn.STDEV.S(H7:J7)</f>
        <v>1.3012814197295417</v>
      </c>
    </row>
    <row r="8" spans="1:13" x14ac:dyDescent="0.25">
      <c r="A8" t="s">
        <v>527</v>
      </c>
      <c r="B8" t="s">
        <v>3</v>
      </c>
      <c r="G8" t="s">
        <v>50</v>
      </c>
      <c r="H8" t="s">
        <v>3</v>
      </c>
      <c r="I8" t="s">
        <v>3</v>
      </c>
      <c r="J8" t="s">
        <v>3</v>
      </c>
    </row>
    <row r="9" spans="1:13" x14ac:dyDescent="0.25">
      <c r="A9" t="s">
        <v>528</v>
      </c>
      <c r="B9" t="s">
        <v>3</v>
      </c>
      <c r="G9" t="s">
        <v>51</v>
      </c>
      <c r="H9" t="s">
        <v>3</v>
      </c>
      <c r="I9" t="s">
        <v>3</v>
      </c>
      <c r="J9" t="s">
        <v>3</v>
      </c>
    </row>
    <row r="10" spans="1:13" x14ac:dyDescent="0.25">
      <c r="A10" t="s">
        <v>529</v>
      </c>
      <c r="B10" t="s">
        <v>3</v>
      </c>
      <c r="G10" t="s">
        <v>52</v>
      </c>
      <c r="H10" t="s">
        <v>3</v>
      </c>
      <c r="I10" t="s">
        <v>3</v>
      </c>
      <c r="J10" t="s">
        <v>3</v>
      </c>
    </row>
    <row r="11" spans="1:13" x14ac:dyDescent="0.25">
      <c r="A11" t="s">
        <v>530</v>
      </c>
      <c r="B11" t="s">
        <v>3</v>
      </c>
      <c r="G11" t="s">
        <v>53</v>
      </c>
      <c r="H11" t="s">
        <v>3</v>
      </c>
      <c r="I11" t="s">
        <v>3</v>
      </c>
      <c r="J11" t="s">
        <v>3</v>
      </c>
    </row>
    <row r="12" spans="1:13" x14ac:dyDescent="0.25">
      <c r="A12" t="s">
        <v>531</v>
      </c>
      <c r="B12" t="s">
        <v>3</v>
      </c>
      <c r="G12" t="s">
        <v>54</v>
      </c>
      <c r="H12" t="s">
        <v>3</v>
      </c>
      <c r="I12" t="s">
        <v>3</v>
      </c>
      <c r="J12" t="s">
        <v>3</v>
      </c>
    </row>
    <row r="13" spans="1:13" x14ac:dyDescent="0.25">
      <c r="A13" t="s">
        <v>532</v>
      </c>
      <c r="B13" t="s">
        <v>3</v>
      </c>
      <c r="G13" t="s">
        <v>55</v>
      </c>
      <c r="H13" t="s">
        <v>3</v>
      </c>
      <c r="I13" t="s">
        <v>3</v>
      </c>
      <c r="J13" t="s">
        <v>3</v>
      </c>
    </row>
    <row r="14" spans="1:13" x14ac:dyDescent="0.25">
      <c r="A14" t="s">
        <v>533</v>
      </c>
      <c r="B14" t="s">
        <v>3</v>
      </c>
      <c r="G14" t="s">
        <v>56</v>
      </c>
      <c r="H14" t="s">
        <v>3</v>
      </c>
      <c r="I14" t="s">
        <v>3</v>
      </c>
      <c r="J14" t="s">
        <v>3</v>
      </c>
    </row>
    <row r="15" spans="1:13" x14ac:dyDescent="0.25">
      <c r="A15" t="s">
        <v>534</v>
      </c>
      <c r="B15">
        <v>5</v>
      </c>
      <c r="G15" t="s">
        <v>314</v>
      </c>
      <c r="H15" t="s">
        <v>3</v>
      </c>
      <c r="I15" t="s">
        <v>3</v>
      </c>
      <c r="J15" t="s">
        <v>3</v>
      </c>
    </row>
    <row r="16" spans="1:13" x14ac:dyDescent="0.25">
      <c r="A16" t="s">
        <v>535</v>
      </c>
      <c r="B16">
        <v>3.6</v>
      </c>
    </row>
    <row r="17" spans="1:13" x14ac:dyDescent="0.25">
      <c r="A17" t="s">
        <v>536</v>
      </c>
      <c r="B17" t="s">
        <v>3</v>
      </c>
    </row>
    <row r="18" spans="1:13" x14ac:dyDescent="0.25">
      <c r="A18" t="s">
        <v>537</v>
      </c>
      <c r="B18" t="s">
        <v>3</v>
      </c>
      <c r="G18" t="s">
        <v>64</v>
      </c>
      <c r="H18" t="s">
        <v>708</v>
      </c>
      <c r="I18" t="s">
        <v>709</v>
      </c>
      <c r="J18" t="s">
        <v>710</v>
      </c>
      <c r="K18" t="s">
        <v>711</v>
      </c>
      <c r="L18" t="s">
        <v>69</v>
      </c>
      <c r="M18" t="s">
        <v>70</v>
      </c>
    </row>
    <row r="19" spans="1:13" x14ac:dyDescent="0.25">
      <c r="A19" t="s">
        <v>538</v>
      </c>
      <c r="B19" t="s">
        <v>3</v>
      </c>
      <c r="G19" t="s">
        <v>47</v>
      </c>
      <c r="H19" t="s">
        <v>3</v>
      </c>
      <c r="I19" t="s">
        <v>3</v>
      </c>
      <c r="J19" t="s">
        <v>3</v>
      </c>
      <c r="K19" t="s">
        <v>3</v>
      </c>
    </row>
    <row r="20" spans="1:13" x14ac:dyDescent="0.25">
      <c r="A20" t="s">
        <v>539</v>
      </c>
      <c r="B20" t="s">
        <v>3</v>
      </c>
      <c r="G20" t="s">
        <v>71</v>
      </c>
      <c r="H20">
        <v>19.399999999999999</v>
      </c>
      <c r="I20">
        <v>18.7</v>
      </c>
      <c r="J20">
        <v>16.2</v>
      </c>
      <c r="K20">
        <v>16.8</v>
      </c>
      <c r="L20">
        <f>AVERAGE(H20:K20)</f>
        <v>17.774999999999999</v>
      </c>
      <c r="M20">
        <f>_xlfn.STDEV.S(H20:K20)</f>
        <v>1.5195942440884227</v>
      </c>
    </row>
    <row r="21" spans="1:13" x14ac:dyDescent="0.25">
      <c r="A21" t="s">
        <v>540</v>
      </c>
      <c r="B21" t="s">
        <v>3</v>
      </c>
      <c r="G21" t="s">
        <v>72</v>
      </c>
      <c r="H21">
        <v>11.7</v>
      </c>
      <c r="I21">
        <v>9.9</v>
      </c>
      <c r="J21">
        <v>9.9</v>
      </c>
      <c r="K21">
        <v>7.6</v>
      </c>
      <c r="L21">
        <f t="shared" ref="L21:L22" si="0">AVERAGE(H21:K21)</f>
        <v>9.7750000000000004</v>
      </c>
      <c r="M21">
        <f t="shared" ref="M21:M22" si="1">_xlfn.STDEV.S(H21:K21)</f>
        <v>1.6800297616411359</v>
      </c>
    </row>
    <row r="22" spans="1:13" x14ac:dyDescent="0.25">
      <c r="A22" t="s">
        <v>541</v>
      </c>
      <c r="B22" t="s">
        <v>3</v>
      </c>
      <c r="G22" t="s">
        <v>49</v>
      </c>
      <c r="H22">
        <v>1.6</v>
      </c>
      <c r="I22">
        <v>2.4</v>
      </c>
      <c r="J22">
        <v>3.4</v>
      </c>
      <c r="K22">
        <v>1.8</v>
      </c>
      <c r="L22">
        <f t="shared" si="0"/>
        <v>2.3000000000000003</v>
      </c>
      <c r="M22">
        <f t="shared" si="1"/>
        <v>0.80829037686547478</v>
      </c>
    </row>
    <row r="23" spans="1:13" x14ac:dyDescent="0.25">
      <c r="A23" t="s">
        <v>542</v>
      </c>
      <c r="B23" t="s">
        <v>3</v>
      </c>
      <c r="G23" t="s">
        <v>50</v>
      </c>
      <c r="H23" t="s">
        <v>3</v>
      </c>
      <c r="I23">
        <v>0.49</v>
      </c>
      <c r="J23">
        <v>1.2</v>
      </c>
      <c r="K23" t="s">
        <v>3</v>
      </c>
      <c r="L23">
        <f>AVERAGE(I23:J23)</f>
        <v>0.84499999999999997</v>
      </c>
    </row>
    <row r="24" spans="1:13" x14ac:dyDescent="0.25">
      <c r="A24" t="s">
        <v>543</v>
      </c>
      <c r="B24" t="s">
        <v>3</v>
      </c>
      <c r="G24" t="s">
        <v>51</v>
      </c>
      <c r="H24" t="s">
        <v>3</v>
      </c>
      <c r="I24" t="s">
        <v>3</v>
      </c>
      <c r="J24" t="s">
        <v>3</v>
      </c>
      <c r="K24" t="s">
        <v>3</v>
      </c>
    </row>
    <row r="25" spans="1:13" x14ac:dyDescent="0.25">
      <c r="A25" t="s">
        <v>544</v>
      </c>
      <c r="B25" t="s">
        <v>3</v>
      </c>
      <c r="G25" t="s">
        <v>52</v>
      </c>
      <c r="H25" t="s">
        <v>3</v>
      </c>
      <c r="I25" t="s">
        <v>3</v>
      </c>
      <c r="J25" t="s">
        <v>3</v>
      </c>
      <c r="K25" t="s">
        <v>3</v>
      </c>
    </row>
    <row r="26" spans="1:13" x14ac:dyDescent="0.25">
      <c r="A26" t="s">
        <v>545</v>
      </c>
      <c r="B26">
        <v>6.5</v>
      </c>
      <c r="G26" t="s">
        <v>53</v>
      </c>
      <c r="H26" t="s">
        <v>3</v>
      </c>
      <c r="I26" t="s">
        <v>3</v>
      </c>
      <c r="J26" t="s">
        <v>3</v>
      </c>
      <c r="K26" t="s">
        <v>3</v>
      </c>
    </row>
    <row r="27" spans="1:13" x14ac:dyDescent="0.25">
      <c r="A27" t="s">
        <v>546</v>
      </c>
      <c r="B27">
        <v>5</v>
      </c>
      <c r="G27" t="s">
        <v>54</v>
      </c>
      <c r="H27" t="s">
        <v>3</v>
      </c>
      <c r="I27" t="s">
        <v>3</v>
      </c>
      <c r="J27" t="s">
        <v>3</v>
      </c>
      <c r="K27" t="s">
        <v>3</v>
      </c>
    </row>
    <row r="28" spans="1:13" x14ac:dyDescent="0.25">
      <c r="A28" t="s">
        <v>547</v>
      </c>
      <c r="B28" t="s">
        <v>3</v>
      </c>
      <c r="G28" t="s">
        <v>55</v>
      </c>
      <c r="H28" t="s">
        <v>3</v>
      </c>
      <c r="I28" t="s">
        <v>3</v>
      </c>
      <c r="J28" t="s">
        <v>3</v>
      </c>
      <c r="K28" t="s">
        <v>3</v>
      </c>
    </row>
    <row r="29" spans="1:13" x14ac:dyDescent="0.25">
      <c r="A29" t="s">
        <v>548</v>
      </c>
      <c r="B29" t="s">
        <v>3</v>
      </c>
      <c r="G29" t="s">
        <v>56</v>
      </c>
      <c r="H29" t="s">
        <v>3</v>
      </c>
      <c r="I29" t="s">
        <v>3</v>
      </c>
      <c r="J29" t="s">
        <v>3</v>
      </c>
      <c r="K29" t="s">
        <v>3</v>
      </c>
    </row>
    <row r="30" spans="1:13" x14ac:dyDescent="0.25">
      <c r="A30" t="s">
        <v>549</v>
      </c>
      <c r="B30" t="s">
        <v>3</v>
      </c>
      <c r="G30" t="s">
        <v>314</v>
      </c>
      <c r="H30" t="s">
        <v>3</v>
      </c>
      <c r="I30" t="s">
        <v>3</v>
      </c>
      <c r="J30" t="s">
        <v>3</v>
      </c>
      <c r="K30" t="s">
        <v>3</v>
      </c>
    </row>
    <row r="31" spans="1:13" x14ac:dyDescent="0.25">
      <c r="A31" t="s">
        <v>550</v>
      </c>
      <c r="B31" t="s">
        <v>3</v>
      </c>
    </row>
    <row r="32" spans="1:13" x14ac:dyDescent="0.25">
      <c r="A32" t="s">
        <v>551</v>
      </c>
      <c r="B32" t="s">
        <v>3</v>
      </c>
    </row>
    <row r="33" spans="1:2" x14ac:dyDescent="0.25">
      <c r="A33" t="s">
        <v>552</v>
      </c>
      <c r="B33" t="s">
        <v>3</v>
      </c>
    </row>
    <row r="34" spans="1:2" x14ac:dyDescent="0.25">
      <c r="A34" t="s">
        <v>553</v>
      </c>
      <c r="B34" t="s">
        <v>3</v>
      </c>
    </row>
    <row r="35" spans="1:2" x14ac:dyDescent="0.25">
      <c r="A35" t="s">
        <v>554</v>
      </c>
      <c r="B35" t="s">
        <v>3</v>
      </c>
    </row>
    <row r="37" spans="1:2" x14ac:dyDescent="0.25">
      <c r="A37" t="s">
        <v>64</v>
      </c>
      <c r="B37" t="s">
        <v>847</v>
      </c>
    </row>
    <row r="38" spans="1:2" x14ac:dyDescent="0.25">
      <c r="A38" t="s">
        <v>555</v>
      </c>
      <c r="B38" t="s">
        <v>3</v>
      </c>
    </row>
    <row r="39" spans="1:2" x14ac:dyDescent="0.25">
      <c r="A39" t="s">
        <v>556</v>
      </c>
      <c r="B39">
        <v>19.399999999999999</v>
      </c>
    </row>
    <row r="40" spans="1:2" x14ac:dyDescent="0.25">
      <c r="A40" t="s">
        <v>557</v>
      </c>
      <c r="B40">
        <v>11.7</v>
      </c>
    </row>
    <row r="41" spans="1:2" x14ac:dyDescent="0.25">
      <c r="A41" t="s">
        <v>558</v>
      </c>
      <c r="B41">
        <v>1.6</v>
      </c>
    </row>
    <row r="42" spans="1:2" x14ac:dyDescent="0.25">
      <c r="A42" t="s">
        <v>559</v>
      </c>
      <c r="B42" t="s">
        <v>3</v>
      </c>
    </row>
    <row r="43" spans="1:2" x14ac:dyDescent="0.25">
      <c r="A43" t="s">
        <v>560</v>
      </c>
      <c r="B43" t="s">
        <v>3</v>
      </c>
    </row>
    <row r="44" spans="1:2" x14ac:dyDescent="0.25">
      <c r="A44" t="s">
        <v>561</v>
      </c>
      <c r="B44" t="s">
        <v>3</v>
      </c>
    </row>
    <row r="45" spans="1:2" x14ac:dyDescent="0.25">
      <c r="A45" t="s">
        <v>562</v>
      </c>
      <c r="B45" t="s">
        <v>3</v>
      </c>
    </row>
    <row r="46" spans="1:2" x14ac:dyDescent="0.25">
      <c r="A46" t="s">
        <v>563</v>
      </c>
      <c r="B46" t="s">
        <v>3</v>
      </c>
    </row>
    <row r="47" spans="1:2" x14ac:dyDescent="0.25">
      <c r="A47" t="s">
        <v>564</v>
      </c>
      <c r="B47" t="s">
        <v>3</v>
      </c>
    </row>
    <row r="48" spans="1:2" x14ac:dyDescent="0.25">
      <c r="A48" t="s">
        <v>565</v>
      </c>
      <c r="B48" t="s">
        <v>3</v>
      </c>
    </row>
    <row r="49" spans="1:2" x14ac:dyDescent="0.25">
      <c r="A49" t="s">
        <v>566</v>
      </c>
      <c r="B49" t="s">
        <v>3</v>
      </c>
    </row>
    <row r="50" spans="1:2" x14ac:dyDescent="0.25">
      <c r="A50" t="s">
        <v>567</v>
      </c>
      <c r="B50" t="s">
        <v>3</v>
      </c>
    </row>
    <row r="51" spans="1:2" x14ac:dyDescent="0.25">
      <c r="A51" t="s">
        <v>568</v>
      </c>
      <c r="B51">
        <v>18.7</v>
      </c>
    </row>
    <row r="52" spans="1:2" x14ac:dyDescent="0.25">
      <c r="A52" t="s">
        <v>569</v>
      </c>
      <c r="B52">
        <v>9.9</v>
      </c>
    </row>
    <row r="53" spans="1:2" x14ac:dyDescent="0.25">
      <c r="A53" t="s">
        <v>570</v>
      </c>
      <c r="B53">
        <v>2.4</v>
      </c>
    </row>
    <row r="54" spans="1:2" x14ac:dyDescent="0.25">
      <c r="A54" t="s">
        <v>571</v>
      </c>
      <c r="B54">
        <v>0.49</v>
      </c>
    </row>
    <row r="55" spans="1:2" x14ac:dyDescent="0.25">
      <c r="A55" t="s">
        <v>572</v>
      </c>
      <c r="B55" t="s">
        <v>3</v>
      </c>
    </row>
    <row r="56" spans="1:2" x14ac:dyDescent="0.25">
      <c r="A56" t="s">
        <v>573</v>
      </c>
      <c r="B56" t="s">
        <v>3</v>
      </c>
    </row>
    <row r="57" spans="1:2" x14ac:dyDescent="0.25">
      <c r="A57" t="s">
        <v>574</v>
      </c>
      <c r="B57" t="s">
        <v>3</v>
      </c>
    </row>
    <row r="58" spans="1:2" x14ac:dyDescent="0.25">
      <c r="A58" t="s">
        <v>575</v>
      </c>
      <c r="B58" t="s">
        <v>3</v>
      </c>
    </row>
    <row r="59" spans="1:2" x14ac:dyDescent="0.25">
      <c r="A59" t="s">
        <v>576</v>
      </c>
      <c r="B59" t="s">
        <v>3</v>
      </c>
    </row>
    <row r="60" spans="1:2" x14ac:dyDescent="0.25">
      <c r="A60" t="s">
        <v>577</v>
      </c>
      <c r="B60" t="s">
        <v>3</v>
      </c>
    </row>
    <row r="61" spans="1:2" x14ac:dyDescent="0.25">
      <c r="A61" t="s">
        <v>578</v>
      </c>
      <c r="B61" t="s">
        <v>3</v>
      </c>
    </row>
    <row r="62" spans="1:2" x14ac:dyDescent="0.25">
      <c r="A62" t="s">
        <v>579</v>
      </c>
      <c r="B62" t="s">
        <v>3</v>
      </c>
    </row>
    <row r="63" spans="1:2" x14ac:dyDescent="0.25">
      <c r="A63" t="s">
        <v>580</v>
      </c>
      <c r="B63">
        <v>16.2</v>
      </c>
    </row>
    <row r="64" spans="1:2" x14ac:dyDescent="0.25">
      <c r="A64" t="s">
        <v>581</v>
      </c>
      <c r="B64">
        <v>9.9</v>
      </c>
    </row>
    <row r="65" spans="1:2" x14ac:dyDescent="0.25">
      <c r="A65" t="s">
        <v>582</v>
      </c>
      <c r="B65">
        <v>3.4</v>
      </c>
    </row>
    <row r="66" spans="1:2" x14ac:dyDescent="0.25">
      <c r="A66" t="s">
        <v>583</v>
      </c>
      <c r="B66">
        <v>1.2</v>
      </c>
    </row>
    <row r="67" spans="1:2" x14ac:dyDescent="0.25">
      <c r="A67" t="s">
        <v>584</v>
      </c>
      <c r="B67" t="s">
        <v>3</v>
      </c>
    </row>
    <row r="68" spans="1:2" x14ac:dyDescent="0.25">
      <c r="A68" t="s">
        <v>585</v>
      </c>
      <c r="B68" t="s">
        <v>3</v>
      </c>
    </row>
    <row r="69" spans="1:2" x14ac:dyDescent="0.25">
      <c r="A69" t="s">
        <v>586</v>
      </c>
      <c r="B69" t="s">
        <v>3</v>
      </c>
    </row>
    <row r="70" spans="1:2" x14ac:dyDescent="0.25">
      <c r="A70" t="s">
        <v>587</v>
      </c>
      <c r="B70" t="s">
        <v>3</v>
      </c>
    </row>
    <row r="71" spans="1:2" x14ac:dyDescent="0.25">
      <c r="A71" t="s">
        <v>588</v>
      </c>
      <c r="B71" t="s">
        <v>3</v>
      </c>
    </row>
    <row r="72" spans="1:2" x14ac:dyDescent="0.25">
      <c r="A72" t="s">
        <v>589</v>
      </c>
      <c r="B72" t="s">
        <v>3</v>
      </c>
    </row>
    <row r="73" spans="1:2" x14ac:dyDescent="0.25">
      <c r="A73" t="s">
        <v>590</v>
      </c>
      <c r="B73" t="s">
        <v>3</v>
      </c>
    </row>
    <row r="74" spans="1:2" x14ac:dyDescent="0.25">
      <c r="A74" t="s">
        <v>591</v>
      </c>
      <c r="B74" t="s">
        <v>3</v>
      </c>
    </row>
    <row r="75" spans="1:2" x14ac:dyDescent="0.25">
      <c r="A75" t="s">
        <v>592</v>
      </c>
      <c r="B75">
        <v>16.8</v>
      </c>
    </row>
    <row r="76" spans="1:2" x14ac:dyDescent="0.25">
      <c r="A76" t="s">
        <v>593</v>
      </c>
      <c r="B76">
        <v>7.6</v>
      </c>
    </row>
    <row r="77" spans="1:2" x14ac:dyDescent="0.25">
      <c r="A77" t="s">
        <v>594</v>
      </c>
      <c r="B77">
        <v>1.8</v>
      </c>
    </row>
    <row r="78" spans="1:2" x14ac:dyDescent="0.25">
      <c r="A78" t="s">
        <v>595</v>
      </c>
      <c r="B78" t="s">
        <v>3</v>
      </c>
    </row>
    <row r="79" spans="1:2" x14ac:dyDescent="0.25">
      <c r="A79" t="s">
        <v>596</v>
      </c>
      <c r="B79" t="s">
        <v>3</v>
      </c>
    </row>
    <row r="80" spans="1:2" x14ac:dyDescent="0.25">
      <c r="A80" t="s">
        <v>597</v>
      </c>
      <c r="B80" t="s">
        <v>3</v>
      </c>
    </row>
    <row r="81" spans="1:2" x14ac:dyDescent="0.25">
      <c r="A81" t="s">
        <v>598</v>
      </c>
      <c r="B81" t="s">
        <v>3</v>
      </c>
    </row>
    <row r="82" spans="1:2" x14ac:dyDescent="0.25">
      <c r="A82" t="s">
        <v>599</v>
      </c>
      <c r="B82" t="s">
        <v>3</v>
      </c>
    </row>
    <row r="83" spans="1:2" x14ac:dyDescent="0.25">
      <c r="A83" t="s">
        <v>600</v>
      </c>
      <c r="B83" t="s">
        <v>3</v>
      </c>
    </row>
    <row r="84" spans="1:2" x14ac:dyDescent="0.25">
      <c r="A84" t="s">
        <v>601</v>
      </c>
      <c r="B84" t="s">
        <v>3</v>
      </c>
    </row>
    <row r="85" spans="1:2" x14ac:dyDescent="0.25">
      <c r="A85" t="s">
        <v>602</v>
      </c>
      <c r="B85" t="s">
        <v>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6"/>
  <sheetViews>
    <sheetView topLeftCell="A70" workbookViewId="0">
      <selection activeCell="B48" sqref="B48"/>
    </sheetView>
  </sheetViews>
  <sheetFormatPr defaultRowHeight="15" x14ac:dyDescent="0.25"/>
  <cols>
    <col min="1" max="1" width="27" customWidth="1"/>
    <col min="19" max="19" width="12" customWidth="1"/>
    <col min="20" max="20" width="11.42578125" customWidth="1"/>
  </cols>
  <sheetData>
    <row r="1" spans="1:15" x14ac:dyDescent="0.25">
      <c r="A1" t="s">
        <v>510</v>
      </c>
      <c r="H1" t="s">
        <v>63</v>
      </c>
      <c r="I1" t="s">
        <v>511</v>
      </c>
      <c r="J1" t="s">
        <v>512</v>
      </c>
      <c r="K1" t="s">
        <v>513</v>
      </c>
      <c r="L1" t="s">
        <v>514</v>
      </c>
      <c r="M1" t="s">
        <v>80</v>
      </c>
      <c r="N1" t="s">
        <v>70</v>
      </c>
    </row>
    <row r="2" spans="1:15" x14ac:dyDescent="0.25">
      <c r="B2" t="s">
        <v>847</v>
      </c>
      <c r="H2" t="s">
        <v>47</v>
      </c>
      <c r="I2" t="s">
        <v>3</v>
      </c>
      <c r="J2" s="1">
        <v>0.5</v>
      </c>
      <c r="K2" t="s">
        <v>3</v>
      </c>
      <c r="L2" t="s">
        <v>3</v>
      </c>
    </row>
    <row r="3" spans="1:15" x14ac:dyDescent="0.25">
      <c r="A3" t="s">
        <v>419</v>
      </c>
      <c r="B3" t="s">
        <v>3</v>
      </c>
      <c r="H3" t="s">
        <v>48</v>
      </c>
      <c r="I3">
        <v>1720</v>
      </c>
      <c r="J3" s="1" t="s">
        <v>488</v>
      </c>
      <c r="K3">
        <v>869</v>
      </c>
      <c r="L3">
        <v>1140</v>
      </c>
      <c r="M3">
        <v>1243</v>
      </c>
      <c r="N3">
        <v>434.74935307599941</v>
      </c>
      <c r="O3" t="s">
        <v>519</v>
      </c>
    </row>
    <row r="4" spans="1:15" x14ac:dyDescent="0.25">
      <c r="A4" t="s">
        <v>420</v>
      </c>
      <c r="B4">
        <v>1720</v>
      </c>
      <c r="H4" t="s">
        <v>49</v>
      </c>
      <c r="I4">
        <v>1470</v>
      </c>
      <c r="J4">
        <v>1120</v>
      </c>
      <c r="K4">
        <v>1060</v>
      </c>
      <c r="L4">
        <v>646</v>
      </c>
      <c r="M4">
        <f>AVERAGE(I4:L4)</f>
        <v>1074</v>
      </c>
      <c r="N4">
        <f>_xlfn.STDEV.S(I4:L4)</f>
        <v>337.79283592166365</v>
      </c>
    </row>
    <row r="5" spans="1:15" x14ac:dyDescent="0.25">
      <c r="A5" t="s">
        <v>421</v>
      </c>
      <c r="B5">
        <v>1470</v>
      </c>
      <c r="H5" t="s">
        <v>50</v>
      </c>
      <c r="I5">
        <v>1150</v>
      </c>
      <c r="J5">
        <v>1210</v>
      </c>
      <c r="K5">
        <v>808</v>
      </c>
      <c r="L5">
        <v>801</v>
      </c>
      <c r="M5">
        <f t="shared" ref="M5:M10" si="0">AVERAGE(I5:L5)</f>
        <v>992.25</v>
      </c>
      <c r="N5">
        <f t="shared" ref="N5:N10" si="1">_xlfn.STDEV.S(I5:L5)</f>
        <v>218.1931483800534</v>
      </c>
    </row>
    <row r="6" spans="1:15" x14ac:dyDescent="0.25">
      <c r="A6" t="s">
        <v>422</v>
      </c>
      <c r="B6">
        <v>1150</v>
      </c>
      <c r="H6" t="s">
        <v>51</v>
      </c>
      <c r="I6">
        <v>780</v>
      </c>
      <c r="J6">
        <v>918</v>
      </c>
      <c r="K6">
        <v>575</v>
      </c>
      <c r="L6">
        <v>568</v>
      </c>
      <c r="M6">
        <f t="shared" si="0"/>
        <v>710.25</v>
      </c>
      <c r="N6">
        <f t="shared" si="1"/>
        <v>169.8555759069059</v>
      </c>
    </row>
    <row r="7" spans="1:15" x14ac:dyDescent="0.25">
      <c r="A7" t="s">
        <v>423</v>
      </c>
      <c r="B7">
        <v>780</v>
      </c>
      <c r="H7" t="s">
        <v>52</v>
      </c>
      <c r="I7">
        <v>518</v>
      </c>
      <c r="J7">
        <v>827</v>
      </c>
      <c r="K7">
        <v>482</v>
      </c>
      <c r="L7">
        <v>464</v>
      </c>
      <c r="M7">
        <f t="shared" si="0"/>
        <v>572.75</v>
      </c>
      <c r="N7">
        <f t="shared" si="1"/>
        <v>170.98026201874882</v>
      </c>
    </row>
    <row r="8" spans="1:15" x14ac:dyDescent="0.25">
      <c r="A8" t="s">
        <v>424</v>
      </c>
      <c r="B8">
        <v>518</v>
      </c>
      <c r="H8" t="s">
        <v>53</v>
      </c>
      <c r="I8">
        <v>617</v>
      </c>
      <c r="J8">
        <v>507</v>
      </c>
      <c r="K8">
        <v>200</v>
      </c>
      <c r="L8">
        <v>336</v>
      </c>
      <c r="M8">
        <f t="shared" si="0"/>
        <v>415</v>
      </c>
      <c r="N8">
        <f t="shared" si="1"/>
        <v>184.15030093196518</v>
      </c>
    </row>
    <row r="9" spans="1:15" x14ac:dyDescent="0.25">
      <c r="A9" t="s">
        <v>425</v>
      </c>
      <c r="B9">
        <v>617</v>
      </c>
      <c r="H9" t="s">
        <v>54</v>
      </c>
      <c r="I9">
        <v>234</v>
      </c>
      <c r="J9">
        <v>293</v>
      </c>
      <c r="K9">
        <v>184</v>
      </c>
      <c r="L9">
        <v>284</v>
      </c>
      <c r="M9">
        <f t="shared" si="0"/>
        <v>248.75</v>
      </c>
      <c r="N9">
        <f t="shared" si="1"/>
        <v>50.367813796775678</v>
      </c>
    </row>
    <row r="10" spans="1:15" x14ac:dyDescent="0.25">
      <c r="A10" t="s">
        <v>426</v>
      </c>
      <c r="B10">
        <v>234</v>
      </c>
      <c r="H10" t="s">
        <v>55</v>
      </c>
      <c r="I10">
        <v>24.9</v>
      </c>
      <c r="J10">
        <v>101</v>
      </c>
      <c r="K10" s="1">
        <v>39.6</v>
      </c>
      <c r="L10" s="1">
        <v>18.7</v>
      </c>
      <c r="M10">
        <f t="shared" si="0"/>
        <v>46.05</v>
      </c>
      <c r="N10">
        <f t="shared" si="1"/>
        <v>37.667182887318063</v>
      </c>
    </row>
    <row r="11" spans="1:15" x14ac:dyDescent="0.25">
      <c r="A11" t="s">
        <v>427</v>
      </c>
      <c r="B11">
        <v>24.9</v>
      </c>
      <c r="H11" t="s">
        <v>56</v>
      </c>
      <c r="I11" s="1">
        <v>1</v>
      </c>
      <c r="J11" s="1">
        <v>1.3</v>
      </c>
      <c r="L11" s="1">
        <v>1.5</v>
      </c>
      <c r="M11">
        <v>1.2666666666666666</v>
      </c>
      <c r="N11">
        <v>0.2516611478423586</v>
      </c>
    </row>
    <row r="12" spans="1:15" x14ac:dyDescent="0.25">
      <c r="A12" s="1" t="s">
        <v>484</v>
      </c>
      <c r="B12" s="1">
        <v>1</v>
      </c>
      <c r="H12" t="s">
        <v>314</v>
      </c>
      <c r="I12" s="1">
        <v>1.5</v>
      </c>
      <c r="J12" s="1">
        <v>1.2</v>
      </c>
      <c r="L12" s="1">
        <v>1.3</v>
      </c>
      <c r="M12">
        <v>1.3333333333333333</v>
      </c>
      <c r="N12">
        <v>0.15275252316519469</v>
      </c>
    </row>
    <row r="13" spans="1:15" x14ac:dyDescent="0.25">
      <c r="A13" s="1" t="s">
        <v>485</v>
      </c>
      <c r="B13" s="1">
        <v>1.5</v>
      </c>
    </row>
    <row r="14" spans="1:15" x14ac:dyDescent="0.25">
      <c r="A14" s="1" t="s">
        <v>486</v>
      </c>
      <c r="B14" s="1">
        <v>0.5</v>
      </c>
    </row>
    <row r="15" spans="1:15" x14ac:dyDescent="0.25">
      <c r="A15" s="1" t="s">
        <v>487</v>
      </c>
      <c r="B15" s="1" t="s">
        <v>488</v>
      </c>
      <c r="H15" t="s">
        <v>64</v>
      </c>
      <c r="I15" t="s">
        <v>515</v>
      </c>
      <c r="J15" t="s">
        <v>516</v>
      </c>
      <c r="K15" t="s">
        <v>517</v>
      </c>
      <c r="L15" t="s">
        <v>518</v>
      </c>
      <c r="M15" t="s">
        <v>80</v>
      </c>
    </row>
    <row r="16" spans="1:15" x14ac:dyDescent="0.25">
      <c r="A16" t="s">
        <v>428</v>
      </c>
      <c r="B16">
        <v>1120</v>
      </c>
      <c r="H16" t="s">
        <v>47</v>
      </c>
      <c r="I16" t="s">
        <v>3</v>
      </c>
      <c r="J16" t="s">
        <v>3</v>
      </c>
      <c r="K16" t="s">
        <v>3</v>
      </c>
      <c r="L16" t="s">
        <v>3</v>
      </c>
    </row>
    <row r="17" spans="1:19" x14ac:dyDescent="0.25">
      <c r="A17" t="s">
        <v>429</v>
      </c>
      <c r="B17">
        <v>1210</v>
      </c>
      <c r="H17" t="s">
        <v>71</v>
      </c>
      <c r="I17">
        <v>1960</v>
      </c>
      <c r="J17">
        <v>1730</v>
      </c>
      <c r="K17">
        <v>1560</v>
      </c>
      <c r="L17">
        <v>1520</v>
      </c>
      <c r="M17">
        <f t="shared" ref="M17:M26" si="2">AVERAGE(I17:L17)</f>
        <v>1692.5</v>
      </c>
      <c r="N17">
        <f t="shared" ref="N17:N26" si="3">_xlfn.STDEV.S(I17:L17)</f>
        <v>200.2290355234891</v>
      </c>
    </row>
    <row r="18" spans="1:19" x14ac:dyDescent="0.25">
      <c r="A18" t="s">
        <v>430</v>
      </c>
      <c r="B18">
        <v>918</v>
      </c>
      <c r="H18" t="s">
        <v>72</v>
      </c>
      <c r="I18">
        <v>1780</v>
      </c>
      <c r="J18">
        <v>2250</v>
      </c>
      <c r="K18">
        <v>1400</v>
      </c>
      <c r="L18">
        <v>1200</v>
      </c>
      <c r="M18">
        <f t="shared" si="2"/>
        <v>1657.5</v>
      </c>
      <c r="N18">
        <f t="shared" si="3"/>
        <v>462.4842339655122</v>
      </c>
    </row>
    <row r="19" spans="1:19" x14ac:dyDescent="0.25">
      <c r="A19" t="s">
        <v>431</v>
      </c>
      <c r="B19">
        <v>827</v>
      </c>
      <c r="H19" t="s">
        <v>49</v>
      </c>
      <c r="I19">
        <v>1140</v>
      </c>
      <c r="J19">
        <v>972</v>
      </c>
      <c r="K19">
        <v>727</v>
      </c>
      <c r="L19">
        <v>1000</v>
      </c>
      <c r="M19">
        <f t="shared" si="2"/>
        <v>959.75</v>
      </c>
      <c r="N19">
        <f t="shared" si="3"/>
        <v>171.69037053176083</v>
      </c>
    </row>
    <row r="20" spans="1:19" x14ac:dyDescent="0.25">
      <c r="A20" t="s">
        <v>432</v>
      </c>
      <c r="B20">
        <v>507</v>
      </c>
      <c r="H20" t="s">
        <v>50</v>
      </c>
      <c r="I20">
        <v>982</v>
      </c>
      <c r="J20">
        <v>639</v>
      </c>
      <c r="K20">
        <v>910</v>
      </c>
      <c r="L20">
        <v>744</v>
      </c>
      <c r="M20">
        <f t="shared" si="2"/>
        <v>818.75</v>
      </c>
      <c r="N20">
        <f t="shared" si="3"/>
        <v>155.85757387221619</v>
      </c>
    </row>
    <row r="21" spans="1:19" x14ac:dyDescent="0.25">
      <c r="A21" t="s">
        <v>433</v>
      </c>
      <c r="B21">
        <v>293</v>
      </c>
      <c r="H21" t="s">
        <v>51</v>
      </c>
      <c r="I21">
        <v>553</v>
      </c>
      <c r="J21">
        <v>475</v>
      </c>
      <c r="K21">
        <v>416</v>
      </c>
      <c r="L21">
        <v>364</v>
      </c>
      <c r="M21">
        <f t="shared" si="2"/>
        <v>452</v>
      </c>
      <c r="N21">
        <f t="shared" si="3"/>
        <v>81.178814970409618</v>
      </c>
    </row>
    <row r="22" spans="1:19" x14ac:dyDescent="0.25">
      <c r="A22" t="s">
        <v>434</v>
      </c>
      <c r="B22">
        <v>101</v>
      </c>
      <c r="H22" t="s">
        <v>52</v>
      </c>
      <c r="I22">
        <v>412</v>
      </c>
      <c r="J22">
        <v>251</v>
      </c>
      <c r="K22">
        <v>262</v>
      </c>
      <c r="L22">
        <v>222</v>
      </c>
      <c r="M22">
        <f t="shared" si="2"/>
        <v>286.75</v>
      </c>
      <c r="N22">
        <f t="shared" si="3"/>
        <v>85.187538212268265</v>
      </c>
    </row>
    <row r="23" spans="1:19" x14ac:dyDescent="0.25">
      <c r="A23" s="1" t="s">
        <v>489</v>
      </c>
      <c r="B23" s="1">
        <v>1.3</v>
      </c>
      <c r="H23" t="s">
        <v>53</v>
      </c>
      <c r="I23">
        <v>156</v>
      </c>
      <c r="J23">
        <v>77</v>
      </c>
      <c r="K23">
        <v>81.099999999999994</v>
      </c>
      <c r="L23">
        <v>71.900000000000006</v>
      </c>
      <c r="M23">
        <f t="shared" si="2"/>
        <v>96.5</v>
      </c>
      <c r="N23">
        <f t="shared" si="3"/>
        <v>39.844782176172913</v>
      </c>
    </row>
    <row r="24" spans="1:19" x14ac:dyDescent="0.25">
      <c r="A24" s="1" t="s">
        <v>490</v>
      </c>
      <c r="B24" s="1">
        <v>1.2</v>
      </c>
      <c r="H24" t="s">
        <v>54</v>
      </c>
      <c r="I24">
        <v>84.1</v>
      </c>
      <c r="J24" s="1">
        <v>65.7</v>
      </c>
      <c r="K24" s="1">
        <v>98.9</v>
      </c>
      <c r="L24" s="1">
        <v>68.8</v>
      </c>
      <c r="M24">
        <f t="shared" si="2"/>
        <v>79.375</v>
      </c>
      <c r="N24">
        <f t="shared" si="3"/>
        <v>15.301279902892663</v>
      </c>
    </row>
    <row r="25" spans="1:19" x14ac:dyDescent="0.25">
      <c r="A25" t="s">
        <v>435</v>
      </c>
      <c r="B25" t="s">
        <v>3</v>
      </c>
      <c r="H25" t="s">
        <v>55</v>
      </c>
      <c r="I25" s="1">
        <v>28.9</v>
      </c>
      <c r="J25" s="1">
        <v>8</v>
      </c>
      <c r="K25" s="1">
        <v>6.5</v>
      </c>
      <c r="L25" s="1">
        <v>7.7</v>
      </c>
      <c r="M25">
        <f t="shared" si="2"/>
        <v>12.775</v>
      </c>
      <c r="N25">
        <f t="shared" si="3"/>
        <v>10.769517166521439</v>
      </c>
    </row>
    <row r="26" spans="1:19" x14ac:dyDescent="0.25">
      <c r="A26" t="s">
        <v>436</v>
      </c>
      <c r="B26">
        <v>869</v>
      </c>
      <c r="H26" t="s">
        <v>56</v>
      </c>
      <c r="I26" s="1">
        <v>2.5</v>
      </c>
      <c r="J26" s="1">
        <v>2.1</v>
      </c>
      <c r="K26" s="1">
        <v>0.8</v>
      </c>
      <c r="L26" s="1">
        <v>3.1</v>
      </c>
      <c r="M26">
        <f t="shared" si="2"/>
        <v>2.125</v>
      </c>
      <c r="N26">
        <f t="shared" si="3"/>
        <v>0.97425184971169954</v>
      </c>
    </row>
    <row r="27" spans="1:19" x14ac:dyDescent="0.25">
      <c r="A27" t="s">
        <v>437</v>
      </c>
      <c r="B27">
        <v>1060</v>
      </c>
      <c r="H27" t="s">
        <v>314</v>
      </c>
      <c r="I27" s="1">
        <v>3.2</v>
      </c>
      <c r="J27" s="1">
        <v>1.7</v>
      </c>
      <c r="K27" s="1">
        <v>1.2</v>
      </c>
      <c r="L27" s="1" t="s">
        <v>3</v>
      </c>
      <c r="M27">
        <f>AVERAGE(I27:K27)</f>
        <v>2.0333333333333337</v>
      </c>
      <c r="N27">
        <f>_xlfn.STDEV.S(I27:K27)</f>
        <v>1.0408329997330663</v>
      </c>
    </row>
    <row r="28" spans="1:19" x14ac:dyDescent="0.25">
      <c r="A28" t="s">
        <v>438</v>
      </c>
      <c r="B28">
        <v>808</v>
      </c>
    </row>
    <row r="29" spans="1:19" x14ac:dyDescent="0.25">
      <c r="A29" t="s">
        <v>439</v>
      </c>
      <c r="B29">
        <v>575</v>
      </c>
    </row>
    <row r="30" spans="1:19" x14ac:dyDescent="0.25">
      <c r="A30" t="s">
        <v>440</v>
      </c>
      <c r="B30">
        <v>482</v>
      </c>
      <c r="H30" s="1"/>
      <c r="I30" t="s">
        <v>520</v>
      </c>
    </row>
    <row r="31" spans="1:19" x14ac:dyDescent="0.25">
      <c r="A31" t="s">
        <v>441</v>
      </c>
      <c r="B31">
        <v>200</v>
      </c>
      <c r="S31" t="s">
        <v>749</v>
      </c>
    </row>
    <row r="32" spans="1:19" x14ac:dyDescent="0.25">
      <c r="A32" t="s">
        <v>442</v>
      </c>
      <c r="B32">
        <v>184</v>
      </c>
      <c r="S32" t="s">
        <v>754</v>
      </c>
    </row>
    <row r="33" spans="1:25" ht="45" x14ac:dyDescent="0.25">
      <c r="A33" s="1" t="s">
        <v>491</v>
      </c>
      <c r="B33" s="1">
        <v>39.6</v>
      </c>
      <c r="T33" t="s">
        <v>511</v>
      </c>
      <c r="U33" t="s">
        <v>512</v>
      </c>
      <c r="V33" t="s">
        <v>513</v>
      </c>
      <c r="W33" t="s">
        <v>514</v>
      </c>
      <c r="X33" s="7" t="s">
        <v>744</v>
      </c>
      <c r="Y33" s="7" t="s">
        <v>745</v>
      </c>
    </row>
    <row r="34" spans="1:25" x14ac:dyDescent="0.25">
      <c r="A34" t="s">
        <v>443</v>
      </c>
      <c r="B34" t="s">
        <v>3</v>
      </c>
      <c r="S34" t="s">
        <v>741</v>
      </c>
      <c r="T34">
        <v>563877</v>
      </c>
      <c r="U34">
        <v>685266</v>
      </c>
      <c r="V34">
        <v>362331</v>
      </c>
      <c r="W34">
        <v>442572</v>
      </c>
      <c r="X34">
        <f>AVERAGE(T34:W34)</f>
        <v>513511.5</v>
      </c>
      <c r="Y34">
        <v>525996.75</v>
      </c>
    </row>
    <row r="35" spans="1:25" x14ac:dyDescent="0.25">
      <c r="A35" t="s">
        <v>444</v>
      </c>
      <c r="B35">
        <v>1140</v>
      </c>
      <c r="S35" t="s">
        <v>740</v>
      </c>
      <c r="T35">
        <v>565414.40000000002</v>
      </c>
      <c r="U35">
        <v>706850.6</v>
      </c>
      <c r="V35">
        <v>384449.8</v>
      </c>
      <c r="W35">
        <v>443471.5</v>
      </c>
      <c r="X35">
        <f>AVERAGE(T35:W35)</f>
        <v>525046.57499999995</v>
      </c>
      <c r="Y35">
        <v>527080.67395914788</v>
      </c>
    </row>
    <row r="37" spans="1:25" x14ac:dyDescent="0.25">
      <c r="A37" t="s">
        <v>445</v>
      </c>
      <c r="B37">
        <v>646</v>
      </c>
      <c r="S37" t="s">
        <v>750</v>
      </c>
    </row>
    <row r="38" spans="1:25" ht="45" x14ac:dyDescent="0.25">
      <c r="A38" t="s">
        <v>446</v>
      </c>
      <c r="B38">
        <v>801</v>
      </c>
      <c r="S38" s="6" t="s">
        <v>742</v>
      </c>
      <c r="T38" t="s">
        <v>515</v>
      </c>
      <c r="U38" t="s">
        <v>516</v>
      </c>
      <c r="V38" t="s">
        <v>517</v>
      </c>
      <c r="W38" t="s">
        <v>518</v>
      </c>
      <c r="X38" s="7" t="s">
        <v>746</v>
      </c>
      <c r="Y38" s="7" t="s">
        <v>745</v>
      </c>
    </row>
    <row r="39" spans="1:25" x14ac:dyDescent="0.25">
      <c r="A39" t="s">
        <v>447</v>
      </c>
      <c r="B39">
        <v>568</v>
      </c>
      <c r="S39" t="s">
        <v>741</v>
      </c>
      <c r="T39">
        <v>347397.7</v>
      </c>
      <c r="U39">
        <v>243645.6</v>
      </c>
      <c r="V39">
        <v>247498.6</v>
      </c>
      <c r="W39">
        <v>217911</v>
      </c>
      <c r="X39">
        <f>AVERAGE(T39:W39)</f>
        <v>264113.22499999998</v>
      </c>
      <c r="Y39">
        <v>265555.40000000002</v>
      </c>
    </row>
    <row r="40" spans="1:25" x14ac:dyDescent="0.25">
      <c r="A40" t="s">
        <v>448</v>
      </c>
      <c r="B40">
        <v>464</v>
      </c>
      <c r="S40" t="s">
        <v>740</v>
      </c>
      <c r="T40">
        <v>350699.4</v>
      </c>
      <c r="U40">
        <v>246806.1</v>
      </c>
      <c r="V40">
        <v>249543.8</v>
      </c>
      <c r="W40">
        <v>220160.8</v>
      </c>
      <c r="X40">
        <f>AVERAGE(T40:W40)</f>
        <v>266802.52500000002</v>
      </c>
      <c r="Y40">
        <v>267437.8</v>
      </c>
    </row>
    <row r="41" spans="1:25" x14ac:dyDescent="0.25">
      <c r="A41" t="s">
        <v>449</v>
      </c>
      <c r="B41">
        <v>336</v>
      </c>
    </row>
    <row r="42" spans="1:25" x14ac:dyDescent="0.25">
      <c r="A42" t="s">
        <v>450</v>
      </c>
      <c r="B42">
        <v>284</v>
      </c>
    </row>
    <row r="43" spans="1:25" x14ac:dyDescent="0.25">
      <c r="A43" s="1" t="s">
        <v>492</v>
      </c>
      <c r="B43" s="1">
        <v>18.7</v>
      </c>
      <c r="S43" s="6" t="s">
        <v>743</v>
      </c>
    </row>
    <row r="44" spans="1:25" x14ac:dyDescent="0.25">
      <c r="A44" s="1" t="s">
        <v>493</v>
      </c>
      <c r="B44" s="1">
        <v>1.5</v>
      </c>
      <c r="S44" t="s">
        <v>741</v>
      </c>
      <c r="T44">
        <v>349730.1</v>
      </c>
      <c r="U44">
        <v>246591.5</v>
      </c>
      <c r="V44">
        <v>249011</v>
      </c>
      <c r="W44">
        <v>218421.9</v>
      </c>
      <c r="X44">
        <f>AVERAGE(T44:W44)</f>
        <v>265938.625</v>
      </c>
      <c r="Y44">
        <v>266321.8</v>
      </c>
    </row>
    <row r="45" spans="1:25" x14ac:dyDescent="0.25">
      <c r="A45" s="1" t="s">
        <v>494</v>
      </c>
      <c r="B45" s="1">
        <v>1.3</v>
      </c>
      <c r="S45" t="s">
        <v>740</v>
      </c>
      <c r="T45">
        <v>353031.8</v>
      </c>
      <c r="U45">
        <v>249752</v>
      </c>
      <c r="V45">
        <v>250043.3</v>
      </c>
      <c r="W45">
        <v>220671.7</v>
      </c>
      <c r="X45">
        <f>AVERAGE(T45:W45)</f>
        <v>268374.7</v>
      </c>
      <c r="Y45">
        <v>268376.2</v>
      </c>
    </row>
    <row r="48" spans="1:25" x14ac:dyDescent="0.25">
      <c r="A48" s="8" t="s">
        <v>846</v>
      </c>
      <c r="B48" t="s">
        <v>847</v>
      </c>
    </row>
    <row r="49" spans="1:21" x14ac:dyDescent="0.25">
      <c r="A49" t="s">
        <v>451</v>
      </c>
      <c r="B49" t="s">
        <v>3</v>
      </c>
      <c r="S49" t="s">
        <v>751</v>
      </c>
      <c r="T49" t="s">
        <v>752</v>
      </c>
    </row>
    <row r="50" spans="1:21" x14ac:dyDescent="0.25">
      <c r="A50" t="s">
        <v>452</v>
      </c>
      <c r="B50">
        <v>1960</v>
      </c>
      <c r="T50" t="s">
        <v>747</v>
      </c>
    </row>
    <row r="51" spans="1:21" x14ac:dyDescent="0.25">
      <c r="A51" t="s">
        <v>453</v>
      </c>
      <c r="B51">
        <v>1780</v>
      </c>
    </row>
    <row r="52" spans="1:21" ht="60" x14ac:dyDescent="0.25">
      <c r="A52" t="s">
        <v>454</v>
      </c>
      <c r="B52">
        <v>1140</v>
      </c>
      <c r="T52" s="7" t="s">
        <v>748</v>
      </c>
      <c r="U52" s="7" t="s">
        <v>753</v>
      </c>
    </row>
    <row r="53" spans="1:21" x14ac:dyDescent="0.25">
      <c r="A53" t="s">
        <v>455</v>
      </c>
      <c r="B53">
        <v>982</v>
      </c>
      <c r="S53" t="s">
        <v>742</v>
      </c>
      <c r="T53">
        <f>(525046.6/266802.5)*(0.2/1)</f>
        <v>0.39358446791165752</v>
      </c>
      <c r="U53">
        <f>(527080.7/267437.8)*0.2</f>
        <v>0.3941706819305274</v>
      </c>
    </row>
    <row r="54" spans="1:21" x14ac:dyDescent="0.25">
      <c r="A54" t="s">
        <v>456</v>
      </c>
      <c r="B54">
        <v>553</v>
      </c>
      <c r="S54" t="s">
        <v>743</v>
      </c>
      <c r="T54">
        <f>(527080.7/268374.7)*0.2</f>
        <v>0.39279462631909784</v>
      </c>
      <c r="U54">
        <f>(527080.7/268376.2)*0.2</f>
        <v>0.39279243092345739</v>
      </c>
    </row>
    <row r="55" spans="1:21" x14ac:dyDescent="0.25">
      <c r="A55" t="s">
        <v>457</v>
      </c>
      <c r="B55">
        <v>412</v>
      </c>
    </row>
    <row r="56" spans="1:21" x14ac:dyDescent="0.25">
      <c r="A56" t="s">
        <v>458</v>
      </c>
      <c r="B56">
        <v>156</v>
      </c>
    </row>
    <row r="57" spans="1:21" x14ac:dyDescent="0.25">
      <c r="A57" t="s">
        <v>459</v>
      </c>
      <c r="B57">
        <v>84.1</v>
      </c>
    </row>
    <row r="58" spans="1:21" x14ac:dyDescent="0.25">
      <c r="A58" s="1" t="s">
        <v>495</v>
      </c>
      <c r="B58" s="1">
        <v>28.9</v>
      </c>
    </row>
    <row r="59" spans="1:21" x14ac:dyDescent="0.25">
      <c r="A59" s="1" t="s">
        <v>496</v>
      </c>
      <c r="B59" s="1">
        <v>2.5</v>
      </c>
    </row>
    <row r="60" spans="1:21" x14ac:dyDescent="0.25">
      <c r="A60" s="1" t="s">
        <v>497</v>
      </c>
      <c r="B60" s="1">
        <v>3.2</v>
      </c>
    </row>
    <row r="61" spans="1:21" x14ac:dyDescent="0.25">
      <c r="A61" t="s">
        <v>460</v>
      </c>
      <c r="B61" t="s">
        <v>3</v>
      </c>
    </row>
    <row r="62" spans="1:21" x14ac:dyDescent="0.25">
      <c r="A62" t="s">
        <v>461</v>
      </c>
      <c r="B62">
        <v>1730</v>
      </c>
    </row>
    <row r="63" spans="1:21" x14ac:dyDescent="0.25">
      <c r="A63" t="s">
        <v>462</v>
      </c>
      <c r="B63">
        <v>2250</v>
      </c>
    </row>
    <row r="64" spans="1:21" x14ac:dyDescent="0.25">
      <c r="A64" t="s">
        <v>463</v>
      </c>
      <c r="B64">
        <v>972</v>
      </c>
    </row>
    <row r="65" spans="1:2" x14ac:dyDescent="0.25">
      <c r="A65" t="s">
        <v>464</v>
      </c>
      <c r="B65">
        <v>639</v>
      </c>
    </row>
    <row r="66" spans="1:2" x14ac:dyDescent="0.25">
      <c r="A66" t="s">
        <v>465</v>
      </c>
      <c r="B66">
        <v>475</v>
      </c>
    </row>
    <row r="67" spans="1:2" x14ac:dyDescent="0.25">
      <c r="A67" t="s">
        <v>466</v>
      </c>
      <c r="B67">
        <v>251</v>
      </c>
    </row>
    <row r="68" spans="1:2" x14ac:dyDescent="0.25">
      <c r="A68" t="s">
        <v>467</v>
      </c>
      <c r="B68">
        <v>77</v>
      </c>
    </row>
    <row r="69" spans="1:2" x14ac:dyDescent="0.25">
      <c r="A69" s="1" t="s">
        <v>498</v>
      </c>
      <c r="B69" s="1">
        <v>65.7</v>
      </c>
    </row>
    <row r="70" spans="1:2" x14ac:dyDescent="0.25">
      <c r="A70" s="1" t="s">
        <v>499</v>
      </c>
      <c r="B70" s="1">
        <v>8</v>
      </c>
    </row>
    <row r="71" spans="1:2" x14ac:dyDescent="0.25">
      <c r="A71" s="1" t="s">
        <v>500</v>
      </c>
      <c r="B71" s="1">
        <v>2.1</v>
      </c>
    </row>
    <row r="72" spans="1:2" x14ac:dyDescent="0.25">
      <c r="A72" s="1" t="s">
        <v>501</v>
      </c>
      <c r="B72" s="1">
        <v>1.7</v>
      </c>
    </row>
    <row r="73" spans="1:2" x14ac:dyDescent="0.25">
      <c r="A73" t="s">
        <v>468</v>
      </c>
      <c r="B73" t="s">
        <v>3</v>
      </c>
    </row>
    <row r="74" spans="1:2" x14ac:dyDescent="0.25">
      <c r="A74" t="s">
        <v>469</v>
      </c>
      <c r="B74">
        <v>1560</v>
      </c>
    </row>
    <row r="75" spans="1:2" x14ac:dyDescent="0.25">
      <c r="A75" t="s">
        <v>470</v>
      </c>
      <c r="B75">
        <v>1400</v>
      </c>
    </row>
    <row r="76" spans="1:2" x14ac:dyDescent="0.25">
      <c r="A76" t="s">
        <v>471</v>
      </c>
      <c r="B76">
        <v>727</v>
      </c>
    </row>
    <row r="77" spans="1:2" x14ac:dyDescent="0.25">
      <c r="A77" t="s">
        <v>472</v>
      </c>
      <c r="B77">
        <v>910</v>
      </c>
    </row>
    <row r="78" spans="1:2" x14ac:dyDescent="0.25">
      <c r="A78" t="s">
        <v>473</v>
      </c>
      <c r="B78">
        <v>416</v>
      </c>
    </row>
    <row r="79" spans="1:2" x14ac:dyDescent="0.25">
      <c r="A79" t="s">
        <v>474</v>
      </c>
      <c r="B79">
        <v>262</v>
      </c>
    </row>
    <row r="80" spans="1:2" x14ac:dyDescent="0.25">
      <c r="A80" t="s">
        <v>475</v>
      </c>
      <c r="B80">
        <v>81.099999999999994</v>
      </c>
    </row>
    <row r="81" spans="1:2" x14ac:dyDescent="0.25">
      <c r="A81" s="1" t="s">
        <v>502</v>
      </c>
      <c r="B81" s="1">
        <v>98.9</v>
      </c>
    </row>
    <row r="82" spans="1:2" x14ac:dyDescent="0.25">
      <c r="A82" s="1" t="s">
        <v>503</v>
      </c>
      <c r="B82" s="1">
        <v>6.5</v>
      </c>
    </row>
    <row r="83" spans="1:2" x14ac:dyDescent="0.25">
      <c r="A83" s="1" t="s">
        <v>504</v>
      </c>
      <c r="B83" s="1">
        <v>0.8</v>
      </c>
    </row>
    <row r="84" spans="1:2" x14ac:dyDescent="0.25">
      <c r="A84" s="1" t="s">
        <v>505</v>
      </c>
      <c r="B84" s="1">
        <v>1.2</v>
      </c>
    </row>
    <row r="85" spans="1:2" x14ac:dyDescent="0.25">
      <c r="A85" t="s">
        <v>476</v>
      </c>
      <c r="B85" t="s">
        <v>3</v>
      </c>
    </row>
    <row r="86" spans="1:2" x14ac:dyDescent="0.25">
      <c r="A86" t="s">
        <v>477</v>
      </c>
      <c r="B86">
        <v>1520</v>
      </c>
    </row>
    <row r="87" spans="1:2" x14ac:dyDescent="0.25">
      <c r="A87" t="s">
        <v>478</v>
      </c>
      <c r="B87">
        <v>1200</v>
      </c>
    </row>
    <row r="88" spans="1:2" x14ac:dyDescent="0.25">
      <c r="A88" t="s">
        <v>479</v>
      </c>
      <c r="B88">
        <v>1000</v>
      </c>
    </row>
    <row r="89" spans="1:2" x14ac:dyDescent="0.25">
      <c r="A89" t="s">
        <v>480</v>
      </c>
      <c r="B89">
        <v>744</v>
      </c>
    </row>
    <row r="90" spans="1:2" x14ac:dyDescent="0.25">
      <c r="A90" t="s">
        <v>481</v>
      </c>
      <c r="B90">
        <v>364</v>
      </c>
    </row>
    <row r="91" spans="1:2" x14ac:dyDescent="0.25">
      <c r="A91" t="s">
        <v>482</v>
      </c>
      <c r="B91">
        <v>222</v>
      </c>
    </row>
    <row r="92" spans="1:2" x14ac:dyDescent="0.25">
      <c r="A92" t="s">
        <v>483</v>
      </c>
      <c r="B92">
        <v>71.900000000000006</v>
      </c>
    </row>
    <row r="93" spans="1:2" x14ac:dyDescent="0.25">
      <c r="A93" s="1" t="s">
        <v>506</v>
      </c>
      <c r="B93" s="1">
        <v>68.8</v>
      </c>
    </row>
    <row r="94" spans="1:2" x14ac:dyDescent="0.25">
      <c r="A94" s="1" t="s">
        <v>507</v>
      </c>
      <c r="B94" s="1">
        <v>7.7</v>
      </c>
    </row>
    <row r="95" spans="1:2" x14ac:dyDescent="0.25">
      <c r="A95" s="1" t="s">
        <v>508</v>
      </c>
      <c r="B95" s="1">
        <v>3.1</v>
      </c>
    </row>
    <row r="96" spans="1:2" x14ac:dyDescent="0.25">
      <c r="A96" s="1" t="s">
        <v>509</v>
      </c>
      <c r="B96" s="1" t="s">
        <v>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opLeftCell="A55" workbookViewId="0">
      <selection activeCell="B1" sqref="B1"/>
    </sheetView>
  </sheetViews>
  <sheetFormatPr defaultRowHeight="15" x14ac:dyDescent="0.25"/>
  <cols>
    <col min="1" max="1" width="28.140625" customWidth="1"/>
  </cols>
  <sheetData>
    <row r="1" spans="1:13" x14ac:dyDescent="0.25">
      <c r="A1" t="s">
        <v>74</v>
      </c>
      <c r="B1" t="s">
        <v>847</v>
      </c>
      <c r="G1" t="s">
        <v>75</v>
      </c>
    </row>
    <row r="2" spans="1:13" x14ac:dyDescent="0.25">
      <c r="A2" t="s">
        <v>76</v>
      </c>
      <c r="B2" t="s">
        <v>3</v>
      </c>
      <c r="H2" t="s">
        <v>77</v>
      </c>
      <c r="I2" t="s">
        <v>78</v>
      </c>
      <c r="J2" t="s">
        <v>79</v>
      </c>
      <c r="K2" t="s">
        <v>80</v>
      </c>
      <c r="L2" t="s">
        <v>70</v>
      </c>
    </row>
    <row r="3" spans="1:13" x14ac:dyDescent="0.25">
      <c r="A3" t="s">
        <v>81</v>
      </c>
      <c r="B3">
        <v>5.3</v>
      </c>
      <c r="G3" t="s">
        <v>47</v>
      </c>
      <c r="H3">
        <v>0</v>
      </c>
    </row>
    <row r="4" spans="1:13" x14ac:dyDescent="0.25">
      <c r="A4" t="s">
        <v>82</v>
      </c>
      <c r="B4">
        <v>2</v>
      </c>
      <c r="G4" t="s">
        <v>48</v>
      </c>
      <c r="H4">
        <v>5.3</v>
      </c>
      <c r="I4">
        <v>1.8</v>
      </c>
      <c r="J4">
        <v>0.6</v>
      </c>
      <c r="K4">
        <v>2.5666666666666664</v>
      </c>
      <c r="L4">
        <v>2.4419937209856486</v>
      </c>
    </row>
    <row r="5" spans="1:13" x14ac:dyDescent="0.25">
      <c r="A5" t="s">
        <v>83</v>
      </c>
      <c r="B5">
        <v>1.3</v>
      </c>
      <c r="G5" t="s">
        <v>49</v>
      </c>
      <c r="H5">
        <v>2</v>
      </c>
      <c r="I5">
        <v>1.4</v>
      </c>
      <c r="J5">
        <v>0.5</v>
      </c>
      <c r="K5">
        <v>1.3</v>
      </c>
      <c r="L5">
        <v>0.75498344352707514</v>
      </c>
    </row>
    <row r="6" spans="1:13" x14ac:dyDescent="0.25">
      <c r="A6" t="s">
        <v>84</v>
      </c>
      <c r="B6">
        <v>1.9</v>
      </c>
      <c r="G6" t="s">
        <v>50</v>
      </c>
      <c r="H6">
        <v>1.3</v>
      </c>
      <c r="I6">
        <v>0.6</v>
      </c>
      <c r="K6">
        <v>0.95</v>
      </c>
      <c r="L6">
        <v>0.49497474683058362</v>
      </c>
    </row>
    <row r="7" spans="1:13" x14ac:dyDescent="0.25">
      <c r="A7" t="s">
        <v>85</v>
      </c>
      <c r="B7">
        <v>1.2</v>
      </c>
      <c r="G7" t="s">
        <v>51</v>
      </c>
      <c r="H7">
        <v>1.9</v>
      </c>
      <c r="I7">
        <v>0.7</v>
      </c>
      <c r="J7">
        <v>0.6</v>
      </c>
      <c r="K7">
        <v>1.0666666666666667</v>
      </c>
      <c r="L7">
        <v>0.72341781380702375</v>
      </c>
    </row>
    <row r="8" spans="1:13" x14ac:dyDescent="0.25">
      <c r="A8" t="s">
        <v>86</v>
      </c>
      <c r="B8">
        <v>0.5</v>
      </c>
      <c r="G8" t="s">
        <v>52</v>
      </c>
      <c r="H8">
        <v>1.2</v>
      </c>
      <c r="I8">
        <v>1</v>
      </c>
      <c r="J8">
        <v>0.6</v>
      </c>
      <c r="K8">
        <v>0.93333333333333346</v>
      </c>
      <c r="L8">
        <v>0.30550504633038889</v>
      </c>
    </row>
    <row r="9" spans="1:13" x14ac:dyDescent="0.25">
      <c r="A9" t="s">
        <v>87</v>
      </c>
      <c r="B9">
        <v>0.3</v>
      </c>
      <c r="G9" t="s">
        <v>53</v>
      </c>
      <c r="H9">
        <v>0.5</v>
      </c>
      <c r="I9">
        <v>0.5</v>
      </c>
      <c r="J9">
        <v>0.2</v>
      </c>
      <c r="K9">
        <v>0.39999999999999997</v>
      </c>
      <c r="L9">
        <v>0.17320508075688781</v>
      </c>
    </row>
    <row r="10" spans="1:13" x14ac:dyDescent="0.25">
      <c r="A10" t="s">
        <v>88</v>
      </c>
      <c r="B10">
        <v>0.3</v>
      </c>
      <c r="G10" t="s">
        <v>54</v>
      </c>
      <c r="H10">
        <v>0.3</v>
      </c>
    </row>
    <row r="11" spans="1:13" x14ac:dyDescent="0.25">
      <c r="A11" t="s">
        <v>89</v>
      </c>
      <c r="B11">
        <v>0.3</v>
      </c>
      <c r="G11" t="s">
        <v>55</v>
      </c>
      <c r="H11">
        <v>0.3</v>
      </c>
      <c r="I11">
        <v>0.2</v>
      </c>
      <c r="K11">
        <v>0.25</v>
      </c>
      <c r="L11">
        <v>7.0710678118654779E-2</v>
      </c>
    </row>
    <row r="12" spans="1:13" x14ac:dyDescent="0.25">
      <c r="A12" t="s">
        <v>90</v>
      </c>
      <c r="B12">
        <v>0.5</v>
      </c>
      <c r="G12" t="s">
        <v>56</v>
      </c>
      <c r="H12">
        <v>0.3</v>
      </c>
      <c r="I12">
        <v>0.3</v>
      </c>
      <c r="K12">
        <v>0.3</v>
      </c>
      <c r="L12">
        <v>0</v>
      </c>
    </row>
    <row r="13" spans="1:13" x14ac:dyDescent="0.25">
      <c r="A13" t="s">
        <v>91</v>
      </c>
      <c r="B13" t="s">
        <v>3</v>
      </c>
      <c r="G13" t="s">
        <v>314</v>
      </c>
      <c r="H13">
        <v>0.5</v>
      </c>
      <c r="I13">
        <v>0.3</v>
      </c>
      <c r="K13">
        <v>0.4</v>
      </c>
      <c r="L13">
        <v>0.14142135623730917</v>
      </c>
    </row>
    <row r="14" spans="1:13" x14ac:dyDescent="0.25">
      <c r="A14" t="s">
        <v>92</v>
      </c>
      <c r="B14">
        <v>1.8</v>
      </c>
    </row>
    <row r="15" spans="1:13" x14ac:dyDescent="0.25">
      <c r="A15" t="s">
        <v>93</v>
      </c>
      <c r="B15">
        <v>1.4</v>
      </c>
    </row>
    <row r="16" spans="1:13" x14ac:dyDescent="0.25">
      <c r="A16" t="s">
        <v>94</v>
      </c>
      <c r="B16">
        <v>0.6</v>
      </c>
      <c r="G16" t="s">
        <v>64</v>
      </c>
      <c r="H16" t="s">
        <v>315</v>
      </c>
      <c r="I16" t="s">
        <v>316</v>
      </c>
      <c r="J16" t="s">
        <v>317</v>
      </c>
      <c r="K16" t="s">
        <v>318</v>
      </c>
      <c r="L16" t="s">
        <v>80</v>
      </c>
      <c r="M16" t="s">
        <v>70</v>
      </c>
    </row>
    <row r="17" spans="1:13" x14ac:dyDescent="0.25">
      <c r="A17" t="s">
        <v>95</v>
      </c>
      <c r="B17">
        <v>0.7</v>
      </c>
      <c r="G17" t="s">
        <v>47</v>
      </c>
    </row>
    <row r="18" spans="1:13" x14ac:dyDescent="0.25">
      <c r="A18" t="s">
        <v>96</v>
      </c>
      <c r="B18">
        <v>1</v>
      </c>
      <c r="G18" t="s">
        <v>71</v>
      </c>
      <c r="H18">
        <v>115.3</v>
      </c>
      <c r="I18">
        <v>91.9</v>
      </c>
      <c r="J18">
        <v>12</v>
      </c>
      <c r="K18">
        <v>192.6</v>
      </c>
      <c r="L18">
        <f>AVERAGE(H18:K18)</f>
        <v>102.94999999999999</v>
      </c>
      <c r="M18">
        <f>_xlfn.STDEV.S(H18:K18)</f>
        <v>74.349736605675574</v>
      </c>
    </row>
    <row r="19" spans="1:13" x14ac:dyDescent="0.25">
      <c r="A19" t="s">
        <v>97</v>
      </c>
      <c r="B19">
        <v>0.5</v>
      </c>
      <c r="G19" t="s">
        <v>72</v>
      </c>
      <c r="H19">
        <v>60.7</v>
      </c>
      <c r="I19">
        <v>38.1</v>
      </c>
      <c r="J19">
        <v>10.3</v>
      </c>
      <c r="K19">
        <v>110.5</v>
      </c>
      <c r="L19">
        <f t="shared" ref="L19:L23" si="0">AVERAGE(H19:K19)</f>
        <v>54.900000000000006</v>
      </c>
      <c r="M19">
        <f t="shared" ref="M19:M23" si="1">_xlfn.STDEV.S(H19:K19)</f>
        <v>42.412262377760513</v>
      </c>
    </row>
    <row r="20" spans="1:13" x14ac:dyDescent="0.25">
      <c r="A20" t="s">
        <v>98</v>
      </c>
      <c r="B20" t="s">
        <v>3</v>
      </c>
      <c r="G20" t="s">
        <v>49</v>
      </c>
      <c r="H20">
        <v>19.3</v>
      </c>
      <c r="I20">
        <v>14.9</v>
      </c>
      <c r="J20">
        <v>5.0999999999999996</v>
      </c>
      <c r="K20">
        <v>20.9</v>
      </c>
      <c r="L20">
        <f t="shared" si="0"/>
        <v>15.05</v>
      </c>
      <c r="M20">
        <f t="shared" si="1"/>
        <v>7.1018776859832364</v>
      </c>
    </row>
    <row r="21" spans="1:13" x14ac:dyDescent="0.25">
      <c r="A21" t="s">
        <v>99</v>
      </c>
      <c r="B21">
        <v>0.2</v>
      </c>
      <c r="G21" t="s">
        <v>50</v>
      </c>
      <c r="H21">
        <v>7</v>
      </c>
      <c r="I21">
        <v>6.2</v>
      </c>
      <c r="J21">
        <v>5.9</v>
      </c>
      <c r="K21">
        <v>7.4</v>
      </c>
      <c r="L21">
        <f t="shared" si="0"/>
        <v>6.625</v>
      </c>
      <c r="M21">
        <f t="shared" si="1"/>
        <v>0.69462219947249015</v>
      </c>
    </row>
    <row r="22" spans="1:13" x14ac:dyDescent="0.25">
      <c r="A22" t="s">
        <v>100</v>
      </c>
      <c r="B22">
        <v>0.3</v>
      </c>
      <c r="G22" t="s">
        <v>51</v>
      </c>
      <c r="H22">
        <v>1.4</v>
      </c>
      <c r="I22">
        <v>1.9</v>
      </c>
      <c r="J22">
        <v>7</v>
      </c>
      <c r="K22">
        <v>2.1</v>
      </c>
      <c r="L22">
        <f t="shared" si="0"/>
        <v>3.1</v>
      </c>
      <c r="M22">
        <f t="shared" si="1"/>
        <v>2.6166135875720484</v>
      </c>
    </row>
    <row r="23" spans="1:13" x14ac:dyDescent="0.25">
      <c r="A23" t="s">
        <v>101</v>
      </c>
      <c r="B23">
        <v>0.3</v>
      </c>
      <c r="G23" t="s">
        <v>52</v>
      </c>
      <c r="H23">
        <v>0.8</v>
      </c>
      <c r="I23">
        <v>0.6</v>
      </c>
      <c r="J23">
        <v>5.4</v>
      </c>
      <c r="K23">
        <v>0.8</v>
      </c>
      <c r="L23">
        <f t="shared" si="0"/>
        <v>1.9000000000000001</v>
      </c>
      <c r="M23">
        <f t="shared" si="1"/>
        <v>2.3352373184182662</v>
      </c>
    </row>
    <row r="24" spans="1:13" x14ac:dyDescent="0.25">
      <c r="A24" t="s">
        <v>102</v>
      </c>
      <c r="B24" t="s">
        <v>3</v>
      </c>
      <c r="G24" t="s">
        <v>53</v>
      </c>
      <c r="H24">
        <v>0.3</v>
      </c>
      <c r="J24">
        <v>0.7</v>
      </c>
    </row>
    <row r="25" spans="1:13" x14ac:dyDescent="0.25">
      <c r="A25" t="s">
        <v>103</v>
      </c>
      <c r="B25">
        <v>0.6</v>
      </c>
      <c r="G25" t="s">
        <v>54</v>
      </c>
    </row>
    <row r="26" spans="1:13" x14ac:dyDescent="0.25">
      <c r="A26" t="s">
        <v>104</v>
      </c>
      <c r="B26">
        <v>0.5</v>
      </c>
      <c r="G26" t="s">
        <v>55</v>
      </c>
    </row>
    <row r="27" spans="1:13" x14ac:dyDescent="0.25">
      <c r="A27" t="s">
        <v>105</v>
      </c>
      <c r="B27" t="s">
        <v>3</v>
      </c>
      <c r="G27" t="s">
        <v>56</v>
      </c>
    </row>
    <row r="28" spans="1:13" x14ac:dyDescent="0.25">
      <c r="A28" t="s">
        <v>106</v>
      </c>
      <c r="B28">
        <v>0.6</v>
      </c>
      <c r="G28" t="s">
        <v>314</v>
      </c>
    </row>
    <row r="29" spans="1:13" x14ac:dyDescent="0.25">
      <c r="A29" t="s">
        <v>107</v>
      </c>
      <c r="B29">
        <v>0.6</v>
      </c>
    </row>
    <row r="30" spans="1:13" x14ac:dyDescent="0.25">
      <c r="A30" t="s">
        <v>108</v>
      </c>
      <c r="B30">
        <v>0.2</v>
      </c>
    </row>
    <row r="31" spans="1:13" x14ac:dyDescent="0.25">
      <c r="A31" t="s">
        <v>109</v>
      </c>
      <c r="B31" t="s">
        <v>3</v>
      </c>
    </row>
    <row r="32" spans="1:13" x14ac:dyDescent="0.25">
      <c r="A32" t="s">
        <v>110</v>
      </c>
      <c r="B32" t="s">
        <v>3</v>
      </c>
    </row>
    <row r="33" spans="1:2" x14ac:dyDescent="0.25">
      <c r="A33" t="s">
        <v>111</v>
      </c>
      <c r="B33" t="s">
        <v>3</v>
      </c>
    </row>
    <row r="34" spans="1:2" x14ac:dyDescent="0.25">
      <c r="A34" t="s">
        <v>112</v>
      </c>
      <c r="B34" t="s">
        <v>3</v>
      </c>
    </row>
    <row r="36" spans="1:2" x14ac:dyDescent="0.25">
      <c r="A36" t="s">
        <v>848</v>
      </c>
      <c r="B36" t="s">
        <v>847</v>
      </c>
    </row>
    <row r="37" spans="1:2" x14ac:dyDescent="0.25">
      <c r="A37" t="s">
        <v>266</v>
      </c>
      <c r="B37" t="s">
        <v>3</v>
      </c>
    </row>
    <row r="38" spans="1:2" x14ac:dyDescent="0.25">
      <c r="A38" t="s">
        <v>267</v>
      </c>
      <c r="B38">
        <v>115.3</v>
      </c>
    </row>
    <row r="39" spans="1:2" x14ac:dyDescent="0.25">
      <c r="A39" t="s">
        <v>268</v>
      </c>
      <c r="B39">
        <v>60.7</v>
      </c>
    </row>
    <row r="40" spans="1:2" x14ac:dyDescent="0.25">
      <c r="A40" t="s">
        <v>269</v>
      </c>
      <c r="B40">
        <v>19.3</v>
      </c>
    </row>
    <row r="41" spans="1:2" x14ac:dyDescent="0.25">
      <c r="A41" t="s">
        <v>270</v>
      </c>
      <c r="B41">
        <v>7</v>
      </c>
    </row>
    <row r="42" spans="1:2" x14ac:dyDescent="0.25">
      <c r="A42" t="s">
        <v>271</v>
      </c>
      <c r="B42">
        <v>1.4</v>
      </c>
    </row>
    <row r="43" spans="1:2" x14ac:dyDescent="0.25">
      <c r="A43" t="s">
        <v>272</v>
      </c>
      <c r="B43">
        <v>0.8</v>
      </c>
    </row>
    <row r="44" spans="1:2" x14ac:dyDescent="0.25">
      <c r="A44" t="s">
        <v>273</v>
      </c>
      <c r="B44">
        <v>0.3</v>
      </c>
    </row>
    <row r="45" spans="1:2" x14ac:dyDescent="0.25">
      <c r="A45" t="s">
        <v>274</v>
      </c>
      <c r="B45" t="s">
        <v>3</v>
      </c>
    </row>
    <row r="46" spans="1:2" x14ac:dyDescent="0.25">
      <c r="A46" t="s">
        <v>275</v>
      </c>
      <c r="B46" t="s">
        <v>3</v>
      </c>
    </row>
    <row r="47" spans="1:2" x14ac:dyDescent="0.25">
      <c r="A47" t="s">
        <v>276</v>
      </c>
      <c r="B47" t="s">
        <v>3</v>
      </c>
    </row>
    <row r="48" spans="1:2" x14ac:dyDescent="0.25">
      <c r="A48" t="s">
        <v>277</v>
      </c>
      <c r="B48" t="s">
        <v>3</v>
      </c>
    </row>
    <row r="49" spans="1:2" x14ac:dyDescent="0.25">
      <c r="A49" t="s">
        <v>278</v>
      </c>
      <c r="B49" t="s">
        <v>3</v>
      </c>
    </row>
    <row r="50" spans="1:2" x14ac:dyDescent="0.25">
      <c r="A50" t="s">
        <v>279</v>
      </c>
      <c r="B50">
        <v>91.9</v>
      </c>
    </row>
    <row r="51" spans="1:2" x14ac:dyDescent="0.25">
      <c r="A51" t="s">
        <v>280</v>
      </c>
      <c r="B51">
        <v>38.1</v>
      </c>
    </row>
    <row r="52" spans="1:2" x14ac:dyDescent="0.25">
      <c r="A52" t="s">
        <v>281</v>
      </c>
      <c r="B52">
        <v>14.9</v>
      </c>
    </row>
    <row r="53" spans="1:2" x14ac:dyDescent="0.25">
      <c r="A53" t="s">
        <v>282</v>
      </c>
      <c r="B53">
        <v>6.2</v>
      </c>
    </row>
    <row r="54" spans="1:2" x14ac:dyDescent="0.25">
      <c r="A54" t="s">
        <v>283</v>
      </c>
      <c r="B54">
        <v>1.9</v>
      </c>
    </row>
    <row r="55" spans="1:2" x14ac:dyDescent="0.25">
      <c r="A55" t="s">
        <v>284</v>
      </c>
      <c r="B55">
        <v>0.6</v>
      </c>
    </row>
    <row r="56" spans="1:2" x14ac:dyDescent="0.25">
      <c r="A56" t="s">
        <v>285</v>
      </c>
      <c r="B56" t="s">
        <v>3</v>
      </c>
    </row>
    <row r="57" spans="1:2" x14ac:dyDescent="0.25">
      <c r="A57" t="s">
        <v>286</v>
      </c>
      <c r="B57" t="s">
        <v>3</v>
      </c>
    </row>
    <row r="58" spans="1:2" x14ac:dyDescent="0.25">
      <c r="A58" t="s">
        <v>287</v>
      </c>
      <c r="B58" t="s">
        <v>3</v>
      </c>
    </row>
    <row r="59" spans="1:2" x14ac:dyDescent="0.25">
      <c r="A59" t="s">
        <v>288</v>
      </c>
      <c r="B59" t="s">
        <v>3</v>
      </c>
    </row>
    <row r="60" spans="1:2" x14ac:dyDescent="0.25">
      <c r="A60" t="s">
        <v>289</v>
      </c>
      <c r="B60" t="s">
        <v>3</v>
      </c>
    </row>
    <row r="61" spans="1:2" x14ac:dyDescent="0.25">
      <c r="A61" t="s">
        <v>290</v>
      </c>
      <c r="B61" t="s">
        <v>3</v>
      </c>
    </row>
    <row r="62" spans="1:2" x14ac:dyDescent="0.25">
      <c r="A62" t="s">
        <v>291</v>
      </c>
      <c r="B62">
        <v>12</v>
      </c>
    </row>
    <row r="63" spans="1:2" x14ac:dyDescent="0.25">
      <c r="A63" t="s">
        <v>292</v>
      </c>
      <c r="B63">
        <v>10.3</v>
      </c>
    </row>
    <row r="64" spans="1:2" x14ac:dyDescent="0.25">
      <c r="A64" t="s">
        <v>293</v>
      </c>
      <c r="B64">
        <v>5.0999999999999996</v>
      </c>
    </row>
    <row r="65" spans="1:2" x14ac:dyDescent="0.25">
      <c r="A65" t="s">
        <v>294</v>
      </c>
      <c r="B65">
        <v>5.9</v>
      </c>
    </row>
    <row r="66" spans="1:2" x14ac:dyDescent="0.25">
      <c r="A66" t="s">
        <v>295</v>
      </c>
      <c r="B66">
        <v>7</v>
      </c>
    </row>
    <row r="67" spans="1:2" x14ac:dyDescent="0.25">
      <c r="A67" t="s">
        <v>296</v>
      </c>
      <c r="B67">
        <v>5.4</v>
      </c>
    </row>
    <row r="68" spans="1:2" x14ac:dyDescent="0.25">
      <c r="A68" t="s">
        <v>297</v>
      </c>
      <c r="B68">
        <v>0.7</v>
      </c>
    </row>
    <row r="69" spans="1:2" x14ac:dyDescent="0.25">
      <c r="A69" t="s">
        <v>298</v>
      </c>
      <c r="B69" t="s">
        <v>3</v>
      </c>
    </row>
    <row r="70" spans="1:2" x14ac:dyDescent="0.25">
      <c r="A70" t="s">
        <v>299</v>
      </c>
      <c r="B70" t="s">
        <v>3</v>
      </c>
    </row>
    <row r="71" spans="1:2" x14ac:dyDescent="0.25">
      <c r="A71" t="s">
        <v>300</v>
      </c>
      <c r="B71" t="s">
        <v>3</v>
      </c>
    </row>
    <row r="72" spans="1:2" x14ac:dyDescent="0.25">
      <c r="A72" t="s">
        <v>301</v>
      </c>
      <c r="B72" t="s">
        <v>3</v>
      </c>
    </row>
    <row r="73" spans="1:2" x14ac:dyDescent="0.25">
      <c r="A73" t="s">
        <v>302</v>
      </c>
      <c r="B73" t="s">
        <v>3</v>
      </c>
    </row>
    <row r="74" spans="1:2" x14ac:dyDescent="0.25">
      <c r="A74" t="s">
        <v>303</v>
      </c>
      <c r="B74">
        <v>192.6</v>
      </c>
    </row>
    <row r="75" spans="1:2" x14ac:dyDescent="0.25">
      <c r="A75" t="s">
        <v>304</v>
      </c>
      <c r="B75">
        <v>110.5</v>
      </c>
    </row>
    <row r="76" spans="1:2" x14ac:dyDescent="0.25">
      <c r="A76" t="s">
        <v>305</v>
      </c>
      <c r="B76">
        <v>20.9</v>
      </c>
    </row>
    <row r="77" spans="1:2" x14ac:dyDescent="0.25">
      <c r="A77" t="s">
        <v>306</v>
      </c>
      <c r="B77">
        <v>7.4</v>
      </c>
    </row>
    <row r="78" spans="1:2" x14ac:dyDescent="0.25">
      <c r="A78" t="s">
        <v>307</v>
      </c>
      <c r="B78">
        <v>2.1</v>
      </c>
    </row>
    <row r="79" spans="1:2" x14ac:dyDescent="0.25">
      <c r="A79" t="s">
        <v>308</v>
      </c>
      <c r="B79">
        <v>0.8</v>
      </c>
    </row>
    <row r="80" spans="1:2" x14ac:dyDescent="0.25">
      <c r="A80" t="s">
        <v>309</v>
      </c>
      <c r="B80" t="s">
        <v>3</v>
      </c>
    </row>
    <row r="81" spans="1:2" x14ac:dyDescent="0.25">
      <c r="A81" t="s">
        <v>310</v>
      </c>
      <c r="B81" t="s">
        <v>3</v>
      </c>
    </row>
    <row r="82" spans="1:2" x14ac:dyDescent="0.25">
      <c r="A82" t="s">
        <v>311</v>
      </c>
      <c r="B82" t="s">
        <v>3</v>
      </c>
    </row>
    <row r="83" spans="1:2" x14ac:dyDescent="0.25">
      <c r="A83" t="s">
        <v>312</v>
      </c>
      <c r="B83" t="s">
        <v>3</v>
      </c>
    </row>
    <row r="84" spans="1:2" x14ac:dyDescent="0.25">
      <c r="A84" t="s">
        <v>313</v>
      </c>
      <c r="B84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0"/>
  <sheetViews>
    <sheetView topLeftCell="A58" workbookViewId="0">
      <selection activeCell="G6" sqref="G6"/>
    </sheetView>
  </sheetViews>
  <sheetFormatPr defaultRowHeight="15" x14ac:dyDescent="0.25"/>
  <cols>
    <col min="1" max="1" width="23.28515625" customWidth="1"/>
  </cols>
  <sheetData>
    <row r="1" spans="1:12" x14ac:dyDescent="0.25">
      <c r="A1" t="s">
        <v>723</v>
      </c>
    </row>
    <row r="2" spans="1:12" x14ac:dyDescent="0.25">
      <c r="I2" t="s">
        <v>839</v>
      </c>
      <c r="J2" t="s">
        <v>840</v>
      </c>
      <c r="K2" t="s">
        <v>841</v>
      </c>
      <c r="L2" t="s">
        <v>842</v>
      </c>
    </row>
    <row r="3" spans="1:12" x14ac:dyDescent="0.25">
      <c r="A3" t="s">
        <v>795</v>
      </c>
      <c r="B3" t="s">
        <v>3</v>
      </c>
      <c r="H3" t="s">
        <v>47</v>
      </c>
      <c r="I3" t="s">
        <v>3</v>
      </c>
      <c r="J3" t="s">
        <v>3</v>
      </c>
      <c r="K3" t="s">
        <v>3</v>
      </c>
      <c r="L3" t="s">
        <v>3</v>
      </c>
    </row>
    <row r="4" spans="1:12" x14ac:dyDescent="0.25">
      <c r="A4" t="s">
        <v>796</v>
      </c>
      <c r="B4">
        <v>18.600000000000001</v>
      </c>
      <c r="H4" t="s">
        <v>48</v>
      </c>
      <c r="I4">
        <v>18.600000000000001</v>
      </c>
      <c r="J4">
        <v>9.8000000000000007</v>
      </c>
      <c r="K4">
        <v>4.0999999999999996</v>
      </c>
      <c r="L4">
        <v>37.9</v>
      </c>
    </row>
    <row r="5" spans="1:12" x14ac:dyDescent="0.25">
      <c r="A5" t="s">
        <v>797</v>
      </c>
      <c r="B5">
        <v>41.8</v>
      </c>
      <c r="H5" t="s">
        <v>49</v>
      </c>
      <c r="I5">
        <v>41.8</v>
      </c>
      <c r="J5">
        <v>10.4</v>
      </c>
      <c r="K5">
        <v>13</v>
      </c>
      <c r="L5">
        <v>45.9</v>
      </c>
    </row>
    <row r="6" spans="1:12" x14ac:dyDescent="0.25">
      <c r="A6" t="s">
        <v>798</v>
      </c>
      <c r="B6">
        <v>64.7</v>
      </c>
      <c r="H6" t="s">
        <v>50</v>
      </c>
      <c r="I6">
        <v>64.7</v>
      </c>
      <c r="J6">
        <v>19.399999999999999</v>
      </c>
      <c r="K6">
        <v>17.600000000000001</v>
      </c>
      <c r="L6">
        <v>37.299999999999997</v>
      </c>
    </row>
    <row r="7" spans="1:12" x14ac:dyDescent="0.25">
      <c r="A7" t="s">
        <v>799</v>
      </c>
      <c r="B7">
        <v>34</v>
      </c>
      <c r="H7" t="s">
        <v>51</v>
      </c>
      <c r="I7">
        <v>34</v>
      </c>
      <c r="J7">
        <v>11</v>
      </c>
      <c r="K7">
        <v>12.1</v>
      </c>
      <c r="L7">
        <v>17.100000000000001</v>
      </c>
    </row>
    <row r="8" spans="1:12" x14ac:dyDescent="0.25">
      <c r="A8" t="s">
        <v>800</v>
      </c>
      <c r="B8">
        <v>14.2</v>
      </c>
      <c r="H8" t="s">
        <v>52</v>
      </c>
      <c r="I8">
        <v>14.2</v>
      </c>
      <c r="J8" t="s">
        <v>3</v>
      </c>
      <c r="K8">
        <v>14</v>
      </c>
      <c r="L8">
        <v>6.9</v>
      </c>
    </row>
    <row r="9" spans="1:12" x14ac:dyDescent="0.25">
      <c r="A9" t="s">
        <v>801</v>
      </c>
      <c r="B9">
        <v>27.6</v>
      </c>
      <c r="H9" t="s">
        <v>53</v>
      </c>
      <c r="I9">
        <v>27.6</v>
      </c>
      <c r="J9">
        <v>17.100000000000001</v>
      </c>
      <c r="K9">
        <v>16</v>
      </c>
      <c r="L9">
        <v>20.3</v>
      </c>
    </row>
    <row r="10" spans="1:12" x14ac:dyDescent="0.25">
      <c r="A10" t="s">
        <v>802</v>
      </c>
      <c r="B10">
        <v>12.1</v>
      </c>
      <c r="H10" t="s">
        <v>54</v>
      </c>
      <c r="I10">
        <v>12.1</v>
      </c>
      <c r="J10">
        <v>41.2</v>
      </c>
      <c r="K10">
        <v>13.2</v>
      </c>
      <c r="L10" t="s">
        <v>3</v>
      </c>
    </row>
    <row r="11" spans="1:12" x14ac:dyDescent="0.25">
      <c r="A11" t="s">
        <v>803</v>
      </c>
      <c r="B11" t="s">
        <v>3</v>
      </c>
      <c r="H11" t="s">
        <v>55</v>
      </c>
      <c r="I11" t="s">
        <v>3</v>
      </c>
      <c r="J11" t="s">
        <v>3</v>
      </c>
      <c r="K11" t="s">
        <v>3</v>
      </c>
      <c r="L11" t="s">
        <v>3</v>
      </c>
    </row>
    <row r="12" spans="1:12" x14ac:dyDescent="0.25">
      <c r="A12" t="s">
        <v>804</v>
      </c>
      <c r="B12" t="s">
        <v>3</v>
      </c>
      <c r="H12" t="s">
        <v>56</v>
      </c>
      <c r="I12" t="s">
        <v>3</v>
      </c>
      <c r="J12" t="s">
        <v>3</v>
      </c>
      <c r="K12" t="s">
        <v>3</v>
      </c>
      <c r="L12" t="s">
        <v>3</v>
      </c>
    </row>
    <row r="13" spans="1:12" x14ac:dyDescent="0.25">
      <c r="A13" t="s">
        <v>805</v>
      </c>
      <c r="B13" t="s">
        <v>3</v>
      </c>
      <c r="H13" t="s">
        <v>314</v>
      </c>
      <c r="I13" t="s">
        <v>3</v>
      </c>
      <c r="J13" t="s">
        <v>3</v>
      </c>
      <c r="K13" t="s">
        <v>3</v>
      </c>
      <c r="L13" t="s">
        <v>3</v>
      </c>
    </row>
    <row r="14" spans="1:12" x14ac:dyDescent="0.25">
      <c r="A14" t="s">
        <v>806</v>
      </c>
      <c r="B14" t="s">
        <v>3</v>
      </c>
    </row>
    <row r="15" spans="1:12" x14ac:dyDescent="0.25">
      <c r="A15" t="s">
        <v>807</v>
      </c>
      <c r="B15">
        <v>9.8000000000000007</v>
      </c>
    </row>
    <row r="16" spans="1:12" x14ac:dyDescent="0.25">
      <c r="A16" t="s">
        <v>808</v>
      </c>
      <c r="B16">
        <v>10.4</v>
      </c>
      <c r="H16" t="s">
        <v>64</v>
      </c>
      <c r="I16" t="s">
        <v>842</v>
      </c>
      <c r="J16" t="s">
        <v>843</v>
      </c>
      <c r="K16" t="s">
        <v>844</v>
      </c>
      <c r="L16" t="s">
        <v>845</v>
      </c>
    </row>
    <row r="17" spans="1:12" x14ac:dyDescent="0.25">
      <c r="A17" t="s">
        <v>809</v>
      </c>
      <c r="B17">
        <v>19.399999999999999</v>
      </c>
      <c r="H17" t="s">
        <v>47</v>
      </c>
      <c r="I17" t="s">
        <v>3</v>
      </c>
      <c r="J17" t="s">
        <v>3</v>
      </c>
      <c r="K17" t="s">
        <v>3</v>
      </c>
      <c r="L17" t="s">
        <v>3</v>
      </c>
    </row>
    <row r="18" spans="1:12" x14ac:dyDescent="0.25">
      <c r="A18" t="s">
        <v>810</v>
      </c>
      <c r="B18">
        <v>11</v>
      </c>
      <c r="H18" t="s">
        <v>71</v>
      </c>
      <c r="I18">
        <v>242</v>
      </c>
      <c r="J18" t="s">
        <v>3</v>
      </c>
      <c r="K18">
        <v>108</v>
      </c>
      <c r="L18">
        <v>93.5</v>
      </c>
    </row>
    <row r="19" spans="1:12" x14ac:dyDescent="0.25">
      <c r="A19" t="s">
        <v>811</v>
      </c>
      <c r="B19" t="s">
        <v>3</v>
      </c>
      <c r="H19" t="s">
        <v>72</v>
      </c>
      <c r="I19">
        <v>171</v>
      </c>
      <c r="J19" t="s">
        <v>3</v>
      </c>
      <c r="K19">
        <v>72.900000000000006</v>
      </c>
      <c r="L19">
        <v>71.2</v>
      </c>
    </row>
    <row r="20" spans="1:12" x14ac:dyDescent="0.25">
      <c r="A20" t="s">
        <v>812</v>
      </c>
      <c r="B20">
        <v>17.100000000000001</v>
      </c>
      <c r="H20" t="s">
        <v>49</v>
      </c>
      <c r="I20">
        <v>158</v>
      </c>
      <c r="J20" t="s">
        <v>3</v>
      </c>
      <c r="K20">
        <v>54.3</v>
      </c>
      <c r="L20">
        <v>43.5</v>
      </c>
    </row>
    <row r="21" spans="1:12" x14ac:dyDescent="0.25">
      <c r="A21" t="s">
        <v>813</v>
      </c>
      <c r="B21">
        <v>41.2</v>
      </c>
      <c r="H21" t="s">
        <v>50</v>
      </c>
      <c r="J21" t="s">
        <v>3</v>
      </c>
      <c r="K21">
        <v>38</v>
      </c>
      <c r="L21">
        <v>29.9</v>
      </c>
    </row>
    <row r="22" spans="1:12" x14ac:dyDescent="0.25">
      <c r="A22" t="s">
        <v>814</v>
      </c>
      <c r="B22" t="s">
        <v>3</v>
      </c>
      <c r="H22" t="s">
        <v>51</v>
      </c>
      <c r="J22">
        <v>7.3</v>
      </c>
      <c r="K22">
        <v>23.8</v>
      </c>
      <c r="L22">
        <v>16.600000000000001</v>
      </c>
    </row>
    <row r="23" spans="1:12" x14ac:dyDescent="0.25">
      <c r="A23" t="s">
        <v>815</v>
      </c>
      <c r="B23" t="s">
        <v>3</v>
      </c>
      <c r="H23" t="s">
        <v>52</v>
      </c>
      <c r="J23">
        <v>19.100000000000001</v>
      </c>
      <c r="K23">
        <v>16.5</v>
      </c>
      <c r="L23">
        <v>17.5</v>
      </c>
    </row>
    <row r="24" spans="1:12" x14ac:dyDescent="0.25">
      <c r="A24" t="s">
        <v>816</v>
      </c>
      <c r="B24" t="s">
        <v>3</v>
      </c>
      <c r="H24" t="s">
        <v>53</v>
      </c>
      <c r="J24">
        <v>24.5</v>
      </c>
      <c r="K24">
        <v>13</v>
      </c>
      <c r="L24">
        <v>6.3</v>
      </c>
    </row>
    <row r="25" spans="1:12" x14ac:dyDescent="0.25">
      <c r="A25" t="s">
        <v>817</v>
      </c>
      <c r="B25" t="s">
        <v>3</v>
      </c>
      <c r="H25" t="s">
        <v>54</v>
      </c>
      <c r="J25">
        <v>5.0999999999999996</v>
      </c>
      <c r="K25">
        <v>5.7</v>
      </c>
    </row>
    <row r="26" spans="1:12" x14ac:dyDescent="0.25">
      <c r="A26" t="s">
        <v>818</v>
      </c>
      <c r="B26">
        <v>4.0999999999999996</v>
      </c>
      <c r="H26" t="s">
        <v>55</v>
      </c>
    </row>
    <row r="27" spans="1:12" x14ac:dyDescent="0.25">
      <c r="A27" t="s">
        <v>819</v>
      </c>
      <c r="B27">
        <v>13</v>
      </c>
      <c r="H27" t="s">
        <v>56</v>
      </c>
    </row>
    <row r="28" spans="1:12" x14ac:dyDescent="0.25">
      <c r="A28" t="s">
        <v>820</v>
      </c>
      <c r="B28">
        <v>17.600000000000001</v>
      </c>
      <c r="H28" t="s">
        <v>314</v>
      </c>
    </row>
    <row r="29" spans="1:12" x14ac:dyDescent="0.25">
      <c r="A29" t="s">
        <v>821</v>
      </c>
      <c r="B29">
        <v>12.1</v>
      </c>
    </row>
    <row r="30" spans="1:12" x14ac:dyDescent="0.25">
      <c r="A30" t="s">
        <v>822</v>
      </c>
      <c r="B30">
        <v>14</v>
      </c>
    </row>
    <row r="31" spans="1:12" x14ac:dyDescent="0.25">
      <c r="A31" t="s">
        <v>823</v>
      </c>
      <c r="B31">
        <v>16</v>
      </c>
    </row>
    <row r="32" spans="1:12" x14ac:dyDescent="0.25">
      <c r="A32" t="s">
        <v>824</v>
      </c>
      <c r="B32">
        <v>13.2</v>
      </c>
    </row>
    <row r="33" spans="1:2" x14ac:dyDescent="0.25">
      <c r="A33" t="s">
        <v>825</v>
      </c>
      <c r="B33" t="s">
        <v>3</v>
      </c>
    </row>
    <row r="34" spans="1:2" x14ac:dyDescent="0.25">
      <c r="A34" t="s">
        <v>826</v>
      </c>
      <c r="B34" t="s">
        <v>3</v>
      </c>
    </row>
    <row r="35" spans="1:2" x14ac:dyDescent="0.25">
      <c r="A35" t="s">
        <v>827</v>
      </c>
      <c r="B35" t="s">
        <v>3</v>
      </c>
    </row>
    <row r="36" spans="1:2" x14ac:dyDescent="0.25">
      <c r="A36" t="s">
        <v>828</v>
      </c>
      <c r="B36" t="s">
        <v>3</v>
      </c>
    </row>
    <row r="37" spans="1:2" x14ac:dyDescent="0.25">
      <c r="A37" t="s">
        <v>829</v>
      </c>
      <c r="B37">
        <v>37.9</v>
      </c>
    </row>
    <row r="38" spans="1:2" x14ac:dyDescent="0.25">
      <c r="A38" t="s">
        <v>830</v>
      </c>
      <c r="B38">
        <v>45.9</v>
      </c>
    </row>
    <row r="39" spans="1:2" x14ac:dyDescent="0.25">
      <c r="A39" t="s">
        <v>831</v>
      </c>
      <c r="B39">
        <v>37.299999999999997</v>
      </c>
    </row>
    <row r="40" spans="1:2" x14ac:dyDescent="0.25">
      <c r="A40" t="s">
        <v>832</v>
      </c>
      <c r="B40">
        <v>17.100000000000001</v>
      </c>
    </row>
    <row r="41" spans="1:2" x14ac:dyDescent="0.25">
      <c r="A41" t="s">
        <v>833</v>
      </c>
      <c r="B41">
        <v>6.9</v>
      </c>
    </row>
    <row r="42" spans="1:2" x14ac:dyDescent="0.25">
      <c r="A42" t="s">
        <v>834</v>
      </c>
      <c r="B42">
        <v>20.3</v>
      </c>
    </row>
    <row r="43" spans="1:2" x14ac:dyDescent="0.25">
      <c r="A43" t="s">
        <v>835</v>
      </c>
      <c r="B43" t="s">
        <v>3</v>
      </c>
    </row>
    <row r="44" spans="1:2" x14ac:dyDescent="0.25">
      <c r="A44" t="s">
        <v>836</v>
      </c>
      <c r="B44" t="s">
        <v>3</v>
      </c>
    </row>
    <row r="45" spans="1:2" x14ac:dyDescent="0.25">
      <c r="A45" t="s">
        <v>837</v>
      </c>
      <c r="B45" t="s">
        <v>3</v>
      </c>
    </row>
    <row r="46" spans="1:2" x14ac:dyDescent="0.25">
      <c r="A46" t="s">
        <v>838</v>
      </c>
      <c r="B46" t="s">
        <v>3</v>
      </c>
    </row>
    <row r="51" spans="1:2" x14ac:dyDescent="0.25">
      <c r="A51" t="s">
        <v>755</v>
      </c>
      <c r="B51" t="s">
        <v>3</v>
      </c>
    </row>
    <row r="52" spans="1:2" x14ac:dyDescent="0.25">
      <c r="A52" t="s">
        <v>756</v>
      </c>
      <c r="B52">
        <v>242</v>
      </c>
    </row>
    <row r="53" spans="1:2" x14ac:dyDescent="0.25">
      <c r="A53" t="s">
        <v>757</v>
      </c>
      <c r="B53">
        <v>171</v>
      </c>
    </row>
    <row r="54" spans="1:2" x14ac:dyDescent="0.25">
      <c r="A54" t="s">
        <v>758</v>
      </c>
      <c r="B54">
        <v>158</v>
      </c>
    </row>
    <row r="55" spans="1:2" x14ac:dyDescent="0.25">
      <c r="A55" t="s">
        <v>759</v>
      </c>
      <c r="B55" t="s">
        <v>3</v>
      </c>
    </row>
    <row r="56" spans="1:2" x14ac:dyDescent="0.25">
      <c r="A56" t="s">
        <v>760</v>
      </c>
      <c r="B56" t="s">
        <v>3</v>
      </c>
    </row>
    <row r="57" spans="1:2" x14ac:dyDescent="0.25">
      <c r="A57" t="s">
        <v>761</v>
      </c>
      <c r="B57" t="s">
        <v>3</v>
      </c>
    </row>
    <row r="58" spans="1:2" x14ac:dyDescent="0.25">
      <c r="A58" t="s">
        <v>762</v>
      </c>
      <c r="B58" t="s">
        <v>3</v>
      </c>
    </row>
    <row r="59" spans="1:2" x14ac:dyDescent="0.25">
      <c r="A59" t="s">
        <v>763</v>
      </c>
      <c r="B59" t="s">
        <v>3</v>
      </c>
    </row>
    <row r="60" spans="1:2" x14ac:dyDescent="0.25">
      <c r="A60" t="s">
        <v>764</v>
      </c>
      <c r="B60">
        <v>7.3</v>
      </c>
    </row>
    <row r="61" spans="1:2" x14ac:dyDescent="0.25">
      <c r="A61" t="s">
        <v>765</v>
      </c>
      <c r="B61">
        <v>19.100000000000001</v>
      </c>
    </row>
    <row r="62" spans="1:2" x14ac:dyDescent="0.25">
      <c r="A62" t="s">
        <v>766</v>
      </c>
      <c r="B62">
        <v>24.5</v>
      </c>
    </row>
    <row r="63" spans="1:2" x14ac:dyDescent="0.25">
      <c r="A63" t="s">
        <v>767</v>
      </c>
      <c r="B63">
        <v>5.0999999999999996</v>
      </c>
    </row>
    <row r="64" spans="1:2" x14ac:dyDescent="0.25">
      <c r="A64" t="s">
        <v>768</v>
      </c>
      <c r="B64" t="s">
        <v>3</v>
      </c>
    </row>
    <row r="65" spans="1:2" x14ac:dyDescent="0.25">
      <c r="A65" t="s">
        <v>769</v>
      </c>
      <c r="B65" t="s">
        <v>3</v>
      </c>
    </row>
    <row r="66" spans="1:2" x14ac:dyDescent="0.25">
      <c r="A66" t="s">
        <v>770</v>
      </c>
      <c r="B66" t="s">
        <v>3</v>
      </c>
    </row>
    <row r="67" spans="1:2" x14ac:dyDescent="0.25">
      <c r="A67" t="s">
        <v>771</v>
      </c>
      <c r="B67" t="s">
        <v>3</v>
      </c>
    </row>
    <row r="68" spans="1:2" x14ac:dyDescent="0.25">
      <c r="A68" t="s">
        <v>772</v>
      </c>
      <c r="B68">
        <v>108</v>
      </c>
    </row>
    <row r="69" spans="1:2" x14ac:dyDescent="0.25">
      <c r="A69" t="s">
        <v>773</v>
      </c>
      <c r="B69">
        <v>72.900000000000006</v>
      </c>
    </row>
    <row r="70" spans="1:2" x14ac:dyDescent="0.25">
      <c r="A70" t="s">
        <v>774</v>
      </c>
      <c r="B70">
        <v>54.3</v>
      </c>
    </row>
    <row r="71" spans="1:2" x14ac:dyDescent="0.25">
      <c r="A71" t="s">
        <v>775</v>
      </c>
      <c r="B71">
        <v>38</v>
      </c>
    </row>
    <row r="72" spans="1:2" x14ac:dyDescent="0.25">
      <c r="A72" t="s">
        <v>776</v>
      </c>
      <c r="B72">
        <v>23.8</v>
      </c>
    </row>
    <row r="73" spans="1:2" x14ac:dyDescent="0.25">
      <c r="A73" t="s">
        <v>777</v>
      </c>
      <c r="B73">
        <v>16.5</v>
      </c>
    </row>
    <row r="74" spans="1:2" x14ac:dyDescent="0.25">
      <c r="A74" t="s">
        <v>778</v>
      </c>
      <c r="B74">
        <v>13</v>
      </c>
    </row>
    <row r="75" spans="1:2" x14ac:dyDescent="0.25">
      <c r="A75" t="s">
        <v>779</v>
      </c>
      <c r="B75">
        <v>5.7</v>
      </c>
    </row>
    <row r="76" spans="1:2" x14ac:dyDescent="0.25">
      <c r="A76" t="s">
        <v>780</v>
      </c>
      <c r="B76" t="s">
        <v>3</v>
      </c>
    </row>
    <row r="77" spans="1:2" x14ac:dyDescent="0.25">
      <c r="A77" t="s">
        <v>781</v>
      </c>
      <c r="B77" t="s">
        <v>3</v>
      </c>
    </row>
    <row r="78" spans="1:2" x14ac:dyDescent="0.25">
      <c r="A78" t="s">
        <v>782</v>
      </c>
      <c r="B78" t="s">
        <v>3</v>
      </c>
    </row>
    <row r="79" spans="1:2" x14ac:dyDescent="0.25">
      <c r="A79" t="s">
        <v>783</v>
      </c>
      <c r="B79" t="s">
        <v>3</v>
      </c>
    </row>
    <row r="80" spans="1:2" x14ac:dyDescent="0.25">
      <c r="A80" t="s">
        <v>784</v>
      </c>
      <c r="B80">
        <v>93.5</v>
      </c>
    </row>
    <row r="81" spans="1:2" x14ac:dyDescent="0.25">
      <c r="A81" t="s">
        <v>785</v>
      </c>
      <c r="B81">
        <v>71.2</v>
      </c>
    </row>
    <row r="82" spans="1:2" x14ac:dyDescent="0.25">
      <c r="A82" t="s">
        <v>786</v>
      </c>
      <c r="B82">
        <v>43.5</v>
      </c>
    </row>
    <row r="83" spans="1:2" x14ac:dyDescent="0.25">
      <c r="A83" t="s">
        <v>787</v>
      </c>
      <c r="B83">
        <v>29.9</v>
      </c>
    </row>
    <row r="84" spans="1:2" x14ac:dyDescent="0.25">
      <c r="A84" t="s">
        <v>788</v>
      </c>
      <c r="B84">
        <v>16.600000000000001</v>
      </c>
    </row>
    <row r="85" spans="1:2" x14ac:dyDescent="0.25">
      <c r="A85" t="s">
        <v>789</v>
      </c>
      <c r="B85">
        <v>17.5</v>
      </c>
    </row>
    <row r="86" spans="1:2" x14ac:dyDescent="0.25">
      <c r="A86" t="s">
        <v>790</v>
      </c>
      <c r="B86">
        <v>6.3</v>
      </c>
    </row>
    <row r="87" spans="1:2" x14ac:dyDescent="0.25">
      <c r="A87" t="s">
        <v>791</v>
      </c>
      <c r="B87" t="s">
        <v>3</v>
      </c>
    </row>
    <row r="88" spans="1:2" x14ac:dyDescent="0.25">
      <c r="A88" t="s">
        <v>792</v>
      </c>
      <c r="B88" t="s">
        <v>3</v>
      </c>
    </row>
    <row r="89" spans="1:2" x14ac:dyDescent="0.25">
      <c r="A89" t="s">
        <v>793</v>
      </c>
      <c r="B89" t="s">
        <v>3</v>
      </c>
    </row>
    <row r="90" spans="1:2" x14ac:dyDescent="0.25">
      <c r="A90" t="s">
        <v>794</v>
      </c>
      <c r="B90" t="s">
        <v>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6"/>
  <sheetViews>
    <sheetView topLeftCell="A34" workbookViewId="0">
      <selection activeCell="B48" sqref="B48"/>
    </sheetView>
  </sheetViews>
  <sheetFormatPr defaultRowHeight="15" x14ac:dyDescent="0.25"/>
  <cols>
    <col min="1" max="1" width="21.5703125" customWidth="1"/>
  </cols>
  <sheetData>
    <row r="1" spans="1:12" x14ac:dyDescent="0.25">
      <c r="A1" t="s">
        <v>603</v>
      </c>
    </row>
    <row r="2" spans="1:12" x14ac:dyDescent="0.25">
      <c r="A2" t="s">
        <v>63</v>
      </c>
    </row>
    <row r="3" spans="1:12" x14ac:dyDescent="0.25">
      <c r="B3" t="s">
        <v>847</v>
      </c>
    </row>
    <row r="4" spans="1:12" x14ac:dyDescent="0.25">
      <c r="A4" t="s">
        <v>604</v>
      </c>
      <c r="B4" t="s">
        <v>3</v>
      </c>
    </row>
    <row r="5" spans="1:12" x14ac:dyDescent="0.25">
      <c r="A5" t="s">
        <v>605</v>
      </c>
      <c r="B5" t="s">
        <v>3</v>
      </c>
    </row>
    <row r="6" spans="1:12" x14ac:dyDescent="0.25">
      <c r="A6" t="s">
        <v>606</v>
      </c>
      <c r="B6" t="s">
        <v>3</v>
      </c>
    </row>
    <row r="7" spans="1:12" x14ac:dyDescent="0.25">
      <c r="A7" t="s">
        <v>607</v>
      </c>
      <c r="B7" t="s">
        <v>3</v>
      </c>
    </row>
    <row r="8" spans="1:12" x14ac:dyDescent="0.25">
      <c r="A8" t="s">
        <v>608</v>
      </c>
      <c r="B8" t="s">
        <v>3</v>
      </c>
    </row>
    <row r="9" spans="1:12" x14ac:dyDescent="0.25">
      <c r="A9" t="s">
        <v>609</v>
      </c>
      <c r="B9" t="s">
        <v>3</v>
      </c>
      <c r="H9" t="s">
        <v>63</v>
      </c>
      <c r="I9" t="s">
        <v>695</v>
      </c>
      <c r="J9" t="s">
        <v>696</v>
      </c>
      <c r="K9" t="s">
        <v>697</v>
      </c>
      <c r="L9" t="s">
        <v>698</v>
      </c>
    </row>
    <row r="10" spans="1:12" x14ac:dyDescent="0.25">
      <c r="A10" t="s">
        <v>610</v>
      </c>
      <c r="B10" t="s">
        <v>3</v>
      </c>
      <c r="H10" t="s">
        <v>47</v>
      </c>
      <c r="I10" t="s">
        <v>3</v>
      </c>
      <c r="J10" t="s">
        <v>3</v>
      </c>
      <c r="K10" t="s">
        <v>3</v>
      </c>
      <c r="L10" t="s">
        <v>3</v>
      </c>
    </row>
    <row r="11" spans="1:12" x14ac:dyDescent="0.25">
      <c r="A11" t="s">
        <v>611</v>
      </c>
      <c r="B11" t="s">
        <v>3</v>
      </c>
      <c r="H11" t="s">
        <v>48</v>
      </c>
      <c r="J11">
        <v>9.6999999999999993</v>
      </c>
      <c r="K11" t="s">
        <v>3</v>
      </c>
      <c r="L11" t="s">
        <v>3</v>
      </c>
    </row>
    <row r="12" spans="1:12" x14ac:dyDescent="0.25">
      <c r="A12" t="s">
        <v>612</v>
      </c>
      <c r="B12" t="s">
        <v>3</v>
      </c>
      <c r="H12" t="s">
        <v>49</v>
      </c>
      <c r="I12" t="s">
        <v>3</v>
      </c>
      <c r="J12">
        <v>11.4</v>
      </c>
      <c r="K12" t="s">
        <v>3</v>
      </c>
      <c r="L12" t="s">
        <v>3</v>
      </c>
    </row>
    <row r="13" spans="1:12" x14ac:dyDescent="0.25">
      <c r="A13" t="s">
        <v>613</v>
      </c>
      <c r="B13" t="s">
        <v>3</v>
      </c>
      <c r="H13" t="s">
        <v>50</v>
      </c>
      <c r="I13" t="s">
        <v>3</v>
      </c>
      <c r="J13">
        <v>7.9</v>
      </c>
      <c r="K13" t="s">
        <v>3</v>
      </c>
      <c r="L13" t="s">
        <v>3</v>
      </c>
    </row>
    <row r="14" spans="1:12" x14ac:dyDescent="0.25">
      <c r="A14" t="s">
        <v>614</v>
      </c>
      <c r="B14" t="s">
        <v>3</v>
      </c>
      <c r="H14" t="s">
        <v>51</v>
      </c>
      <c r="I14" t="s">
        <v>3</v>
      </c>
      <c r="J14">
        <v>1</v>
      </c>
      <c r="K14" t="s">
        <v>3</v>
      </c>
      <c r="L14" t="s">
        <v>3</v>
      </c>
    </row>
    <row r="15" spans="1:12" x14ac:dyDescent="0.25">
      <c r="A15" t="s">
        <v>615</v>
      </c>
      <c r="B15">
        <v>9.6999999999999993</v>
      </c>
      <c r="H15" t="s">
        <v>52</v>
      </c>
      <c r="I15" t="s">
        <v>3</v>
      </c>
      <c r="J15" t="s">
        <v>3</v>
      </c>
      <c r="K15" t="s">
        <v>3</v>
      </c>
      <c r="L15" t="s">
        <v>3</v>
      </c>
    </row>
    <row r="16" spans="1:12" x14ac:dyDescent="0.25">
      <c r="A16" t="s">
        <v>616</v>
      </c>
      <c r="B16">
        <v>11.4</v>
      </c>
      <c r="H16" t="s">
        <v>53</v>
      </c>
      <c r="I16" t="s">
        <v>3</v>
      </c>
      <c r="J16" t="s">
        <v>3</v>
      </c>
      <c r="K16" t="s">
        <v>3</v>
      </c>
      <c r="L16" t="s">
        <v>3</v>
      </c>
    </row>
    <row r="17" spans="1:16" x14ac:dyDescent="0.25">
      <c r="A17" t="s">
        <v>617</v>
      </c>
      <c r="B17">
        <v>7.9</v>
      </c>
      <c r="H17" t="s">
        <v>54</v>
      </c>
      <c r="I17" t="s">
        <v>3</v>
      </c>
      <c r="J17" t="s">
        <v>3</v>
      </c>
      <c r="K17" t="s">
        <v>3</v>
      </c>
      <c r="L17" t="s">
        <v>3</v>
      </c>
    </row>
    <row r="18" spans="1:16" x14ac:dyDescent="0.25">
      <c r="A18" t="s">
        <v>618</v>
      </c>
      <c r="B18">
        <v>1</v>
      </c>
      <c r="H18" t="s">
        <v>55</v>
      </c>
      <c r="I18" t="s">
        <v>3</v>
      </c>
      <c r="J18" t="s">
        <v>3</v>
      </c>
      <c r="K18" t="s">
        <v>3</v>
      </c>
      <c r="L18" t="s">
        <v>3</v>
      </c>
    </row>
    <row r="19" spans="1:16" x14ac:dyDescent="0.25">
      <c r="A19" t="s">
        <v>619</v>
      </c>
      <c r="B19" t="s">
        <v>3</v>
      </c>
      <c r="H19" t="s">
        <v>56</v>
      </c>
      <c r="I19" t="s">
        <v>3</v>
      </c>
      <c r="J19" t="s">
        <v>3</v>
      </c>
      <c r="K19" t="s">
        <v>3</v>
      </c>
      <c r="L19" t="s">
        <v>3</v>
      </c>
    </row>
    <row r="20" spans="1:16" x14ac:dyDescent="0.25">
      <c r="A20" t="s">
        <v>620</v>
      </c>
      <c r="B20" t="s">
        <v>3</v>
      </c>
      <c r="H20" t="s">
        <v>314</v>
      </c>
      <c r="I20" t="s">
        <v>3</v>
      </c>
      <c r="J20" t="s">
        <v>3</v>
      </c>
      <c r="K20" t="s">
        <v>3</v>
      </c>
      <c r="L20" t="s">
        <v>3</v>
      </c>
    </row>
    <row r="21" spans="1:16" x14ac:dyDescent="0.25">
      <c r="A21" t="s">
        <v>621</v>
      </c>
      <c r="B21" t="s">
        <v>3</v>
      </c>
    </row>
    <row r="22" spans="1:16" x14ac:dyDescent="0.25">
      <c r="A22" t="s">
        <v>622</v>
      </c>
      <c r="B22" t="s">
        <v>3</v>
      </c>
    </row>
    <row r="23" spans="1:16" x14ac:dyDescent="0.25">
      <c r="A23" t="s">
        <v>623</v>
      </c>
      <c r="B23" t="s">
        <v>3</v>
      </c>
      <c r="H23" t="s">
        <v>64</v>
      </c>
      <c r="I23" t="s">
        <v>699</v>
      </c>
      <c r="J23" t="s">
        <v>700</v>
      </c>
      <c r="K23" t="s">
        <v>701</v>
      </c>
      <c r="L23" t="s">
        <v>702</v>
      </c>
      <c r="M23" t="s">
        <v>80</v>
      </c>
      <c r="N23" t="s">
        <v>70</v>
      </c>
      <c r="O23" t="s">
        <v>703</v>
      </c>
      <c r="P23" t="s">
        <v>704</v>
      </c>
    </row>
    <row r="24" spans="1:16" x14ac:dyDescent="0.25">
      <c r="A24" t="s">
        <v>624</v>
      </c>
      <c r="B24" t="s">
        <v>3</v>
      </c>
      <c r="H24" t="s">
        <v>47</v>
      </c>
      <c r="I24" t="s">
        <v>3</v>
      </c>
      <c r="J24" t="s">
        <v>3</v>
      </c>
      <c r="K24" t="s">
        <v>3</v>
      </c>
      <c r="L24" t="s">
        <v>3</v>
      </c>
    </row>
    <row r="25" spans="1:16" x14ac:dyDescent="0.25">
      <c r="A25" t="s">
        <v>625</v>
      </c>
      <c r="B25" t="s">
        <v>3</v>
      </c>
      <c r="H25" t="s">
        <v>71</v>
      </c>
      <c r="I25">
        <v>139</v>
      </c>
      <c r="J25">
        <v>162</v>
      </c>
      <c r="K25">
        <v>125</v>
      </c>
      <c r="L25">
        <v>16.600000000000001</v>
      </c>
      <c r="M25">
        <f>AVERAGE(I25:L25)</f>
        <v>110.65</v>
      </c>
      <c r="N25">
        <f>_xlfn.STDEV.S(I25:L25)</f>
        <v>64.528727452714151</v>
      </c>
      <c r="O25">
        <f>AVERAGE(I25:K25)</f>
        <v>142</v>
      </c>
      <c r="P25">
        <f>_xlfn.STDEV.S(I25:K25)</f>
        <v>18.681541692269406</v>
      </c>
    </row>
    <row r="26" spans="1:16" x14ac:dyDescent="0.25">
      <c r="A26" t="s">
        <v>626</v>
      </c>
      <c r="B26" t="s">
        <v>3</v>
      </c>
      <c r="H26" t="s">
        <v>72</v>
      </c>
      <c r="I26">
        <v>63.9</v>
      </c>
      <c r="J26">
        <v>71.5</v>
      </c>
      <c r="K26">
        <v>73.5</v>
      </c>
      <c r="L26">
        <v>6.4</v>
      </c>
      <c r="M26">
        <f t="shared" ref="M26:M30" si="0">AVERAGE(I26:L26)</f>
        <v>53.825000000000003</v>
      </c>
      <c r="N26">
        <f t="shared" ref="N26:N30" si="1">_xlfn.STDEV.S(I26:L26)</f>
        <v>31.88598176837797</v>
      </c>
      <c r="O26">
        <f t="shared" ref="O26:O30" si="2">AVERAGE(I26:K26)</f>
        <v>69.63333333333334</v>
      </c>
      <c r="P26">
        <f t="shared" ref="P26:P30" si="3">_xlfn.STDEV.S(I26:K26)</f>
        <v>5.0649119768593556</v>
      </c>
    </row>
    <row r="27" spans="1:16" x14ac:dyDescent="0.25">
      <c r="A27" t="s">
        <v>627</v>
      </c>
      <c r="B27" t="s">
        <v>3</v>
      </c>
      <c r="H27" t="s">
        <v>49</v>
      </c>
      <c r="I27">
        <v>25.6</v>
      </c>
      <c r="J27">
        <v>33.299999999999997</v>
      </c>
      <c r="K27">
        <v>23.8</v>
      </c>
      <c r="L27">
        <v>9.5</v>
      </c>
      <c r="M27">
        <f t="shared" si="0"/>
        <v>23.05</v>
      </c>
      <c r="N27">
        <f t="shared" si="1"/>
        <v>9.9285782802305924</v>
      </c>
      <c r="O27">
        <f t="shared" si="2"/>
        <v>27.566666666666666</v>
      </c>
      <c r="P27">
        <f t="shared" si="3"/>
        <v>5.0461206221545218</v>
      </c>
    </row>
    <row r="28" spans="1:16" x14ac:dyDescent="0.25">
      <c r="A28" t="s">
        <v>628</v>
      </c>
      <c r="B28" t="s">
        <v>3</v>
      </c>
      <c r="H28" t="s">
        <v>50</v>
      </c>
      <c r="I28">
        <v>20.7</v>
      </c>
      <c r="J28">
        <v>22</v>
      </c>
      <c r="K28">
        <v>12.2</v>
      </c>
      <c r="L28">
        <v>12.7</v>
      </c>
      <c r="M28">
        <f t="shared" si="0"/>
        <v>16.900000000000002</v>
      </c>
      <c r="N28">
        <f t="shared" si="1"/>
        <v>5.1697840058039697</v>
      </c>
      <c r="O28">
        <f t="shared" si="2"/>
        <v>18.3</v>
      </c>
      <c r="P28">
        <f t="shared" si="3"/>
        <v>5.322593352868493</v>
      </c>
    </row>
    <row r="29" spans="1:16" x14ac:dyDescent="0.25">
      <c r="A29" t="s">
        <v>629</v>
      </c>
      <c r="B29" t="s">
        <v>3</v>
      </c>
      <c r="H29" t="s">
        <v>51</v>
      </c>
      <c r="I29">
        <v>7.2</v>
      </c>
      <c r="J29">
        <v>6.8</v>
      </c>
      <c r="K29">
        <v>6.6</v>
      </c>
      <c r="L29">
        <v>14.4</v>
      </c>
      <c r="M29">
        <f t="shared" si="0"/>
        <v>8.75</v>
      </c>
      <c r="N29">
        <f t="shared" si="1"/>
        <v>3.7749172176353749</v>
      </c>
      <c r="O29">
        <f t="shared" si="2"/>
        <v>6.8666666666666671</v>
      </c>
      <c r="P29">
        <f t="shared" si="3"/>
        <v>0.30550504633038961</v>
      </c>
    </row>
    <row r="30" spans="1:16" x14ac:dyDescent="0.25">
      <c r="A30" t="s">
        <v>630</v>
      </c>
      <c r="B30" t="s">
        <v>3</v>
      </c>
      <c r="H30" t="s">
        <v>52</v>
      </c>
      <c r="I30">
        <v>3.6</v>
      </c>
      <c r="J30">
        <v>5.3</v>
      </c>
      <c r="K30">
        <v>3.4</v>
      </c>
      <c r="L30">
        <v>18.100000000000001</v>
      </c>
      <c r="M30">
        <f t="shared" si="0"/>
        <v>7.6000000000000005</v>
      </c>
      <c r="N30">
        <f t="shared" si="1"/>
        <v>7.0517137396994984</v>
      </c>
      <c r="O30">
        <f t="shared" si="2"/>
        <v>4.1000000000000005</v>
      </c>
      <c r="P30">
        <f t="shared" si="3"/>
        <v>1.0440306508910533</v>
      </c>
    </row>
    <row r="31" spans="1:16" x14ac:dyDescent="0.25">
      <c r="A31" t="s">
        <v>631</v>
      </c>
      <c r="B31" t="s">
        <v>3</v>
      </c>
      <c r="H31" t="s">
        <v>53</v>
      </c>
      <c r="I31" t="s">
        <v>3</v>
      </c>
      <c r="J31" t="s">
        <v>3</v>
      </c>
      <c r="K31" t="s">
        <v>3</v>
      </c>
      <c r="L31" t="s">
        <v>3</v>
      </c>
    </row>
    <row r="32" spans="1:16" x14ac:dyDescent="0.25">
      <c r="A32" t="s">
        <v>632</v>
      </c>
      <c r="B32" t="s">
        <v>3</v>
      </c>
      <c r="H32" t="s">
        <v>54</v>
      </c>
      <c r="I32" t="s">
        <v>3</v>
      </c>
      <c r="J32" t="s">
        <v>3</v>
      </c>
      <c r="K32" t="s">
        <v>3</v>
      </c>
      <c r="L32" t="s">
        <v>3</v>
      </c>
    </row>
    <row r="33" spans="1:12" x14ac:dyDescent="0.25">
      <c r="A33" t="s">
        <v>633</v>
      </c>
      <c r="B33" t="s">
        <v>3</v>
      </c>
      <c r="H33" t="s">
        <v>55</v>
      </c>
      <c r="I33" t="s">
        <v>3</v>
      </c>
      <c r="J33" t="s">
        <v>3</v>
      </c>
      <c r="K33" t="s">
        <v>3</v>
      </c>
      <c r="L33" t="s">
        <v>3</v>
      </c>
    </row>
    <row r="34" spans="1:12" x14ac:dyDescent="0.25">
      <c r="A34" t="s">
        <v>634</v>
      </c>
      <c r="B34" t="s">
        <v>3</v>
      </c>
      <c r="H34" t="s">
        <v>56</v>
      </c>
      <c r="I34" t="s">
        <v>3</v>
      </c>
      <c r="J34" t="s">
        <v>3</v>
      </c>
      <c r="K34" t="s">
        <v>3</v>
      </c>
      <c r="L34" t="s">
        <v>3</v>
      </c>
    </row>
    <row r="35" spans="1:12" x14ac:dyDescent="0.25">
      <c r="A35" t="s">
        <v>635</v>
      </c>
      <c r="B35" t="s">
        <v>3</v>
      </c>
      <c r="H35" t="s">
        <v>314</v>
      </c>
      <c r="I35" t="s">
        <v>3</v>
      </c>
      <c r="J35" t="s">
        <v>3</v>
      </c>
      <c r="K35" t="s">
        <v>3</v>
      </c>
      <c r="L35" t="s">
        <v>3</v>
      </c>
    </row>
    <row r="36" spans="1:12" x14ac:dyDescent="0.25">
      <c r="A36" t="s">
        <v>636</v>
      </c>
      <c r="B36" t="s">
        <v>3</v>
      </c>
    </row>
    <row r="37" spans="1:12" x14ac:dyDescent="0.25">
      <c r="A37" t="s">
        <v>637</v>
      </c>
      <c r="B37" t="s">
        <v>3</v>
      </c>
    </row>
    <row r="38" spans="1:12" x14ac:dyDescent="0.25">
      <c r="A38" t="s">
        <v>638</v>
      </c>
      <c r="B38" t="s">
        <v>3</v>
      </c>
    </row>
    <row r="39" spans="1:12" x14ac:dyDescent="0.25">
      <c r="A39" t="s">
        <v>639</v>
      </c>
      <c r="B39" t="s">
        <v>3</v>
      </c>
    </row>
    <row r="40" spans="1:12" x14ac:dyDescent="0.25">
      <c r="A40" t="s">
        <v>640</v>
      </c>
      <c r="B40" t="s">
        <v>3</v>
      </c>
    </row>
    <row r="41" spans="1:12" x14ac:dyDescent="0.25">
      <c r="A41" t="s">
        <v>641</v>
      </c>
      <c r="B41" t="s">
        <v>3</v>
      </c>
    </row>
    <row r="42" spans="1:12" x14ac:dyDescent="0.25">
      <c r="A42" t="s">
        <v>642</v>
      </c>
      <c r="B42" t="s">
        <v>3</v>
      </c>
    </row>
    <row r="43" spans="1:12" x14ac:dyDescent="0.25">
      <c r="A43" t="s">
        <v>643</v>
      </c>
      <c r="B43" t="s">
        <v>3</v>
      </c>
    </row>
    <row r="44" spans="1:12" x14ac:dyDescent="0.25">
      <c r="A44" t="s">
        <v>644</v>
      </c>
      <c r="B44" t="s">
        <v>3</v>
      </c>
    </row>
    <row r="45" spans="1:12" x14ac:dyDescent="0.25">
      <c r="A45" t="s">
        <v>645</v>
      </c>
      <c r="B45" t="s">
        <v>3</v>
      </c>
    </row>
    <row r="46" spans="1:12" x14ac:dyDescent="0.25">
      <c r="A46" t="s">
        <v>646</v>
      </c>
      <c r="B46" t="s">
        <v>3</v>
      </c>
    </row>
    <row r="48" spans="1:12" x14ac:dyDescent="0.25">
      <c r="A48" t="s">
        <v>848</v>
      </c>
      <c r="B48" t="s">
        <v>847</v>
      </c>
    </row>
    <row r="49" spans="1:2" x14ac:dyDescent="0.25">
      <c r="A49" t="s">
        <v>647</v>
      </c>
      <c r="B49" t="s">
        <v>3</v>
      </c>
    </row>
    <row r="50" spans="1:2" x14ac:dyDescent="0.25">
      <c r="A50" t="s">
        <v>648</v>
      </c>
      <c r="B50">
        <v>139</v>
      </c>
    </row>
    <row r="51" spans="1:2" x14ac:dyDescent="0.25">
      <c r="A51" t="s">
        <v>649</v>
      </c>
      <c r="B51">
        <v>63.9</v>
      </c>
    </row>
    <row r="52" spans="1:2" x14ac:dyDescent="0.25">
      <c r="A52" t="s">
        <v>650</v>
      </c>
      <c r="B52">
        <v>25.6</v>
      </c>
    </row>
    <row r="53" spans="1:2" x14ac:dyDescent="0.25">
      <c r="A53" t="s">
        <v>651</v>
      </c>
      <c r="B53">
        <v>20.7</v>
      </c>
    </row>
    <row r="54" spans="1:2" x14ac:dyDescent="0.25">
      <c r="A54" t="s">
        <v>652</v>
      </c>
      <c r="B54">
        <v>7.2</v>
      </c>
    </row>
    <row r="55" spans="1:2" x14ac:dyDescent="0.25">
      <c r="A55" t="s">
        <v>653</v>
      </c>
      <c r="B55">
        <v>3.6</v>
      </c>
    </row>
    <row r="56" spans="1:2" x14ac:dyDescent="0.25">
      <c r="A56" t="s">
        <v>654</v>
      </c>
      <c r="B56" t="s">
        <v>3</v>
      </c>
    </row>
    <row r="57" spans="1:2" x14ac:dyDescent="0.25">
      <c r="A57" t="s">
        <v>655</v>
      </c>
      <c r="B57" t="s">
        <v>3</v>
      </c>
    </row>
    <row r="58" spans="1:2" x14ac:dyDescent="0.25">
      <c r="A58" t="s">
        <v>656</v>
      </c>
      <c r="B58" t="s">
        <v>3</v>
      </c>
    </row>
    <row r="59" spans="1:2" x14ac:dyDescent="0.25">
      <c r="A59" t="s">
        <v>657</v>
      </c>
      <c r="B59" t="s">
        <v>3</v>
      </c>
    </row>
    <row r="60" spans="1:2" x14ac:dyDescent="0.25">
      <c r="A60" t="s">
        <v>658</v>
      </c>
      <c r="B60" t="s">
        <v>3</v>
      </c>
    </row>
    <row r="61" spans="1:2" x14ac:dyDescent="0.25">
      <c r="A61" t="s">
        <v>659</v>
      </c>
      <c r="B61" t="s">
        <v>3</v>
      </c>
    </row>
    <row r="62" spans="1:2" x14ac:dyDescent="0.25">
      <c r="A62" t="s">
        <v>660</v>
      </c>
      <c r="B62">
        <v>162</v>
      </c>
    </row>
    <row r="63" spans="1:2" x14ac:dyDescent="0.25">
      <c r="A63" t="s">
        <v>661</v>
      </c>
      <c r="B63">
        <v>71.5</v>
      </c>
    </row>
    <row r="64" spans="1:2" x14ac:dyDescent="0.25">
      <c r="A64" t="s">
        <v>662</v>
      </c>
      <c r="B64">
        <v>33.299999999999997</v>
      </c>
    </row>
    <row r="65" spans="1:2" x14ac:dyDescent="0.25">
      <c r="A65" t="s">
        <v>663</v>
      </c>
      <c r="B65">
        <v>22</v>
      </c>
    </row>
    <row r="66" spans="1:2" x14ac:dyDescent="0.25">
      <c r="A66" t="s">
        <v>664</v>
      </c>
      <c r="B66">
        <v>6.8</v>
      </c>
    </row>
    <row r="67" spans="1:2" x14ac:dyDescent="0.25">
      <c r="A67" t="s">
        <v>665</v>
      </c>
      <c r="B67">
        <v>5.3</v>
      </c>
    </row>
    <row r="68" spans="1:2" x14ac:dyDescent="0.25">
      <c r="A68" t="s">
        <v>666</v>
      </c>
      <c r="B68" t="s">
        <v>3</v>
      </c>
    </row>
    <row r="69" spans="1:2" x14ac:dyDescent="0.25">
      <c r="A69" t="s">
        <v>667</v>
      </c>
      <c r="B69" t="s">
        <v>3</v>
      </c>
    </row>
    <row r="70" spans="1:2" x14ac:dyDescent="0.25">
      <c r="A70" t="s">
        <v>668</v>
      </c>
      <c r="B70" t="s">
        <v>3</v>
      </c>
    </row>
    <row r="71" spans="1:2" x14ac:dyDescent="0.25">
      <c r="A71" t="s">
        <v>669</v>
      </c>
      <c r="B71" t="s">
        <v>3</v>
      </c>
    </row>
    <row r="72" spans="1:2" x14ac:dyDescent="0.25">
      <c r="A72" t="s">
        <v>670</v>
      </c>
      <c r="B72" t="s">
        <v>3</v>
      </c>
    </row>
    <row r="73" spans="1:2" x14ac:dyDescent="0.25">
      <c r="A73" t="s">
        <v>671</v>
      </c>
      <c r="B73" t="s">
        <v>3</v>
      </c>
    </row>
    <row r="74" spans="1:2" x14ac:dyDescent="0.25">
      <c r="A74" t="s">
        <v>672</v>
      </c>
      <c r="B74">
        <v>125</v>
      </c>
    </row>
    <row r="75" spans="1:2" x14ac:dyDescent="0.25">
      <c r="A75" t="s">
        <v>673</v>
      </c>
      <c r="B75">
        <v>73.5</v>
      </c>
    </row>
    <row r="76" spans="1:2" x14ac:dyDescent="0.25">
      <c r="A76" t="s">
        <v>674</v>
      </c>
      <c r="B76">
        <v>23.8</v>
      </c>
    </row>
    <row r="77" spans="1:2" x14ac:dyDescent="0.25">
      <c r="A77" t="s">
        <v>675</v>
      </c>
      <c r="B77">
        <v>12.2</v>
      </c>
    </row>
    <row r="78" spans="1:2" x14ac:dyDescent="0.25">
      <c r="A78" t="s">
        <v>676</v>
      </c>
      <c r="B78">
        <v>6.6</v>
      </c>
    </row>
    <row r="79" spans="1:2" x14ac:dyDescent="0.25">
      <c r="A79" t="s">
        <v>677</v>
      </c>
      <c r="B79">
        <v>3.4</v>
      </c>
    </row>
    <row r="80" spans="1:2" x14ac:dyDescent="0.25">
      <c r="A80" t="s">
        <v>678</v>
      </c>
      <c r="B80" t="s">
        <v>3</v>
      </c>
    </row>
    <row r="81" spans="1:2" x14ac:dyDescent="0.25">
      <c r="A81" t="s">
        <v>679</v>
      </c>
      <c r="B81" t="s">
        <v>3</v>
      </c>
    </row>
    <row r="82" spans="1:2" x14ac:dyDescent="0.25">
      <c r="A82" t="s">
        <v>680</v>
      </c>
      <c r="B82" t="s">
        <v>3</v>
      </c>
    </row>
    <row r="83" spans="1:2" x14ac:dyDescent="0.25">
      <c r="A83" t="s">
        <v>681</v>
      </c>
      <c r="B83" t="s">
        <v>3</v>
      </c>
    </row>
    <row r="84" spans="1:2" x14ac:dyDescent="0.25">
      <c r="A84" t="s">
        <v>682</v>
      </c>
      <c r="B84" t="s">
        <v>3</v>
      </c>
    </row>
    <row r="85" spans="1:2" x14ac:dyDescent="0.25">
      <c r="A85" t="s">
        <v>683</v>
      </c>
      <c r="B85" t="s">
        <v>3</v>
      </c>
    </row>
    <row r="86" spans="1:2" x14ac:dyDescent="0.25">
      <c r="A86" t="s">
        <v>684</v>
      </c>
      <c r="B86">
        <v>16.600000000000001</v>
      </c>
    </row>
    <row r="87" spans="1:2" x14ac:dyDescent="0.25">
      <c r="A87" t="s">
        <v>685</v>
      </c>
      <c r="B87">
        <v>6.4</v>
      </c>
    </row>
    <row r="88" spans="1:2" x14ac:dyDescent="0.25">
      <c r="A88" t="s">
        <v>686</v>
      </c>
      <c r="B88">
        <v>9.5</v>
      </c>
    </row>
    <row r="89" spans="1:2" x14ac:dyDescent="0.25">
      <c r="A89" t="s">
        <v>687</v>
      </c>
      <c r="B89">
        <v>12.7</v>
      </c>
    </row>
    <row r="90" spans="1:2" x14ac:dyDescent="0.25">
      <c r="A90" t="s">
        <v>688</v>
      </c>
      <c r="B90">
        <v>14.4</v>
      </c>
    </row>
    <row r="91" spans="1:2" x14ac:dyDescent="0.25">
      <c r="A91" t="s">
        <v>689</v>
      </c>
      <c r="B91">
        <v>18.100000000000001</v>
      </c>
    </row>
    <row r="92" spans="1:2" x14ac:dyDescent="0.25">
      <c r="A92" t="s">
        <v>690</v>
      </c>
      <c r="B92" t="s">
        <v>3</v>
      </c>
    </row>
    <row r="93" spans="1:2" x14ac:dyDescent="0.25">
      <c r="A93" t="s">
        <v>691</v>
      </c>
      <c r="B93" t="s">
        <v>3</v>
      </c>
    </row>
    <row r="94" spans="1:2" x14ac:dyDescent="0.25">
      <c r="A94" t="s">
        <v>692</v>
      </c>
      <c r="B94" t="s">
        <v>3</v>
      </c>
    </row>
    <row r="95" spans="1:2" x14ac:dyDescent="0.25">
      <c r="A95" t="s">
        <v>693</v>
      </c>
      <c r="B95" t="s">
        <v>3</v>
      </c>
    </row>
    <row r="96" spans="1:2" x14ac:dyDescent="0.25">
      <c r="A96" t="s">
        <v>694</v>
      </c>
      <c r="B96" t="s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workbookViewId="0">
      <selection activeCell="B50" sqref="B50"/>
    </sheetView>
  </sheetViews>
  <sheetFormatPr defaultRowHeight="15" x14ac:dyDescent="0.25"/>
  <cols>
    <col min="1" max="1" width="27.85546875" customWidth="1"/>
  </cols>
  <sheetData>
    <row r="1" spans="1:14" x14ac:dyDescent="0.25">
      <c r="A1" t="s">
        <v>165</v>
      </c>
      <c r="B1" t="s">
        <v>847</v>
      </c>
      <c r="H1" t="s">
        <v>166</v>
      </c>
    </row>
    <row r="2" spans="1:14" x14ac:dyDescent="0.25">
      <c r="A2" t="s">
        <v>167</v>
      </c>
      <c r="B2" t="s">
        <v>3</v>
      </c>
      <c r="I2" t="s">
        <v>168</v>
      </c>
      <c r="J2" t="s">
        <v>169</v>
      </c>
      <c r="K2" t="s">
        <v>170</v>
      </c>
      <c r="L2" t="s">
        <v>171</v>
      </c>
      <c r="M2" t="s">
        <v>80</v>
      </c>
      <c r="N2" t="s">
        <v>172</v>
      </c>
    </row>
    <row r="3" spans="1:14" x14ac:dyDescent="0.25">
      <c r="A3" t="s">
        <v>173</v>
      </c>
      <c r="B3">
        <v>383</v>
      </c>
      <c r="H3" t="s">
        <v>47</v>
      </c>
    </row>
    <row r="4" spans="1:14" x14ac:dyDescent="0.25">
      <c r="A4" t="s">
        <v>174</v>
      </c>
      <c r="B4">
        <v>496</v>
      </c>
      <c r="H4" t="s">
        <v>48</v>
      </c>
      <c r="I4">
        <v>383</v>
      </c>
      <c r="J4">
        <v>426</v>
      </c>
      <c r="K4">
        <v>358</v>
      </c>
      <c r="L4">
        <v>382</v>
      </c>
      <c r="M4">
        <f>AVERAGE(I4:L4)</f>
        <v>387.25</v>
      </c>
      <c r="N4">
        <f>_xlfn.STDEV.S(I4:L4)</f>
        <v>28.300471138598851</v>
      </c>
    </row>
    <row r="5" spans="1:14" x14ac:dyDescent="0.25">
      <c r="A5" t="s">
        <v>175</v>
      </c>
      <c r="B5">
        <v>830</v>
      </c>
      <c r="H5" t="s">
        <v>49</v>
      </c>
      <c r="I5">
        <v>496</v>
      </c>
      <c r="J5">
        <v>462</v>
      </c>
      <c r="K5">
        <v>401</v>
      </c>
      <c r="L5">
        <v>388</v>
      </c>
      <c r="M5">
        <f t="shared" ref="M5:M11" si="0">AVERAGE(I5:L5)</f>
        <v>436.75</v>
      </c>
      <c r="N5">
        <f t="shared" ref="N5:N11" si="1">_xlfn.STDEV.S(I5:L5)</f>
        <v>50.999182999991937</v>
      </c>
    </row>
    <row r="6" spans="1:14" x14ac:dyDescent="0.25">
      <c r="A6" t="s">
        <v>176</v>
      </c>
      <c r="B6">
        <v>716</v>
      </c>
      <c r="H6" t="s">
        <v>50</v>
      </c>
      <c r="I6">
        <v>830</v>
      </c>
      <c r="J6">
        <v>660</v>
      </c>
      <c r="K6">
        <v>370</v>
      </c>
      <c r="L6">
        <v>605</v>
      </c>
      <c r="M6">
        <f t="shared" si="0"/>
        <v>616.25</v>
      </c>
      <c r="N6">
        <f t="shared" si="1"/>
        <v>190.06029744969533</v>
      </c>
    </row>
    <row r="7" spans="1:14" x14ac:dyDescent="0.25">
      <c r="A7" t="s">
        <v>177</v>
      </c>
      <c r="B7">
        <v>540</v>
      </c>
      <c r="H7" t="s">
        <v>51</v>
      </c>
      <c r="I7">
        <v>716</v>
      </c>
      <c r="J7">
        <v>727</v>
      </c>
      <c r="K7">
        <v>567</v>
      </c>
      <c r="L7">
        <v>651</v>
      </c>
      <c r="M7">
        <f t="shared" si="0"/>
        <v>665.25</v>
      </c>
      <c r="N7">
        <f t="shared" si="1"/>
        <v>73.58611735012704</v>
      </c>
    </row>
    <row r="8" spans="1:14" x14ac:dyDescent="0.25">
      <c r="A8" t="s">
        <v>178</v>
      </c>
      <c r="B8">
        <v>681</v>
      </c>
      <c r="H8" t="s">
        <v>52</v>
      </c>
      <c r="I8">
        <v>540</v>
      </c>
      <c r="J8">
        <v>602</v>
      </c>
      <c r="K8">
        <v>476</v>
      </c>
      <c r="L8">
        <v>712</v>
      </c>
      <c r="M8">
        <f t="shared" si="0"/>
        <v>582.5</v>
      </c>
      <c r="N8">
        <f t="shared" si="1"/>
        <v>100.49709780220853</v>
      </c>
    </row>
    <row r="9" spans="1:14" x14ac:dyDescent="0.25">
      <c r="A9" t="s">
        <v>179</v>
      </c>
      <c r="B9">
        <v>336</v>
      </c>
      <c r="H9" t="s">
        <v>53</v>
      </c>
      <c r="I9">
        <v>681</v>
      </c>
      <c r="J9">
        <v>352</v>
      </c>
      <c r="K9">
        <v>547</v>
      </c>
      <c r="L9">
        <v>626</v>
      </c>
      <c r="M9">
        <f t="shared" si="0"/>
        <v>551.5</v>
      </c>
      <c r="N9">
        <f t="shared" si="1"/>
        <v>143.92243281249335</v>
      </c>
    </row>
    <row r="10" spans="1:14" x14ac:dyDescent="0.25">
      <c r="A10" t="s">
        <v>180</v>
      </c>
      <c r="B10">
        <v>59.6</v>
      </c>
      <c r="H10" t="s">
        <v>54</v>
      </c>
      <c r="I10">
        <v>336</v>
      </c>
      <c r="J10">
        <v>115</v>
      </c>
      <c r="K10">
        <v>410</v>
      </c>
      <c r="L10">
        <v>281</v>
      </c>
      <c r="M10">
        <f t="shared" si="0"/>
        <v>285.5</v>
      </c>
      <c r="N10">
        <f t="shared" si="1"/>
        <v>125.35416493546063</v>
      </c>
    </row>
    <row r="11" spans="1:14" x14ac:dyDescent="0.25">
      <c r="A11" t="s">
        <v>181</v>
      </c>
      <c r="B11">
        <v>2.2000000000000002</v>
      </c>
      <c r="H11" t="s">
        <v>55</v>
      </c>
      <c r="I11">
        <v>59.6</v>
      </c>
      <c r="J11">
        <v>14.9</v>
      </c>
      <c r="K11">
        <v>42.8</v>
      </c>
      <c r="L11">
        <v>46.9</v>
      </c>
      <c r="M11">
        <f t="shared" si="0"/>
        <v>41.05</v>
      </c>
      <c r="N11">
        <f t="shared" si="1"/>
        <v>18.843301196977144</v>
      </c>
    </row>
    <row r="12" spans="1:14" x14ac:dyDescent="0.25">
      <c r="A12" t="s">
        <v>182</v>
      </c>
      <c r="B12" t="s">
        <v>3</v>
      </c>
      <c r="H12" t="s">
        <v>56</v>
      </c>
      <c r="I12">
        <v>2.2000000000000002</v>
      </c>
      <c r="J12" t="s">
        <v>3</v>
      </c>
      <c r="K12">
        <v>4.2</v>
      </c>
      <c r="L12">
        <v>2.8</v>
      </c>
      <c r="M12">
        <f>(I12+K12+L12)/3</f>
        <v>3.0666666666666664</v>
      </c>
      <c r="N12">
        <v>1.0263202878893782</v>
      </c>
    </row>
    <row r="13" spans="1:14" x14ac:dyDescent="0.25">
      <c r="A13" t="s">
        <v>183</v>
      </c>
      <c r="B13" t="s">
        <v>3</v>
      </c>
      <c r="H13" t="s">
        <v>57</v>
      </c>
      <c r="I13" t="s">
        <v>3</v>
      </c>
      <c r="J13" t="s">
        <v>3</v>
      </c>
      <c r="K13" t="s">
        <v>3</v>
      </c>
      <c r="L13" t="s">
        <v>3</v>
      </c>
    </row>
    <row r="14" spans="1:14" x14ac:dyDescent="0.25">
      <c r="A14" t="s">
        <v>184</v>
      </c>
      <c r="B14">
        <v>426</v>
      </c>
    </row>
    <row r="15" spans="1:14" x14ac:dyDescent="0.25">
      <c r="A15" t="s">
        <v>185</v>
      </c>
      <c r="B15">
        <v>462</v>
      </c>
      <c r="I15">
        <v>2.2000000000000002</v>
      </c>
      <c r="J15">
        <v>4.2</v>
      </c>
      <c r="K15">
        <v>2.8</v>
      </c>
      <c r="N15">
        <f>STDEV(I15:K15)</f>
        <v>1.0263202878893782</v>
      </c>
    </row>
    <row r="16" spans="1:14" x14ac:dyDescent="0.25">
      <c r="A16" t="s">
        <v>186</v>
      </c>
      <c r="B16">
        <v>660</v>
      </c>
    </row>
    <row r="17" spans="1:2" x14ac:dyDescent="0.25">
      <c r="A17" t="s">
        <v>187</v>
      </c>
      <c r="B17">
        <v>727</v>
      </c>
    </row>
    <row r="18" spans="1:2" x14ac:dyDescent="0.25">
      <c r="A18" t="s">
        <v>188</v>
      </c>
      <c r="B18">
        <v>602</v>
      </c>
    </row>
    <row r="19" spans="1:2" x14ac:dyDescent="0.25">
      <c r="A19" t="s">
        <v>189</v>
      </c>
      <c r="B19">
        <v>352</v>
      </c>
    </row>
    <row r="20" spans="1:2" x14ac:dyDescent="0.25">
      <c r="A20" t="s">
        <v>190</v>
      </c>
      <c r="B20">
        <v>115</v>
      </c>
    </row>
    <row r="21" spans="1:2" x14ac:dyDescent="0.25">
      <c r="A21" t="s">
        <v>191</v>
      </c>
      <c r="B21">
        <v>14.9</v>
      </c>
    </row>
    <row r="22" spans="1:2" x14ac:dyDescent="0.25">
      <c r="A22" t="s">
        <v>192</v>
      </c>
      <c r="B22" t="s">
        <v>3</v>
      </c>
    </row>
    <row r="23" spans="1:2" x14ac:dyDescent="0.25">
      <c r="A23" t="s">
        <v>193</v>
      </c>
      <c r="B23" t="s">
        <v>3</v>
      </c>
    </row>
    <row r="24" spans="1:2" x14ac:dyDescent="0.25">
      <c r="A24" t="s">
        <v>194</v>
      </c>
      <c r="B24" t="s">
        <v>3</v>
      </c>
    </row>
    <row r="25" spans="1:2" x14ac:dyDescent="0.25">
      <c r="A25" t="s">
        <v>195</v>
      </c>
      <c r="B25">
        <v>358</v>
      </c>
    </row>
    <row r="26" spans="1:2" x14ac:dyDescent="0.25">
      <c r="A26" t="s">
        <v>196</v>
      </c>
      <c r="B26">
        <v>401</v>
      </c>
    </row>
    <row r="27" spans="1:2" x14ac:dyDescent="0.25">
      <c r="A27" t="s">
        <v>197</v>
      </c>
      <c r="B27">
        <v>370</v>
      </c>
    </row>
    <row r="28" spans="1:2" x14ac:dyDescent="0.25">
      <c r="A28" t="s">
        <v>198</v>
      </c>
      <c r="B28">
        <v>567</v>
      </c>
    </row>
    <row r="29" spans="1:2" x14ac:dyDescent="0.25">
      <c r="A29" t="s">
        <v>199</v>
      </c>
      <c r="B29">
        <v>476</v>
      </c>
    </row>
    <row r="30" spans="1:2" x14ac:dyDescent="0.25">
      <c r="A30" t="s">
        <v>200</v>
      </c>
      <c r="B30">
        <v>547</v>
      </c>
    </row>
    <row r="31" spans="1:2" x14ac:dyDescent="0.25">
      <c r="A31" t="s">
        <v>201</v>
      </c>
      <c r="B31">
        <v>410</v>
      </c>
    </row>
    <row r="32" spans="1:2" x14ac:dyDescent="0.25">
      <c r="A32" t="s">
        <v>202</v>
      </c>
      <c r="B32">
        <v>42.8</v>
      </c>
    </row>
    <row r="33" spans="1:2" x14ac:dyDescent="0.25">
      <c r="A33" t="s">
        <v>203</v>
      </c>
      <c r="B33">
        <v>4.2</v>
      </c>
    </row>
    <row r="34" spans="1:2" x14ac:dyDescent="0.25">
      <c r="A34" t="s">
        <v>204</v>
      </c>
      <c r="B34" t="s">
        <v>3</v>
      </c>
    </row>
    <row r="35" spans="1:2" x14ac:dyDescent="0.25">
      <c r="A35" t="s">
        <v>205</v>
      </c>
      <c r="B35" t="s">
        <v>3</v>
      </c>
    </row>
    <row r="36" spans="1:2" x14ac:dyDescent="0.25">
      <c r="A36" t="s">
        <v>206</v>
      </c>
      <c r="B36">
        <v>382</v>
      </c>
    </row>
    <row r="37" spans="1:2" x14ac:dyDescent="0.25">
      <c r="A37" t="s">
        <v>207</v>
      </c>
      <c r="B37">
        <v>388</v>
      </c>
    </row>
    <row r="38" spans="1:2" x14ac:dyDescent="0.25">
      <c r="A38" t="s">
        <v>208</v>
      </c>
      <c r="B38">
        <v>605</v>
      </c>
    </row>
    <row r="39" spans="1:2" x14ac:dyDescent="0.25">
      <c r="A39" t="s">
        <v>209</v>
      </c>
      <c r="B39">
        <v>651</v>
      </c>
    </row>
    <row r="40" spans="1:2" x14ac:dyDescent="0.25">
      <c r="A40" t="s">
        <v>210</v>
      </c>
      <c r="B40">
        <v>712</v>
      </c>
    </row>
    <row r="41" spans="1:2" x14ac:dyDescent="0.25">
      <c r="A41" t="s">
        <v>211</v>
      </c>
      <c r="B41">
        <v>626</v>
      </c>
    </row>
    <row r="42" spans="1:2" x14ac:dyDescent="0.25">
      <c r="A42" t="s">
        <v>212</v>
      </c>
      <c r="B42">
        <v>281</v>
      </c>
    </row>
    <row r="43" spans="1:2" x14ac:dyDescent="0.25">
      <c r="A43" t="s">
        <v>213</v>
      </c>
      <c r="B43">
        <v>46.9</v>
      </c>
    </row>
    <row r="44" spans="1:2" x14ac:dyDescent="0.25">
      <c r="A44" t="s">
        <v>214</v>
      </c>
      <c r="B44">
        <v>2.8</v>
      </c>
    </row>
    <row r="45" spans="1:2" x14ac:dyDescent="0.25">
      <c r="A45" t="s">
        <v>215</v>
      </c>
      <c r="B45" t="s">
        <v>3</v>
      </c>
    </row>
    <row r="50" spans="1:14" x14ac:dyDescent="0.25">
      <c r="A50" t="s">
        <v>216</v>
      </c>
      <c r="B50" t="s">
        <v>847</v>
      </c>
      <c r="H50" t="s">
        <v>217</v>
      </c>
    </row>
    <row r="51" spans="1:14" x14ac:dyDescent="0.25">
      <c r="A51" t="s">
        <v>218</v>
      </c>
      <c r="B51" t="s">
        <v>3</v>
      </c>
      <c r="I51" t="s">
        <v>168</v>
      </c>
      <c r="J51" t="s">
        <v>169</v>
      </c>
      <c r="K51" t="s">
        <v>170</v>
      </c>
      <c r="L51" t="s">
        <v>171</v>
      </c>
      <c r="M51" t="s">
        <v>80</v>
      </c>
      <c r="N51" t="s">
        <v>172</v>
      </c>
    </row>
    <row r="52" spans="1:14" x14ac:dyDescent="0.25">
      <c r="A52" t="s">
        <v>219</v>
      </c>
      <c r="B52">
        <v>8.1</v>
      </c>
      <c r="H52" t="s">
        <v>47</v>
      </c>
    </row>
    <row r="53" spans="1:14" x14ac:dyDescent="0.25">
      <c r="A53" t="s">
        <v>220</v>
      </c>
      <c r="B53">
        <v>7.9</v>
      </c>
      <c r="H53" t="s">
        <v>48</v>
      </c>
      <c r="I53">
        <v>8.1</v>
      </c>
      <c r="J53">
        <v>9.9</v>
      </c>
      <c r="K53">
        <v>6.3</v>
      </c>
      <c r="L53">
        <v>2.2000000000000002</v>
      </c>
      <c r="M53">
        <f>AVERAGE(I53:L53)</f>
        <v>6.625</v>
      </c>
      <c r="N53">
        <f>_xlfn.STDEV.S(I53:L53)</f>
        <v>3.2958306995353999</v>
      </c>
    </row>
    <row r="54" spans="1:14" x14ac:dyDescent="0.25">
      <c r="A54" t="s">
        <v>221</v>
      </c>
      <c r="B54">
        <v>6.8</v>
      </c>
      <c r="H54" t="s">
        <v>49</v>
      </c>
      <c r="I54">
        <v>7.9</v>
      </c>
      <c r="J54">
        <v>7.1</v>
      </c>
      <c r="K54">
        <v>7.7</v>
      </c>
      <c r="L54">
        <v>3.5</v>
      </c>
      <c r="M54">
        <f t="shared" ref="M54:M60" si="2">AVERAGE(I54:L54)</f>
        <v>6.55</v>
      </c>
      <c r="N54">
        <f t="shared" ref="N54:N60" si="3">_xlfn.STDEV.S(I54:L54)</f>
        <v>2.0615528128088325</v>
      </c>
    </row>
    <row r="55" spans="1:14" x14ac:dyDescent="0.25">
      <c r="A55" t="s">
        <v>222</v>
      </c>
      <c r="B55">
        <v>5.8</v>
      </c>
      <c r="H55" t="s">
        <v>50</v>
      </c>
      <c r="I55">
        <v>6.8</v>
      </c>
      <c r="J55">
        <v>6.9</v>
      </c>
      <c r="K55">
        <v>5.8</v>
      </c>
      <c r="L55">
        <v>4.3</v>
      </c>
      <c r="M55">
        <f t="shared" si="2"/>
        <v>5.95</v>
      </c>
      <c r="N55">
        <f t="shared" si="3"/>
        <v>1.2069244660154417</v>
      </c>
    </row>
    <row r="56" spans="1:14" x14ac:dyDescent="0.25">
      <c r="A56" t="s">
        <v>223</v>
      </c>
      <c r="B56">
        <v>4.7</v>
      </c>
      <c r="H56" t="s">
        <v>51</v>
      </c>
      <c r="I56">
        <v>5.8</v>
      </c>
      <c r="J56">
        <v>6.9</v>
      </c>
      <c r="K56">
        <v>6.5</v>
      </c>
      <c r="L56">
        <v>5.6</v>
      </c>
      <c r="M56">
        <f t="shared" si="2"/>
        <v>6.1999999999999993</v>
      </c>
      <c r="N56">
        <f t="shared" si="3"/>
        <v>0.60553007081949861</v>
      </c>
    </row>
    <row r="57" spans="1:14" x14ac:dyDescent="0.25">
      <c r="A57" t="s">
        <v>224</v>
      </c>
      <c r="B57">
        <v>6.1</v>
      </c>
      <c r="H57" t="s">
        <v>52</v>
      </c>
      <c r="I57">
        <v>4.7</v>
      </c>
      <c r="J57">
        <v>6.3</v>
      </c>
      <c r="K57">
        <v>6.7</v>
      </c>
      <c r="L57">
        <v>4.9000000000000004</v>
      </c>
      <c r="M57">
        <f t="shared" si="2"/>
        <v>5.65</v>
      </c>
      <c r="N57">
        <f t="shared" si="3"/>
        <v>0.99833194212479492</v>
      </c>
    </row>
    <row r="58" spans="1:14" x14ac:dyDescent="0.25">
      <c r="A58" t="s">
        <v>225</v>
      </c>
      <c r="B58">
        <v>5.4</v>
      </c>
      <c r="H58" t="s">
        <v>53</v>
      </c>
      <c r="I58">
        <v>6.1</v>
      </c>
      <c r="J58">
        <v>4.3</v>
      </c>
      <c r="K58">
        <v>3.8</v>
      </c>
      <c r="L58">
        <v>6.4</v>
      </c>
      <c r="M58">
        <f t="shared" si="2"/>
        <v>5.15</v>
      </c>
      <c r="N58">
        <f t="shared" si="3"/>
        <v>1.2922847983320056</v>
      </c>
    </row>
    <row r="59" spans="1:14" x14ac:dyDescent="0.25">
      <c r="A59" t="s">
        <v>226</v>
      </c>
      <c r="B59">
        <v>1.8</v>
      </c>
      <c r="H59" t="s">
        <v>54</v>
      </c>
      <c r="I59">
        <v>5.4</v>
      </c>
      <c r="J59">
        <v>2.2000000000000002</v>
      </c>
      <c r="K59">
        <v>3.3</v>
      </c>
      <c r="L59">
        <v>2.5</v>
      </c>
      <c r="M59">
        <f t="shared" si="2"/>
        <v>3.35</v>
      </c>
      <c r="N59">
        <f t="shared" si="3"/>
        <v>1.4433756729740652</v>
      </c>
    </row>
    <row r="60" spans="1:14" x14ac:dyDescent="0.25">
      <c r="A60" t="s">
        <v>227</v>
      </c>
      <c r="B60" t="s">
        <v>3</v>
      </c>
      <c r="H60" t="s">
        <v>55</v>
      </c>
      <c r="I60">
        <v>1.8</v>
      </c>
      <c r="J60">
        <v>0.7</v>
      </c>
      <c r="K60">
        <v>1.6</v>
      </c>
      <c r="L60">
        <v>0.8</v>
      </c>
      <c r="M60">
        <f t="shared" si="2"/>
        <v>1.2249999999999999</v>
      </c>
      <c r="N60">
        <f t="shared" si="3"/>
        <v>0.55602757725374341</v>
      </c>
    </row>
    <row r="61" spans="1:14" x14ac:dyDescent="0.25">
      <c r="A61" t="s">
        <v>228</v>
      </c>
      <c r="B61" t="s">
        <v>3</v>
      </c>
      <c r="H61" t="s">
        <v>56</v>
      </c>
      <c r="M61">
        <f>(I61+K61+L61)/3</f>
        <v>0</v>
      </c>
      <c r="N61">
        <v>1.0263202878893782</v>
      </c>
    </row>
    <row r="62" spans="1:14" x14ac:dyDescent="0.25">
      <c r="A62" t="s">
        <v>229</v>
      </c>
      <c r="B62" t="s">
        <v>3</v>
      </c>
      <c r="H62" t="s">
        <v>57</v>
      </c>
    </row>
    <row r="63" spans="1:14" x14ac:dyDescent="0.25">
      <c r="A63" t="s">
        <v>230</v>
      </c>
      <c r="B63" t="s">
        <v>3</v>
      </c>
    </row>
    <row r="64" spans="1:14" x14ac:dyDescent="0.25">
      <c r="A64" t="s">
        <v>231</v>
      </c>
      <c r="B64">
        <v>9.9</v>
      </c>
    </row>
    <row r="65" spans="1:2" x14ac:dyDescent="0.25">
      <c r="A65" t="s">
        <v>232</v>
      </c>
      <c r="B65">
        <v>7.1</v>
      </c>
    </row>
    <row r="66" spans="1:2" x14ac:dyDescent="0.25">
      <c r="A66" t="s">
        <v>233</v>
      </c>
      <c r="B66">
        <v>6.9</v>
      </c>
    </row>
    <row r="67" spans="1:2" x14ac:dyDescent="0.25">
      <c r="A67" t="s">
        <v>234</v>
      </c>
      <c r="B67">
        <v>6.9</v>
      </c>
    </row>
    <row r="68" spans="1:2" x14ac:dyDescent="0.25">
      <c r="A68" t="s">
        <v>235</v>
      </c>
      <c r="B68">
        <v>6.3</v>
      </c>
    </row>
    <row r="69" spans="1:2" x14ac:dyDescent="0.25">
      <c r="A69" t="s">
        <v>236</v>
      </c>
      <c r="B69">
        <v>4.3</v>
      </c>
    </row>
    <row r="70" spans="1:2" x14ac:dyDescent="0.25">
      <c r="A70" t="s">
        <v>237</v>
      </c>
      <c r="B70">
        <v>2.2000000000000002</v>
      </c>
    </row>
    <row r="71" spans="1:2" x14ac:dyDescent="0.25">
      <c r="A71" t="s">
        <v>238</v>
      </c>
      <c r="B71">
        <v>0.7</v>
      </c>
    </row>
    <row r="72" spans="1:2" x14ac:dyDescent="0.25">
      <c r="A72" t="s">
        <v>239</v>
      </c>
      <c r="B72" t="s">
        <v>3</v>
      </c>
    </row>
    <row r="73" spans="1:2" x14ac:dyDescent="0.25">
      <c r="A73" t="s">
        <v>240</v>
      </c>
      <c r="B73" t="s">
        <v>3</v>
      </c>
    </row>
    <row r="74" spans="1:2" x14ac:dyDescent="0.25">
      <c r="A74" t="s">
        <v>241</v>
      </c>
      <c r="B74" t="s">
        <v>3</v>
      </c>
    </row>
    <row r="75" spans="1:2" x14ac:dyDescent="0.25">
      <c r="A75" t="s">
        <v>242</v>
      </c>
      <c r="B75" t="s">
        <v>3</v>
      </c>
    </row>
    <row r="76" spans="1:2" x14ac:dyDescent="0.25">
      <c r="A76" t="s">
        <v>243</v>
      </c>
      <c r="B76">
        <v>6.3</v>
      </c>
    </row>
    <row r="77" spans="1:2" x14ac:dyDescent="0.25">
      <c r="A77" t="s">
        <v>244</v>
      </c>
      <c r="B77">
        <v>7.7</v>
      </c>
    </row>
    <row r="78" spans="1:2" x14ac:dyDescent="0.25">
      <c r="A78" t="s">
        <v>245</v>
      </c>
      <c r="B78">
        <v>5.8</v>
      </c>
    </row>
    <row r="79" spans="1:2" x14ac:dyDescent="0.25">
      <c r="A79" t="s">
        <v>246</v>
      </c>
      <c r="B79">
        <v>6.5</v>
      </c>
    </row>
    <row r="80" spans="1:2" x14ac:dyDescent="0.25">
      <c r="A80" t="s">
        <v>247</v>
      </c>
      <c r="B80">
        <v>6.7</v>
      </c>
    </row>
    <row r="81" spans="1:2" x14ac:dyDescent="0.25">
      <c r="A81" t="s">
        <v>248</v>
      </c>
      <c r="B81">
        <v>3.8</v>
      </c>
    </row>
    <row r="82" spans="1:2" x14ac:dyDescent="0.25">
      <c r="A82" t="s">
        <v>249</v>
      </c>
      <c r="B82">
        <v>3.3</v>
      </c>
    </row>
    <row r="83" spans="1:2" x14ac:dyDescent="0.25">
      <c r="A83" t="s">
        <v>250</v>
      </c>
      <c r="B83">
        <v>1.6</v>
      </c>
    </row>
    <row r="84" spans="1:2" x14ac:dyDescent="0.25">
      <c r="A84" t="s">
        <v>251</v>
      </c>
      <c r="B84" t="s">
        <v>3</v>
      </c>
    </row>
    <row r="85" spans="1:2" x14ac:dyDescent="0.25">
      <c r="A85" t="s">
        <v>252</v>
      </c>
      <c r="B85" t="s">
        <v>3</v>
      </c>
    </row>
    <row r="86" spans="1:2" x14ac:dyDescent="0.25">
      <c r="A86" t="s">
        <v>253</v>
      </c>
      <c r="B86" t="s">
        <v>3</v>
      </c>
    </row>
    <row r="87" spans="1:2" x14ac:dyDescent="0.25">
      <c r="A87" t="s">
        <v>254</v>
      </c>
      <c r="B87" t="s">
        <v>3</v>
      </c>
    </row>
    <row r="88" spans="1:2" x14ac:dyDescent="0.25">
      <c r="A88" t="s">
        <v>255</v>
      </c>
      <c r="B88">
        <v>2.2000000000000002</v>
      </c>
    </row>
    <row r="89" spans="1:2" x14ac:dyDescent="0.25">
      <c r="A89" t="s">
        <v>256</v>
      </c>
      <c r="B89">
        <v>3.5</v>
      </c>
    </row>
    <row r="90" spans="1:2" x14ac:dyDescent="0.25">
      <c r="A90" t="s">
        <v>257</v>
      </c>
      <c r="B90">
        <v>4.3</v>
      </c>
    </row>
    <row r="91" spans="1:2" x14ac:dyDescent="0.25">
      <c r="A91" t="s">
        <v>258</v>
      </c>
      <c r="B91">
        <v>5.6</v>
      </c>
    </row>
    <row r="92" spans="1:2" x14ac:dyDescent="0.25">
      <c r="A92" t="s">
        <v>259</v>
      </c>
      <c r="B92">
        <v>4.9000000000000004</v>
      </c>
    </row>
    <row r="93" spans="1:2" x14ac:dyDescent="0.25">
      <c r="A93" t="s">
        <v>260</v>
      </c>
      <c r="B93">
        <v>6.4</v>
      </c>
    </row>
    <row r="94" spans="1:2" x14ac:dyDescent="0.25">
      <c r="A94" t="s">
        <v>261</v>
      </c>
      <c r="B94">
        <v>2.5</v>
      </c>
    </row>
    <row r="95" spans="1:2" x14ac:dyDescent="0.25">
      <c r="A95" t="s">
        <v>262</v>
      </c>
      <c r="B95">
        <v>0.8</v>
      </c>
    </row>
    <row r="96" spans="1:2" x14ac:dyDescent="0.25">
      <c r="A96" t="s">
        <v>263</v>
      </c>
      <c r="B96" t="s">
        <v>3</v>
      </c>
    </row>
    <row r="97" spans="1:2" x14ac:dyDescent="0.25">
      <c r="A97" t="s">
        <v>264</v>
      </c>
      <c r="B97" t="s">
        <v>3</v>
      </c>
    </row>
    <row r="98" spans="1:2" x14ac:dyDescent="0.25">
      <c r="A98" t="s">
        <v>265</v>
      </c>
      <c r="B98" t="s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7"/>
  <sheetViews>
    <sheetView topLeftCell="A70" workbookViewId="0">
      <selection activeCell="C68" sqref="C68"/>
    </sheetView>
  </sheetViews>
  <sheetFormatPr defaultRowHeight="15" x14ac:dyDescent="0.25"/>
  <cols>
    <col min="1" max="1" width="29.140625" customWidth="1"/>
  </cols>
  <sheetData>
    <row r="1" spans="1:14" x14ac:dyDescent="0.25">
      <c r="A1" t="s">
        <v>410</v>
      </c>
    </row>
    <row r="2" spans="1:14" x14ac:dyDescent="0.25">
      <c r="B2" t="s">
        <v>847</v>
      </c>
    </row>
    <row r="3" spans="1:14" x14ac:dyDescent="0.25">
      <c r="A3" t="s">
        <v>319</v>
      </c>
      <c r="B3" t="s">
        <v>3</v>
      </c>
      <c r="H3" t="s">
        <v>63</v>
      </c>
      <c r="I3" t="s">
        <v>411</v>
      </c>
      <c r="J3" t="s">
        <v>412</v>
      </c>
      <c r="K3" t="s">
        <v>413</v>
      </c>
      <c r="L3" t="s">
        <v>414</v>
      </c>
      <c r="M3" t="s">
        <v>69</v>
      </c>
      <c r="N3" t="s">
        <v>70</v>
      </c>
    </row>
    <row r="4" spans="1:14" x14ac:dyDescent="0.25">
      <c r="A4" t="s">
        <v>320</v>
      </c>
      <c r="B4">
        <v>96.6</v>
      </c>
      <c r="H4" t="s">
        <v>47</v>
      </c>
    </row>
    <row r="5" spans="1:14" x14ac:dyDescent="0.25">
      <c r="A5" t="s">
        <v>321</v>
      </c>
      <c r="B5">
        <v>129.69999999999999</v>
      </c>
      <c r="H5" t="s">
        <v>48</v>
      </c>
      <c r="I5">
        <v>96.6</v>
      </c>
      <c r="J5">
        <v>43.1</v>
      </c>
      <c r="K5">
        <v>125.2</v>
      </c>
      <c r="L5">
        <v>62.6</v>
      </c>
      <c r="M5">
        <f>AVERAGE(I4:L5)</f>
        <v>81.875</v>
      </c>
      <c r="N5">
        <f>_xlfn.STDEV.S(I5:L5)</f>
        <v>36.372643108064985</v>
      </c>
    </row>
    <row r="6" spans="1:14" x14ac:dyDescent="0.25">
      <c r="A6" t="s">
        <v>322</v>
      </c>
      <c r="B6">
        <v>103.3</v>
      </c>
      <c r="H6" t="s">
        <v>49</v>
      </c>
      <c r="I6">
        <v>129.69999999999999</v>
      </c>
      <c r="J6">
        <v>103.7</v>
      </c>
      <c r="K6">
        <v>118.2</v>
      </c>
      <c r="L6">
        <v>83.7</v>
      </c>
      <c r="M6">
        <f t="shared" ref="M6:M11" si="0">AVERAGE(I5:L6)</f>
        <v>95.350000000000009</v>
      </c>
      <c r="N6">
        <f t="shared" ref="N6:N11" si="1">_xlfn.STDEV.S(I6:L6)</f>
        <v>19.842609875383559</v>
      </c>
    </row>
    <row r="7" spans="1:14" x14ac:dyDescent="0.25">
      <c r="A7" t="s">
        <v>323</v>
      </c>
      <c r="B7">
        <v>58.4</v>
      </c>
      <c r="H7" t="s">
        <v>50</v>
      </c>
      <c r="I7">
        <v>103.3</v>
      </c>
      <c r="J7">
        <v>75.400000000000006</v>
      </c>
      <c r="K7">
        <v>90.6</v>
      </c>
      <c r="L7">
        <v>61.9</v>
      </c>
      <c r="M7">
        <f t="shared" si="0"/>
        <v>95.812499999999986</v>
      </c>
      <c r="N7">
        <f t="shared" si="1"/>
        <v>18.006110074083253</v>
      </c>
    </row>
    <row r="8" spans="1:14" x14ac:dyDescent="0.25">
      <c r="A8" t="s">
        <v>324</v>
      </c>
      <c r="B8">
        <v>39.700000000000003</v>
      </c>
      <c r="H8" t="s">
        <v>51</v>
      </c>
      <c r="I8">
        <v>58.4</v>
      </c>
      <c r="J8">
        <v>46.3</v>
      </c>
      <c r="K8">
        <v>50.7</v>
      </c>
      <c r="L8">
        <v>29.5</v>
      </c>
      <c r="M8">
        <f t="shared" si="0"/>
        <v>64.512499999999989</v>
      </c>
      <c r="N8">
        <f t="shared" si="1"/>
        <v>12.220031369299631</v>
      </c>
    </row>
    <row r="9" spans="1:14" x14ac:dyDescent="0.25">
      <c r="A9" t="s">
        <v>325</v>
      </c>
      <c r="B9">
        <v>49.7</v>
      </c>
      <c r="H9" t="s">
        <v>52</v>
      </c>
      <c r="I9">
        <v>39.700000000000003</v>
      </c>
      <c r="J9">
        <v>54</v>
      </c>
      <c r="K9">
        <v>17.399999999999999</v>
      </c>
      <c r="L9">
        <v>49.3</v>
      </c>
      <c r="M9">
        <f t="shared" si="0"/>
        <v>43.162499999999994</v>
      </c>
      <c r="N9">
        <f t="shared" si="1"/>
        <v>16.261406253252947</v>
      </c>
    </row>
    <row r="10" spans="1:14" x14ac:dyDescent="0.25">
      <c r="A10" t="s">
        <v>326</v>
      </c>
      <c r="B10">
        <v>16.8</v>
      </c>
      <c r="H10" t="s">
        <v>53</v>
      </c>
      <c r="I10">
        <v>49.7</v>
      </c>
      <c r="J10">
        <v>44.1</v>
      </c>
      <c r="K10">
        <v>24.1</v>
      </c>
      <c r="L10">
        <v>50.9</v>
      </c>
      <c r="M10">
        <f t="shared" si="0"/>
        <v>41.149999999999991</v>
      </c>
      <c r="N10">
        <f t="shared" si="1"/>
        <v>12.425243123040556</v>
      </c>
    </row>
    <row r="11" spans="1:14" x14ac:dyDescent="0.25">
      <c r="A11" t="s">
        <v>327</v>
      </c>
      <c r="B11">
        <v>1.2</v>
      </c>
      <c r="H11" t="s">
        <v>54</v>
      </c>
      <c r="I11">
        <v>16.8</v>
      </c>
      <c r="J11">
        <v>8.1999999999999993</v>
      </c>
      <c r="K11">
        <v>8.1999999999999993</v>
      </c>
      <c r="L11">
        <v>6.1</v>
      </c>
      <c r="M11">
        <f t="shared" si="0"/>
        <v>26.012499999999999</v>
      </c>
      <c r="N11">
        <f t="shared" si="1"/>
        <v>4.7542086618069241</v>
      </c>
    </row>
    <row r="12" spans="1:14" x14ac:dyDescent="0.25">
      <c r="A12" t="s">
        <v>328</v>
      </c>
      <c r="B12" t="s">
        <v>3</v>
      </c>
      <c r="H12" t="s">
        <v>55</v>
      </c>
      <c r="I12">
        <v>1.2</v>
      </c>
      <c r="J12">
        <v>1.5</v>
      </c>
      <c r="M12">
        <f>(I12+J12)/2</f>
        <v>1.35</v>
      </c>
    </row>
    <row r="13" spans="1:14" x14ac:dyDescent="0.25">
      <c r="A13" t="s">
        <v>329</v>
      </c>
      <c r="B13" t="s">
        <v>3</v>
      </c>
      <c r="H13" t="s">
        <v>56</v>
      </c>
    </row>
    <row r="14" spans="1:14" x14ac:dyDescent="0.25">
      <c r="A14" t="s">
        <v>330</v>
      </c>
      <c r="B14" t="s">
        <v>3</v>
      </c>
      <c r="H14" t="s">
        <v>314</v>
      </c>
    </row>
    <row r="15" spans="1:14" x14ac:dyDescent="0.25">
      <c r="A15" t="s">
        <v>331</v>
      </c>
      <c r="B15">
        <v>43.1</v>
      </c>
    </row>
    <row r="16" spans="1:14" x14ac:dyDescent="0.25">
      <c r="A16" t="s">
        <v>332</v>
      </c>
      <c r="B16">
        <v>103.7</v>
      </c>
    </row>
    <row r="17" spans="1:14" x14ac:dyDescent="0.25">
      <c r="A17" t="s">
        <v>333</v>
      </c>
      <c r="B17">
        <v>75.400000000000006</v>
      </c>
      <c r="H17" t="s">
        <v>64</v>
      </c>
      <c r="I17" t="s">
        <v>415</v>
      </c>
      <c r="J17" t="s">
        <v>416</v>
      </c>
      <c r="K17" t="s">
        <v>417</v>
      </c>
      <c r="L17" t="s">
        <v>418</v>
      </c>
      <c r="M17" t="s">
        <v>69</v>
      </c>
      <c r="N17" t="s">
        <v>70</v>
      </c>
    </row>
    <row r="18" spans="1:14" x14ac:dyDescent="0.25">
      <c r="A18" t="s">
        <v>334</v>
      </c>
      <c r="B18">
        <v>46.3</v>
      </c>
      <c r="H18" t="s">
        <v>47</v>
      </c>
    </row>
    <row r="19" spans="1:14" x14ac:dyDescent="0.25">
      <c r="A19" t="s">
        <v>335</v>
      </c>
      <c r="B19">
        <v>54</v>
      </c>
      <c r="H19" t="s">
        <v>71</v>
      </c>
      <c r="I19">
        <v>150.6</v>
      </c>
      <c r="J19">
        <v>164.8</v>
      </c>
      <c r="K19">
        <v>119.1</v>
      </c>
      <c r="L19">
        <v>156.5</v>
      </c>
      <c r="M19">
        <f>AVERAGE(I18:L19)</f>
        <v>147.75</v>
      </c>
      <c r="N19">
        <f>_xlfn.STDEV.S(I19:L19)</f>
        <v>19.968391689534336</v>
      </c>
    </row>
    <row r="20" spans="1:14" x14ac:dyDescent="0.25">
      <c r="A20" t="s">
        <v>336</v>
      </c>
      <c r="B20">
        <v>44.1</v>
      </c>
      <c r="H20" t="s">
        <v>72</v>
      </c>
      <c r="I20">
        <v>201.7</v>
      </c>
      <c r="J20">
        <v>116.9</v>
      </c>
      <c r="K20">
        <v>121.8</v>
      </c>
      <c r="L20">
        <v>130.80000000000001</v>
      </c>
      <c r="M20">
        <f t="shared" ref="M20:M23" si="2">AVERAGE(I19:L20)</f>
        <v>145.27500000000001</v>
      </c>
      <c r="N20">
        <f t="shared" ref="N20:N23" si="3">_xlfn.STDEV.S(I20:L20)</f>
        <v>39.686353657984988</v>
      </c>
    </row>
    <row r="21" spans="1:14" x14ac:dyDescent="0.25">
      <c r="A21" t="s">
        <v>337</v>
      </c>
      <c r="B21">
        <v>8.1999999999999993</v>
      </c>
      <c r="H21" t="s">
        <v>49</v>
      </c>
      <c r="I21">
        <v>40.4</v>
      </c>
      <c r="J21">
        <v>47.6</v>
      </c>
      <c r="K21">
        <v>46.9</v>
      </c>
      <c r="L21">
        <v>65.8</v>
      </c>
      <c r="M21">
        <f t="shared" si="2"/>
        <v>96.487499999999997</v>
      </c>
      <c r="N21">
        <f t="shared" si="3"/>
        <v>10.909437810140949</v>
      </c>
    </row>
    <row r="22" spans="1:14" x14ac:dyDescent="0.25">
      <c r="A22" t="s">
        <v>338</v>
      </c>
      <c r="B22">
        <v>1.5</v>
      </c>
      <c r="H22" t="s">
        <v>73</v>
      </c>
      <c r="I22">
        <v>21.9</v>
      </c>
      <c r="J22">
        <v>15.1</v>
      </c>
      <c r="K22">
        <v>23.8</v>
      </c>
      <c r="L22">
        <v>49.6</v>
      </c>
      <c r="M22">
        <f t="shared" si="2"/>
        <v>38.887500000000003</v>
      </c>
      <c r="N22">
        <f t="shared" si="3"/>
        <v>15.134728276384745</v>
      </c>
    </row>
    <row r="23" spans="1:14" x14ac:dyDescent="0.25">
      <c r="A23" t="s">
        <v>339</v>
      </c>
      <c r="B23" t="s">
        <v>3</v>
      </c>
      <c r="H23" t="s">
        <v>51</v>
      </c>
      <c r="I23">
        <v>8.6999999999999993</v>
      </c>
      <c r="J23">
        <v>3.1</v>
      </c>
      <c r="K23">
        <v>9.3000000000000007</v>
      </c>
      <c r="L23">
        <v>19.8</v>
      </c>
      <c r="M23">
        <f t="shared" si="2"/>
        <v>18.912500000000001</v>
      </c>
      <c r="N23">
        <f t="shared" si="3"/>
        <v>6.9672447925991507</v>
      </c>
    </row>
    <row r="24" spans="1:14" x14ac:dyDescent="0.25">
      <c r="A24" t="s">
        <v>340</v>
      </c>
      <c r="B24" t="s">
        <v>3</v>
      </c>
      <c r="H24" t="s">
        <v>52</v>
      </c>
      <c r="I24">
        <v>2.5</v>
      </c>
      <c r="K24">
        <v>1.2</v>
      </c>
      <c r="L24">
        <v>7.8</v>
      </c>
      <c r="M24">
        <v>3.8333333333333335</v>
      </c>
      <c r="N24">
        <v>3.4961884007206097</v>
      </c>
    </row>
    <row r="25" spans="1:14" x14ac:dyDescent="0.25">
      <c r="A25" t="s">
        <v>341</v>
      </c>
      <c r="B25" t="s">
        <v>3</v>
      </c>
      <c r="H25" t="s">
        <v>53</v>
      </c>
      <c r="K25">
        <v>1.4</v>
      </c>
      <c r="M25">
        <v>1.4</v>
      </c>
    </row>
    <row r="26" spans="1:14" x14ac:dyDescent="0.25">
      <c r="A26" t="s">
        <v>342</v>
      </c>
      <c r="B26">
        <v>125.2</v>
      </c>
      <c r="H26" t="s">
        <v>54</v>
      </c>
      <c r="L26">
        <v>0.6</v>
      </c>
      <c r="M26">
        <v>0.6</v>
      </c>
    </row>
    <row r="27" spans="1:14" x14ac:dyDescent="0.25">
      <c r="A27" t="s">
        <v>343</v>
      </c>
      <c r="B27">
        <v>118.2</v>
      </c>
      <c r="H27" t="s">
        <v>55</v>
      </c>
    </row>
    <row r="28" spans="1:14" x14ac:dyDescent="0.25">
      <c r="A28" t="s">
        <v>344</v>
      </c>
      <c r="B28">
        <v>90.6</v>
      </c>
      <c r="H28" t="s">
        <v>56</v>
      </c>
    </row>
    <row r="29" spans="1:14" x14ac:dyDescent="0.25">
      <c r="A29" t="s">
        <v>345</v>
      </c>
      <c r="B29">
        <v>50.7</v>
      </c>
      <c r="H29" t="s">
        <v>314</v>
      </c>
    </row>
    <row r="30" spans="1:14" x14ac:dyDescent="0.25">
      <c r="A30" t="s">
        <v>346</v>
      </c>
      <c r="B30">
        <v>17.399999999999999</v>
      </c>
    </row>
    <row r="31" spans="1:14" x14ac:dyDescent="0.25">
      <c r="A31" t="s">
        <v>347</v>
      </c>
      <c r="B31">
        <v>24.1</v>
      </c>
    </row>
    <row r="32" spans="1:14" x14ac:dyDescent="0.25">
      <c r="A32" t="s">
        <v>348</v>
      </c>
      <c r="B32">
        <v>8.1999999999999993</v>
      </c>
    </row>
    <row r="33" spans="1:2" x14ac:dyDescent="0.25">
      <c r="A33" t="s">
        <v>349</v>
      </c>
      <c r="B33" t="s">
        <v>3</v>
      </c>
    </row>
    <row r="34" spans="1:2" x14ac:dyDescent="0.25">
      <c r="A34" t="s">
        <v>350</v>
      </c>
      <c r="B34" t="s">
        <v>3</v>
      </c>
    </row>
    <row r="35" spans="1:2" x14ac:dyDescent="0.25">
      <c r="A35" t="s">
        <v>351</v>
      </c>
      <c r="B35" t="s">
        <v>3</v>
      </c>
    </row>
    <row r="36" spans="1:2" x14ac:dyDescent="0.25">
      <c r="A36" t="s">
        <v>352</v>
      </c>
      <c r="B36" t="s">
        <v>3</v>
      </c>
    </row>
    <row r="37" spans="1:2" x14ac:dyDescent="0.25">
      <c r="A37" t="s">
        <v>353</v>
      </c>
      <c r="B37">
        <v>62.6</v>
      </c>
    </row>
    <row r="38" spans="1:2" x14ac:dyDescent="0.25">
      <c r="A38" t="s">
        <v>354</v>
      </c>
      <c r="B38">
        <v>83.7</v>
      </c>
    </row>
    <row r="39" spans="1:2" x14ac:dyDescent="0.25">
      <c r="A39" t="s">
        <v>355</v>
      </c>
      <c r="B39">
        <v>61.9</v>
      </c>
    </row>
    <row r="40" spans="1:2" x14ac:dyDescent="0.25">
      <c r="A40" t="s">
        <v>356</v>
      </c>
      <c r="B40">
        <v>29.5</v>
      </c>
    </row>
    <row r="41" spans="1:2" x14ac:dyDescent="0.25">
      <c r="A41" t="s">
        <v>357</v>
      </c>
      <c r="B41">
        <v>49.3</v>
      </c>
    </row>
    <row r="42" spans="1:2" x14ac:dyDescent="0.25">
      <c r="A42" t="s">
        <v>358</v>
      </c>
      <c r="B42">
        <v>50.9</v>
      </c>
    </row>
    <row r="43" spans="1:2" x14ac:dyDescent="0.25">
      <c r="A43" t="s">
        <v>359</v>
      </c>
      <c r="B43">
        <v>6.1</v>
      </c>
    </row>
    <row r="44" spans="1:2" x14ac:dyDescent="0.25">
      <c r="A44" t="s">
        <v>360</v>
      </c>
      <c r="B44" t="s">
        <v>3</v>
      </c>
    </row>
    <row r="45" spans="1:2" x14ac:dyDescent="0.25">
      <c r="A45" t="s">
        <v>361</v>
      </c>
      <c r="B45" t="s">
        <v>3</v>
      </c>
    </row>
    <row r="46" spans="1:2" x14ac:dyDescent="0.25">
      <c r="A46" t="s">
        <v>362</v>
      </c>
      <c r="B46" t="s">
        <v>3</v>
      </c>
    </row>
    <row r="49" spans="1:2" x14ac:dyDescent="0.25">
      <c r="A49" t="s">
        <v>848</v>
      </c>
      <c r="B49" t="s">
        <v>847</v>
      </c>
    </row>
    <row r="50" spans="1:2" x14ac:dyDescent="0.25">
      <c r="A50" t="s">
        <v>363</v>
      </c>
      <c r="B50" t="s">
        <v>3</v>
      </c>
    </row>
    <row r="51" spans="1:2" x14ac:dyDescent="0.25">
      <c r="A51" t="s">
        <v>364</v>
      </c>
      <c r="B51">
        <v>150.6</v>
      </c>
    </row>
    <row r="52" spans="1:2" x14ac:dyDescent="0.25">
      <c r="A52" t="s">
        <v>365</v>
      </c>
      <c r="B52">
        <v>201.7</v>
      </c>
    </row>
    <row r="53" spans="1:2" x14ac:dyDescent="0.25">
      <c r="A53" t="s">
        <v>366</v>
      </c>
      <c r="B53">
        <v>40.4</v>
      </c>
    </row>
    <row r="54" spans="1:2" x14ac:dyDescent="0.25">
      <c r="A54" t="s">
        <v>367</v>
      </c>
      <c r="B54">
        <v>21.9</v>
      </c>
    </row>
    <row r="55" spans="1:2" x14ac:dyDescent="0.25">
      <c r="A55" t="s">
        <v>368</v>
      </c>
      <c r="B55">
        <v>8.6999999999999993</v>
      </c>
    </row>
    <row r="56" spans="1:2" x14ac:dyDescent="0.25">
      <c r="A56" t="s">
        <v>369</v>
      </c>
      <c r="B56">
        <v>2.5</v>
      </c>
    </row>
    <row r="57" spans="1:2" x14ac:dyDescent="0.25">
      <c r="A57" t="s">
        <v>370</v>
      </c>
      <c r="B57" t="s">
        <v>3</v>
      </c>
    </row>
    <row r="58" spans="1:2" x14ac:dyDescent="0.25">
      <c r="A58" t="s">
        <v>371</v>
      </c>
      <c r="B58" t="s">
        <v>3</v>
      </c>
    </row>
    <row r="59" spans="1:2" x14ac:dyDescent="0.25">
      <c r="A59" t="s">
        <v>372</v>
      </c>
      <c r="B59" t="s">
        <v>3</v>
      </c>
    </row>
    <row r="60" spans="1:2" x14ac:dyDescent="0.25">
      <c r="A60" t="s">
        <v>373</v>
      </c>
      <c r="B60" t="s">
        <v>3</v>
      </c>
    </row>
    <row r="61" spans="1:2" x14ac:dyDescent="0.25">
      <c r="A61" t="s">
        <v>374</v>
      </c>
      <c r="B61" t="s">
        <v>3</v>
      </c>
    </row>
    <row r="62" spans="1:2" x14ac:dyDescent="0.25">
      <c r="A62" t="s">
        <v>375</v>
      </c>
      <c r="B62" t="s">
        <v>3</v>
      </c>
    </row>
    <row r="63" spans="1:2" x14ac:dyDescent="0.25">
      <c r="A63" t="s">
        <v>376</v>
      </c>
      <c r="B63">
        <v>164.8</v>
      </c>
    </row>
    <row r="64" spans="1:2" x14ac:dyDescent="0.25">
      <c r="A64" t="s">
        <v>377</v>
      </c>
      <c r="B64">
        <v>116.9</v>
      </c>
    </row>
    <row r="65" spans="1:3" x14ac:dyDescent="0.25">
      <c r="A65" t="s">
        <v>378</v>
      </c>
      <c r="B65">
        <v>47.6</v>
      </c>
    </row>
    <row r="66" spans="1:3" x14ac:dyDescent="0.25">
      <c r="A66" t="s">
        <v>379</v>
      </c>
      <c r="B66">
        <v>15.1</v>
      </c>
    </row>
    <row r="67" spans="1:3" x14ac:dyDescent="0.25">
      <c r="A67" t="s">
        <v>849</v>
      </c>
      <c r="C67" s="6" t="s">
        <v>850</v>
      </c>
    </row>
    <row r="68" spans="1:3" x14ac:dyDescent="0.25">
      <c r="A68" t="s">
        <v>380</v>
      </c>
      <c r="B68">
        <v>3.1</v>
      </c>
    </row>
    <row r="69" spans="1:3" x14ac:dyDescent="0.25">
      <c r="A69" t="s">
        <v>381</v>
      </c>
      <c r="B69" t="s">
        <v>3</v>
      </c>
    </row>
    <row r="70" spans="1:3" x14ac:dyDescent="0.25">
      <c r="A70" t="s">
        <v>382</v>
      </c>
      <c r="B70" t="s">
        <v>3</v>
      </c>
    </row>
    <row r="71" spans="1:3" x14ac:dyDescent="0.25">
      <c r="A71" t="s">
        <v>383</v>
      </c>
      <c r="B71" t="s">
        <v>3</v>
      </c>
    </row>
    <row r="72" spans="1:3" x14ac:dyDescent="0.25">
      <c r="A72" t="s">
        <v>384</v>
      </c>
      <c r="B72" t="s">
        <v>3</v>
      </c>
    </row>
    <row r="73" spans="1:3" x14ac:dyDescent="0.25">
      <c r="A73" t="s">
        <v>385</v>
      </c>
      <c r="B73" t="s">
        <v>3</v>
      </c>
    </row>
    <row r="74" spans="1:3" x14ac:dyDescent="0.25">
      <c r="A74" t="s">
        <v>386</v>
      </c>
      <c r="B74" t="s">
        <v>3</v>
      </c>
    </row>
    <row r="75" spans="1:3" x14ac:dyDescent="0.25">
      <c r="A75" t="s">
        <v>387</v>
      </c>
      <c r="B75">
        <v>119.1</v>
      </c>
    </row>
    <row r="76" spans="1:3" x14ac:dyDescent="0.25">
      <c r="A76" t="s">
        <v>388</v>
      </c>
      <c r="B76">
        <v>121.8</v>
      </c>
    </row>
    <row r="77" spans="1:3" x14ac:dyDescent="0.25">
      <c r="A77" t="s">
        <v>389</v>
      </c>
      <c r="B77">
        <v>46.9</v>
      </c>
    </row>
    <row r="78" spans="1:3" x14ac:dyDescent="0.25">
      <c r="A78" t="s">
        <v>390</v>
      </c>
      <c r="B78">
        <v>23.8</v>
      </c>
    </row>
    <row r="79" spans="1:3" x14ac:dyDescent="0.25">
      <c r="A79" t="s">
        <v>391</v>
      </c>
      <c r="B79">
        <v>9.3000000000000007</v>
      </c>
    </row>
    <row r="80" spans="1:3" x14ac:dyDescent="0.25">
      <c r="A80" t="s">
        <v>392</v>
      </c>
      <c r="B80">
        <v>1.2</v>
      </c>
    </row>
    <row r="81" spans="1:2" x14ac:dyDescent="0.25">
      <c r="A81" t="s">
        <v>393</v>
      </c>
      <c r="B81">
        <v>1.4</v>
      </c>
    </row>
    <row r="82" spans="1:2" x14ac:dyDescent="0.25">
      <c r="A82" t="s">
        <v>394</v>
      </c>
      <c r="B82" t="s">
        <v>3</v>
      </c>
    </row>
    <row r="83" spans="1:2" x14ac:dyDescent="0.25">
      <c r="A83" t="s">
        <v>395</v>
      </c>
      <c r="B83" t="s">
        <v>3</v>
      </c>
    </row>
    <row r="84" spans="1:2" x14ac:dyDescent="0.25">
      <c r="A84" t="s">
        <v>396</v>
      </c>
      <c r="B84" t="s">
        <v>3</v>
      </c>
    </row>
    <row r="85" spans="1:2" x14ac:dyDescent="0.25">
      <c r="A85" t="s">
        <v>397</v>
      </c>
      <c r="B85" t="s">
        <v>3</v>
      </c>
    </row>
    <row r="86" spans="1:2" x14ac:dyDescent="0.25">
      <c r="A86" t="s">
        <v>398</v>
      </c>
      <c r="B86" t="s">
        <v>3</v>
      </c>
    </row>
    <row r="87" spans="1:2" x14ac:dyDescent="0.25">
      <c r="A87" t="s">
        <v>399</v>
      </c>
      <c r="B87">
        <v>156.5</v>
      </c>
    </row>
    <row r="88" spans="1:2" x14ac:dyDescent="0.25">
      <c r="A88" t="s">
        <v>400</v>
      </c>
      <c r="B88">
        <v>130.80000000000001</v>
      </c>
    </row>
    <row r="89" spans="1:2" x14ac:dyDescent="0.25">
      <c r="A89" t="s">
        <v>401</v>
      </c>
      <c r="B89">
        <v>65.8</v>
      </c>
    </row>
    <row r="90" spans="1:2" x14ac:dyDescent="0.25">
      <c r="A90" t="s">
        <v>402</v>
      </c>
      <c r="B90">
        <v>49.6</v>
      </c>
    </row>
    <row r="91" spans="1:2" x14ac:dyDescent="0.25">
      <c r="A91" t="s">
        <v>403</v>
      </c>
      <c r="B91">
        <v>19.8</v>
      </c>
    </row>
    <row r="92" spans="1:2" x14ac:dyDescent="0.25">
      <c r="A92" t="s">
        <v>404</v>
      </c>
      <c r="B92">
        <v>7.8</v>
      </c>
    </row>
    <row r="93" spans="1:2" x14ac:dyDescent="0.25">
      <c r="A93" t="s">
        <v>405</v>
      </c>
      <c r="B93" t="s">
        <v>3</v>
      </c>
    </row>
    <row r="94" spans="1:2" x14ac:dyDescent="0.25">
      <c r="A94" t="s">
        <v>406</v>
      </c>
      <c r="B94">
        <v>0.6</v>
      </c>
    </row>
    <row r="95" spans="1:2" x14ac:dyDescent="0.25">
      <c r="A95" t="s">
        <v>407</v>
      </c>
      <c r="B95" t="s">
        <v>3</v>
      </c>
    </row>
    <row r="96" spans="1:2" x14ac:dyDescent="0.25">
      <c r="A96" t="s">
        <v>408</v>
      </c>
      <c r="B96" t="s">
        <v>3</v>
      </c>
    </row>
    <row r="97" spans="1:2" x14ac:dyDescent="0.25">
      <c r="A97" t="s">
        <v>409</v>
      </c>
      <c r="B97" t="s">
        <v>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4"/>
  <sheetViews>
    <sheetView topLeftCell="A28" workbookViewId="0">
      <selection activeCell="B46" sqref="B46"/>
    </sheetView>
  </sheetViews>
  <sheetFormatPr defaultRowHeight="15" x14ac:dyDescent="0.25"/>
  <cols>
    <col min="1" max="1" width="27.85546875" customWidth="1"/>
  </cols>
  <sheetData>
    <row r="1" spans="1:16" x14ac:dyDescent="0.25">
      <c r="A1" t="s">
        <v>113</v>
      </c>
      <c r="J1" t="s">
        <v>63</v>
      </c>
      <c r="K1" t="s">
        <v>114</v>
      </c>
      <c r="L1" t="s">
        <v>115</v>
      </c>
      <c r="M1" t="s">
        <v>116</v>
      </c>
      <c r="N1" t="s">
        <v>117</v>
      </c>
      <c r="O1" t="s">
        <v>69</v>
      </c>
      <c r="P1" t="s">
        <v>118</v>
      </c>
    </row>
    <row r="2" spans="1:16" x14ac:dyDescent="0.25">
      <c r="A2" t="s">
        <v>63</v>
      </c>
      <c r="B2" t="s">
        <v>847</v>
      </c>
      <c r="J2" t="s">
        <v>47</v>
      </c>
    </row>
    <row r="3" spans="1:16" x14ac:dyDescent="0.25">
      <c r="A3" t="s">
        <v>119</v>
      </c>
      <c r="B3">
        <v>12.6</v>
      </c>
      <c r="J3" t="s">
        <v>48</v>
      </c>
      <c r="K3">
        <v>12.6</v>
      </c>
      <c r="L3">
        <v>17.399999999999999</v>
      </c>
      <c r="M3">
        <v>7</v>
      </c>
      <c r="N3">
        <v>13.4</v>
      </c>
      <c r="O3">
        <f>AVERAGE(K3:N3)</f>
        <v>12.6</v>
      </c>
      <c r="P3">
        <f>_xlfn.STDEV.S(K3:N3)</f>
        <v>4.2833009077890676</v>
      </c>
    </row>
    <row r="4" spans="1:16" x14ac:dyDescent="0.25">
      <c r="A4" t="s">
        <v>120</v>
      </c>
      <c r="B4">
        <v>37.200000000000003</v>
      </c>
      <c r="J4" t="s">
        <v>49</v>
      </c>
      <c r="K4">
        <v>37.200000000000003</v>
      </c>
      <c r="L4">
        <v>15.8</v>
      </c>
      <c r="M4">
        <v>10.7</v>
      </c>
      <c r="N4">
        <v>11.8</v>
      </c>
      <c r="O4">
        <f t="shared" ref="O4:O8" si="0">AVERAGE(K4:N4)</f>
        <v>18.875</v>
      </c>
      <c r="P4">
        <f t="shared" ref="P4:P8" si="1">_xlfn.STDEV.S(K4:N4)</f>
        <v>12.411654469355275</v>
      </c>
    </row>
    <row r="5" spans="1:16" x14ac:dyDescent="0.25">
      <c r="A5" t="s">
        <v>121</v>
      </c>
      <c r="B5">
        <v>32.799999999999997</v>
      </c>
      <c r="J5" t="s">
        <v>50</v>
      </c>
      <c r="K5">
        <v>32.799999999999997</v>
      </c>
      <c r="L5">
        <v>17.7</v>
      </c>
      <c r="M5">
        <v>39</v>
      </c>
      <c r="N5">
        <v>44.1</v>
      </c>
      <c r="O5">
        <f t="shared" si="0"/>
        <v>33.4</v>
      </c>
      <c r="P5">
        <f t="shared" si="1"/>
        <v>11.441153787970872</v>
      </c>
    </row>
    <row r="6" spans="1:16" x14ac:dyDescent="0.25">
      <c r="A6" t="s">
        <v>122</v>
      </c>
      <c r="B6">
        <v>13.5</v>
      </c>
      <c r="J6" t="s">
        <v>51</v>
      </c>
      <c r="K6">
        <v>13.5</v>
      </c>
      <c r="L6">
        <v>10.6</v>
      </c>
      <c r="M6">
        <v>12.8</v>
      </c>
      <c r="N6">
        <v>12.4</v>
      </c>
      <c r="O6">
        <f t="shared" si="0"/>
        <v>12.325000000000001</v>
      </c>
      <c r="P6">
        <f t="shared" si="1"/>
        <v>1.23659478676997</v>
      </c>
    </row>
    <row r="7" spans="1:16" x14ac:dyDescent="0.25">
      <c r="A7" t="s">
        <v>123</v>
      </c>
      <c r="B7">
        <v>13.7</v>
      </c>
      <c r="J7" t="s">
        <v>52</v>
      </c>
      <c r="K7">
        <v>13.7</v>
      </c>
      <c r="L7">
        <v>4.2</v>
      </c>
      <c r="M7">
        <v>2.2999999999999998</v>
      </c>
      <c r="N7">
        <v>5.6</v>
      </c>
      <c r="O7">
        <f t="shared" si="0"/>
        <v>6.4499999999999993</v>
      </c>
      <c r="P7">
        <f t="shared" si="1"/>
        <v>5.018964036531842</v>
      </c>
    </row>
    <row r="8" spans="1:16" x14ac:dyDescent="0.25">
      <c r="A8" t="s">
        <v>124</v>
      </c>
      <c r="B8">
        <v>6.1</v>
      </c>
      <c r="J8" t="s">
        <v>53</v>
      </c>
      <c r="K8">
        <v>6.1</v>
      </c>
      <c r="L8">
        <v>4.5999999999999996</v>
      </c>
      <c r="M8">
        <v>4.7</v>
      </c>
      <c r="N8">
        <v>4</v>
      </c>
      <c r="O8">
        <f t="shared" si="0"/>
        <v>4.8499999999999996</v>
      </c>
      <c r="P8">
        <f t="shared" si="1"/>
        <v>0.88881944173155969</v>
      </c>
    </row>
    <row r="9" spans="1:16" x14ac:dyDescent="0.25">
      <c r="A9" t="s">
        <v>125</v>
      </c>
      <c r="B9" t="s">
        <v>3</v>
      </c>
      <c r="J9" t="s">
        <v>54</v>
      </c>
      <c r="M9">
        <v>1.8</v>
      </c>
    </row>
    <row r="10" spans="1:16" x14ac:dyDescent="0.25">
      <c r="A10" t="s">
        <v>126</v>
      </c>
      <c r="B10" t="s">
        <v>3</v>
      </c>
      <c r="J10" t="s">
        <v>55</v>
      </c>
    </row>
    <row r="11" spans="1:16" x14ac:dyDescent="0.25">
      <c r="A11" t="s">
        <v>127</v>
      </c>
      <c r="B11" t="s">
        <v>3</v>
      </c>
      <c r="J11" t="s">
        <v>56</v>
      </c>
    </row>
    <row r="12" spans="1:16" x14ac:dyDescent="0.25">
      <c r="A12" t="s">
        <v>128</v>
      </c>
      <c r="B12" t="s">
        <v>3</v>
      </c>
      <c r="J12" t="s">
        <v>314</v>
      </c>
    </row>
    <row r="13" spans="1:16" x14ac:dyDescent="0.25">
      <c r="A13" t="s">
        <v>129</v>
      </c>
      <c r="B13" t="s">
        <v>3</v>
      </c>
    </row>
    <row r="14" spans="1:16" x14ac:dyDescent="0.25">
      <c r="A14" t="s">
        <v>130</v>
      </c>
      <c r="B14">
        <v>17.399999999999999</v>
      </c>
    </row>
    <row r="15" spans="1:16" x14ac:dyDescent="0.25">
      <c r="A15" t="s">
        <v>131</v>
      </c>
      <c r="B15">
        <v>15.8</v>
      </c>
      <c r="J15" t="s">
        <v>64</v>
      </c>
      <c r="K15" t="s">
        <v>132</v>
      </c>
      <c r="L15" t="s">
        <v>133</v>
      </c>
      <c r="M15" t="s">
        <v>134</v>
      </c>
      <c r="N15" t="s">
        <v>135</v>
      </c>
      <c r="O15" t="s">
        <v>69</v>
      </c>
      <c r="P15" t="s">
        <v>118</v>
      </c>
    </row>
    <row r="16" spans="1:16" x14ac:dyDescent="0.25">
      <c r="A16" t="s">
        <v>136</v>
      </c>
      <c r="B16">
        <v>17.7</v>
      </c>
      <c r="J16" t="s">
        <v>47</v>
      </c>
    </row>
    <row r="17" spans="1:16" x14ac:dyDescent="0.25">
      <c r="A17" t="s">
        <v>137</v>
      </c>
      <c r="B17">
        <v>10.6</v>
      </c>
      <c r="J17" t="s">
        <v>71</v>
      </c>
      <c r="L17">
        <v>52.7</v>
      </c>
      <c r="M17">
        <v>72.900000000000006</v>
      </c>
      <c r="N17">
        <v>52.5</v>
      </c>
      <c r="O17">
        <f>AVERAGE(L17:N17)</f>
        <v>59.366666666666674</v>
      </c>
      <c r="P17">
        <f>_xlfn.STDEV.S(L17:N17)</f>
        <v>11.720637070284708</v>
      </c>
    </row>
    <row r="18" spans="1:16" x14ac:dyDescent="0.25">
      <c r="A18" t="s">
        <v>138</v>
      </c>
      <c r="B18">
        <v>4.2</v>
      </c>
      <c r="J18" t="s">
        <v>72</v>
      </c>
      <c r="L18">
        <v>25</v>
      </c>
      <c r="M18">
        <v>30.4</v>
      </c>
      <c r="N18">
        <v>20.6</v>
      </c>
      <c r="O18">
        <f>AVERAGE(L18:N18)</f>
        <v>25.333333333333332</v>
      </c>
      <c r="P18">
        <f>_xlfn.STDEV.S(L18:N18)</f>
        <v>4.9084960357866603</v>
      </c>
    </row>
    <row r="19" spans="1:16" x14ac:dyDescent="0.25">
      <c r="A19" t="s">
        <v>139</v>
      </c>
      <c r="B19">
        <v>4.5999999999999996</v>
      </c>
      <c r="J19" t="s">
        <v>49</v>
      </c>
      <c r="K19">
        <v>2.6</v>
      </c>
      <c r="L19">
        <v>9.1</v>
      </c>
      <c r="M19">
        <v>13.9</v>
      </c>
      <c r="N19">
        <v>12.1</v>
      </c>
      <c r="O19">
        <f t="shared" ref="O19:O21" si="2">AVERAGE(K19:N19)</f>
        <v>9.4250000000000007</v>
      </c>
      <c r="P19">
        <f t="shared" ref="P19:P21" si="3">_xlfn.STDEV.S(K19:N19)</f>
        <v>4.9621064075652352</v>
      </c>
    </row>
    <row r="20" spans="1:16" x14ac:dyDescent="0.25">
      <c r="A20" t="s">
        <v>140</v>
      </c>
      <c r="B20" t="s">
        <v>3</v>
      </c>
      <c r="J20" t="s">
        <v>73</v>
      </c>
      <c r="K20">
        <v>2.1</v>
      </c>
      <c r="L20">
        <v>4.0999999999999996</v>
      </c>
      <c r="M20">
        <v>1.6</v>
      </c>
      <c r="N20">
        <v>0.7</v>
      </c>
      <c r="O20">
        <f t="shared" si="2"/>
        <v>2.1249999999999996</v>
      </c>
      <c r="P20">
        <f t="shared" si="3"/>
        <v>1.4384598244882159</v>
      </c>
    </row>
    <row r="21" spans="1:16" x14ac:dyDescent="0.25">
      <c r="A21" t="s">
        <v>141</v>
      </c>
      <c r="B21" t="s">
        <v>3</v>
      </c>
      <c r="J21" t="s">
        <v>51</v>
      </c>
      <c r="K21">
        <v>1.7</v>
      </c>
      <c r="L21">
        <v>1</v>
      </c>
      <c r="M21">
        <v>8.1</v>
      </c>
      <c r="N21">
        <v>5.6</v>
      </c>
      <c r="O21">
        <f t="shared" si="2"/>
        <v>4.0999999999999996</v>
      </c>
      <c r="P21">
        <f t="shared" si="3"/>
        <v>3.3476359818036769</v>
      </c>
    </row>
    <row r="22" spans="1:16" x14ac:dyDescent="0.25">
      <c r="A22" t="s">
        <v>142</v>
      </c>
      <c r="B22" t="s">
        <v>3</v>
      </c>
      <c r="J22" t="s">
        <v>52</v>
      </c>
      <c r="K22">
        <v>1.6</v>
      </c>
    </row>
    <row r="23" spans="1:16" x14ac:dyDescent="0.25">
      <c r="A23" t="s">
        <v>143</v>
      </c>
      <c r="B23" t="s">
        <v>3</v>
      </c>
      <c r="J23" t="s">
        <v>53</v>
      </c>
    </row>
    <row r="24" spans="1:16" x14ac:dyDescent="0.25">
      <c r="A24" t="s">
        <v>144</v>
      </c>
      <c r="B24">
        <v>7</v>
      </c>
      <c r="J24" t="s">
        <v>54</v>
      </c>
    </row>
    <row r="25" spans="1:16" x14ac:dyDescent="0.25">
      <c r="A25" t="s">
        <v>145</v>
      </c>
      <c r="B25">
        <v>10.7</v>
      </c>
      <c r="J25" t="s">
        <v>55</v>
      </c>
    </row>
    <row r="26" spans="1:16" x14ac:dyDescent="0.25">
      <c r="A26" t="s">
        <v>146</v>
      </c>
      <c r="B26">
        <v>39</v>
      </c>
      <c r="J26" t="s">
        <v>56</v>
      </c>
    </row>
    <row r="27" spans="1:16" x14ac:dyDescent="0.25">
      <c r="A27" t="s">
        <v>147</v>
      </c>
      <c r="B27">
        <v>12.8</v>
      </c>
      <c r="J27" t="s">
        <v>314</v>
      </c>
    </row>
    <row r="28" spans="1:16" x14ac:dyDescent="0.25">
      <c r="A28" t="s">
        <v>148</v>
      </c>
      <c r="B28">
        <v>2.2999999999999998</v>
      </c>
    </row>
    <row r="29" spans="1:16" x14ac:dyDescent="0.25">
      <c r="A29" t="s">
        <v>149</v>
      </c>
      <c r="B29">
        <v>4.7</v>
      </c>
    </row>
    <row r="30" spans="1:16" x14ac:dyDescent="0.25">
      <c r="A30" t="s">
        <v>150</v>
      </c>
      <c r="B30">
        <v>1.8</v>
      </c>
    </row>
    <row r="31" spans="1:16" x14ac:dyDescent="0.25">
      <c r="A31" t="s">
        <v>151</v>
      </c>
      <c r="B31" t="s">
        <v>3</v>
      </c>
    </row>
    <row r="32" spans="1:16" x14ac:dyDescent="0.25">
      <c r="A32" t="s">
        <v>152</v>
      </c>
      <c r="B32" t="s">
        <v>3</v>
      </c>
    </row>
    <row r="33" spans="1:2" x14ac:dyDescent="0.25">
      <c r="A33" t="s">
        <v>153</v>
      </c>
      <c r="B33" t="s">
        <v>3</v>
      </c>
    </row>
    <row r="34" spans="1:2" x14ac:dyDescent="0.25">
      <c r="A34" t="s">
        <v>154</v>
      </c>
      <c r="B34" t="s">
        <v>3</v>
      </c>
    </row>
    <row r="35" spans="1:2" x14ac:dyDescent="0.25">
      <c r="A35" t="s">
        <v>155</v>
      </c>
      <c r="B35">
        <v>13.4</v>
      </c>
    </row>
    <row r="36" spans="1:2" x14ac:dyDescent="0.25">
      <c r="A36" t="s">
        <v>156</v>
      </c>
      <c r="B36">
        <v>11.8</v>
      </c>
    </row>
    <row r="37" spans="1:2" x14ac:dyDescent="0.25">
      <c r="A37" t="s">
        <v>157</v>
      </c>
      <c r="B37">
        <v>44.1</v>
      </c>
    </row>
    <row r="38" spans="1:2" x14ac:dyDescent="0.25">
      <c r="A38" t="s">
        <v>158</v>
      </c>
      <c r="B38">
        <v>12.4</v>
      </c>
    </row>
    <row r="39" spans="1:2" x14ac:dyDescent="0.25">
      <c r="A39" t="s">
        <v>159</v>
      </c>
      <c r="B39">
        <v>5.6</v>
      </c>
    </row>
    <row r="40" spans="1:2" x14ac:dyDescent="0.25">
      <c r="A40" t="s">
        <v>160</v>
      </c>
      <c r="B40">
        <v>4</v>
      </c>
    </row>
    <row r="41" spans="1:2" x14ac:dyDescent="0.25">
      <c r="A41" t="s">
        <v>161</v>
      </c>
      <c r="B41" t="s">
        <v>3</v>
      </c>
    </row>
    <row r="42" spans="1:2" x14ac:dyDescent="0.25">
      <c r="A42" t="s">
        <v>162</v>
      </c>
      <c r="B42" t="s">
        <v>3</v>
      </c>
    </row>
    <row r="43" spans="1:2" x14ac:dyDescent="0.25">
      <c r="A43" t="s">
        <v>163</v>
      </c>
      <c r="B43" t="s">
        <v>3</v>
      </c>
    </row>
    <row r="44" spans="1:2" x14ac:dyDescent="0.25">
      <c r="A44" t="s">
        <v>164</v>
      </c>
      <c r="B44" t="s">
        <v>3</v>
      </c>
    </row>
    <row r="46" spans="1:2" x14ac:dyDescent="0.25">
      <c r="A46" t="s">
        <v>899</v>
      </c>
      <c r="B46" t="s">
        <v>847</v>
      </c>
    </row>
    <row r="47" spans="1:2" x14ac:dyDescent="0.25">
      <c r="A47" t="s">
        <v>851</v>
      </c>
      <c r="B47" t="s">
        <v>3</v>
      </c>
    </row>
    <row r="48" spans="1:2" x14ac:dyDescent="0.25">
      <c r="A48" t="s">
        <v>852</v>
      </c>
      <c r="B48" t="s">
        <v>3</v>
      </c>
    </row>
    <row r="49" spans="1:2" x14ac:dyDescent="0.25">
      <c r="A49" t="s">
        <v>853</v>
      </c>
      <c r="B49" t="s">
        <v>3</v>
      </c>
    </row>
    <row r="50" spans="1:2" x14ac:dyDescent="0.25">
      <c r="A50" t="s">
        <v>854</v>
      </c>
      <c r="B50" t="s">
        <v>3</v>
      </c>
    </row>
    <row r="51" spans="1:2" x14ac:dyDescent="0.25">
      <c r="A51" t="s">
        <v>855</v>
      </c>
      <c r="B51">
        <v>2.6</v>
      </c>
    </row>
    <row r="52" spans="1:2" x14ac:dyDescent="0.25">
      <c r="A52" t="s">
        <v>856</v>
      </c>
      <c r="B52">
        <v>2.1</v>
      </c>
    </row>
    <row r="53" spans="1:2" x14ac:dyDescent="0.25">
      <c r="A53" t="s">
        <v>857</v>
      </c>
      <c r="B53">
        <v>1.7</v>
      </c>
    </row>
    <row r="54" spans="1:2" x14ac:dyDescent="0.25">
      <c r="A54" t="s">
        <v>858</v>
      </c>
      <c r="B54">
        <v>1.6</v>
      </c>
    </row>
    <row r="55" spans="1:2" x14ac:dyDescent="0.25">
      <c r="A55" t="s">
        <v>859</v>
      </c>
      <c r="B55" t="s">
        <v>3</v>
      </c>
    </row>
    <row r="56" spans="1:2" x14ac:dyDescent="0.25">
      <c r="A56" t="s">
        <v>860</v>
      </c>
      <c r="B56" t="s">
        <v>3</v>
      </c>
    </row>
    <row r="57" spans="1:2" x14ac:dyDescent="0.25">
      <c r="A57" t="s">
        <v>861</v>
      </c>
      <c r="B57" t="s">
        <v>3</v>
      </c>
    </row>
    <row r="58" spans="1:2" x14ac:dyDescent="0.25">
      <c r="A58" t="s">
        <v>862</v>
      </c>
      <c r="B58" t="s">
        <v>3</v>
      </c>
    </row>
    <row r="59" spans="1:2" x14ac:dyDescent="0.25">
      <c r="A59" t="s">
        <v>863</v>
      </c>
      <c r="B59" t="s">
        <v>3</v>
      </c>
    </row>
    <row r="60" spans="1:2" x14ac:dyDescent="0.25">
      <c r="A60" t="s">
        <v>864</v>
      </c>
      <c r="B60">
        <v>52.7</v>
      </c>
    </row>
    <row r="61" spans="1:2" x14ac:dyDescent="0.25">
      <c r="A61" t="s">
        <v>865</v>
      </c>
      <c r="B61">
        <v>25</v>
      </c>
    </row>
    <row r="62" spans="1:2" x14ac:dyDescent="0.25">
      <c r="A62" t="s">
        <v>866</v>
      </c>
      <c r="B62">
        <v>9.1</v>
      </c>
    </row>
    <row r="63" spans="1:2" x14ac:dyDescent="0.25">
      <c r="A63" t="s">
        <v>867</v>
      </c>
      <c r="B63">
        <v>4.0999999999999996</v>
      </c>
    </row>
    <row r="64" spans="1:2" x14ac:dyDescent="0.25">
      <c r="A64" t="s">
        <v>868</v>
      </c>
      <c r="B64">
        <v>1</v>
      </c>
    </row>
    <row r="65" spans="1:2" x14ac:dyDescent="0.25">
      <c r="A65" t="s">
        <v>869</v>
      </c>
      <c r="B65" t="s">
        <v>3</v>
      </c>
    </row>
    <row r="66" spans="1:2" x14ac:dyDescent="0.25">
      <c r="A66" t="s">
        <v>870</v>
      </c>
      <c r="B66" t="s">
        <v>3</v>
      </c>
    </row>
    <row r="67" spans="1:2" x14ac:dyDescent="0.25">
      <c r="A67" t="s">
        <v>871</v>
      </c>
      <c r="B67" t="s">
        <v>3</v>
      </c>
    </row>
    <row r="68" spans="1:2" x14ac:dyDescent="0.25">
      <c r="A68" t="s">
        <v>872</v>
      </c>
      <c r="B68" t="s">
        <v>3</v>
      </c>
    </row>
    <row r="69" spans="1:2" x14ac:dyDescent="0.25">
      <c r="A69" t="s">
        <v>873</v>
      </c>
      <c r="B69" t="s">
        <v>3</v>
      </c>
    </row>
    <row r="70" spans="1:2" x14ac:dyDescent="0.25">
      <c r="A70" t="s">
        <v>874</v>
      </c>
      <c r="B70" t="s">
        <v>3</v>
      </c>
    </row>
    <row r="71" spans="1:2" x14ac:dyDescent="0.25">
      <c r="A71" t="s">
        <v>875</v>
      </c>
      <c r="B71" t="s">
        <v>3</v>
      </c>
    </row>
    <row r="72" spans="1:2" x14ac:dyDescent="0.25">
      <c r="A72" t="s">
        <v>876</v>
      </c>
      <c r="B72">
        <v>72.900000000000006</v>
      </c>
    </row>
    <row r="73" spans="1:2" x14ac:dyDescent="0.25">
      <c r="A73" t="s">
        <v>877</v>
      </c>
      <c r="B73">
        <v>30.4</v>
      </c>
    </row>
    <row r="74" spans="1:2" x14ac:dyDescent="0.25">
      <c r="A74" t="s">
        <v>878</v>
      </c>
      <c r="B74">
        <v>13.9</v>
      </c>
    </row>
    <row r="75" spans="1:2" x14ac:dyDescent="0.25">
      <c r="A75" t="s">
        <v>879</v>
      </c>
      <c r="B75">
        <v>1.6</v>
      </c>
    </row>
    <row r="76" spans="1:2" x14ac:dyDescent="0.25">
      <c r="A76" t="s">
        <v>880</v>
      </c>
      <c r="B76">
        <v>8.1</v>
      </c>
    </row>
    <row r="77" spans="1:2" x14ac:dyDescent="0.25">
      <c r="A77" t="s">
        <v>881</v>
      </c>
      <c r="B77" t="s">
        <v>3</v>
      </c>
    </row>
    <row r="78" spans="1:2" x14ac:dyDescent="0.25">
      <c r="A78" t="s">
        <v>882</v>
      </c>
      <c r="B78" t="s">
        <v>3</v>
      </c>
    </row>
    <row r="79" spans="1:2" x14ac:dyDescent="0.25">
      <c r="A79" t="s">
        <v>883</v>
      </c>
      <c r="B79" t="s">
        <v>3</v>
      </c>
    </row>
    <row r="80" spans="1:2" x14ac:dyDescent="0.25">
      <c r="A80" t="s">
        <v>884</v>
      </c>
      <c r="B80" t="s">
        <v>3</v>
      </c>
    </row>
    <row r="81" spans="1:2" x14ac:dyDescent="0.25">
      <c r="A81" t="s">
        <v>885</v>
      </c>
      <c r="B81" t="s">
        <v>3</v>
      </c>
    </row>
    <row r="82" spans="1:2" x14ac:dyDescent="0.25">
      <c r="A82" t="s">
        <v>886</v>
      </c>
      <c r="B82" t="s">
        <v>3</v>
      </c>
    </row>
    <row r="83" spans="1:2" x14ac:dyDescent="0.25">
      <c r="A83" t="s">
        <v>887</v>
      </c>
      <c r="B83" t="s">
        <v>3</v>
      </c>
    </row>
    <row r="84" spans="1:2" x14ac:dyDescent="0.25">
      <c r="A84" t="s">
        <v>888</v>
      </c>
      <c r="B84">
        <v>52.5</v>
      </c>
    </row>
    <row r="85" spans="1:2" x14ac:dyDescent="0.25">
      <c r="A85" t="s">
        <v>889</v>
      </c>
      <c r="B85">
        <v>20.6</v>
      </c>
    </row>
    <row r="86" spans="1:2" x14ac:dyDescent="0.25">
      <c r="A86" t="s">
        <v>890</v>
      </c>
      <c r="B86">
        <v>12.1</v>
      </c>
    </row>
    <row r="87" spans="1:2" x14ac:dyDescent="0.25">
      <c r="A87" t="s">
        <v>891</v>
      </c>
      <c r="B87">
        <v>0.7</v>
      </c>
    </row>
    <row r="88" spans="1:2" x14ac:dyDescent="0.25">
      <c r="A88" t="s">
        <v>892</v>
      </c>
      <c r="B88">
        <v>5.6</v>
      </c>
    </row>
    <row r="89" spans="1:2" x14ac:dyDescent="0.25">
      <c r="A89" t="s">
        <v>893</v>
      </c>
      <c r="B89" t="s">
        <v>3</v>
      </c>
    </row>
    <row r="90" spans="1:2" x14ac:dyDescent="0.25">
      <c r="A90" t="s">
        <v>894</v>
      </c>
      <c r="B90" t="s">
        <v>3</v>
      </c>
    </row>
    <row r="91" spans="1:2" x14ac:dyDescent="0.25">
      <c r="A91" t="s">
        <v>895</v>
      </c>
      <c r="B91" t="s">
        <v>3</v>
      </c>
    </row>
    <row r="92" spans="1:2" x14ac:dyDescent="0.25">
      <c r="A92" t="s">
        <v>896</v>
      </c>
      <c r="B92" t="s">
        <v>3</v>
      </c>
    </row>
    <row r="93" spans="1:2" x14ac:dyDescent="0.25">
      <c r="A93" t="s">
        <v>897</v>
      </c>
      <c r="B93" t="s">
        <v>3</v>
      </c>
    </row>
    <row r="94" spans="1:2" x14ac:dyDescent="0.25">
      <c r="A94" t="s">
        <v>898</v>
      </c>
      <c r="B94" t="s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Bensulide</vt:lpstr>
      <vt:lpstr>Carbaryl</vt:lpstr>
      <vt:lpstr>Cyclanilide</vt:lpstr>
      <vt:lpstr>Dimethenamid</vt:lpstr>
      <vt:lpstr>Fenarimol</vt:lpstr>
      <vt:lpstr>Imazalil</vt:lpstr>
      <vt:lpstr>Imidacloprid</vt:lpstr>
      <vt:lpstr>Propyzamide</vt:lpstr>
      <vt:lpstr>Resmethrin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Hughes</dc:creator>
  <cp:lastModifiedBy>John Wambaugh</cp:lastModifiedBy>
  <cp:lastPrinted>2015-04-07T20:41:10Z</cp:lastPrinted>
  <dcterms:created xsi:type="dcterms:W3CDTF">2015-04-03T14:49:24Z</dcterms:created>
  <dcterms:modified xsi:type="dcterms:W3CDTF">2015-04-14T15:16:52Z</dcterms:modified>
</cp:coreProperties>
</file>